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t\"/>
    </mc:Choice>
  </mc:AlternateContent>
  <xr:revisionPtr revIDLastSave="0" documentId="8_{057F831B-C00D-4B67-9988-440B7330D88F}" xr6:coauthVersionLast="47" xr6:coauthVersionMax="47" xr10:uidLastSave="{00000000-0000-0000-0000-000000000000}"/>
  <bookViews>
    <workbookView xWindow="-108" yWindow="-108" windowWidth="23256" windowHeight="12576" xr2:uid="{E60CE16E-F1B6-4ECF-BD52-45D1E311575B}"/>
  </bookViews>
  <sheets>
    <sheet name="Travel Expense Form" sheetId="1" r:id="rId1"/>
    <sheet name="Per Diem Rates" sheetId="5" r:id="rId2"/>
    <sheet name="PerDiemLocations" sheetId="7" state="hidden" r:id="rId3"/>
    <sheet name="PerDiemLocationSynonyms" sheetId="9" state="hidden" r:id="rId4"/>
    <sheet name="PerDiemMeals" sheetId="8" state="hidden" r:id="rId5"/>
  </sheets>
  <definedNames>
    <definedName name="_xlnm._FilterDatabase" localSheetId="2" hidden="1">PerDiemLocations!#REF!</definedName>
    <definedName name="_xlnm._FilterDatabase" localSheetId="3" hidden="1">PerDiemLocationSynonyms!$A$7:$D$57</definedName>
    <definedName name="Breakfast">'Travel Expense Form'!$J$4:$O$4</definedName>
    <definedName name="calendarStart">PerDiemLocations!$E$2</definedName>
    <definedName name="calendarYear">PerDiemLocations!$E$1</definedName>
    <definedName name="_xlnm.Criteria">'Travel Expense Form'!$C$21</definedName>
    <definedName name="Dinner">'Travel Expense Form'!$J$6:$O$6</definedName>
    <definedName name="fiscalYear">PerDiemLocations!$E$3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locations">PerDiem[]</definedName>
    <definedName name="locationSynonyms">PerDiemLocationSynonyms!$A$8:$C$57</definedName>
    <definedName name="Lunch">'Travel Expense Form'!$J$5:$O$5</definedName>
    <definedName name="_xlnm.Print_Area" localSheetId="0">'Travel Expense Form'!$B$8:$O$46</definedName>
    <definedName name="_xlnm.Print_Titles" localSheetId="1">'Per Diem Rates'!#REF!</definedName>
    <definedName name="rate">'Travel Expense Form'!$J$3:$O$6</definedName>
    <definedName name="rates">'Travel Expense Form'!$J$3:$O$6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9" l="1"/>
  <c r="K7" i="5" l="1"/>
  <c r="J7" i="5"/>
  <c r="I7" i="5"/>
  <c r="K28" i="1"/>
  <c r="K27" i="1"/>
  <c r="K26" i="1"/>
  <c r="K25" i="1"/>
  <c r="K24" i="1"/>
  <c r="K23" i="1"/>
  <c r="K22" i="1"/>
  <c r="K21" i="1"/>
  <c r="N3" i="1" l="1"/>
  <c r="M3" i="1"/>
  <c r="L3" i="1"/>
  <c r="K3" i="1"/>
  <c r="J3" i="1"/>
  <c r="C63" i="5"/>
  <c r="C62" i="5"/>
  <c r="C61" i="5"/>
  <c r="C60" i="5"/>
  <c r="C58" i="5"/>
  <c r="C57" i="5"/>
  <c r="C56" i="5"/>
  <c r="C55" i="5"/>
  <c r="C54" i="5"/>
  <c r="C53" i="5"/>
  <c r="C52" i="5"/>
  <c r="C51" i="5"/>
  <c r="C48" i="5"/>
  <c r="C47" i="5"/>
  <c r="C46" i="5"/>
  <c r="C45" i="5"/>
  <c r="C44" i="5"/>
  <c r="C43" i="5"/>
  <c r="C42" i="5"/>
  <c r="C41" i="5"/>
  <c r="C40" i="5"/>
  <c r="C38" i="5"/>
  <c r="C37" i="5"/>
  <c r="C34" i="5"/>
  <c r="C33" i="5"/>
  <c r="C32" i="5"/>
  <c r="C30" i="5"/>
  <c r="C27" i="5"/>
  <c r="C26" i="5"/>
  <c r="C25" i="5"/>
  <c r="C24" i="5"/>
  <c r="C23" i="5"/>
  <c r="C22" i="5"/>
  <c r="C19" i="5"/>
  <c r="C18" i="5"/>
  <c r="C16" i="5"/>
  <c r="C15" i="5"/>
  <c r="C14" i="5"/>
  <c r="C13" i="5"/>
  <c r="C12" i="5"/>
  <c r="C10" i="5"/>
  <c r="C8" i="5"/>
  <c r="D16" i="5" l="1"/>
  <c r="J16" i="5" a="1"/>
  <c r="J16" i="5" s="1"/>
  <c r="K16" i="5" a="1"/>
  <c r="K16" i="5" s="1"/>
  <c r="I16" i="5" a="1"/>
  <c r="I16" i="5" s="1"/>
  <c r="D26" i="5"/>
  <c r="I26" i="5" a="1"/>
  <c r="I26" i="5" s="1"/>
  <c r="J26" i="5" a="1"/>
  <c r="J26" i="5" s="1"/>
  <c r="K26" i="5" a="1"/>
  <c r="K26" i="5" s="1"/>
  <c r="D30" i="5"/>
  <c r="I30" i="5" a="1"/>
  <c r="I30" i="5" s="1"/>
  <c r="J30" i="5" a="1"/>
  <c r="J30" i="5" s="1"/>
  <c r="K30" i="5" a="1"/>
  <c r="K30" i="5" s="1"/>
  <c r="D34" i="5"/>
  <c r="I34" i="5" a="1"/>
  <c r="I34" i="5" s="1"/>
  <c r="J34" i="5" a="1"/>
  <c r="J34" i="5" s="1"/>
  <c r="K34" i="5" a="1"/>
  <c r="K34" i="5" s="1"/>
  <c r="D40" i="5"/>
  <c r="K40" i="5" a="1"/>
  <c r="K40" i="5" s="1"/>
  <c r="J40" i="5" a="1"/>
  <c r="J40" i="5" s="1"/>
  <c r="I40" i="5" a="1"/>
  <c r="I40" i="5" s="1"/>
  <c r="D44" i="5"/>
  <c r="J44" i="5" a="1"/>
  <c r="J44" i="5" s="1"/>
  <c r="I44" i="5" a="1"/>
  <c r="I44" i="5" s="1"/>
  <c r="K44" i="5" a="1"/>
  <c r="K44" i="5" s="1"/>
  <c r="D48" i="5"/>
  <c r="J48" i="5" a="1"/>
  <c r="J48" i="5" s="1"/>
  <c r="K48" i="5" a="1"/>
  <c r="K48" i="5" s="1"/>
  <c r="I48" i="5" a="1"/>
  <c r="I48" i="5" s="1"/>
  <c r="D54" i="5"/>
  <c r="I54" i="5" a="1"/>
  <c r="I54" i="5" s="1"/>
  <c r="K54" i="5" a="1"/>
  <c r="K54" i="5" s="1"/>
  <c r="J54" i="5" a="1"/>
  <c r="J54" i="5" s="1"/>
  <c r="D58" i="5"/>
  <c r="I58" i="5" a="1"/>
  <c r="I58" i="5" s="1"/>
  <c r="K58" i="5" a="1"/>
  <c r="K58" i="5" s="1"/>
  <c r="J58" i="5" a="1"/>
  <c r="J58" i="5" s="1"/>
  <c r="D62" i="5"/>
  <c r="I62" i="5" a="1"/>
  <c r="I62" i="5" s="1"/>
  <c r="J62" i="5" a="1"/>
  <c r="J62" i="5" s="1"/>
  <c r="K62" i="5" a="1"/>
  <c r="K62" i="5" s="1"/>
  <c r="D13" i="5"/>
  <c r="J13" i="5" a="1"/>
  <c r="J13" i="5" s="1"/>
  <c r="K13" i="5" a="1"/>
  <c r="K13" i="5" s="1"/>
  <c r="I13" i="5" a="1"/>
  <c r="I13" i="5" s="1"/>
  <c r="D23" i="5"/>
  <c r="I23" i="5" a="1"/>
  <c r="I23" i="5" s="1"/>
  <c r="J23" i="5" a="1"/>
  <c r="J23" i="5" s="1"/>
  <c r="K23" i="5" a="1"/>
  <c r="K23" i="5" s="1"/>
  <c r="D27" i="5"/>
  <c r="I27" i="5" a="1"/>
  <c r="I27" i="5" s="1"/>
  <c r="J27" i="5" a="1"/>
  <c r="J27" i="5" s="1"/>
  <c r="K27" i="5" a="1"/>
  <c r="K27" i="5" s="1"/>
  <c r="D37" i="5"/>
  <c r="I37" i="5" a="1"/>
  <c r="I37" i="5" s="1"/>
  <c r="K37" i="5" a="1"/>
  <c r="K37" i="5" s="1"/>
  <c r="J37" i="5" a="1"/>
  <c r="J37" i="5" s="1"/>
  <c r="D41" i="5"/>
  <c r="I41" i="5" a="1"/>
  <c r="I41" i="5" s="1"/>
  <c r="K41" i="5" a="1"/>
  <c r="K41" i="5" s="1"/>
  <c r="J41" i="5" a="1"/>
  <c r="J41" i="5" s="1"/>
  <c r="D45" i="5"/>
  <c r="J45" i="5" a="1"/>
  <c r="J45" i="5" s="1"/>
  <c r="I45" i="5" a="1"/>
  <c r="I45" i="5" s="1"/>
  <c r="K45" i="5" a="1"/>
  <c r="K45" i="5" s="1"/>
  <c r="D51" i="5"/>
  <c r="I51" i="5" a="1"/>
  <c r="I51" i="5" s="1"/>
  <c r="K51" i="5" a="1"/>
  <c r="K51" i="5" s="1"/>
  <c r="J51" i="5" a="1"/>
  <c r="J51" i="5" s="1"/>
  <c r="D55" i="5"/>
  <c r="I55" i="5" a="1"/>
  <c r="I55" i="5" s="1"/>
  <c r="K55" i="5" a="1"/>
  <c r="K55" i="5" s="1"/>
  <c r="J55" i="5" a="1"/>
  <c r="J55" i="5" s="1"/>
  <c r="D63" i="5"/>
  <c r="I63" i="5" a="1"/>
  <c r="I63" i="5" s="1"/>
  <c r="K63" i="5" a="1"/>
  <c r="K63" i="5" s="1"/>
  <c r="J63" i="5" a="1"/>
  <c r="J63" i="5" s="1"/>
  <c r="D12" i="5"/>
  <c r="J12" i="5" a="1"/>
  <c r="J12" i="5" s="1"/>
  <c r="K12" i="5" a="1"/>
  <c r="K12" i="5" s="1"/>
  <c r="I12" i="5" a="1"/>
  <c r="I12" i="5" s="1"/>
  <c r="D22" i="5"/>
  <c r="I22" i="5" a="1"/>
  <c r="I22" i="5" s="1"/>
  <c r="J22" i="5" a="1"/>
  <c r="J22" i="5" s="1"/>
  <c r="K22" i="5" a="1"/>
  <c r="K22" i="5" s="1"/>
  <c r="D10" i="5"/>
  <c r="J10" i="5" a="1"/>
  <c r="J10" i="5" s="1"/>
  <c r="K10" i="5" a="1"/>
  <c r="K10" i="5" s="1"/>
  <c r="I10" i="5" a="1"/>
  <c r="I10" i="5" s="1"/>
  <c r="D14" i="5"/>
  <c r="J14" i="5" a="1"/>
  <c r="J14" i="5" s="1"/>
  <c r="K14" i="5" a="1"/>
  <c r="K14" i="5" s="1"/>
  <c r="I14" i="5" a="1"/>
  <c r="I14" i="5" s="1"/>
  <c r="D18" i="5"/>
  <c r="J18" i="5" a="1"/>
  <c r="J18" i="5" s="1"/>
  <c r="K18" i="5" a="1"/>
  <c r="K18" i="5" s="1"/>
  <c r="I18" i="5" a="1"/>
  <c r="I18" i="5" s="1"/>
  <c r="D24" i="5"/>
  <c r="I24" i="5" a="1"/>
  <c r="I24" i="5" s="1"/>
  <c r="J24" i="5" a="1"/>
  <c r="J24" i="5" s="1"/>
  <c r="K24" i="5" a="1"/>
  <c r="K24" i="5" s="1"/>
  <c r="D32" i="5"/>
  <c r="I32" i="5" a="1"/>
  <c r="I32" i="5" s="1"/>
  <c r="J32" i="5" a="1"/>
  <c r="J32" i="5" s="1"/>
  <c r="K32" i="5" a="1"/>
  <c r="K32" i="5" s="1"/>
  <c r="D38" i="5"/>
  <c r="I38" i="5" a="1"/>
  <c r="I38" i="5" s="1"/>
  <c r="J38" i="5" a="1"/>
  <c r="J38" i="5" s="1"/>
  <c r="K38" i="5" a="1"/>
  <c r="K38" i="5" s="1"/>
  <c r="D42" i="5"/>
  <c r="I42" i="5" a="1"/>
  <c r="I42" i="5" s="1"/>
  <c r="J42" i="5" a="1"/>
  <c r="J42" i="5" s="1"/>
  <c r="K42" i="5" a="1"/>
  <c r="K42" i="5" s="1"/>
  <c r="D46" i="5"/>
  <c r="J46" i="5" a="1"/>
  <c r="J46" i="5" s="1"/>
  <c r="K46" i="5" a="1"/>
  <c r="K46" i="5" s="1"/>
  <c r="I46" i="5" a="1"/>
  <c r="I46" i="5" s="1"/>
  <c r="D52" i="5"/>
  <c r="I52" i="5" a="1"/>
  <c r="I52" i="5" s="1"/>
  <c r="J52" i="5" a="1"/>
  <c r="J52" i="5" s="1"/>
  <c r="K52" i="5" a="1"/>
  <c r="K52" i="5" s="1"/>
  <c r="D56" i="5"/>
  <c r="I56" i="5" a="1"/>
  <c r="I56" i="5" s="1"/>
  <c r="K56" i="5" a="1"/>
  <c r="K56" i="5" s="1"/>
  <c r="J56" i="5" a="1"/>
  <c r="J56" i="5" s="1"/>
  <c r="D60" i="5"/>
  <c r="I60" i="5" a="1"/>
  <c r="I60" i="5" s="1"/>
  <c r="K60" i="5" a="1"/>
  <c r="K60" i="5" s="1"/>
  <c r="J60" i="5" a="1"/>
  <c r="J60" i="5" s="1"/>
  <c r="D8" i="5"/>
  <c r="J8" i="5" a="1"/>
  <c r="J8" i="5" s="1"/>
  <c r="K8" i="5" a="1"/>
  <c r="K8" i="5" s="1"/>
  <c r="I8" i="5" a="1"/>
  <c r="I8" i="5" s="1"/>
  <c r="D15" i="5"/>
  <c r="J15" i="5" a="1"/>
  <c r="J15" i="5" s="1"/>
  <c r="I15" i="5" a="1"/>
  <c r="I15" i="5" s="1"/>
  <c r="K15" i="5" a="1"/>
  <c r="K15" i="5" s="1"/>
  <c r="D19" i="5"/>
  <c r="J19" i="5" a="1"/>
  <c r="J19" i="5" s="1"/>
  <c r="I19" i="5" a="1"/>
  <c r="I19" i="5" s="1"/>
  <c r="K19" i="5" a="1"/>
  <c r="K19" i="5" s="1"/>
  <c r="D25" i="5"/>
  <c r="I25" i="5" a="1"/>
  <c r="I25" i="5" s="1"/>
  <c r="J25" i="5" a="1"/>
  <c r="J25" i="5" s="1"/>
  <c r="K25" i="5" a="1"/>
  <c r="K25" i="5" s="1"/>
  <c r="D33" i="5"/>
  <c r="I33" i="5" a="1"/>
  <c r="I33" i="5" s="1"/>
  <c r="J33" i="5" a="1"/>
  <c r="J33" i="5" s="1"/>
  <c r="K33" i="5" a="1"/>
  <c r="K33" i="5" s="1"/>
  <c r="D43" i="5"/>
  <c r="J43" i="5" a="1"/>
  <c r="J43" i="5" s="1"/>
  <c r="K43" i="5" a="1"/>
  <c r="K43" i="5" s="1"/>
  <c r="I43" i="5" a="1"/>
  <c r="I43" i="5" s="1"/>
  <c r="D47" i="5"/>
  <c r="I47" i="5" a="1"/>
  <c r="I47" i="5" s="1"/>
  <c r="K47" i="5" a="1"/>
  <c r="K47" i="5" s="1"/>
  <c r="J47" i="5" a="1"/>
  <c r="J47" i="5" s="1"/>
  <c r="D53" i="5"/>
  <c r="I53" i="5" a="1"/>
  <c r="I53" i="5" s="1"/>
  <c r="K53" i="5" a="1"/>
  <c r="K53" i="5" s="1"/>
  <c r="J53" i="5" a="1"/>
  <c r="J53" i="5" s="1"/>
  <c r="D57" i="5"/>
  <c r="I57" i="5" a="1"/>
  <c r="I57" i="5" s="1"/>
  <c r="K57" i="5" a="1"/>
  <c r="K57" i="5" s="1"/>
  <c r="J57" i="5" a="1"/>
  <c r="J57" i="5" s="1"/>
  <c r="D61" i="5"/>
  <c r="I61" i="5" a="1"/>
  <c r="I61" i="5" s="1"/>
  <c r="K61" i="5" a="1"/>
  <c r="K61" i="5" s="1"/>
  <c r="J61" i="5" a="1"/>
  <c r="J61" i="5" s="1"/>
  <c r="D56" i="9"/>
  <c r="D55" i="9"/>
  <c r="D53" i="9"/>
  <c r="D38" i="9"/>
  <c r="D28" i="9"/>
  <c r="D25" i="9"/>
  <c r="D24" i="9"/>
  <c r="D19" i="9"/>
  <c r="D18" i="9"/>
  <c r="D15" i="9"/>
  <c r="D13" i="9"/>
  <c r="D14" i="9"/>
  <c r="D50" i="9"/>
  <c r="D46" i="9"/>
  <c r="D42" i="9"/>
  <c r="D40" i="9"/>
  <c r="D37" i="9"/>
  <c r="D33" i="9"/>
  <c r="D31" i="9"/>
  <c r="D30" i="9"/>
  <c r="D27" i="9"/>
  <c r="D17" i="9"/>
  <c r="D57" i="9"/>
  <c r="D54" i="9"/>
  <c r="D52" i="9"/>
  <c r="D49" i="9"/>
  <c r="D44" i="9"/>
  <c r="D43" i="9"/>
  <c r="D35" i="9"/>
  <c r="D29" i="9"/>
  <c r="D11" i="9"/>
  <c r="D10" i="9"/>
  <c r="D48" i="9"/>
  <c r="D41" i="9"/>
  <c r="D36" i="9"/>
  <c r="D32" i="9"/>
  <c r="D26" i="9"/>
  <c r="D23" i="9"/>
  <c r="D22" i="9"/>
  <c r="D12" i="9"/>
  <c r="D8" i="9"/>
  <c r="C34" i="9"/>
  <c r="C21" i="9"/>
  <c r="C51" i="9"/>
  <c r="C47" i="9"/>
  <c r="C29" i="5" s="1"/>
  <c r="C45" i="9"/>
  <c r="C28" i="5" s="1"/>
  <c r="C39" i="9"/>
  <c r="C20" i="9"/>
  <c r="C11" i="5" s="1"/>
  <c r="D11" i="5" s="1"/>
  <c r="C9" i="9"/>
  <c r="D45" i="9" l="1"/>
  <c r="D47" i="9"/>
  <c r="D9" i="9"/>
  <c r="C9" i="5"/>
  <c r="D51" i="9"/>
  <c r="C31" i="5"/>
  <c r="I29" i="5" a="1"/>
  <c r="I29" i="5" s="1"/>
  <c r="D21" i="9"/>
  <c r="C39" i="5"/>
  <c r="K29" i="5" a="1"/>
  <c r="K29" i="5" s="1"/>
  <c r="D39" i="9"/>
  <c r="C17" i="5"/>
  <c r="D20" i="9"/>
  <c r="D34" i="9"/>
  <c r="C59" i="5"/>
  <c r="K28" i="5" a="1"/>
  <c r="K28" i="5" s="1"/>
  <c r="I28" i="5" a="1"/>
  <c r="I28" i="5" s="1"/>
  <c r="J29" i="5" a="1"/>
  <c r="J29" i="5" s="1"/>
  <c r="D29" i="5"/>
  <c r="K11" i="5" a="1"/>
  <c r="K11" i="5" s="1"/>
  <c r="J11" i="5" a="1"/>
  <c r="J11" i="5" s="1"/>
  <c r="J28" i="5" a="1"/>
  <c r="J28" i="5" s="1"/>
  <c r="D28" i="5"/>
  <c r="I11" i="5" a="1"/>
  <c r="I11" i="5" s="1"/>
  <c r="D5" i="5"/>
  <c r="I5" i="5"/>
  <c r="N6" i="1"/>
  <c r="N5" i="1"/>
  <c r="N4" i="1"/>
  <c r="M6" i="1"/>
  <c r="M5" i="1"/>
  <c r="M4" i="1"/>
  <c r="L6" i="1"/>
  <c r="L5" i="1"/>
  <c r="L4" i="1"/>
  <c r="K4" i="1"/>
  <c r="J6" i="1"/>
  <c r="J5" i="1"/>
  <c r="J4" i="1"/>
  <c r="I39" i="5" l="1" a="1"/>
  <c r="I39" i="5" s="1"/>
  <c r="J39" i="5" a="1"/>
  <c r="J39" i="5" s="1"/>
  <c r="K39" i="5" a="1"/>
  <c r="K39" i="5" s="1"/>
  <c r="D39" i="5"/>
  <c r="F39" i="5" s="1"/>
  <c r="D17" i="5"/>
  <c r="G17" i="5" s="1"/>
  <c r="J17" i="5" a="1"/>
  <c r="J17" i="5" s="1"/>
  <c r="K17" i="5" a="1"/>
  <c r="K17" i="5" s="1"/>
  <c r="I17" i="5" a="1"/>
  <c r="I17" i="5" s="1"/>
  <c r="G11" i="5"/>
  <c r="K6" i="1"/>
  <c r="J9" i="5" a="1"/>
  <c r="J9" i="5" s="1"/>
  <c r="K9" i="5" a="1"/>
  <c r="K9" i="5" s="1"/>
  <c r="I9" i="5" a="1"/>
  <c r="I9" i="5" s="1"/>
  <c r="D9" i="5"/>
  <c r="F9" i="5" s="1"/>
  <c r="F11" i="5"/>
  <c r="K5" i="1"/>
  <c r="D59" i="5"/>
  <c r="E59" i="5" s="1"/>
  <c r="I59" i="5" a="1"/>
  <c r="I59" i="5" s="1"/>
  <c r="K59" i="5" a="1"/>
  <c r="K59" i="5" s="1"/>
  <c r="J59" i="5" a="1"/>
  <c r="J59" i="5" s="1"/>
  <c r="D31" i="5"/>
  <c r="G31" i="5" s="1"/>
  <c r="J31" i="5" a="1"/>
  <c r="J31" i="5" s="1"/>
  <c r="I31" i="5" a="1"/>
  <c r="I31" i="5" s="1"/>
  <c r="K31" i="5" a="1"/>
  <c r="K31" i="5" s="1"/>
  <c r="E24" i="5"/>
  <c r="E30" i="5"/>
  <c r="E25" i="5"/>
  <c r="E27" i="5"/>
  <c r="E47" i="5"/>
  <c r="E41" i="5"/>
  <c r="F8" i="5"/>
  <c r="F29" i="5"/>
  <c r="G22" i="5"/>
  <c r="G26" i="5"/>
  <c r="E8" i="5"/>
  <c r="E29" i="5"/>
  <c r="F26" i="5"/>
  <c r="F22" i="5"/>
  <c r="F15" i="5"/>
  <c r="F61" i="5"/>
  <c r="F43" i="5"/>
  <c r="F46" i="5"/>
  <c r="F40" i="5"/>
  <c r="F23" i="5"/>
  <c r="F32" i="5"/>
  <c r="F33" i="5"/>
  <c r="F14" i="5"/>
  <c r="F18" i="5"/>
  <c r="F12" i="5"/>
  <c r="F13" i="5"/>
  <c r="F19" i="5"/>
  <c r="F55" i="5"/>
  <c r="F42" i="5"/>
  <c r="F53" i="5"/>
  <c r="F37" i="5"/>
  <c r="F44" i="5"/>
  <c r="F56" i="5"/>
  <c r="F57" i="5"/>
  <c r="F48" i="5"/>
  <c r="F34" i="5"/>
  <c r="F16" i="5"/>
  <c r="G44" i="5"/>
  <c r="G48" i="5"/>
  <c r="G53" i="5"/>
  <c r="G56" i="5"/>
  <c r="G34" i="5"/>
  <c r="G18" i="5"/>
  <c r="G16" i="5"/>
  <c r="G12" i="5"/>
  <c r="G33" i="5"/>
  <c r="G37" i="5"/>
  <c r="G15" i="5"/>
  <c r="G40" i="5"/>
  <c r="G57" i="5"/>
  <c r="G23" i="5"/>
  <c r="G13" i="5"/>
  <c r="G55" i="5"/>
  <c r="G46" i="5"/>
  <c r="G19" i="5"/>
  <c r="G42" i="5"/>
  <c r="G32" i="5"/>
  <c r="G61" i="5"/>
  <c r="G43" i="5"/>
  <c r="G14" i="5"/>
  <c r="E28" i="5"/>
  <c r="E60" i="5"/>
  <c r="E38" i="5"/>
  <c r="E10" i="5"/>
  <c r="E58" i="5"/>
  <c r="E63" i="5"/>
  <c r="E45" i="5"/>
  <c r="E54" i="5"/>
  <c r="E52" i="5"/>
  <c r="E62" i="5"/>
  <c r="E51" i="5"/>
  <c r="F24" i="5"/>
  <c r="F47" i="5"/>
  <c r="F30" i="5"/>
  <c r="F41" i="5"/>
  <c r="F25" i="5"/>
  <c r="F27" i="5"/>
  <c r="G8" i="5"/>
  <c r="G29" i="5"/>
  <c r="E32" i="5"/>
  <c r="E57" i="5"/>
  <c r="E19" i="5"/>
  <c r="E18" i="5"/>
  <c r="E53" i="5"/>
  <c r="E23" i="5"/>
  <c r="E34" i="5"/>
  <c r="E12" i="5"/>
  <c r="E13" i="5"/>
  <c r="E42" i="5"/>
  <c r="E43" i="5"/>
  <c r="E40" i="5"/>
  <c r="E33" i="5"/>
  <c r="E14" i="5"/>
  <c r="E48" i="5"/>
  <c r="E16" i="5"/>
  <c r="E61" i="5"/>
  <c r="E46" i="5"/>
  <c r="E37" i="5"/>
  <c r="E44" i="5"/>
  <c r="E15" i="5"/>
  <c r="E56" i="5"/>
  <c r="E55" i="5"/>
  <c r="G63" i="5"/>
  <c r="G28" i="5"/>
  <c r="G62" i="5"/>
  <c r="G38" i="5"/>
  <c r="G10" i="5"/>
  <c r="G52" i="5"/>
  <c r="G54" i="5"/>
  <c r="G60" i="5"/>
  <c r="G58" i="5"/>
  <c r="G51" i="5"/>
  <c r="G45" i="5"/>
  <c r="E11" i="5"/>
  <c r="F58" i="5"/>
  <c r="F45" i="5"/>
  <c r="F60" i="5"/>
  <c r="F52" i="5"/>
  <c r="F62" i="5"/>
  <c r="F63" i="5"/>
  <c r="F38" i="5"/>
  <c r="F54" i="5"/>
  <c r="F51" i="5"/>
  <c r="F28" i="5"/>
  <c r="F10" i="5"/>
  <c r="G47" i="5"/>
  <c r="G41" i="5"/>
  <c r="G30" i="5"/>
  <c r="G25" i="5"/>
  <c r="G24" i="5"/>
  <c r="G27" i="5"/>
  <c r="E22" i="5"/>
  <c r="E26" i="5"/>
  <c r="F5" i="5"/>
  <c r="E5" i="5"/>
  <c r="G5" i="5"/>
  <c r="E3" i="7"/>
  <c r="B3" i="5" s="1"/>
  <c r="E2" i="7"/>
  <c r="G9" i="5" l="1"/>
  <c r="E9" i="5"/>
  <c r="F59" i="5"/>
  <c r="G59" i="5"/>
  <c r="E39" i="5"/>
  <c r="G39" i="5"/>
  <c r="E17" i="5"/>
  <c r="F17" i="5"/>
  <c r="F31" i="5"/>
  <c r="E31" i="5"/>
  <c r="B2" i="5"/>
  <c r="B9" i="1"/>
  <c r="R7" i="5"/>
  <c r="Q7" i="5"/>
  <c r="P7" i="5"/>
  <c r="O7" i="5"/>
  <c r="N7" i="5"/>
  <c r="M7" i="5"/>
  <c r="T7" i="5"/>
  <c r="L7" i="5"/>
  <c r="S7" i="5"/>
  <c r="A1" i="7"/>
  <c r="O37" i="1"/>
  <c r="G29" i="1"/>
  <c r="L14" i="1" s="1"/>
  <c r="N14" i="1" s="1"/>
  <c r="F39" i="1" s="1"/>
  <c r="O34" i="1" s="1"/>
  <c r="O38" i="1"/>
  <c r="O29" i="1"/>
  <c r="F33" i="1" s="1"/>
  <c r="O35" i="1" s="1"/>
  <c r="O33" i="1"/>
  <c r="L16" i="5" l="1" a="1"/>
  <c r="L16" i="5" s="1"/>
  <c r="L62" i="5" a="1"/>
  <c r="L62" i="5" s="1"/>
  <c r="L60" i="5" a="1"/>
  <c r="L60" i="5" s="1"/>
  <c r="L14" i="5" a="1"/>
  <c r="L14" i="5" s="1"/>
  <c r="L8" i="5" a="1"/>
  <c r="L8" i="5" s="1"/>
  <c r="L29" i="5" a="1"/>
  <c r="L29" i="5" s="1"/>
  <c r="L57" i="5" a="1"/>
  <c r="L57" i="5" s="1"/>
  <c r="L30" i="5" a="1"/>
  <c r="L30" i="5" s="1"/>
  <c r="L37" i="5" a="1"/>
  <c r="L37" i="5" s="1"/>
  <c r="L12" i="5" a="1"/>
  <c r="L12" i="5" s="1"/>
  <c r="L38" i="5" a="1"/>
  <c r="L38" i="5" s="1"/>
  <c r="L27" i="5" a="1"/>
  <c r="L27" i="5" s="1"/>
  <c r="L55" i="5" a="1"/>
  <c r="L55" i="5" s="1"/>
  <c r="L24" i="5" a="1"/>
  <c r="L24" i="5" s="1"/>
  <c r="L56" i="5" a="1"/>
  <c r="L56" i="5" s="1"/>
  <c r="L15" i="5" a="1"/>
  <c r="L15" i="5" s="1"/>
  <c r="L13" i="5" a="1"/>
  <c r="L13" i="5" s="1"/>
  <c r="L45" i="5" a="1"/>
  <c r="L45" i="5" s="1"/>
  <c r="L10" i="5" a="1"/>
  <c r="L10" i="5" s="1"/>
  <c r="L46" i="5" a="1"/>
  <c r="L46" i="5" s="1"/>
  <c r="L26" i="5" a="1"/>
  <c r="L26" i="5" s="1"/>
  <c r="L40" i="5" a="1"/>
  <c r="L40" i="5" s="1"/>
  <c r="L44" i="5" a="1"/>
  <c r="L44" i="5" s="1"/>
  <c r="L58" i="5" a="1"/>
  <c r="L58" i="5" s="1"/>
  <c r="L32" i="5" a="1"/>
  <c r="L32" i="5" s="1"/>
  <c r="L52" i="5" a="1"/>
  <c r="L52" i="5" s="1"/>
  <c r="L25" i="5" a="1"/>
  <c r="L25" i="5" s="1"/>
  <c r="L53" i="5" a="1"/>
  <c r="L53" i="5" s="1"/>
  <c r="L48" i="5" a="1"/>
  <c r="L48" i="5" s="1"/>
  <c r="L23" i="5" a="1"/>
  <c r="L23" i="5" s="1"/>
  <c r="L63" i="5" a="1"/>
  <c r="L63" i="5" s="1"/>
  <c r="L18" i="5" a="1"/>
  <c r="L18" i="5" s="1"/>
  <c r="L61" i="5" a="1"/>
  <c r="L61" i="5" s="1"/>
  <c r="L34" i="5" a="1"/>
  <c r="L34" i="5" s="1"/>
  <c r="L54" i="5" a="1"/>
  <c r="L54" i="5" s="1"/>
  <c r="L41" i="5" a="1"/>
  <c r="L41" i="5" s="1"/>
  <c r="L51" i="5" a="1"/>
  <c r="L51" i="5" s="1"/>
  <c r="L22" i="5" a="1"/>
  <c r="L22" i="5" s="1"/>
  <c r="L42" i="5" a="1"/>
  <c r="L42" i="5" s="1"/>
  <c r="L33" i="5" a="1"/>
  <c r="L33" i="5" s="1"/>
  <c r="L43" i="5" a="1"/>
  <c r="L43" i="5" s="1"/>
  <c r="L47" i="5" a="1"/>
  <c r="L47" i="5" s="1"/>
  <c r="L19" i="5" a="1"/>
  <c r="L19" i="5" s="1"/>
  <c r="L28" i="5" a="1"/>
  <c r="L28" i="5" s="1"/>
  <c r="L11" i="5" a="1"/>
  <c r="L11" i="5" s="1"/>
  <c r="L9" i="5" a="1"/>
  <c r="L9" i="5" s="1"/>
  <c r="L31" i="5" a="1"/>
  <c r="L31" i="5" s="1"/>
  <c r="L39" i="5" a="1"/>
  <c r="L39" i="5" s="1"/>
  <c r="L17" i="5" a="1"/>
  <c r="L17" i="5" s="1"/>
  <c r="L59" i="5" a="1"/>
  <c r="L59" i="5" s="1"/>
  <c r="T30" i="5" a="1"/>
  <c r="T30" i="5" s="1"/>
  <c r="T12" i="5" a="1"/>
  <c r="T12" i="5" s="1"/>
  <c r="T61" i="5" a="1"/>
  <c r="T61" i="5" s="1"/>
  <c r="T40" i="5" a="1"/>
  <c r="T40" i="5" s="1"/>
  <c r="T27" i="5" a="1"/>
  <c r="T27" i="5" s="1"/>
  <c r="T45" i="5" a="1"/>
  <c r="T45" i="5" s="1"/>
  <c r="T55" i="5" a="1"/>
  <c r="T55" i="5" s="1"/>
  <c r="T24" i="5" a="1"/>
  <c r="T24" i="5" s="1"/>
  <c r="T42" i="5" a="1"/>
  <c r="T42" i="5" s="1"/>
  <c r="T56" i="5" a="1"/>
  <c r="T56" i="5" s="1"/>
  <c r="T15" i="5" a="1"/>
  <c r="T15" i="5" s="1"/>
  <c r="T47" i="5" a="1"/>
  <c r="T47" i="5" s="1"/>
  <c r="T13" i="5" a="1"/>
  <c r="T13" i="5" s="1"/>
  <c r="T37" i="5" a="1"/>
  <c r="T37" i="5" s="1"/>
  <c r="T10" i="5" a="1"/>
  <c r="T10" i="5" s="1"/>
  <c r="T46" i="5" a="1"/>
  <c r="T46" i="5" s="1"/>
  <c r="T26" i="5" a="1"/>
  <c r="T26" i="5" s="1"/>
  <c r="T58" i="5" a="1"/>
  <c r="T58" i="5" s="1"/>
  <c r="T32" i="5" a="1"/>
  <c r="T32" i="5" s="1"/>
  <c r="T52" i="5" a="1"/>
  <c r="T52" i="5" s="1"/>
  <c r="T19" i="5" a="1"/>
  <c r="T19" i="5" s="1"/>
  <c r="T25" i="5" a="1"/>
  <c r="T25" i="5" s="1"/>
  <c r="T53" i="5" a="1"/>
  <c r="T53" i="5" s="1"/>
  <c r="T48" i="5" a="1"/>
  <c r="T48" i="5" s="1"/>
  <c r="T23" i="5" a="1"/>
  <c r="T23" i="5" s="1"/>
  <c r="T63" i="5" a="1"/>
  <c r="T63" i="5" s="1"/>
  <c r="T18" i="5" a="1"/>
  <c r="T18" i="5" s="1"/>
  <c r="T34" i="5" a="1"/>
  <c r="T34" i="5" s="1"/>
  <c r="T54" i="5" a="1"/>
  <c r="T54" i="5" s="1"/>
  <c r="T51" i="5" a="1"/>
  <c r="T51" i="5" s="1"/>
  <c r="T22" i="5" a="1"/>
  <c r="T22" i="5" s="1"/>
  <c r="T33" i="5" a="1"/>
  <c r="T33" i="5" s="1"/>
  <c r="T43" i="5" a="1"/>
  <c r="T43" i="5" s="1"/>
  <c r="T16" i="5" a="1"/>
  <c r="T16" i="5" s="1"/>
  <c r="T62" i="5" a="1"/>
  <c r="T62" i="5" s="1"/>
  <c r="T41" i="5" a="1"/>
  <c r="T41" i="5" s="1"/>
  <c r="T38" i="5" a="1"/>
  <c r="T38" i="5" s="1"/>
  <c r="T60" i="5" a="1"/>
  <c r="T60" i="5" s="1"/>
  <c r="T44" i="5" a="1"/>
  <c r="T44" i="5" s="1"/>
  <c r="T14" i="5" a="1"/>
  <c r="T14" i="5" s="1"/>
  <c r="T8" i="5" a="1"/>
  <c r="T8" i="5" s="1"/>
  <c r="T57" i="5" a="1"/>
  <c r="T57" i="5" s="1"/>
  <c r="T11" i="5" a="1"/>
  <c r="T11" i="5" s="1"/>
  <c r="T28" i="5" a="1"/>
  <c r="T28" i="5" s="1"/>
  <c r="T29" i="5" a="1"/>
  <c r="T29" i="5" s="1"/>
  <c r="T17" i="5" a="1"/>
  <c r="T17" i="5" s="1"/>
  <c r="T59" i="5" a="1"/>
  <c r="T59" i="5" s="1"/>
  <c r="T39" i="5" a="1"/>
  <c r="T39" i="5" s="1"/>
  <c r="T31" i="5" a="1"/>
  <c r="T31" i="5" s="1"/>
  <c r="T9" i="5" a="1"/>
  <c r="T9" i="5" s="1"/>
  <c r="M44" i="5" a="1"/>
  <c r="M44" i="5" s="1"/>
  <c r="M37" i="5" a="1"/>
  <c r="M37" i="5" s="1"/>
  <c r="M51" i="5" a="1"/>
  <c r="M51" i="5" s="1"/>
  <c r="M46" i="5" a="1"/>
  <c r="M46" i="5" s="1"/>
  <c r="M60" i="5" a="1"/>
  <c r="M60" i="5" s="1"/>
  <c r="M43" i="5" a="1"/>
  <c r="M43" i="5" s="1"/>
  <c r="M26" i="5" a="1"/>
  <c r="M26" i="5" s="1"/>
  <c r="M63" i="5" a="1"/>
  <c r="M63" i="5" s="1"/>
  <c r="M32" i="5" a="1"/>
  <c r="M32" i="5" s="1"/>
  <c r="M25" i="5" a="1"/>
  <c r="M25" i="5" s="1"/>
  <c r="M61" i="5" a="1"/>
  <c r="M61" i="5" s="1"/>
  <c r="M40" i="5" a="1"/>
  <c r="M40" i="5" s="1"/>
  <c r="M48" i="5" a="1"/>
  <c r="M48" i="5" s="1"/>
  <c r="M62" i="5" a="1"/>
  <c r="M62" i="5" s="1"/>
  <c r="M23" i="5" a="1"/>
  <c r="M23" i="5" s="1"/>
  <c r="M10" i="5" a="1"/>
  <c r="M10" i="5" s="1"/>
  <c r="M34" i="5" a="1"/>
  <c r="M34" i="5" s="1"/>
  <c r="M22" i="5" a="1"/>
  <c r="M22" i="5" s="1"/>
  <c r="M56" i="5" a="1"/>
  <c r="M56" i="5" s="1"/>
  <c r="M33" i="5" a="1"/>
  <c r="M33" i="5" s="1"/>
  <c r="M41" i="5" a="1"/>
  <c r="M41" i="5" s="1"/>
  <c r="M18" i="5" a="1"/>
  <c r="M18" i="5" s="1"/>
  <c r="M42" i="5" a="1"/>
  <c r="M42" i="5" s="1"/>
  <c r="M47" i="5" a="1"/>
  <c r="M47" i="5" s="1"/>
  <c r="M57" i="5" a="1"/>
  <c r="M57" i="5" s="1"/>
  <c r="M16" i="5" a="1"/>
  <c r="M16" i="5" s="1"/>
  <c r="M58" i="5" a="1"/>
  <c r="M58" i="5" s="1"/>
  <c r="M55" i="5" a="1"/>
  <c r="M55" i="5" s="1"/>
  <c r="M15" i="5" a="1"/>
  <c r="M15" i="5" s="1"/>
  <c r="M19" i="5" a="1"/>
  <c r="M19" i="5" s="1"/>
  <c r="M30" i="5" a="1"/>
  <c r="M30" i="5" s="1"/>
  <c r="M13" i="5" a="1"/>
  <c r="M13" i="5" s="1"/>
  <c r="M52" i="5" a="1"/>
  <c r="M52" i="5" s="1"/>
  <c r="M54" i="5" a="1"/>
  <c r="M54" i="5" s="1"/>
  <c r="M27" i="5" a="1"/>
  <c r="M27" i="5" s="1"/>
  <c r="M45" i="5" a="1"/>
  <c r="M45" i="5" s="1"/>
  <c r="M12" i="5" a="1"/>
  <c r="M12" i="5" s="1"/>
  <c r="M14" i="5" a="1"/>
  <c r="M14" i="5" s="1"/>
  <c r="M24" i="5" a="1"/>
  <c r="M24" i="5" s="1"/>
  <c r="M38" i="5" a="1"/>
  <c r="M38" i="5" s="1"/>
  <c r="M8" i="5" a="1"/>
  <c r="M8" i="5" s="1"/>
  <c r="M53" i="5" a="1"/>
  <c r="M53" i="5" s="1"/>
  <c r="M29" i="5" a="1"/>
  <c r="M29" i="5" s="1"/>
  <c r="M28" i="5" a="1"/>
  <c r="M28" i="5" s="1"/>
  <c r="M11" i="5" a="1"/>
  <c r="M11" i="5" s="1"/>
  <c r="M17" i="5" a="1"/>
  <c r="M17" i="5" s="1"/>
  <c r="M39" i="5" a="1"/>
  <c r="M39" i="5" s="1"/>
  <c r="M9" i="5" a="1"/>
  <c r="M9" i="5" s="1"/>
  <c r="M59" i="5" a="1"/>
  <c r="M59" i="5" s="1"/>
  <c r="M31" i="5" a="1"/>
  <c r="M31" i="5" s="1"/>
  <c r="N34" i="5" a="1"/>
  <c r="N34" i="5" s="1"/>
  <c r="N13" i="5" a="1"/>
  <c r="N13" i="5" s="1"/>
  <c r="N55" i="5" a="1"/>
  <c r="N55" i="5" s="1"/>
  <c r="N22" i="5" a="1"/>
  <c r="N22" i="5" s="1"/>
  <c r="N10" i="5" a="1"/>
  <c r="N10" i="5" s="1"/>
  <c r="N46" i="5" a="1"/>
  <c r="N46" i="5" s="1"/>
  <c r="N52" i="5" a="1"/>
  <c r="N52" i="5" s="1"/>
  <c r="N25" i="5" a="1"/>
  <c r="N25" i="5" s="1"/>
  <c r="N48" i="5" a="1"/>
  <c r="N48" i="5" s="1"/>
  <c r="N23" i="5" a="1"/>
  <c r="N23" i="5" s="1"/>
  <c r="N41" i="5" a="1"/>
  <c r="N41" i="5" s="1"/>
  <c r="N60" i="5" a="1"/>
  <c r="N60" i="5" s="1"/>
  <c r="N33" i="5" a="1"/>
  <c r="N33" i="5" s="1"/>
  <c r="N61" i="5" a="1"/>
  <c r="N61" i="5" s="1"/>
  <c r="N54" i="5" a="1"/>
  <c r="N54" i="5" s="1"/>
  <c r="N18" i="5" a="1"/>
  <c r="N18" i="5" s="1"/>
  <c r="N30" i="5" a="1"/>
  <c r="N30" i="5" s="1"/>
  <c r="N45" i="5" a="1"/>
  <c r="N45" i="5" s="1"/>
  <c r="N63" i="5" a="1"/>
  <c r="N63" i="5" s="1"/>
  <c r="N16" i="5" a="1"/>
  <c r="N16" i="5" s="1"/>
  <c r="N62" i="5" a="1"/>
  <c r="N62" i="5" s="1"/>
  <c r="N37" i="5" a="1"/>
  <c r="N37" i="5" s="1"/>
  <c r="N51" i="5" a="1"/>
  <c r="N51" i="5" s="1"/>
  <c r="N24" i="5" a="1"/>
  <c r="N24" i="5" s="1"/>
  <c r="N44" i="5" a="1"/>
  <c r="N44" i="5" s="1"/>
  <c r="N14" i="5" a="1"/>
  <c r="N14" i="5" s="1"/>
  <c r="N42" i="5" a="1"/>
  <c r="N42" i="5" s="1"/>
  <c r="N56" i="5" a="1"/>
  <c r="N56" i="5" s="1"/>
  <c r="N8" i="5" a="1"/>
  <c r="N8" i="5" s="1"/>
  <c r="N19" i="5" a="1"/>
  <c r="N19" i="5" s="1"/>
  <c r="N43" i="5" a="1"/>
  <c r="N43" i="5" s="1"/>
  <c r="N47" i="5" a="1"/>
  <c r="N47" i="5" s="1"/>
  <c r="N26" i="5" a="1"/>
  <c r="N26" i="5" s="1"/>
  <c r="N27" i="5" a="1"/>
  <c r="N27" i="5" s="1"/>
  <c r="N12" i="5" a="1"/>
  <c r="N12" i="5" s="1"/>
  <c r="N32" i="5" a="1"/>
  <c r="N32" i="5" s="1"/>
  <c r="N57" i="5" a="1"/>
  <c r="N57" i="5" s="1"/>
  <c r="N53" i="5" a="1"/>
  <c r="N53" i="5" s="1"/>
  <c r="N40" i="5" a="1"/>
  <c r="N40" i="5" s="1"/>
  <c r="N58" i="5" a="1"/>
  <c r="N58" i="5" s="1"/>
  <c r="N38" i="5" a="1"/>
  <c r="N38" i="5" s="1"/>
  <c r="N15" i="5" a="1"/>
  <c r="N15" i="5" s="1"/>
  <c r="N29" i="5" a="1"/>
  <c r="N29" i="5" s="1"/>
  <c r="N28" i="5" a="1"/>
  <c r="N28" i="5" s="1"/>
  <c r="N11" i="5" a="1"/>
  <c r="N11" i="5" s="1"/>
  <c r="N39" i="5" a="1"/>
  <c r="N39" i="5" s="1"/>
  <c r="N17" i="5" a="1"/>
  <c r="N17" i="5" s="1"/>
  <c r="N59" i="5" a="1"/>
  <c r="N59" i="5" s="1"/>
  <c r="N31" i="5" a="1"/>
  <c r="N31" i="5" s="1"/>
  <c r="N9" i="5" a="1"/>
  <c r="N9" i="5" s="1"/>
  <c r="O54" i="5" a="1"/>
  <c r="O54" i="5" s="1"/>
  <c r="O27" i="5" a="1"/>
  <c r="O27" i="5" s="1"/>
  <c r="O51" i="5" a="1"/>
  <c r="O51" i="5" s="1"/>
  <c r="O63" i="5" a="1"/>
  <c r="O63" i="5" s="1"/>
  <c r="O12" i="5" a="1"/>
  <c r="O12" i="5" s="1"/>
  <c r="O24" i="5" a="1"/>
  <c r="O24" i="5" s="1"/>
  <c r="O52" i="5" a="1"/>
  <c r="O52" i="5" s="1"/>
  <c r="O25" i="5" a="1"/>
  <c r="O25" i="5" s="1"/>
  <c r="O26" i="5" a="1"/>
  <c r="O26" i="5" s="1"/>
  <c r="O37" i="5" a="1"/>
  <c r="O37" i="5" s="1"/>
  <c r="O10" i="5" a="1"/>
  <c r="O10" i="5" s="1"/>
  <c r="O38" i="5" a="1"/>
  <c r="O38" i="5" s="1"/>
  <c r="O60" i="5" a="1"/>
  <c r="O60" i="5" s="1"/>
  <c r="O19" i="5" a="1"/>
  <c r="O19" i="5" s="1"/>
  <c r="O43" i="5" a="1"/>
  <c r="O43" i="5" s="1"/>
  <c r="O53" i="5" a="1"/>
  <c r="O53" i="5" s="1"/>
  <c r="O62" i="5" a="1"/>
  <c r="O62" i="5" s="1"/>
  <c r="O45" i="5" a="1"/>
  <c r="O45" i="5" s="1"/>
  <c r="O32" i="5" a="1"/>
  <c r="O32" i="5" s="1"/>
  <c r="O34" i="5" a="1"/>
  <c r="O34" i="5" s="1"/>
  <c r="O23" i="5" a="1"/>
  <c r="O23" i="5" s="1"/>
  <c r="O22" i="5" a="1"/>
  <c r="O22" i="5" s="1"/>
  <c r="O18" i="5" a="1"/>
  <c r="O18" i="5" s="1"/>
  <c r="O46" i="5" a="1"/>
  <c r="O46" i="5" s="1"/>
  <c r="O44" i="5" a="1"/>
  <c r="O44" i="5" s="1"/>
  <c r="O56" i="5" a="1"/>
  <c r="O56" i="5" s="1"/>
  <c r="O15" i="5" a="1"/>
  <c r="O15" i="5" s="1"/>
  <c r="O33" i="5" a="1"/>
  <c r="O33" i="5" s="1"/>
  <c r="O48" i="5" a="1"/>
  <c r="O48" i="5" s="1"/>
  <c r="O13" i="5" a="1"/>
  <c r="O13" i="5" s="1"/>
  <c r="O47" i="5" a="1"/>
  <c r="O47" i="5" s="1"/>
  <c r="O16" i="5" a="1"/>
  <c r="O16" i="5" s="1"/>
  <c r="O30" i="5" a="1"/>
  <c r="O30" i="5" s="1"/>
  <c r="O40" i="5" a="1"/>
  <c r="O40" i="5" s="1"/>
  <c r="O58" i="5" a="1"/>
  <c r="O58" i="5" s="1"/>
  <c r="O41" i="5" a="1"/>
  <c r="O41" i="5" s="1"/>
  <c r="O14" i="5" a="1"/>
  <c r="O14" i="5" s="1"/>
  <c r="O42" i="5" a="1"/>
  <c r="O42" i="5" s="1"/>
  <c r="O8" i="5" a="1"/>
  <c r="O8" i="5" s="1"/>
  <c r="O57" i="5" a="1"/>
  <c r="O57" i="5" s="1"/>
  <c r="O55" i="5" a="1"/>
  <c r="O55" i="5" s="1"/>
  <c r="O61" i="5" a="1"/>
  <c r="O61" i="5" s="1"/>
  <c r="O28" i="5" a="1"/>
  <c r="O28" i="5" s="1"/>
  <c r="O11" i="5" a="1"/>
  <c r="O11" i="5" s="1"/>
  <c r="O29" i="5" a="1"/>
  <c r="O29" i="5" s="1"/>
  <c r="O39" i="5" a="1"/>
  <c r="O39" i="5" s="1"/>
  <c r="O9" i="5" a="1"/>
  <c r="O9" i="5" s="1"/>
  <c r="O31" i="5" a="1"/>
  <c r="O31" i="5" s="1"/>
  <c r="O59" i="5" a="1"/>
  <c r="O59" i="5" s="1"/>
  <c r="O17" i="5" a="1"/>
  <c r="O17" i="5" s="1"/>
  <c r="P14" i="5" a="1"/>
  <c r="P14" i="5" s="1"/>
  <c r="P8" i="5" a="1"/>
  <c r="P8" i="5" s="1"/>
  <c r="P30" i="5" a="1"/>
  <c r="P30" i="5" s="1"/>
  <c r="P40" i="5" a="1"/>
  <c r="P40" i="5" s="1"/>
  <c r="P12" i="5" a="1"/>
  <c r="P12" i="5" s="1"/>
  <c r="P57" i="5" a="1"/>
  <c r="P57" i="5" s="1"/>
  <c r="P53" i="5" a="1"/>
  <c r="P53" i="5" s="1"/>
  <c r="P27" i="5" a="1"/>
  <c r="P27" i="5" s="1"/>
  <c r="P55" i="5" a="1"/>
  <c r="P55" i="5" s="1"/>
  <c r="P24" i="5" a="1"/>
  <c r="P24" i="5" s="1"/>
  <c r="P15" i="5" a="1"/>
  <c r="P15" i="5" s="1"/>
  <c r="P13" i="5" a="1"/>
  <c r="P13" i="5" s="1"/>
  <c r="P10" i="5" a="1"/>
  <c r="P10" i="5" s="1"/>
  <c r="P42" i="5" a="1"/>
  <c r="P42" i="5" s="1"/>
  <c r="P26" i="5" a="1"/>
  <c r="P26" i="5" s="1"/>
  <c r="P58" i="5" a="1"/>
  <c r="P58" i="5" s="1"/>
  <c r="P32" i="5" a="1"/>
  <c r="P32" i="5" s="1"/>
  <c r="P52" i="5" a="1"/>
  <c r="P52" i="5" s="1"/>
  <c r="P25" i="5" a="1"/>
  <c r="P25" i="5" s="1"/>
  <c r="P23" i="5" a="1"/>
  <c r="P23" i="5" s="1"/>
  <c r="P41" i="5" a="1"/>
  <c r="P41" i="5" s="1"/>
  <c r="P63" i="5" a="1"/>
  <c r="P63" i="5" s="1"/>
  <c r="P18" i="5" a="1"/>
  <c r="P18" i="5" s="1"/>
  <c r="P47" i="5" a="1"/>
  <c r="P47" i="5" s="1"/>
  <c r="P61" i="5" a="1"/>
  <c r="P61" i="5" s="1"/>
  <c r="P34" i="5" a="1"/>
  <c r="P34" i="5" s="1"/>
  <c r="P44" i="5" a="1"/>
  <c r="P44" i="5" s="1"/>
  <c r="P54" i="5" a="1"/>
  <c r="P54" i="5" s="1"/>
  <c r="P37" i="5" a="1"/>
  <c r="P37" i="5" s="1"/>
  <c r="P45" i="5" a="1"/>
  <c r="P45" i="5" s="1"/>
  <c r="P51" i="5" a="1"/>
  <c r="P51" i="5" s="1"/>
  <c r="P22" i="5" a="1"/>
  <c r="P22" i="5" s="1"/>
  <c r="P38" i="5" a="1"/>
  <c r="P38" i="5" s="1"/>
  <c r="P46" i="5" a="1"/>
  <c r="P46" i="5" s="1"/>
  <c r="P33" i="5" a="1"/>
  <c r="P33" i="5" s="1"/>
  <c r="P43" i="5" a="1"/>
  <c r="P43" i="5" s="1"/>
  <c r="P56" i="5" a="1"/>
  <c r="P56" i="5" s="1"/>
  <c r="P16" i="5" a="1"/>
  <c r="P16" i="5" s="1"/>
  <c r="P48" i="5" a="1"/>
  <c r="P48" i="5" s="1"/>
  <c r="P62" i="5" a="1"/>
  <c r="P62" i="5" s="1"/>
  <c r="P60" i="5" a="1"/>
  <c r="P60" i="5" s="1"/>
  <c r="P19" i="5" a="1"/>
  <c r="P19" i="5" s="1"/>
  <c r="P29" i="5" a="1"/>
  <c r="P29" i="5" s="1"/>
  <c r="P28" i="5" a="1"/>
  <c r="P28" i="5" s="1"/>
  <c r="P11" i="5" a="1"/>
  <c r="P11" i="5" s="1"/>
  <c r="P9" i="5" a="1"/>
  <c r="P9" i="5" s="1"/>
  <c r="P59" i="5" a="1"/>
  <c r="P59" i="5" s="1"/>
  <c r="P17" i="5" a="1"/>
  <c r="P17" i="5" s="1"/>
  <c r="P31" i="5" a="1"/>
  <c r="P31" i="5" s="1"/>
  <c r="P39" i="5" a="1"/>
  <c r="P39" i="5" s="1"/>
  <c r="Q26" i="5" a="1"/>
  <c r="Q26" i="5" s="1"/>
  <c r="Q63" i="5" a="1"/>
  <c r="Q63" i="5" s="1"/>
  <c r="Q32" i="5" a="1"/>
  <c r="Q32" i="5" s="1"/>
  <c r="Q62" i="5" a="1"/>
  <c r="Q62" i="5" s="1"/>
  <c r="Q23" i="5" a="1"/>
  <c r="Q23" i="5" s="1"/>
  <c r="Q37" i="5" a="1"/>
  <c r="Q37" i="5" s="1"/>
  <c r="Q18" i="5" a="1"/>
  <c r="Q18" i="5" s="1"/>
  <c r="Q15" i="5" a="1"/>
  <c r="Q15" i="5" s="1"/>
  <c r="Q47" i="5" a="1"/>
  <c r="Q47" i="5" s="1"/>
  <c r="Q46" i="5" a="1"/>
  <c r="Q46" i="5" s="1"/>
  <c r="Q56" i="5" a="1"/>
  <c r="Q56" i="5" s="1"/>
  <c r="Q34" i="5" a="1"/>
  <c r="Q34" i="5" s="1"/>
  <c r="Q40" i="5" a="1"/>
  <c r="Q40" i="5" s="1"/>
  <c r="Q45" i="5" a="1"/>
  <c r="Q45" i="5" s="1"/>
  <c r="Q22" i="5" a="1"/>
  <c r="Q22" i="5" s="1"/>
  <c r="Q42" i="5" a="1"/>
  <c r="Q42" i="5" s="1"/>
  <c r="Q16" i="5" a="1"/>
  <c r="Q16" i="5" s="1"/>
  <c r="Q48" i="5" a="1"/>
  <c r="Q48" i="5" s="1"/>
  <c r="Q58" i="5" a="1"/>
  <c r="Q58" i="5" s="1"/>
  <c r="Q55" i="5" a="1"/>
  <c r="Q55" i="5" s="1"/>
  <c r="Q14" i="5" a="1"/>
  <c r="Q14" i="5" s="1"/>
  <c r="Q38" i="5" a="1"/>
  <c r="Q38" i="5" s="1"/>
  <c r="Q8" i="5" a="1"/>
  <c r="Q8" i="5" s="1"/>
  <c r="Q30" i="5" a="1"/>
  <c r="Q30" i="5" s="1"/>
  <c r="Q12" i="5" a="1"/>
  <c r="Q12" i="5" s="1"/>
  <c r="Q52" i="5" a="1"/>
  <c r="Q52" i="5" s="1"/>
  <c r="Q61" i="5" a="1"/>
  <c r="Q61" i="5" s="1"/>
  <c r="Q57" i="5" a="1"/>
  <c r="Q57" i="5" s="1"/>
  <c r="Q54" i="5" a="1"/>
  <c r="Q54" i="5" s="1"/>
  <c r="Q27" i="5" a="1"/>
  <c r="Q27" i="5" s="1"/>
  <c r="Q24" i="5" a="1"/>
  <c r="Q24" i="5" s="1"/>
  <c r="Q19" i="5" a="1"/>
  <c r="Q19" i="5" s="1"/>
  <c r="Q53" i="5" a="1"/>
  <c r="Q53" i="5" s="1"/>
  <c r="Q33" i="5" a="1"/>
  <c r="Q33" i="5" s="1"/>
  <c r="Q44" i="5" a="1"/>
  <c r="Q44" i="5" s="1"/>
  <c r="Q13" i="5" a="1"/>
  <c r="Q13" i="5" s="1"/>
  <c r="Q41" i="5" a="1"/>
  <c r="Q41" i="5" s="1"/>
  <c r="Q51" i="5" a="1"/>
  <c r="Q51" i="5" s="1"/>
  <c r="Q10" i="5" a="1"/>
  <c r="Q10" i="5" s="1"/>
  <c r="Q60" i="5" a="1"/>
  <c r="Q60" i="5" s="1"/>
  <c r="Q43" i="5" a="1"/>
  <c r="Q43" i="5" s="1"/>
  <c r="Q25" i="5" a="1"/>
  <c r="Q25" i="5" s="1"/>
  <c r="Q11" i="5" a="1"/>
  <c r="Q11" i="5" s="1"/>
  <c r="Q28" i="5" a="1"/>
  <c r="Q28" i="5" s="1"/>
  <c r="Q29" i="5" a="1"/>
  <c r="Q29" i="5" s="1"/>
  <c r="Q39" i="5" a="1"/>
  <c r="Q39" i="5" s="1"/>
  <c r="Q9" i="5" a="1"/>
  <c r="Q9" i="5" s="1"/>
  <c r="Q17" i="5" a="1"/>
  <c r="Q17" i="5" s="1"/>
  <c r="Q59" i="5" a="1"/>
  <c r="Q59" i="5" s="1"/>
  <c r="Q31" i="5" a="1"/>
  <c r="Q31" i="5" s="1"/>
  <c r="S30" i="5" a="1"/>
  <c r="S30" i="5" s="1"/>
  <c r="S40" i="5" a="1"/>
  <c r="S40" i="5" s="1"/>
  <c r="S13" i="5" a="1"/>
  <c r="S13" i="5" s="1"/>
  <c r="S60" i="5" a="1"/>
  <c r="S60" i="5" s="1"/>
  <c r="S8" i="5" a="1"/>
  <c r="S8" i="5" s="1"/>
  <c r="S43" i="5" a="1"/>
  <c r="S43" i="5" s="1"/>
  <c r="S57" i="5" a="1"/>
  <c r="S57" i="5" s="1"/>
  <c r="S16" i="5" a="1"/>
  <c r="S16" i="5" s="1"/>
  <c r="S54" i="5" a="1"/>
  <c r="S54" i="5" s="1"/>
  <c r="S62" i="5" a="1"/>
  <c r="S62" i="5" s="1"/>
  <c r="S32" i="5" a="1"/>
  <c r="S32" i="5" s="1"/>
  <c r="S44" i="5" a="1"/>
  <c r="S44" i="5" s="1"/>
  <c r="S23" i="5" a="1"/>
  <c r="S23" i="5" s="1"/>
  <c r="S51" i="5" a="1"/>
  <c r="S51" i="5" s="1"/>
  <c r="S14" i="5" a="1"/>
  <c r="S14" i="5" s="1"/>
  <c r="S42" i="5" a="1"/>
  <c r="S42" i="5" s="1"/>
  <c r="S47" i="5" a="1"/>
  <c r="S47" i="5" s="1"/>
  <c r="S26" i="5" a="1"/>
  <c r="S26" i="5" s="1"/>
  <c r="S48" i="5" a="1"/>
  <c r="S48" i="5" s="1"/>
  <c r="S41" i="5" a="1"/>
  <c r="S41" i="5" s="1"/>
  <c r="S12" i="5" a="1"/>
  <c r="S12" i="5" s="1"/>
  <c r="S25" i="5" a="1"/>
  <c r="S25" i="5" s="1"/>
  <c r="S55" i="5" a="1"/>
  <c r="S55" i="5" s="1"/>
  <c r="S19" i="5" a="1"/>
  <c r="S19" i="5" s="1"/>
  <c r="S34" i="5" a="1"/>
  <c r="S34" i="5" s="1"/>
  <c r="S45" i="5" a="1"/>
  <c r="S45" i="5" s="1"/>
  <c r="S22" i="5" a="1"/>
  <c r="S22" i="5" s="1"/>
  <c r="S10" i="5" a="1"/>
  <c r="S10" i="5" s="1"/>
  <c r="S38" i="5" a="1"/>
  <c r="S38" i="5" s="1"/>
  <c r="S46" i="5" a="1"/>
  <c r="S46" i="5" s="1"/>
  <c r="S56" i="5" a="1"/>
  <c r="S56" i="5" s="1"/>
  <c r="S33" i="5" a="1"/>
  <c r="S33" i="5" s="1"/>
  <c r="S52" i="5" a="1"/>
  <c r="S52" i="5" s="1"/>
  <c r="S53" i="5" a="1"/>
  <c r="S53" i="5" s="1"/>
  <c r="S58" i="5" a="1"/>
  <c r="S58" i="5" s="1"/>
  <c r="S27" i="5" a="1"/>
  <c r="S27" i="5" s="1"/>
  <c r="S37" i="5" a="1"/>
  <c r="S37" i="5" s="1"/>
  <c r="S63" i="5" a="1"/>
  <c r="S63" i="5" s="1"/>
  <c r="S18" i="5" a="1"/>
  <c r="S18" i="5" s="1"/>
  <c r="S24" i="5" a="1"/>
  <c r="S24" i="5" s="1"/>
  <c r="S15" i="5" a="1"/>
  <c r="S15" i="5" s="1"/>
  <c r="S61" i="5" a="1"/>
  <c r="S61" i="5" s="1"/>
  <c r="S29" i="5" a="1"/>
  <c r="S29" i="5" s="1"/>
  <c r="S28" i="5" a="1"/>
  <c r="S28" i="5" s="1"/>
  <c r="S11" i="5" a="1"/>
  <c r="S11" i="5" s="1"/>
  <c r="S59" i="5" a="1"/>
  <c r="S59" i="5" s="1"/>
  <c r="S31" i="5" a="1"/>
  <c r="S31" i="5" s="1"/>
  <c r="S39" i="5" a="1"/>
  <c r="S39" i="5" s="1"/>
  <c r="S17" i="5" a="1"/>
  <c r="S17" i="5" s="1"/>
  <c r="S9" i="5" a="1"/>
  <c r="S9" i="5" s="1"/>
  <c r="R37" i="5" a="1"/>
  <c r="R37" i="5" s="1"/>
  <c r="R38" i="5" a="1"/>
  <c r="R38" i="5" s="1"/>
  <c r="R43" i="5" a="1"/>
  <c r="R43" i="5" s="1"/>
  <c r="R34" i="5" a="1"/>
  <c r="R34" i="5" s="1"/>
  <c r="R48" i="5" a="1"/>
  <c r="R48" i="5" s="1"/>
  <c r="R58" i="5" a="1"/>
  <c r="R58" i="5" s="1"/>
  <c r="R51" i="5" a="1"/>
  <c r="R51" i="5" s="1"/>
  <c r="R22" i="5" a="1"/>
  <c r="R22" i="5" s="1"/>
  <c r="R18" i="5" a="1"/>
  <c r="R18" i="5" s="1"/>
  <c r="R52" i="5" a="1"/>
  <c r="R52" i="5" s="1"/>
  <c r="R63" i="5" a="1"/>
  <c r="R63" i="5" s="1"/>
  <c r="R61" i="5" a="1"/>
  <c r="R61" i="5" s="1"/>
  <c r="R16" i="5" a="1"/>
  <c r="R16" i="5" s="1"/>
  <c r="R54" i="5" a="1"/>
  <c r="R54" i="5" s="1"/>
  <c r="R47" i="5" a="1"/>
  <c r="R47" i="5" s="1"/>
  <c r="R30" i="5" a="1"/>
  <c r="R30" i="5" s="1"/>
  <c r="R40" i="5" a="1"/>
  <c r="R40" i="5" s="1"/>
  <c r="R44" i="5" a="1"/>
  <c r="R44" i="5" s="1"/>
  <c r="R62" i="5" a="1"/>
  <c r="R62" i="5" s="1"/>
  <c r="R27" i="5" a="1"/>
  <c r="R27" i="5" s="1"/>
  <c r="R14" i="5" a="1"/>
  <c r="R14" i="5" s="1"/>
  <c r="R60" i="5" a="1"/>
  <c r="R60" i="5" s="1"/>
  <c r="R8" i="5" a="1"/>
  <c r="R8" i="5" s="1"/>
  <c r="R19" i="5" a="1"/>
  <c r="R19" i="5" s="1"/>
  <c r="R41" i="5" a="1"/>
  <c r="R41" i="5" s="1"/>
  <c r="R45" i="5" a="1"/>
  <c r="R45" i="5" s="1"/>
  <c r="R12" i="5" a="1"/>
  <c r="R12" i="5" s="1"/>
  <c r="R24" i="5" a="1"/>
  <c r="R24" i="5" s="1"/>
  <c r="R42" i="5" a="1"/>
  <c r="R42" i="5" s="1"/>
  <c r="R57" i="5" a="1"/>
  <c r="R57" i="5" s="1"/>
  <c r="R55" i="5" a="1"/>
  <c r="R55" i="5" s="1"/>
  <c r="R15" i="5" a="1"/>
  <c r="R15" i="5" s="1"/>
  <c r="R25" i="5" a="1"/>
  <c r="R25" i="5" s="1"/>
  <c r="R53" i="5" a="1"/>
  <c r="R53" i="5" s="1"/>
  <c r="R26" i="5" a="1"/>
  <c r="R26" i="5" s="1"/>
  <c r="R13" i="5" a="1"/>
  <c r="R13" i="5" s="1"/>
  <c r="R23" i="5" a="1"/>
  <c r="R23" i="5" s="1"/>
  <c r="R10" i="5" a="1"/>
  <c r="R10" i="5" s="1"/>
  <c r="R32" i="5" a="1"/>
  <c r="R32" i="5" s="1"/>
  <c r="R46" i="5" a="1"/>
  <c r="R46" i="5" s="1"/>
  <c r="R56" i="5" a="1"/>
  <c r="R56" i="5" s="1"/>
  <c r="R33" i="5" a="1"/>
  <c r="R33" i="5" s="1"/>
  <c r="R28" i="5" a="1"/>
  <c r="R28" i="5" s="1"/>
  <c r="R29" i="5" a="1"/>
  <c r="R29" i="5" s="1"/>
  <c r="R11" i="5" a="1"/>
  <c r="R11" i="5" s="1"/>
  <c r="R17" i="5" a="1"/>
  <c r="R17" i="5" s="1"/>
  <c r="R31" i="5" a="1"/>
  <c r="R31" i="5" s="1"/>
  <c r="R59" i="5" a="1"/>
  <c r="R59" i="5" s="1"/>
  <c r="R39" i="5" a="1"/>
  <c r="R39" i="5" s="1"/>
  <c r="R9" i="5" a="1"/>
  <c r="R9" i="5" s="1"/>
  <c r="K29" i="1"/>
  <c r="F32" i="1" s="1"/>
  <c r="F42" i="1" s="1"/>
  <c r="O36" i="1" l="1"/>
  <c r="O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 Schrepel</author>
  </authors>
  <commentList>
    <comment ref="I7" authorId="0" shapeId="0" xr:uid="{703C5583-8FC5-463C-B61D-B2018A9B54B6}">
      <text>
        <r>
          <rPr>
            <b/>
            <sz val="9"/>
            <color indexed="81"/>
            <rFont val="Tahoma"/>
            <family val="2"/>
          </rPr>
          <t>Eric Schrepel:</t>
        </r>
        <r>
          <rPr>
            <sz val="9"/>
            <color indexed="81"/>
            <rFont val="Tahoma"/>
            <family val="2"/>
          </rPr>
          <t xml:space="preserve">
These values feed the lookup formulas below, basically find the city and this month in the PerDiemLocations table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Eric Schrepel</author>
  </authors>
  <commentList>
    <comment ref="A7" authorId="0" shapeId="0" xr:uid="{C5FA80B6-1AA7-4FFA-86FA-5E56A15357E9}">
      <text>
        <r>
          <rPr>
            <sz val="9"/>
            <color indexed="81"/>
            <rFont val="Tahoma"/>
            <family val="2"/>
          </rPr>
          <t>Add values to this column if more local cities need lookups</t>
        </r>
      </text>
    </comment>
    <comment ref="D7" authorId="0" shapeId="0" xr:uid="{69F756BD-5807-47E9-AC4C-A2D096001CB9}">
      <text>
        <r>
          <rPr>
            <sz val="9"/>
            <color indexed="81"/>
            <rFont val="Tahoma"/>
            <family val="2"/>
          </rPr>
          <t>In order for PerDiem lookups to work, either enter __Default to use the default per diem, or find a match in PerDiemLocations</t>
        </r>
      </text>
    </comment>
  </commentList>
</comments>
</file>

<file path=xl/sharedStrings.xml><?xml version="1.0" encoding="utf-8"?>
<sst xmlns="http://schemas.openxmlformats.org/spreadsheetml/2006/main" count="1024" uniqueCount="472">
  <si>
    <t xml:space="preserve"> </t>
  </si>
  <si>
    <t>Total</t>
  </si>
  <si>
    <t>Other (identify):</t>
  </si>
  <si>
    <t>Identify Here</t>
  </si>
  <si>
    <t>And Here</t>
  </si>
  <si>
    <t>DEPARTURE</t>
  </si>
  <si>
    <t>ARRIVAL</t>
  </si>
  <si>
    <t>MEALS</t>
  </si>
  <si>
    <t>HOTEL</t>
  </si>
  <si>
    <t>Date</t>
  </si>
  <si>
    <t>From</t>
  </si>
  <si>
    <t>To</t>
  </si>
  <si>
    <t>Morning</t>
  </si>
  <si>
    <t>Noon</t>
  </si>
  <si>
    <t>Evening</t>
  </si>
  <si>
    <t>Place</t>
  </si>
  <si>
    <t>Cost</t>
  </si>
  <si>
    <t>*Recap of out-of-pocket expenses</t>
  </si>
  <si>
    <t>Amount</t>
  </si>
  <si>
    <t>Office Use Only</t>
  </si>
  <si>
    <t>Meals</t>
  </si>
  <si>
    <t>Account number(s):</t>
  </si>
  <si>
    <t>Lodging</t>
  </si>
  <si>
    <t>Telephone</t>
  </si>
  <si>
    <t>1.  Attach all original receipts, including the actual</t>
  </si>
  <si>
    <t>Parking</t>
  </si>
  <si>
    <t xml:space="preserve">      airline ticket stub receipt.</t>
  </si>
  <si>
    <t>Registration</t>
  </si>
  <si>
    <t>2.  Attach explanation for other expenses over</t>
  </si>
  <si>
    <t>Private car mileage</t>
  </si>
  <si>
    <t xml:space="preserve">      approval by administrative officer.</t>
  </si>
  <si>
    <t>Other</t>
  </si>
  <si>
    <t>I certify that I have performed the above travel</t>
  </si>
  <si>
    <t>in connection with my duties as authorized by</t>
  </si>
  <si>
    <t>TOTAL</t>
  </si>
  <si>
    <t>Notes:</t>
  </si>
  <si>
    <t>(Signed)</t>
  </si>
  <si>
    <t>(Date)</t>
  </si>
  <si>
    <t>Location</t>
  </si>
  <si>
    <t>Breakfast</t>
  </si>
  <si>
    <t>Lunch</t>
  </si>
  <si>
    <t>Dinner</t>
  </si>
  <si>
    <t>Eugene</t>
  </si>
  <si>
    <t>Hood River</t>
  </si>
  <si>
    <t>Portland</t>
  </si>
  <si>
    <t>Salem</t>
  </si>
  <si>
    <t>Spokane</t>
  </si>
  <si>
    <t>Vancouver</t>
  </si>
  <si>
    <t>Wenatchee</t>
  </si>
  <si>
    <t>Yakima</t>
  </si>
  <si>
    <t>Boise</t>
  </si>
  <si>
    <t>Coeur D'Alene</t>
  </si>
  <si>
    <t>Idaho Falls</t>
  </si>
  <si>
    <t>Ketchum</t>
  </si>
  <si>
    <t>Lewiston</t>
  </si>
  <si>
    <t>McCall</t>
  </si>
  <si>
    <t>Pocatello</t>
  </si>
  <si>
    <t>Sun Valley</t>
  </si>
  <si>
    <t>Twin Falls</t>
  </si>
  <si>
    <t>Big Sky</t>
  </si>
  <si>
    <t>Billings</t>
  </si>
  <si>
    <t>Bozeman</t>
  </si>
  <si>
    <t>Polson</t>
  </si>
  <si>
    <t>West Yellowstone</t>
  </si>
  <si>
    <t>Corvallis</t>
  </si>
  <si>
    <t>Pendleton</t>
  </si>
  <si>
    <t>The Dalles</t>
  </si>
  <si>
    <t>Walla Walla</t>
  </si>
  <si>
    <t>Bonners Ferry</t>
  </si>
  <si>
    <t>Great Falls</t>
  </si>
  <si>
    <t>Missoula</t>
  </si>
  <si>
    <t>For more cities, use this online resource</t>
  </si>
  <si>
    <t>Per Diem</t>
  </si>
  <si>
    <t>Oregon</t>
  </si>
  <si>
    <t>Madras</t>
  </si>
  <si>
    <t>Washington</t>
  </si>
  <si>
    <t>Bellingham</t>
  </si>
  <si>
    <t>Tacoma</t>
  </si>
  <si>
    <t>Idaho</t>
  </si>
  <si>
    <t>Montana</t>
  </si>
  <si>
    <t>Butte</t>
  </si>
  <si>
    <t>the Northwest Power &amp; Conservation Council.</t>
  </si>
  <si>
    <t>NORTHWEST POWER &amp; CONSERVATION COUNCIL</t>
  </si>
  <si>
    <t>Astoria/Seaside</t>
  </si>
  <si>
    <t>Bend/Sun River/Redmond</t>
  </si>
  <si>
    <t>Olympia/Tumwater</t>
  </si>
  <si>
    <t>Kelso</t>
  </si>
  <si>
    <t>Skamania/Stevenson</t>
  </si>
  <si>
    <t>Bigfork/Flathead Lake</t>
  </si>
  <si>
    <t>Warm Springs</t>
  </si>
  <si>
    <t>West Glacier</t>
  </si>
  <si>
    <t>Bellevue/Issaquah</t>
  </si>
  <si>
    <t>Standard Rate</t>
  </si>
  <si>
    <t xml:space="preserve">In Region - </t>
  </si>
  <si>
    <t>'X' in box -&gt;</t>
  </si>
  <si>
    <t>Out of Region -</t>
  </si>
  <si>
    <t>Government Lodging Rates</t>
  </si>
  <si>
    <t>Beaverton</t>
  </si>
  <si>
    <t>Clackamas</t>
  </si>
  <si>
    <t>Seattle/Vashon Isl./Redmond</t>
  </si>
  <si>
    <t xml:space="preserve">Post Falls </t>
  </si>
  <si>
    <t>Sandpoint</t>
  </si>
  <si>
    <t>Airfare*</t>
  </si>
  <si>
    <t>Taxi / Bus / Train / Uber / Lyft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</si>
  <si>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</si>
  <si>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</si>
  <si>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</si>
  <si>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</si>
  <si>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</si>
  <si>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</si>
  <si>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</si>
  <si>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</si>
  <si>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</si>
  <si>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</si>
  <si>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</si>
  <si>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</si>
  <si>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CalendarYear:</t>
  </si>
  <si>
    <t>CalendarStart:</t>
  </si>
  <si>
    <t>FiscalYear:</t>
  </si>
  <si>
    <t>CityState</t>
  </si>
  <si>
    <t>LodgingRate</t>
  </si>
  <si>
    <t>M&amp;IE</t>
  </si>
  <si>
    <t>seasonBeginDate</t>
  </si>
  <si>
    <t>seasonEndDate</t>
  </si>
  <si>
    <t>Birmingham, AL</t>
  </si>
  <si>
    <t>Gulf Shores, AL</t>
  </si>
  <si>
    <t>Mobile, AL</t>
  </si>
  <si>
    <t>Hot Springs, AR</t>
  </si>
  <si>
    <t>Grand Canyon / Flagstaff, AZ</t>
  </si>
  <si>
    <t>Kayenta, AZ</t>
  </si>
  <si>
    <t>Phoenix / Scottsdale, AZ</t>
  </si>
  <si>
    <t>Sedona, AZ</t>
  </si>
  <si>
    <t>Tucson, AZ</t>
  </si>
  <si>
    <t>Antioch / Brentwood / Concord, CA</t>
  </si>
  <si>
    <t>Bakersfield / Ridgecrest, CA</t>
  </si>
  <si>
    <t>Barstow / Ontario / Victorville, CA</t>
  </si>
  <si>
    <t>Death Valley, CA</t>
  </si>
  <si>
    <t>Eureka / Arcata / McKinleyville, CA</t>
  </si>
  <si>
    <t>Fresno, CA</t>
  </si>
  <si>
    <t>Los Angeles, CA</t>
  </si>
  <si>
    <t>Mammoth Lakes, CA</t>
  </si>
  <si>
    <t>Mill Valley / San Rafael / Novato, CA</t>
  </si>
  <si>
    <t>Monterey, CA</t>
  </si>
  <si>
    <t>Napa, CA</t>
  </si>
  <si>
    <t>Oakhurst, CA</t>
  </si>
  <si>
    <t>Oakland, CA</t>
  </si>
  <si>
    <t>Palm Springs, CA</t>
  </si>
  <si>
    <t>Point Arena / Gualala, CA</t>
  </si>
  <si>
    <t>Sacramento, CA</t>
  </si>
  <si>
    <t>San Diego, CA</t>
  </si>
  <si>
    <t>San Francisco, CA</t>
  </si>
  <si>
    <t>San Luis Obispo, CA</t>
  </si>
  <si>
    <t>San Mateo / Foster City / Belmont, CA</t>
  </si>
  <si>
    <t>Santa Barbara, CA</t>
  </si>
  <si>
    <t>Santa Cruz, CA</t>
  </si>
  <si>
    <t>Santa Monica, CA</t>
  </si>
  <si>
    <t>Santa Rosa, CA</t>
  </si>
  <si>
    <t>South Lake Tahoe, CA</t>
  </si>
  <si>
    <t>Stockton, CA</t>
  </si>
  <si>
    <t>Sunnyvale / Palo Alto / San Jose, CA</t>
  </si>
  <si>
    <t>Tahoe City, CA</t>
  </si>
  <si>
    <t>Truckee, CA</t>
  </si>
  <si>
    <t>Visalia, CA</t>
  </si>
  <si>
    <t>West Sacramento / Davis, CA</t>
  </si>
  <si>
    <t>Yosemite National Park, CA</t>
  </si>
  <si>
    <t>Aspen, CO</t>
  </si>
  <si>
    <t>Boulder / Broomfield, CO</t>
  </si>
  <si>
    <t>Colorado Springs, CO</t>
  </si>
  <si>
    <t>Cortez, CO</t>
  </si>
  <si>
    <t>Crested Butte / Gunnison, CO</t>
  </si>
  <si>
    <t>Denver / Aurora, CO</t>
  </si>
  <si>
    <t>Douglas, CO</t>
  </si>
  <si>
    <t>Durango, CO</t>
  </si>
  <si>
    <t>Fort Collins / Loveland, CO</t>
  </si>
  <si>
    <t>Grand Lake, CO</t>
  </si>
  <si>
    <t>Montrose, CO</t>
  </si>
  <si>
    <t>Silverthorne / Breckenridge, CO</t>
  </si>
  <si>
    <t>Steamboat Springs, CO</t>
  </si>
  <si>
    <t>Telluride, CO</t>
  </si>
  <si>
    <t>Vail, CO</t>
  </si>
  <si>
    <t>Bridgeport / Danbury, CT</t>
  </si>
  <si>
    <t>Hartford, CT</t>
  </si>
  <si>
    <t>New Haven, CT</t>
  </si>
  <si>
    <t>New London / Groton, CT</t>
  </si>
  <si>
    <t>District of Columbia, DC</t>
  </si>
  <si>
    <t>Lewes, DE</t>
  </si>
  <si>
    <t>Wilmington, DE</t>
  </si>
  <si>
    <t>Boca Raton / Delray Beach / Jupiter, FL</t>
  </si>
  <si>
    <t>Bradenton, FL</t>
  </si>
  <si>
    <t>Cocoa Beach, FL</t>
  </si>
  <si>
    <t>Daytona Beach, FL</t>
  </si>
  <si>
    <t>Fort Lauderdale, FL</t>
  </si>
  <si>
    <t>Fort Myers, FL</t>
  </si>
  <si>
    <t>Fort Walton Beach / De Funiak Springs, FL</t>
  </si>
  <si>
    <t>Gulf Breeze, FL</t>
  </si>
  <si>
    <t>Key West, FL</t>
  </si>
  <si>
    <t>Miami, FL</t>
  </si>
  <si>
    <t>Naples, FL</t>
  </si>
  <si>
    <t>Orlando, FL</t>
  </si>
  <si>
    <t>Panama City, FL</t>
  </si>
  <si>
    <t>Pensacola, FL</t>
  </si>
  <si>
    <t>Punta Gorda, FL</t>
  </si>
  <si>
    <t>Sarasota, FL</t>
  </si>
  <si>
    <t>Sebring, FL</t>
  </si>
  <si>
    <t>St. Augustine, FL</t>
  </si>
  <si>
    <t>Stuart, FL</t>
  </si>
  <si>
    <t>Tallahassee, FL</t>
  </si>
  <si>
    <t>Tampa / St. Petersburg, FL</t>
  </si>
  <si>
    <t>Vero Beach, FL</t>
  </si>
  <si>
    <t>Athens, GA</t>
  </si>
  <si>
    <t>Atlanta, GA</t>
  </si>
  <si>
    <t>Augusta, GA</t>
  </si>
  <si>
    <t>Jekyll Island / Brunswick, GA</t>
  </si>
  <si>
    <t>Marietta, GA</t>
  </si>
  <si>
    <t>Savannah, GA</t>
  </si>
  <si>
    <t>Dallas, IA</t>
  </si>
  <si>
    <t>Des Moines, IA</t>
  </si>
  <si>
    <t>Boise, ID</t>
  </si>
  <si>
    <t>Coeur d'Alene, ID</t>
  </si>
  <si>
    <t>Sun Valley / Ketchum, ID</t>
  </si>
  <si>
    <t>Bolingbrook / Romeoville / Lemont, IL</t>
  </si>
  <si>
    <t>Chicago, IL</t>
  </si>
  <si>
    <t>East St. Louis / O'Fallon / Fairview Heights, IL</t>
  </si>
  <si>
    <t>Oak Brook Terrace, IL</t>
  </si>
  <si>
    <t>Bloomington, IN</t>
  </si>
  <si>
    <t>Indianapolis / Carmel, IN</t>
  </si>
  <si>
    <t>Lafayette / West Lafayette, IN</t>
  </si>
  <si>
    <t>Kansas City / Overland Park, KS</t>
  </si>
  <si>
    <t>Boone, KY</t>
  </si>
  <si>
    <t>Kenton, KY</t>
  </si>
  <si>
    <t>Lexington, KY</t>
  </si>
  <si>
    <t>Louisville, KY</t>
  </si>
  <si>
    <t>Alexandria / Leesville / Natchitoches, LA</t>
  </si>
  <si>
    <t>New Orleans, LA</t>
  </si>
  <si>
    <t>Andover, MA</t>
  </si>
  <si>
    <t>Boston / Cambridge, MA</t>
  </si>
  <si>
    <t>Burlington / Woburn, MA</t>
  </si>
  <si>
    <t>Falmouth, MA</t>
  </si>
  <si>
    <t>Hyannis, MA</t>
  </si>
  <si>
    <t>Martha's Vineyard, MA</t>
  </si>
  <si>
    <t>Nantucket, MA</t>
  </si>
  <si>
    <t>Northampton, MA</t>
  </si>
  <si>
    <t>Pittsfield, MA</t>
  </si>
  <si>
    <t>Plymouth / Taunton / New Bedford, MA</t>
  </si>
  <si>
    <t>Quincy, MA</t>
  </si>
  <si>
    <t>Springfield, MA</t>
  </si>
  <si>
    <t>Worcester, MA</t>
  </si>
  <si>
    <t>Aberdeen / Bel Air / Belcamp, MD</t>
  </si>
  <si>
    <t>Annapolis, MD</t>
  </si>
  <si>
    <t>Baltimore City, MD</t>
  </si>
  <si>
    <t>Cambridge / St. Michaels, MD</t>
  </si>
  <si>
    <t>Centreville, MD</t>
  </si>
  <si>
    <t>Columbia, MD</t>
  </si>
  <si>
    <t>Ocean City, MD</t>
  </si>
  <si>
    <t>Bar Harbor / Rockport, ME</t>
  </si>
  <si>
    <t>Kennebunk / Kittery / Sanford, ME</t>
  </si>
  <si>
    <t>Portland, ME</t>
  </si>
  <si>
    <t>Ann Arbor, MI</t>
  </si>
  <si>
    <t>Detroit, MI</t>
  </si>
  <si>
    <t>Grand Rapids, MI</t>
  </si>
  <si>
    <t>Holland, MI</t>
  </si>
  <si>
    <t>Mackinac Island, MI</t>
  </si>
  <si>
    <t>Midland, MI</t>
  </si>
  <si>
    <t>Muskegon, MI</t>
  </si>
  <si>
    <t>Petoskey, MI</t>
  </si>
  <si>
    <t>Pontiac / Auburn Hills, MI</t>
  </si>
  <si>
    <t>South Haven, MI</t>
  </si>
  <si>
    <t>Traverse City, MI</t>
  </si>
  <si>
    <t>Duluth, MN</t>
  </si>
  <si>
    <t>Minneapolis / St. Paul, MN</t>
  </si>
  <si>
    <t>Rochester, MN</t>
  </si>
  <si>
    <t>Kansas City, MO</t>
  </si>
  <si>
    <t>St. Louis, MO</t>
  </si>
  <si>
    <t>Oxford, MS</t>
  </si>
  <si>
    <t>Southaven, MS</t>
  </si>
  <si>
    <t>Starkville, MS</t>
  </si>
  <si>
    <t>Helena, MT</t>
  </si>
  <si>
    <t>Kalispell/Whitefish, MT</t>
  </si>
  <si>
    <t>Missoula, MT</t>
  </si>
  <si>
    <t>Asheville, NC</t>
  </si>
  <si>
    <t>Atlantic Beach / Morehead City, NC</t>
  </si>
  <si>
    <t>Chapel Hill, NC</t>
  </si>
  <si>
    <t>Charlotte, NC</t>
  </si>
  <si>
    <t>Durham, NC</t>
  </si>
  <si>
    <t>Fayetteville, NC</t>
  </si>
  <si>
    <t>Greensboro, NC</t>
  </si>
  <si>
    <t>Kill Devil Hills, NC</t>
  </si>
  <si>
    <t>Raleigh, NC</t>
  </si>
  <si>
    <t>Wilmington, NC</t>
  </si>
  <si>
    <t>Omaha, NE</t>
  </si>
  <si>
    <t>Concord, NH</t>
  </si>
  <si>
    <t>Conway, NH</t>
  </si>
  <si>
    <t>Durham, NH</t>
  </si>
  <si>
    <t>Laconia, NH</t>
  </si>
  <si>
    <t>Lebanon / Lincoln / West Lebanon, NH</t>
  </si>
  <si>
    <t>Manchester, NH</t>
  </si>
  <si>
    <t>Portsmouth, NH</t>
  </si>
  <si>
    <t>Cherry Hill / Moorestown, NJ</t>
  </si>
  <si>
    <t>Eatontown / Freehold, NJ</t>
  </si>
  <si>
    <t>Edison / Piscataway, NJ</t>
  </si>
  <si>
    <t>Flemington, NJ</t>
  </si>
  <si>
    <t>Newark, NJ</t>
  </si>
  <si>
    <t>Parsippany, NJ</t>
  </si>
  <si>
    <t>Princeton / Trenton, NJ</t>
  </si>
  <si>
    <t>Somerset, NJ</t>
  </si>
  <si>
    <t>Springfield / Cranford / New Providence, NJ</t>
  </si>
  <si>
    <t>Toms River, NJ</t>
  </si>
  <si>
    <t>Carlsbad, NM</t>
  </si>
  <si>
    <t>Santa Fe, NM</t>
  </si>
  <si>
    <t>Taos, NM</t>
  </si>
  <si>
    <t>Incline Village / Reno / Sparks, NV</t>
  </si>
  <si>
    <t>Las Vegas, NV</t>
  </si>
  <si>
    <t>Albany, NY</t>
  </si>
  <si>
    <t>Binghamton, NY</t>
  </si>
  <si>
    <t>Buffalo, NY</t>
  </si>
  <si>
    <t>Floral Park / Garden City / Great Neck, NY</t>
  </si>
  <si>
    <t>Glens Falls, NY</t>
  </si>
  <si>
    <t>Ithaca, NY</t>
  </si>
  <si>
    <t>Kingston, NY</t>
  </si>
  <si>
    <t>Lake Placid, NY</t>
  </si>
  <si>
    <t>New York City, NY</t>
  </si>
  <si>
    <t>Niagara Falls, NY</t>
  </si>
  <si>
    <t>Nyack / Palisades, NY</t>
  </si>
  <si>
    <t>Poughkeepsie, NY</t>
  </si>
  <si>
    <t>Riverhead / Ronkonkoma / Melville, NY</t>
  </si>
  <si>
    <t>Rochester, NY</t>
  </si>
  <si>
    <t>Saratoga Springs / Schenectady, NY</t>
  </si>
  <si>
    <t>Syracuse / Oswego, NY</t>
  </si>
  <si>
    <t>Tarrytown / White Plains / New Rochelle, NY</t>
  </si>
  <si>
    <t>Troy, NY</t>
  </si>
  <si>
    <t>West Point, NY</t>
  </si>
  <si>
    <t>Cincinnati, OH</t>
  </si>
  <si>
    <t>Cleveland, OH</t>
  </si>
  <si>
    <t>Columbus, OH</t>
  </si>
  <si>
    <t>Dayton / Fairborn, OH</t>
  </si>
  <si>
    <t>Hamilton, OH</t>
  </si>
  <si>
    <t>Sandusky, OH</t>
  </si>
  <si>
    <t>Oklahoma City, OK</t>
  </si>
  <si>
    <t>Beaverton, OR</t>
  </si>
  <si>
    <t>Bend, OR</t>
  </si>
  <si>
    <t>Clackamas, OR</t>
  </si>
  <si>
    <t>Eugene / Florence, OR</t>
  </si>
  <si>
    <t>Lincoln City, OR</t>
  </si>
  <si>
    <t>Portland, OR</t>
  </si>
  <si>
    <t>Seaside, OR</t>
  </si>
  <si>
    <t>Allentown / Easton / Bethlehem, PA</t>
  </si>
  <si>
    <t>Bucks, PA</t>
  </si>
  <si>
    <t>Chester / Radnor / Essington, PA</t>
  </si>
  <si>
    <t>Gettysburg, PA</t>
  </si>
  <si>
    <t>Harrisburg, PA</t>
  </si>
  <si>
    <t>Hershey, PA</t>
  </si>
  <si>
    <t>Lancaster, PA</t>
  </si>
  <si>
    <t>Malvern / Frazer / Berwyn, PA</t>
  </si>
  <si>
    <t>Montgomery, PA</t>
  </si>
  <si>
    <t>Philadelphia, PA</t>
  </si>
  <si>
    <t>Pittsburgh, PA</t>
  </si>
  <si>
    <t>Reading, PA</t>
  </si>
  <si>
    <t>State College, PA</t>
  </si>
  <si>
    <t>Jamestown / Middletown / Newport, RI</t>
  </si>
  <si>
    <t>Providence / Bristol, RI</t>
  </si>
  <si>
    <t>Charleston, SC</t>
  </si>
  <si>
    <t>Columbia, SC</t>
  </si>
  <si>
    <t>Hilton Head, SC</t>
  </si>
  <si>
    <t>Myrtle Beach, SC</t>
  </si>
  <si>
    <t>Deadwood / Spearfish, SD</t>
  </si>
  <si>
    <t>Hot Springs, SD</t>
  </si>
  <si>
    <t>Rapid City, SD</t>
  </si>
  <si>
    <t>Brentwood / Franklin, TN</t>
  </si>
  <si>
    <t>Chattanooga, TN</t>
  </si>
  <si>
    <t>Knoxville, TN</t>
  </si>
  <si>
    <t>Memphis, TN</t>
  </si>
  <si>
    <t>Nashville, TN</t>
  </si>
  <si>
    <t>Arlington / Fort Worth / Grapevine, TX</t>
  </si>
  <si>
    <t>Austin, TX</t>
  </si>
  <si>
    <t>Big Spring, TX</t>
  </si>
  <si>
    <t>Dallas, TX</t>
  </si>
  <si>
    <t>Galveston, TX</t>
  </si>
  <si>
    <t>Midland / Odessa, TX</t>
  </si>
  <si>
    <t>Pecos, TX</t>
  </si>
  <si>
    <t>Plano, TX</t>
  </si>
  <si>
    <t>San Antonio, TX</t>
  </si>
  <si>
    <t>South Padre Island, TX</t>
  </si>
  <si>
    <t>Moab, UT</t>
  </si>
  <si>
    <t>Park City, UT</t>
  </si>
  <si>
    <t>Provo, UT</t>
  </si>
  <si>
    <t>Salt Lake City, UT</t>
  </si>
  <si>
    <t>Blacksburg, VA</t>
  </si>
  <si>
    <t>Charlottesville, VA</t>
  </si>
  <si>
    <t>Loudoun, VA</t>
  </si>
  <si>
    <t>Lynchburg, VA</t>
  </si>
  <si>
    <t>Richmond, VA</t>
  </si>
  <si>
    <t>Roanoke, VA</t>
  </si>
  <si>
    <t>Virginia Beach, VA</t>
  </si>
  <si>
    <t>Wallops Island, VA</t>
  </si>
  <si>
    <t>Williamsburg / York, VA</t>
  </si>
  <si>
    <t>Burlington, VT</t>
  </si>
  <si>
    <t>Manchester, VT</t>
  </si>
  <si>
    <t>Montpelier, VT</t>
  </si>
  <si>
    <t>Stowe, VT</t>
  </si>
  <si>
    <t>White River Junction, VT</t>
  </si>
  <si>
    <t>Everett / Lynnwood, WA</t>
  </si>
  <si>
    <t>Ocean Shores, WA</t>
  </si>
  <si>
    <t>Olympia / Tumwater, WA</t>
  </si>
  <si>
    <t>Port Angeles / Port Townsend, WA</t>
  </si>
  <si>
    <t>Richland / Pasco, WA</t>
  </si>
  <si>
    <t>Seattle, WA</t>
  </si>
  <si>
    <t>Spokane, WA</t>
  </si>
  <si>
    <t>Tacoma, WA</t>
  </si>
  <si>
    <t>Vancouver, WA</t>
  </si>
  <si>
    <t>Madison, WI</t>
  </si>
  <si>
    <t>Milwaukee, WI</t>
  </si>
  <si>
    <t>Sturgeon Bay, WI</t>
  </si>
  <si>
    <t>Charleston, WV</t>
  </si>
  <si>
    <t>Cody, WY</t>
  </si>
  <si>
    <t>Jackson / Pinedale, WY</t>
  </si>
  <si>
    <t>M&amp;IE Total</t>
  </si>
  <si>
    <t>Incidental</t>
  </si>
  <si>
    <t>First/Last Day of Travel</t>
  </si>
  <si>
    <t>BreakfastInc</t>
  </si>
  <si>
    <t>LunchInc</t>
  </si>
  <si>
    <t>DinnerInc</t>
  </si>
  <si>
    <t>OR</t>
  </si>
  <si>
    <t>WA</t>
  </si>
  <si>
    <t>ID</t>
  </si>
  <si>
    <t>MT</t>
  </si>
  <si>
    <t>__Default</t>
  </si>
  <si>
    <t>City/State</t>
  </si>
  <si>
    <t>State</t>
  </si>
  <si>
    <t>City (from Per Diem Rates)</t>
  </si>
  <si>
    <t>Matching value in PerDiemLocations</t>
  </si>
  <si>
    <t>Lookup value (s/b hidden)</t>
  </si>
  <si>
    <r>
      <t xml:space="preserve">See </t>
    </r>
    <r>
      <rPr>
        <b/>
        <sz val="14"/>
        <rFont val="Arial"/>
        <family val="2"/>
      </rPr>
      <t>Per Diem Rates</t>
    </r>
    <r>
      <rPr>
        <sz val="14"/>
        <rFont val="Arial"/>
        <family val="2"/>
      </rPr>
      <t xml:space="preserve"> sheet (next tab) for lodging/per diem rates</t>
    </r>
  </si>
  <si>
    <t>CAR</t>
  </si>
  <si>
    <t>Depart time</t>
  </si>
  <si>
    <t>Arrive time</t>
  </si>
  <si>
    <t>Private miles</t>
  </si>
  <si>
    <t>Instructions:  Complete yellow areas only</t>
  </si>
  <si>
    <t>Breakfast: Travel must begin before 7am on day of departure, or conclude after 9am on day of return</t>
  </si>
  <si>
    <t>Lunch: Travel must begin before noon on day of departure, or conclude after 2pm on day of return</t>
  </si>
  <si>
    <t>Dinner: Travel must begin before 6pm on day of departure, or conclude after 7pm on day of return</t>
  </si>
  <si>
    <t>Last name:</t>
  </si>
  <si>
    <t>First name:</t>
  </si>
  <si>
    <t>Nature of business:</t>
  </si>
  <si>
    <t>Address:</t>
  </si>
  <si>
    <t>Mode of travel:</t>
  </si>
  <si>
    <t>Cost of airfare (*enter below if employee paid)</t>
  </si>
  <si>
    <t>Private auto miles:</t>
  </si>
  <si>
    <t xml:space="preserve">      $10 with no receipt.  Payment subject to</t>
  </si>
  <si>
    <t>Rental car &amp; gas</t>
  </si>
  <si>
    <t>To qualify for meals:</t>
  </si>
  <si>
    <t>Daily rate:</t>
  </si>
  <si>
    <t>Tri-Cities (Pasco/Kenn/Richland)</t>
  </si>
  <si>
    <t>Kalispell/Whitefish</t>
  </si>
  <si>
    <t>Helena/Wolf Creek</t>
  </si>
  <si>
    <t>Albuquerque, NM</t>
  </si>
  <si>
    <t>Big Sky / West Yellowstone/Gardiner, MT</t>
  </si>
  <si>
    <t>2. Also filter Column D on "__Default" to check if any cities in Column A may have been added to the PerDiemLocations table (if so, change values in Column C)</t>
  </si>
  <si>
    <t>1. After PerDiemLocations table is updated, ensure no #N/A values in Column D here; if so, edit values in Column C</t>
  </si>
  <si>
    <t>3. Remove filter when done</t>
  </si>
  <si>
    <t>Houston, TX</t>
  </si>
  <si>
    <t>3. Change first CityState to "__Default"</t>
  </si>
  <si>
    <t>4. Make sure PerDiem range extends to end of table</t>
  </si>
  <si>
    <t>To update per diem rates each October, unhide PerDiemLocations, use instructions on that sheet</t>
  </si>
  <si>
    <t>1. Update CalendarYear value at top right (yellow)</t>
  </si>
  <si>
    <t>Charles Town, WV</t>
  </si>
  <si>
    <t>Huntsville, AL</t>
  </si>
  <si>
    <t>v.20231011</t>
  </si>
  <si>
    <t>2. Open CouncilTravel.xltm!PerDiem sheet, copy columns A, G, H, I, J, then paste values below</t>
  </si>
  <si>
    <t>4. Make sure row count matches CouncilTravel!PerDiem</t>
  </si>
  <si>
    <t>5. See further instructions on sheets "PerDiemLocationSynonyms" and "PerDiemMeals"</t>
  </si>
  <si>
    <t>6. Rehide all sheets except "Travel Expense Form" and "Per Diem Rates"</t>
  </si>
  <si>
    <t>Each year, copy from CouncilTravel.xltm!PerDiemLookups and paste values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</si>
</sst>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\ \ \ \ \ \ \ \ \ \ &quot;$&quot;#,##0.00_);\(\ \ \ \ \ \ \ \ &quot;$&quot;#,##0.00\)"/>
    <numFmt numFmtId="165" formatCode="\ \ \ \ \ \ m/d/yy"/>
    <numFmt numFmtId="166" formatCode="mm/dd/yy"/>
    <numFmt numFmtId="167" formatCode="&quot;$&quot;#,##0.00"/>
    <numFmt numFmtId="168" formatCode="&quot;$&quot;#,##0"/>
    <numFmt numFmtId="169" formatCode="&quot;$&quot;0.000\ \/\ \m\i\l\e\ \="/>
    <numFmt numFmtId="170" formatCode="0\ \m\i\l\e\s\ \×"/>
  </numFmts>
  <fonts count="30" x14ac:knownFonts="1">
    <font>
      <sz val="10"/>
      <name val="Helv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Helv"/>
    </font>
    <font>
      <u/>
      <sz val="7.5"/>
      <color indexed="12"/>
      <name val="Helv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2"/>
      <color indexed="47"/>
      <name val="Arial"/>
      <family val="2"/>
    </font>
    <font>
      <u/>
      <sz val="12"/>
      <name val="Arial"/>
      <family val="2"/>
    </font>
    <font>
      <sz val="7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12"/>
      <color rgb="FFC00000"/>
      <name val="Arial"/>
      <family val="2"/>
    </font>
    <font>
      <u/>
      <sz val="11"/>
      <color indexed="12"/>
      <name val="Arial"/>
      <family val="2"/>
    </font>
    <font>
      <sz val="9"/>
      <color indexed="81"/>
      <name val="Tahoma"/>
      <family val="2"/>
    </font>
    <font>
      <b/>
      <sz val="16"/>
      <name val="Arial"/>
      <family val="2"/>
    </font>
    <font>
      <b/>
      <sz val="8"/>
      <name val="Arial"/>
      <family val="2"/>
    </font>
    <font>
      <b/>
      <sz val="9"/>
      <color indexed="81"/>
      <name val="Tahoma"/>
      <family val="2"/>
    </font>
    <font>
      <sz val="10"/>
      <color theme="1" tint="0.49998474074526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BC9F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4">
    <xf numFmtId="0" fontId="0" fillId="0" borderId="0">
      <protection hidden="1"/>
    </xf>
    <xf numFmtId="4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9" fontId="6" fillId="0" borderId="0" applyFont="0" applyFill="0" applyBorder="0" applyAlignment="0" applyProtection="0"/>
    <xf numFmtId="0" fontId="7" fillId="0" borderId="0" applyNumberFormat="0" applyFont="0" applyFill="0" applyBorder="0" applyAlignment="0" applyProtection="0">
      <alignment vertical="top"/>
      <protection locked="0"/>
    </xf>
    <xf numFmtId="0" fontId="5" fillId="0" borderId="0"/>
    <xf numFmtId="44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0"/>
    <xf numFmtId="44" fontId="3" fillId="0" borderId="0" applyFont="0" applyFill="0" applyBorder="0" applyAlignment="0" applyProtection="0"/>
    <xf numFmtId="0" fontId="8" fillId="0" borderId="0"/>
    <xf numFmtId="0" fontId="8" fillId="0" borderId="0">
      <protection hidden="1"/>
    </xf>
  </cellStyleXfs>
  <cellXfs count="224">
    <xf numFmtId="0" fontId="0" fillId="0" borderId="0" xfId="0">
      <protection hidden="1"/>
    </xf>
    <xf numFmtId="0" fontId="10" fillId="0" borderId="0" xfId="0" applyFont="1" applyAlignment="1">
      <alignment horizontal="left" indent="1"/>
      <protection hidden="1"/>
    </xf>
    <xf numFmtId="168" fontId="10" fillId="0" borderId="0" xfId="2" applyNumberFormat="1" applyFont="1" applyFill="1" applyAlignment="1"/>
    <xf numFmtId="0" fontId="10" fillId="0" borderId="0" xfId="1" applyNumberFormat="1" applyFont="1" applyFill="1" applyAlignment="1"/>
    <xf numFmtId="0" fontId="10" fillId="0" borderId="0" xfId="0" applyFont="1">
      <protection hidden="1"/>
    </xf>
    <xf numFmtId="167" fontId="10" fillId="0" borderId="0" xfId="2" applyNumberFormat="1" applyFont="1" applyFill="1" applyAlignment="1"/>
    <xf numFmtId="0" fontId="12" fillId="0" borderId="7" xfId="0" applyFont="1" applyBorder="1" applyProtection="1"/>
    <xf numFmtId="0" fontId="12" fillId="0" borderId="0" xfId="0" applyFont="1" applyProtection="1"/>
    <xf numFmtId="0" fontId="12" fillId="0" borderId="8" xfId="0" applyFont="1" applyBorder="1" applyProtection="1"/>
    <xf numFmtId="0" fontId="11" fillId="0" borderId="7" xfId="0" applyFont="1" applyBorder="1" applyProtection="1"/>
    <xf numFmtId="0" fontId="11" fillId="0" borderId="0" xfId="0" applyFont="1" applyProtection="1"/>
    <xf numFmtId="0" fontId="12" fillId="0" borderId="0" xfId="0" applyFont="1" applyAlignment="1" applyProtection="1">
      <alignment horizontal="right"/>
    </xf>
    <xf numFmtId="0" fontId="12" fillId="0" borderId="0" xfId="0" applyFont="1" applyAlignment="1" applyProtection="1">
      <alignment horizontal="left"/>
    </xf>
    <xf numFmtId="8" fontId="16" fillId="0" borderId="0" xfId="2" applyFont="1" applyFill="1" applyBorder="1" applyProtection="1"/>
    <xf numFmtId="0" fontId="16" fillId="0" borderId="7" xfId="0" applyFont="1" applyBorder="1" applyProtection="1"/>
    <xf numFmtId="0" fontId="16" fillId="0" borderId="0" xfId="0" applyFont="1" applyProtection="1"/>
    <xf numFmtId="0" fontId="12" fillId="0" borderId="0" xfId="0" applyFont="1" applyAlignment="1" applyProtection="1">
      <alignment horizontal="center"/>
    </xf>
    <xf numFmtId="166" fontId="12" fillId="0" borderId="7" xfId="0" applyNumberFormat="1" applyFont="1" applyBorder="1" applyProtection="1"/>
    <xf numFmtId="18" fontId="12" fillId="0" borderId="0" xfId="0" applyNumberFormat="1" applyFont="1" applyProtection="1"/>
    <xf numFmtId="7" fontId="12" fillId="0" borderId="0" xfId="0" applyNumberFormat="1" applyFont="1" applyProtection="1"/>
    <xf numFmtId="0" fontId="18" fillId="0" borderId="0" xfId="0" applyFont="1" applyProtection="1"/>
    <xf numFmtId="0" fontId="19" fillId="0" borderId="4" xfId="0" applyFont="1" applyBorder="1" applyProtection="1"/>
    <xf numFmtId="0" fontId="12" fillId="0" borderId="4" xfId="0" applyFont="1" applyBorder="1" applyProtection="1"/>
    <xf numFmtId="0" fontId="12" fillId="0" borderId="1" xfId="0" applyFont="1" applyBorder="1" applyProtection="1"/>
    <xf numFmtId="0" fontId="12" fillId="0" borderId="1" xfId="0" applyFont="1" applyBorder="1" applyAlignment="1" applyProtection="1">
      <alignment horizontal="center"/>
    </xf>
    <xf numFmtId="14" fontId="20" fillId="0" borderId="0" xfId="0" applyNumberFormat="1" applyFont="1" applyProtection="1"/>
    <xf numFmtId="0" fontId="12" fillId="4" borderId="0" xfId="0" applyFont="1" applyFill="1" applyAlignment="1" applyProtection="1">
      <alignment horizontal="center"/>
    </xf>
    <xf numFmtId="168" fontId="10" fillId="0" borderId="0" xfId="1" applyNumberFormat="1" applyFont="1" applyFill="1" applyAlignment="1"/>
    <xf numFmtId="0" fontId="11" fillId="0" borderId="5" xfId="0" applyFont="1" applyBorder="1" applyAlignment="1" applyProtection="1">
      <alignment horizontal="right"/>
    </xf>
    <xf numFmtId="0" fontId="23" fillId="0" borderId="6" xfId="0" applyFont="1" applyBorder="1" applyAlignment="1" applyProtection="1">
      <alignment horizontal="right"/>
    </xf>
    <xf numFmtId="0" fontId="11" fillId="0" borderId="2" xfId="0" quotePrefix="1" applyFont="1" applyBorder="1">
      <protection hidden="1"/>
    </xf>
    <xf numFmtId="0" fontId="10" fillId="0" borderId="0" xfId="4" applyFont="1"/>
    <xf numFmtId="6" fontId="9" fillId="4" borderId="0" xfId="4" applyNumberFormat="1" applyFont="1" applyFill="1"/>
    <xf numFmtId="0" fontId="9" fillId="4" borderId="0" xfId="4" applyFont="1" applyFill="1"/>
    <xf numFmtId="0" fontId="12" fillId="0" borderId="0" xfId="4" applyFont="1"/>
    <xf numFmtId="6" fontId="10" fillId="0" borderId="0" xfId="4" applyNumberFormat="1" applyFont="1"/>
    <xf numFmtId="6" fontId="10" fillId="0" borderId="0" xfId="2" applyNumberFormat="1" applyFont="1"/>
    <xf numFmtId="168" fontId="10" fillId="0" borderId="0" xfId="4" applyNumberFormat="1" applyFont="1"/>
    <xf numFmtId="168" fontId="12" fillId="0" borderId="0" xfId="4" applyNumberFormat="1" applyFont="1"/>
    <xf numFmtId="0" fontId="11" fillId="0" borderId="0" xfId="12" applyFont="1"/>
    <xf numFmtId="0" fontId="8" fillId="0" borderId="0" xfId="12"/>
    <xf numFmtId="0" fontId="8" fillId="6" borderId="23" xfId="12" applyFill="1" applyBorder="1"/>
    <xf numFmtId="14" fontId="8" fillId="7" borderId="0" xfId="12" applyNumberFormat="1" applyFill="1"/>
    <xf numFmtId="0" fontId="8" fillId="7" borderId="0" xfId="12" applyFill="1"/>
    <xf numFmtId="168" fontId="22" fillId="0" borderId="0" xfId="12" applyNumberFormat="1" applyFont="1"/>
    <xf numFmtId="14" fontId="8" fillId="0" borderId="0" xfId="12" applyNumberFormat="1"/>
    <xf numFmtId="168" fontId="8" fillId="0" borderId="0" xfId="12" applyNumberFormat="1"/>
    <xf numFmtId="0" fontId="8" fillId="0" borderId="0" xfId="12" applyAlignment="1">
      <alignment vertical="center"/>
    </xf>
    <xf numFmtId="0" fontId="12" fillId="0" borderId="0" xfId="0" applyFont="1">
      <protection hidden="1"/>
    </xf>
    <xf numFmtId="0" fontId="15" fillId="0" borderId="0" xfId="0" applyFont="1">
      <protection hidden="1"/>
    </xf>
    <xf numFmtId="8" fontId="12" fillId="0" borderId="0" xfId="0" applyNumberFormat="1" applyFont="1">
      <protection hidden="1"/>
    </xf>
    <xf numFmtId="0" fontId="13" fillId="0" borderId="0" xfId="0" applyFont="1">
      <protection hidden="1"/>
    </xf>
    <xf numFmtId="0" fontId="23" fillId="0" borderId="4" xfId="0" quotePrefix="1" applyFont="1" applyBorder="1">
      <protection hidden="1"/>
    </xf>
    <xf numFmtId="0" fontId="8" fillId="0" borderId="0" xfId="0" applyFont="1">
      <protection hidden="1"/>
    </xf>
    <xf numFmtId="0" fontId="16" fillId="0" borderId="0" xfId="0" applyFont="1">
      <protection hidden="1"/>
    </xf>
    <xf numFmtId="165" fontId="19" fillId="0" borderId="4" xfId="0" applyNumberFormat="1" applyFont="1" applyBorder="1" applyAlignment="1" applyProtection="1">
      <alignment horizontal="center"/>
    </xf>
    <xf numFmtId="0" fontId="16" fillId="0" borderId="1" xfId="0" applyFont="1" applyBorder="1">
      <protection hidden="1"/>
    </xf>
    <xf numFmtId="0" fontId="12" fillId="0" borderId="0" xfId="0" applyFont="1" applyAlignment="1">
      <alignment vertical="center"/>
      <protection hidden="1"/>
    </xf>
    <xf numFmtId="0" fontId="12" fillId="8" borderId="26" xfId="0" applyFont="1" applyFill="1" applyBorder="1" applyAlignment="1">
      <alignment vertical="center"/>
      <protection hidden="1"/>
    </xf>
    <xf numFmtId="0" fontId="14" fillId="8" borderId="26" xfId="0" applyFont="1" applyFill="1" applyBorder="1" applyAlignment="1">
      <alignment vertical="center"/>
      <protection hidden="1"/>
    </xf>
    <xf numFmtId="0" fontId="15" fillId="8" borderId="26" xfId="0" applyFont="1" applyFill="1" applyBorder="1" applyAlignment="1">
      <alignment vertical="center"/>
      <protection hidden="1"/>
    </xf>
    <xf numFmtId="0" fontId="11" fillId="8" borderId="26" xfId="0" applyFont="1" applyFill="1" applyBorder="1" applyAlignment="1">
      <alignment horizontal="center" vertical="center"/>
      <protection hidden="1"/>
    </xf>
    <xf numFmtId="0" fontId="10" fillId="8" borderId="26" xfId="0" applyFont="1" applyFill="1" applyBorder="1" applyAlignment="1">
      <alignment vertical="center"/>
      <protection hidden="1"/>
    </xf>
    <xf numFmtId="0" fontId="15" fillId="8" borderId="28" xfId="0" applyFont="1" applyFill="1" applyBorder="1" applyAlignment="1">
      <alignment horizontal="right" vertical="center"/>
      <protection hidden="1"/>
    </xf>
    <xf numFmtId="0" fontId="15" fillId="8" borderId="27" xfId="0" applyFont="1" applyFill="1" applyBorder="1" applyAlignment="1">
      <alignment vertical="center"/>
      <protection hidden="1"/>
    </xf>
    <xf numFmtId="0" fontId="26" fillId="8" borderId="27" xfId="0" applyFont="1" applyFill="1" applyBorder="1" applyAlignment="1">
      <alignment vertical="center"/>
      <protection hidden="1"/>
    </xf>
    <xf numFmtId="0" fontId="14" fillId="8" borderId="26" xfId="0" applyFont="1" applyFill="1" applyBorder="1" applyAlignment="1">
      <alignment horizontal="right" vertical="center"/>
      <protection hidden="1"/>
    </xf>
    <xf numFmtId="6" fontId="14" fillId="8" borderId="26" xfId="2" applyNumberFormat="1" applyFont="1" applyFill="1" applyBorder="1" applyAlignment="1" applyProtection="1">
      <alignment vertical="center"/>
      <protection hidden="1"/>
    </xf>
    <xf numFmtId="6" fontId="14" fillId="8" borderId="28" xfId="2" applyNumberFormat="1" applyFont="1" applyFill="1" applyBorder="1" applyAlignment="1" applyProtection="1">
      <alignment vertical="center"/>
      <protection hidden="1"/>
    </xf>
    <xf numFmtId="6" fontId="15" fillId="8" borderId="26" xfId="2" applyNumberFormat="1" applyFont="1" applyFill="1" applyBorder="1" applyAlignment="1" applyProtection="1">
      <alignment horizontal="right" vertical="center"/>
      <protection hidden="1"/>
    </xf>
    <xf numFmtId="6" fontId="15" fillId="8" borderId="28" xfId="2" applyNumberFormat="1" applyFont="1" applyFill="1" applyBorder="1" applyAlignment="1" applyProtection="1">
      <alignment horizontal="right" vertical="center"/>
      <protection hidden="1"/>
    </xf>
    <xf numFmtId="0" fontId="12" fillId="0" borderId="11" xfId="0" applyFont="1" applyBorder="1" applyProtection="1"/>
    <xf numFmtId="0" fontId="16" fillId="0" borderId="35" xfId="0" applyFont="1" applyBorder="1">
      <protection hidden="1"/>
    </xf>
    <xf numFmtId="0" fontId="12" fillId="0" borderId="34" xfId="0" applyFont="1" applyBorder="1" applyAlignment="1" applyProtection="1">
      <alignment horizontal="center"/>
    </xf>
    <xf numFmtId="0" fontId="15" fillId="0" borderId="16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7" fontId="12" fillId="5" borderId="41" xfId="0" applyNumberFormat="1" applyFont="1" applyFill="1" applyBorder="1" applyAlignment="1" applyProtection="1">
      <alignment vertical="center"/>
    </xf>
    <xf numFmtId="0" fontId="12" fillId="0" borderId="3" xfId="0" applyFont="1" applyBorder="1" applyAlignment="1" applyProtection="1">
      <alignment horizontal="left" vertical="center"/>
    </xf>
    <xf numFmtId="0" fontId="15" fillId="0" borderId="43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7" fontId="12" fillId="5" borderId="29" xfId="0" applyNumberFormat="1" applyFont="1" applyFill="1" applyBorder="1" applyAlignment="1" applyProtection="1">
      <alignment vertical="center"/>
    </xf>
    <xf numFmtId="0" fontId="15" fillId="0" borderId="44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1" fillId="2" borderId="40" xfId="0" applyFont="1" applyFill="1" applyBorder="1" applyAlignment="1" applyProtection="1">
      <alignment horizontal="center"/>
    </xf>
    <xf numFmtId="0" fontId="11" fillId="2" borderId="40" xfId="0" applyFont="1" applyFill="1" applyBorder="1" applyAlignment="1" applyProtection="1">
      <alignment horizontal="center" vertical="center"/>
    </xf>
    <xf numFmtId="14" fontId="8" fillId="0" borderId="17" xfId="0" applyNumberFormat="1" applyFont="1" applyBorder="1" applyProtection="1"/>
    <xf numFmtId="3" fontId="12" fillId="5" borderId="32" xfId="1" applyNumberFormat="1" applyFont="1" applyFill="1" applyBorder="1" applyAlignment="1" applyProtection="1">
      <alignment horizontal="center"/>
    </xf>
    <xf numFmtId="7" fontId="12" fillId="5" borderId="48" xfId="0" applyNumberFormat="1" applyFont="1" applyFill="1" applyBorder="1" applyAlignment="1" applyProtection="1">
      <alignment vertical="center"/>
    </xf>
    <xf numFmtId="0" fontId="12" fillId="0" borderId="1" xfId="0" applyFont="1" applyBorder="1" applyAlignment="1" applyProtection="1">
      <alignment horizontal="left"/>
    </xf>
    <xf numFmtId="0" fontId="15" fillId="5" borderId="13" xfId="0" applyFont="1" applyFill="1" applyBorder="1" applyAlignment="1" applyProtection="1">
      <alignment horizontal="right"/>
    </xf>
    <xf numFmtId="0" fontId="15" fillId="5" borderId="23" xfId="0" applyFont="1" applyFill="1" applyBorder="1" applyAlignment="1" applyProtection="1">
      <alignment horizontal="left"/>
    </xf>
    <xf numFmtId="7" fontId="12" fillId="5" borderId="51" xfId="0" applyNumberFormat="1" applyFont="1" applyFill="1" applyBorder="1" applyProtection="1"/>
    <xf numFmtId="0" fontId="12" fillId="5" borderId="13" xfId="0" applyFont="1" applyFill="1" applyBorder="1" applyProtection="1"/>
    <xf numFmtId="0" fontId="12" fillId="5" borderId="23" xfId="0" applyFont="1" applyFill="1" applyBorder="1" applyProtection="1"/>
    <xf numFmtId="0" fontId="12" fillId="5" borderId="51" xfId="0" applyFont="1" applyFill="1" applyBorder="1" applyProtection="1"/>
    <xf numFmtId="7" fontId="12" fillId="5" borderId="52" xfId="0" applyNumberFormat="1" applyFont="1" applyFill="1" applyBorder="1" applyProtection="1"/>
    <xf numFmtId="0" fontId="11" fillId="3" borderId="51" xfId="0" applyFont="1" applyFill="1" applyBorder="1" applyAlignment="1" applyProtection="1">
      <alignment horizontal="center" vertical="center"/>
    </xf>
    <xf numFmtId="7" fontId="12" fillId="5" borderId="53" xfId="0" applyNumberFormat="1" applyFont="1" applyFill="1" applyBorder="1" applyProtection="1"/>
    <xf numFmtId="0" fontId="10" fillId="8" borderId="0" xfId="4" applyFont="1" applyFill="1"/>
    <xf numFmtId="0" fontId="24" fillId="8" borderId="0" xfId="3" applyFont="1" applyFill="1" applyAlignment="1" applyProtection="1">
      <alignment horizontal="right"/>
      <protection hidden="1"/>
    </xf>
    <xf numFmtId="0" fontId="12" fillId="8" borderId="0" xfId="4" applyFont="1" applyFill="1"/>
    <xf numFmtId="49" fontId="10" fillId="8" borderId="0" xfId="0" applyNumberFormat="1" applyFont="1" applyFill="1" applyAlignment="1">
      <alignment horizontal="center"/>
      <protection hidden="1"/>
    </xf>
    <xf numFmtId="0" fontId="9" fillId="8" borderId="0" xfId="0" applyFont="1" applyFill="1">
      <protection hidden="1"/>
    </xf>
    <xf numFmtId="9" fontId="10" fillId="8" borderId="0" xfId="5" applyFont="1" applyFill="1" applyAlignment="1" applyProtection="1">
      <protection hidden="1"/>
    </xf>
    <xf numFmtId="168" fontId="10" fillId="8" borderId="0" xfId="0" applyNumberFormat="1" applyFont="1" applyFill="1">
      <protection hidden="1"/>
    </xf>
    <xf numFmtId="9" fontId="10" fillId="8" borderId="0" xfId="0" applyNumberFormat="1" applyFont="1" applyFill="1">
      <protection hidden="1"/>
    </xf>
    <xf numFmtId="167" fontId="10" fillId="8" borderId="0" xfId="2" applyNumberFormat="1" applyFont="1" applyFill="1" applyAlignment="1"/>
    <xf numFmtId="0" fontId="10" fillId="8" borderId="0" xfId="1" applyNumberFormat="1" applyFont="1" applyFill="1" applyAlignment="1"/>
    <xf numFmtId="0" fontId="10" fillId="8" borderId="0" xfId="1" applyNumberFormat="1" applyFont="1" applyFill="1" applyAlignment="1">
      <alignment horizontal="center"/>
    </xf>
    <xf numFmtId="0" fontId="9" fillId="8" borderId="0" xfId="4" applyFont="1" applyFill="1" applyAlignment="1">
      <alignment horizontal="right" vertical="center"/>
    </xf>
    <xf numFmtId="0" fontId="9" fillId="8" borderId="0" xfId="4" applyFont="1" applyFill="1" applyAlignment="1">
      <alignment horizontal="right"/>
    </xf>
    <xf numFmtId="0" fontId="9" fillId="0" borderId="1" xfId="0" applyFont="1" applyBorder="1" applyAlignment="1">
      <alignment horizontal="left"/>
      <protection hidden="1"/>
    </xf>
    <xf numFmtId="0" fontId="10" fillId="0" borderId="1" xfId="0" applyFont="1" applyBorder="1" applyAlignment="1">
      <alignment horizontal="left"/>
      <protection hidden="1"/>
    </xf>
    <xf numFmtId="167" fontId="9" fillId="0" borderId="1" xfId="0" applyNumberFormat="1" applyFont="1" applyBorder="1" applyAlignment="1">
      <alignment horizontal="right"/>
      <protection hidden="1"/>
    </xf>
    <xf numFmtId="0" fontId="9" fillId="0" borderId="1" xfId="0" applyFont="1" applyBorder="1" applyAlignment="1">
      <alignment horizontal="right"/>
      <protection hidden="1"/>
    </xf>
    <xf numFmtId="0" fontId="10" fillId="0" borderId="1" xfId="0" applyFont="1" applyBorder="1" applyAlignment="1">
      <alignment horizontal="right"/>
      <protection hidden="1"/>
    </xf>
    <xf numFmtId="0" fontId="9" fillId="4" borderId="0" xfId="0" applyFont="1" applyFill="1" applyAlignment="1">
      <alignment horizontal="left" vertical="center"/>
      <protection hidden="1"/>
    </xf>
    <xf numFmtId="168" fontId="9" fillId="4" borderId="0" xfId="2" applyNumberFormat="1" applyFont="1" applyFill="1" applyAlignment="1">
      <alignment vertical="center"/>
    </xf>
    <xf numFmtId="168" fontId="9" fillId="4" borderId="0" xfId="1" applyNumberFormat="1" applyFont="1" applyFill="1" applyAlignment="1">
      <alignment vertical="center"/>
    </xf>
    <xf numFmtId="0" fontId="10" fillId="4" borderId="0" xfId="1" applyNumberFormat="1" applyFont="1" applyFill="1" applyAlignment="1">
      <alignment vertical="center"/>
    </xf>
    <xf numFmtId="6" fontId="9" fillId="4" borderId="0" xfId="4" applyNumberFormat="1" applyFont="1" applyFill="1" applyAlignment="1">
      <alignment vertical="center"/>
    </xf>
    <xf numFmtId="169" fontId="12" fillId="5" borderId="50" xfId="0" applyNumberFormat="1" applyFont="1" applyFill="1" applyBorder="1" applyAlignment="1" applyProtection="1">
      <alignment horizontal="left"/>
    </xf>
    <xf numFmtId="170" fontId="12" fillId="5" borderId="49" xfId="0" applyNumberFormat="1" applyFont="1" applyFill="1" applyBorder="1" applyAlignment="1" applyProtection="1">
      <alignment horizontal="right"/>
    </xf>
    <xf numFmtId="0" fontId="10" fillId="8" borderId="27" xfId="0" applyFont="1" applyFill="1" applyBorder="1" applyAlignment="1">
      <alignment vertical="center"/>
      <protection hidden="1"/>
    </xf>
    <xf numFmtId="164" fontId="12" fillId="5" borderId="54" xfId="0" applyNumberFormat="1" applyFont="1" applyFill="1" applyBorder="1" applyAlignment="1" applyProtection="1">
      <alignment horizontal="right"/>
    </xf>
    <xf numFmtId="0" fontId="10" fillId="0" borderId="30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1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44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14" fontId="27" fillId="8" borderId="0" xfId="4" applyNumberFormat="1" applyFont="1" applyFill="1" applyAlignment="1">
      <alignment horizontal="right" vertical="center"/>
    </xf>
    <xf numFmtId="0" fontId="29" fillId="0" borderId="8" xfId="0" applyFont="1" applyBorder="1" applyAlignment="1">
      <alignment horizontal="right"/>
      <protection hidden="1"/>
    </xf>
    <xf numFmtId="0" fontId="10" fillId="9" borderId="23" xfId="0" applyFont="1" applyFill="1" applyBorder="1" applyAlignment="1" applyProtection="1">
      <alignment horizontal="center"/>
      <protection locked="0"/>
    </xf>
    <xf numFmtId="8" fontId="12" fillId="9" borderId="23" xfId="2" applyFont="1" applyFill="1" applyBorder="1" applyProtection="1">
      <protection locked="0"/>
    </xf>
    <xf numFmtId="166" fontId="12" fillId="9" borderId="30" xfId="0" applyNumberFormat="1" applyFont="1" applyFill="1" applyBorder="1" applyAlignment="1" applyProtection="1">
      <alignment horizontal="left" vertical="center"/>
      <protection locked="0"/>
    </xf>
    <xf numFmtId="18" fontId="12" fillId="9" borderId="15" xfId="0" applyNumberFormat="1" applyFont="1" applyFill="1" applyBorder="1" applyAlignment="1" applyProtection="1">
      <alignment vertical="center"/>
      <protection locked="0"/>
    </xf>
    <xf numFmtId="18" fontId="12" fillId="9" borderId="31" xfId="0" applyNumberFormat="1" applyFont="1" applyFill="1" applyBorder="1" applyAlignment="1" applyProtection="1">
      <alignment horizontal="left" vertical="center"/>
      <protection locked="0"/>
    </xf>
    <xf numFmtId="0" fontId="12" fillId="9" borderId="4" xfId="0" applyFont="1" applyFill="1" applyBorder="1" applyAlignment="1" applyProtection="1">
      <alignment vertical="center"/>
      <protection locked="0"/>
    </xf>
    <xf numFmtId="0" fontId="12" fillId="9" borderId="29" xfId="0" applyFont="1" applyFill="1" applyBorder="1" applyAlignment="1" applyProtection="1">
      <alignment vertical="center"/>
      <protection locked="0"/>
    </xf>
    <xf numFmtId="7" fontId="12" fillId="9" borderId="15" xfId="0" applyNumberFormat="1" applyFont="1" applyFill="1" applyBorder="1" applyAlignment="1" applyProtection="1">
      <alignment vertical="center"/>
      <protection locked="0"/>
    </xf>
    <xf numFmtId="7" fontId="12" fillId="9" borderId="4" xfId="0" applyNumberFormat="1" applyFont="1" applyFill="1" applyBorder="1" applyAlignment="1" applyProtection="1">
      <alignment vertical="center"/>
      <protection locked="0"/>
    </xf>
    <xf numFmtId="166" fontId="12" fillId="9" borderId="13" xfId="0" applyNumberFormat="1" applyFont="1" applyFill="1" applyBorder="1" applyAlignment="1" applyProtection="1">
      <alignment horizontal="left" vertical="center"/>
      <protection locked="0"/>
    </xf>
    <xf numFmtId="18" fontId="12" fillId="9" borderId="9" xfId="0" applyNumberFormat="1" applyFont="1" applyFill="1" applyBorder="1" applyAlignment="1" applyProtection="1">
      <alignment vertical="center"/>
      <protection locked="0"/>
    </xf>
    <xf numFmtId="20" fontId="12" fillId="9" borderId="14" xfId="0" applyNumberFormat="1" applyFont="1" applyFill="1" applyBorder="1" applyAlignment="1" applyProtection="1">
      <alignment horizontal="left" vertical="center"/>
      <protection locked="0"/>
    </xf>
    <xf numFmtId="0" fontId="12" fillId="9" borderId="3" xfId="0" applyFont="1" applyFill="1" applyBorder="1" applyAlignment="1" applyProtection="1">
      <alignment vertical="center"/>
      <protection locked="0"/>
    </xf>
    <xf numFmtId="0" fontId="12" fillId="9" borderId="41" xfId="0" applyFont="1" applyFill="1" applyBorder="1" applyAlignment="1" applyProtection="1">
      <alignment vertical="center"/>
      <protection locked="0"/>
    </xf>
    <xf numFmtId="7" fontId="12" fillId="9" borderId="9" xfId="0" applyNumberFormat="1" applyFont="1" applyFill="1" applyBorder="1" applyAlignment="1" applyProtection="1">
      <alignment vertical="center"/>
      <protection locked="0"/>
    </xf>
    <xf numFmtId="7" fontId="12" fillId="9" borderId="3" xfId="0" applyNumberFormat="1" applyFont="1" applyFill="1" applyBorder="1" applyAlignment="1" applyProtection="1">
      <alignment vertical="center"/>
      <protection locked="0"/>
    </xf>
    <xf numFmtId="0" fontId="12" fillId="9" borderId="14" xfId="0" applyFont="1" applyFill="1" applyBorder="1" applyAlignment="1" applyProtection="1">
      <alignment vertical="center"/>
      <protection locked="0"/>
    </xf>
    <xf numFmtId="166" fontId="12" fillId="9" borderId="33" xfId="0" applyNumberFormat="1" applyFont="1" applyFill="1" applyBorder="1" applyAlignment="1" applyProtection="1">
      <alignment horizontal="left" vertical="center"/>
      <protection locked="0"/>
    </xf>
    <xf numFmtId="18" fontId="12" fillId="9" borderId="22" xfId="0" applyNumberFormat="1" applyFont="1" applyFill="1" applyBorder="1" applyAlignment="1" applyProtection="1">
      <alignment vertical="center"/>
      <protection locked="0"/>
    </xf>
    <xf numFmtId="0" fontId="12" fillId="9" borderId="47" xfId="0" applyFont="1" applyFill="1" applyBorder="1" applyAlignment="1" applyProtection="1">
      <alignment vertical="center"/>
      <protection locked="0"/>
    </xf>
    <xf numFmtId="0" fontId="12" fillId="9" borderId="21" xfId="0" applyFont="1" applyFill="1" applyBorder="1" applyAlignment="1" applyProtection="1">
      <alignment vertical="center"/>
      <protection locked="0"/>
    </xf>
    <xf numFmtId="0" fontId="12" fillId="9" borderId="42" xfId="0" applyFont="1" applyFill="1" applyBorder="1" applyAlignment="1" applyProtection="1">
      <alignment vertical="center"/>
      <protection locked="0"/>
    </xf>
    <xf numFmtId="7" fontId="12" fillId="9" borderId="22" xfId="0" applyNumberFormat="1" applyFont="1" applyFill="1" applyBorder="1" applyAlignment="1" applyProtection="1">
      <alignment vertical="center"/>
      <protection locked="0"/>
    </xf>
    <xf numFmtId="7" fontId="12" fillId="9" borderId="21" xfId="0" applyNumberFormat="1" applyFont="1" applyFill="1" applyBorder="1" applyAlignment="1" applyProtection="1">
      <alignment vertical="center"/>
      <protection locked="0"/>
    </xf>
    <xf numFmtId="7" fontId="12" fillId="9" borderId="31" xfId="0" applyNumberFormat="1" applyFont="1" applyFill="1" applyBorder="1" applyAlignment="1" applyProtection="1">
      <alignment vertical="center"/>
      <protection locked="0"/>
    </xf>
    <xf numFmtId="7" fontId="12" fillId="9" borderId="14" xfId="0" applyNumberFormat="1" applyFont="1" applyFill="1" applyBorder="1" applyAlignment="1" applyProtection="1">
      <alignment vertical="center"/>
      <protection locked="0"/>
    </xf>
    <xf numFmtId="7" fontId="12" fillId="9" borderId="47" xfId="0" applyNumberFormat="1" applyFont="1" applyFill="1" applyBorder="1" applyAlignment="1" applyProtection="1">
      <alignment vertical="center"/>
      <protection locked="0"/>
    </xf>
    <xf numFmtId="7" fontId="12" fillId="9" borderId="41" xfId="0" applyNumberFormat="1" applyFont="1" applyFill="1" applyBorder="1" applyAlignment="1" applyProtection="1">
      <alignment horizontal="right" vertical="center"/>
      <protection locked="0"/>
    </xf>
    <xf numFmtId="7" fontId="12" fillId="9" borderId="41" xfId="0" applyNumberFormat="1" applyFont="1" applyFill="1" applyBorder="1" applyAlignment="1" applyProtection="1">
      <alignment vertical="center"/>
      <protection locked="0"/>
    </xf>
    <xf numFmtId="7" fontId="12" fillId="9" borderId="42" xfId="0" applyNumberFormat="1" applyFont="1" applyFill="1" applyBorder="1" applyAlignment="1" applyProtection="1">
      <alignment vertical="center"/>
      <protection locked="0"/>
    </xf>
    <xf numFmtId="0" fontId="8" fillId="0" borderId="0" xfId="13">
      <protection hidden="1"/>
    </xf>
    <xf numFmtId="0" fontId="8" fillId="0" borderId="0" xfId="12" applyAlignment="1">
      <alignment wrapText="1"/>
    </xf>
    <xf numFmtId="0" fontId="22" fillId="0" borderId="0" xfId="0" applyFont="1">
      <protection hidden="1"/>
    </xf>
    <xf numFmtId="0" fontId="2" fillId="0" borderId="0" xfId="12" applyFont="1" applyProtection="1">
      <protection hidden="1"/>
    </xf>
    <xf numFmtId="0" fontId="8" fillId="0" borderId="0" xfId="0" applyFont="1" applyAlignment="1">
      <alignment horizontal="left"/>
      <protection hidden="1"/>
    </xf>
    <xf numFmtId="0" fontId="8" fillId="0" borderId="0" xfId="4"/>
    <xf numFmtId="0" fontId="1" fillId="10" borderId="0" xfId="12" applyFont="1" applyFill="1" applyProtection="1">
      <protection hidden="1"/>
    </xf>
    <xf numFmtId="0" fontId="8" fillId="0" borderId="0" xfId="0" applyFont="1" applyAlignment="1">
      <alignment horizontal="center"/>
      <protection hidden="1"/>
    </xf>
    <xf numFmtId="0" fontId="8" fillId="0" borderId="0" xfId="0" applyFont="1" applyAlignment="1">
      <alignment horizontal="center" wrapText="1"/>
      <protection hidden="1"/>
    </xf>
    <xf numFmtId="0" fontId="8" fillId="7" borderId="0" xfId="0" applyFont="1" applyFill="1">
      <protection hidden="1"/>
    </xf>
    <xf numFmtId="6" fontId="8" fillId="0" borderId="0" xfId="0" applyNumberFormat="1" applyFont="1">
      <protection hidden="1"/>
    </xf>
    <xf numFmtId="8" fontId="8" fillId="0" borderId="0" xfId="0" applyNumberFormat="1" applyFont="1">
      <protection hidden="1"/>
    </xf>
    <xf numFmtId="0" fontId="17" fillId="0" borderId="18" xfId="0" applyFont="1" applyBorder="1" applyAlignment="1" applyProtection="1">
      <alignment horizontal="center"/>
    </xf>
    <xf numFmtId="0" fontId="17" fillId="0" borderId="19" xfId="0" applyFont="1" applyBorder="1" applyAlignment="1" applyProtection="1">
      <alignment horizontal="center"/>
    </xf>
    <xf numFmtId="0" fontId="17" fillId="0" borderId="20" xfId="0" applyFont="1" applyBorder="1" applyAlignment="1" applyProtection="1">
      <alignment horizontal="center"/>
    </xf>
    <xf numFmtId="0" fontId="17" fillId="0" borderId="7" xfId="0" applyFont="1" applyBorder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0" fontId="17" fillId="0" borderId="8" xfId="0" applyFont="1" applyBorder="1" applyAlignment="1" applyProtection="1">
      <alignment horizontal="center"/>
    </xf>
    <xf numFmtId="0" fontId="12" fillId="9" borderId="4" xfId="0" applyFont="1" applyFill="1" applyBorder="1" applyAlignment="1" applyProtection="1">
      <alignment horizontal="center"/>
      <protection locked="0"/>
    </xf>
    <xf numFmtId="0" fontId="12" fillId="9" borderId="3" xfId="0" applyFont="1" applyFill="1" applyBorder="1" applyAlignment="1" applyProtection="1">
      <alignment horizontal="center"/>
      <protection locked="0"/>
    </xf>
    <xf numFmtId="0" fontId="12" fillId="9" borderId="3" xfId="0" applyFont="1" applyFill="1" applyBorder="1" applyAlignment="1" applyProtection="1">
      <alignment horizontal="left" vertical="center"/>
      <protection locked="0"/>
    </xf>
    <xf numFmtId="0" fontId="12" fillId="9" borderId="5" xfId="0" applyFont="1" applyFill="1" applyBorder="1" applyAlignment="1" applyProtection="1">
      <alignment horizontal="left" vertical="top" wrapText="1"/>
      <protection locked="0"/>
    </xf>
    <xf numFmtId="0" fontId="12" fillId="9" borderId="2" xfId="0" applyFont="1" applyFill="1" applyBorder="1" applyAlignment="1" applyProtection="1">
      <alignment horizontal="left" vertical="top" wrapText="1"/>
      <protection locked="0"/>
    </xf>
    <xf numFmtId="0" fontId="12" fillId="9" borderId="24" xfId="0" applyFont="1" applyFill="1" applyBorder="1" applyAlignment="1" applyProtection="1">
      <alignment horizontal="left" vertical="top" wrapText="1"/>
      <protection locked="0"/>
    </xf>
    <xf numFmtId="0" fontId="12" fillId="9" borderId="25" xfId="0" applyFont="1" applyFill="1" applyBorder="1" applyAlignment="1" applyProtection="1">
      <alignment horizontal="left" vertical="top" wrapText="1"/>
      <protection locked="0"/>
    </xf>
    <xf numFmtId="0" fontId="12" fillId="9" borderId="0" xfId="0" applyFont="1" applyFill="1" applyAlignment="1" applyProtection="1">
      <alignment horizontal="left" vertical="top" wrapText="1"/>
      <protection locked="0"/>
    </xf>
    <xf numFmtId="0" fontId="12" fillId="9" borderId="10" xfId="0" applyFont="1" applyFill="1" applyBorder="1" applyAlignment="1" applyProtection="1">
      <alignment horizontal="left" vertical="top" wrapText="1"/>
      <protection locked="0"/>
    </xf>
    <xf numFmtId="0" fontId="12" fillId="9" borderId="37" xfId="0" applyFont="1" applyFill="1" applyBorder="1" applyAlignment="1" applyProtection="1">
      <alignment horizontal="left" vertical="top" wrapText="1"/>
      <protection locked="0"/>
    </xf>
    <xf numFmtId="0" fontId="12" fillId="9" borderId="1" xfId="0" applyFont="1" applyFill="1" applyBorder="1" applyAlignment="1" applyProtection="1">
      <alignment horizontal="left" vertical="top" wrapText="1"/>
      <protection locked="0"/>
    </xf>
    <xf numFmtId="0" fontId="12" fillId="9" borderId="38" xfId="0" applyFont="1" applyFill="1" applyBorder="1" applyAlignment="1" applyProtection="1">
      <alignment horizontal="left" vertical="top" wrapText="1"/>
      <protection locked="0"/>
    </xf>
    <xf numFmtId="0" fontId="12" fillId="9" borderId="44" xfId="0" applyFont="1" applyFill="1" applyBorder="1" applyAlignment="1" applyProtection="1">
      <alignment horizontal="left" vertical="center"/>
      <protection locked="0"/>
    </xf>
    <xf numFmtId="0" fontId="12" fillId="9" borderId="4" xfId="0" applyFont="1" applyFill="1" applyBorder="1" applyAlignment="1" applyProtection="1">
      <alignment horizontal="left" vertical="center"/>
      <protection locked="0"/>
    </xf>
    <xf numFmtId="0" fontId="12" fillId="9" borderId="15" xfId="0" applyFont="1" applyFill="1" applyBorder="1" applyAlignment="1" applyProtection="1">
      <alignment horizontal="left" vertical="center"/>
      <protection locked="0"/>
    </xf>
    <xf numFmtId="0" fontId="12" fillId="9" borderId="16" xfId="0" applyFont="1" applyFill="1" applyBorder="1" applyAlignment="1" applyProtection="1">
      <alignment horizontal="left" vertical="center"/>
      <protection locked="0"/>
    </xf>
    <xf numFmtId="0" fontId="12" fillId="9" borderId="9" xfId="0" applyFont="1" applyFill="1" applyBorder="1" applyAlignment="1" applyProtection="1">
      <alignment horizontal="left" vertical="center"/>
      <protection locked="0"/>
    </xf>
    <xf numFmtId="0" fontId="12" fillId="9" borderId="43" xfId="0" applyFont="1" applyFill="1" applyBorder="1" applyAlignment="1" applyProtection="1">
      <alignment horizontal="left" vertical="center"/>
      <protection locked="0"/>
    </xf>
    <xf numFmtId="0" fontId="12" fillId="9" borderId="21" xfId="0" applyFont="1" applyFill="1" applyBorder="1" applyAlignment="1" applyProtection="1">
      <alignment horizontal="left" vertical="center"/>
      <protection locked="0"/>
    </xf>
    <xf numFmtId="0" fontId="12" fillId="9" borderId="22" xfId="0" applyFont="1" applyFill="1" applyBorder="1" applyAlignment="1" applyProtection="1">
      <alignment horizontal="left" vertical="center"/>
      <protection locked="0"/>
    </xf>
    <xf numFmtId="0" fontId="11" fillId="3" borderId="13" xfId="0" applyFont="1" applyFill="1" applyBorder="1" applyAlignment="1" applyProtection="1">
      <alignment horizontal="center" vertical="center"/>
    </xf>
    <xf numFmtId="0" fontId="11" fillId="3" borderId="23" xfId="0" applyFont="1" applyFill="1" applyBorder="1" applyAlignment="1" applyProtection="1">
      <alignment horizontal="center" vertical="center"/>
    </xf>
    <xf numFmtId="0" fontId="11" fillId="5" borderId="33" xfId="0" applyFont="1" applyFill="1" applyBorder="1" applyAlignment="1" applyProtection="1">
      <alignment horizontal="center" vertical="center"/>
    </xf>
    <xf numFmtId="0" fontId="11" fillId="5" borderId="36" xfId="0" applyFont="1" applyFill="1" applyBorder="1" applyAlignment="1" applyProtection="1">
      <alignment horizontal="center" vertical="center"/>
    </xf>
    <xf numFmtId="0" fontId="11" fillId="2" borderId="45" xfId="0" applyFont="1" applyFill="1" applyBorder="1" applyAlignment="1" applyProtection="1">
      <alignment horizontal="center" vertical="center"/>
    </xf>
    <xf numFmtId="0" fontId="11" fillId="2" borderId="46" xfId="0" applyFont="1" applyFill="1" applyBorder="1" applyAlignment="1" applyProtection="1">
      <alignment horizontal="center" vertical="center"/>
    </xf>
    <xf numFmtId="0" fontId="11" fillId="2" borderId="45" xfId="0" applyFont="1" applyFill="1" applyBorder="1" applyAlignment="1" applyProtection="1">
      <alignment horizontal="center"/>
    </xf>
    <xf numFmtId="0" fontId="11" fillId="2" borderId="46" xfId="0" applyFont="1" applyFill="1" applyBorder="1" applyAlignment="1" applyProtection="1">
      <alignment horizontal="center"/>
    </xf>
    <xf numFmtId="0" fontId="11" fillId="2" borderId="39" xfId="0" applyFont="1" applyFill="1" applyBorder="1" applyAlignment="1" applyProtection="1">
      <alignment horizontal="center"/>
    </xf>
    <xf numFmtId="0" fontId="11" fillId="3" borderId="18" xfId="0" applyFont="1" applyFill="1" applyBorder="1" applyAlignment="1" applyProtection="1">
      <alignment horizontal="center" vertical="center"/>
    </xf>
    <xf numFmtId="0" fontId="11" fillId="3" borderId="19" xfId="0" applyFont="1" applyFill="1" applyBorder="1" applyAlignment="1" applyProtection="1">
      <alignment horizontal="center" vertical="center"/>
    </xf>
    <xf numFmtId="0" fontId="11" fillId="3" borderId="20" xfId="0" applyFont="1" applyFill="1" applyBorder="1" applyAlignment="1" applyProtection="1">
      <alignment horizontal="center" vertical="center"/>
    </xf>
    <xf numFmtId="0" fontId="12" fillId="9" borderId="4" xfId="0" applyFont="1" applyFill="1" applyBorder="1" applyAlignment="1" applyProtection="1">
      <alignment horizontal="left" vertical="top" wrapText="1"/>
      <protection locked="0"/>
    </xf>
    <xf numFmtId="0" fontId="11" fillId="8" borderId="0" xfId="0" applyFont="1" applyFill="1" applyAlignment="1">
      <alignment horizontal="left" wrapText="1"/>
      <protection hidden="1"/>
    </xf>
    <xf numFmtId="0" fontId="10" fillId="8" borderId="0" xfId="0" applyFont="1" applyFill="1" applyAlignment="1">
      <alignment horizontal="left"/>
      <protection hidden="1"/>
    </xf>
    <xf numFmtId="0" fontId="9" fillId="0" borderId="1" xfId="4" applyFont="1" applyBorder="1" applyAlignment="1">
      <alignment horizontal="left" wrapText="1"/>
    </xf>
  </cellXfs>
  <cellStyles count="14">
    <cellStyle name="Comma" xfId="1" builtinId="3"/>
    <cellStyle name="Currency" xfId="2" builtinId="4"/>
    <cellStyle name="Currency 2" xfId="8" xr:uid="{00000000-0005-0000-0000-000002000000}"/>
    <cellStyle name="Currency 2 2" xfId="11" xr:uid="{00000000-0005-0000-0000-000003000000}"/>
    <cellStyle name="Hyperlink" xfId="3" builtinId="8"/>
    <cellStyle name="Hyperlink 2" xfId="6" xr:uid="{00000000-0005-0000-0000-000005000000}"/>
    <cellStyle name="Hyperlink 3" xfId="9" xr:uid="{00000000-0005-0000-0000-000006000000}"/>
    <cellStyle name="Normal" xfId="0" builtinId="0"/>
    <cellStyle name="Normal 2" xfId="7" xr:uid="{00000000-0005-0000-0000-000008000000}"/>
    <cellStyle name="Normal 2 2" xfId="10" xr:uid="{00000000-0005-0000-0000-000009000000}"/>
    <cellStyle name="Normal 3" xfId="13" xr:uid="{74980811-0CDC-43D5-B469-FF33737764F3}"/>
    <cellStyle name="Normal 4" xfId="12" xr:uid="{22312D1E-7C31-4A37-BEF9-AE5ECEFFA5DF}"/>
    <cellStyle name="Normal_PerDiemCityRates" xfId="4" xr:uid="{00000000-0005-0000-0000-00000A000000}"/>
    <cellStyle name="Percent" xfId="5" builtinId="5"/>
  </cellStyles>
  <dxfs count="24">
    <dxf>
      <font>
        <color rgb="FF9BC9F3"/>
      </font>
    </dxf>
    <dxf>
      <font>
        <color rgb="FF9BC9F3"/>
      </font>
    </dxf>
    <dxf>
      <font>
        <color rgb="FF9BC9F3"/>
      </font>
    </dxf>
    <dxf>
      <font>
        <color rgb="FF9BC9F3"/>
      </font>
    </dxf>
    <dxf>
      <font>
        <color rgb="FFFFFFCC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0" formatCode="&quot;$&quot;#,##0_);[Red]\(&quot;$&quot;#,##0\)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0" formatCode="&quot;$&quot;#,##0_);[Red]\(&quot;$&quot;#,##0\)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0" formatCode="&quot;$&quot;#,##0_);[Red]\(&quot;$&quot;#,##0\)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2" formatCode="&quot;$&quot;#,##0.00_);[Red]\(&quot;$&quot;#,##0.00\)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0" formatCode="&quot;$&quot;#,##0_);[Red]\(&quot;$&quot;#,##0\)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0" formatCode="&quot;$&quot;#,##0_);[Red]\(&quot;$&quot;#,##0\)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0" formatCode="&quot;$&quot;#,##0_);[Red]\(&quot;$&quot;#,##0\)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0" formatCode="&quot;$&quot;#,##0_);[Red]\(&quot;$&quot;#,##0\)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0" formatCode="&quot;$&quot;#,##0_);[Red]\(&quot;$&quot;#,##0\)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m/d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8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8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FFFF99"/>
      <color rgb="FF9BC9F3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5BFF456-0AC9-43B0-95ED-88FA737D0F6C}" name="PerDiem" displayName="PerDiem" ref="A11:E661" totalsRowShown="0" headerRowDxfId="23" dataDxfId="22" tableBorderDxfId="21" headerRowCellStyle="Normal 4">
  <autoFilter ref="A11:E661" xr:uid="{9D393AAB-7FDE-480E-B524-48F40C16286F}"/>
  <tableColumns count="5">
    <tableColumn id="16" xr3:uid="{5C3C51E4-4B3B-43E1-AA60-C20D37351813}" name="CityState" dataDxfId="20" dataCellStyle="Normal 4"/>
    <tableColumn id="7" xr3:uid="{0D8960E7-51DA-4539-B8A0-B2F2FBCD48F2}" name="LodgingRate" dataDxfId="19" dataCellStyle="Normal 4"/>
    <tableColumn id="8" xr3:uid="{BCA2E689-43AB-4911-AB31-0B2938A6A6E8}" name="M&amp;IE" dataDxfId="18" dataCellStyle="Normal 4"/>
    <tableColumn id="9" xr3:uid="{0684A72E-0F1B-48DE-8B84-6D4800F53135}" name="seasonBeginDate" dataDxfId="17" dataCellStyle="Normal 4"/>
    <tableColumn id="10" xr3:uid="{6A0CBB40-07F1-49F1-8F8D-30AEFCAEA90E}" name="seasonEndDate" dataDxfId="16" dataCellStyle="Normal 4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56C7FC1-D7FD-4E95-96E5-D229D5EB51E9}" name="PerDiemMeals" displayName="PerDiemMeals" ref="A3:I8" totalsRowShown="0" headerRowDxfId="15" dataDxfId="14">
  <tableColumns count="9">
    <tableColumn id="1" xr3:uid="{811869CF-4074-4700-B217-CD6E20FC88EF}" name="M&amp;IE Total" dataDxfId="13"/>
    <tableColumn id="2" xr3:uid="{AB24FED7-97CE-4496-B235-0226675B1F8F}" name="Breakfast" dataDxfId="12"/>
    <tableColumn id="3" xr3:uid="{A879D136-EFA7-4700-A8A5-72FCFA0E29BD}" name="Lunch" dataDxfId="11"/>
    <tableColumn id="4" xr3:uid="{04457E5D-CB15-41AE-BEEB-511B313B9C48}" name="Dinner" dataDxfId="10"/>
    <tableColumn id="5" xr3:uid="{9D739F73-B49A-42C1-94DA-EE72D6DED7CC}" name="Incidental" dataDxfId="9"/>
    <tableColumn id="6" xr3:uid="{2574CA5C-2F82-4146-98BF-50E277BB1364}" name="First/Last Day of Travel" dataDxfId="8"/>
    <tableColumn id="7" xr3:uid="{A8224996-C8CF-468C-840A-F382EF8F2003}" name="BreakfastInc" dataDxfId="7"/>
    <tableColumn id="8" xr3:uid="{5201BB07-BAA1-456B-BE38-4556DDAC7DFA}" name="LunchInc" dataDxfId="6"/>
    <tableColumn id="9" xr3:uid="{CB84A9D3-0CEF-4F8D-9ED4-29DF2585DC79}" name="DinnerInc" dataDxfId="5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sa.gov/travel/plan-book/per-diem-rates/per-diem-files-archived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Q48"/>
  <sheetViews>
    <sheetView showGridLines="0" tabSelected="1" workbookViewId="0">
      <selection activeCell="L15" sqref="L15:N15"/>
    </sheetView>
  </sheetViews>
  <sheetFormatPr defaultColWidth="9.109375" defaultRowHeight="15" x14ac:dyDescent="0.25"/>
  <cols>
    <col min="1" max="1" width="3.33203125" style="48" customWidth="1"/>
    <col min="2" max="2" width="9.6640625" style="48" customWidth="1"/>
    <col min="3" max="3" width="13.5546875" style="48" customWidth="1"/>
    <col min="4" max="4" width="19.44140625" style="48" customWidth="1"/>
    <col min="5" max="5" width="10.6640625" style="48" customWidth="1"/>
    <col min="6" max="6" width="20.6640625" style="48" customWidth="1"/>
    <col min="7" max="7" width="18.88671875" style="48" customWidth="1"/>
    <col min="8" max="9" width="10.6640625" style="48" customWidth="1"/>
    <col min="10" max="10" width="12.44140625" style="48" customWidth="1"/>
    <col min="11" max="11" width="12.33203125" style="48" customWidth="1"/>
    <col min="12" max="12" width="18.6640625" style="48" customWidth="1"/>
    <col min="13" max="13" width="16.6640625" style="48" customWidth="1"/>
    <col min="14" max="14" width="15.6640625" style="48" customWidth="1"/>
    <col min="15" max="15" width="12" style="48" customWidth="1"/>
    <col min="16" max="16384" width="9.109375" style="48"/>
  </cols>
  <sheetData>
    <row r="2" spans="2:17" s="57" customFormat="1" ht="27.75" customHeight="1" x14ac:dyDescent="0.25">
      <c r="B2" s="65" t="s">
        <v>436</v>
      </c>
      <c r="C2" s="58"/>
      <c r="D2" s="59"/>
      <c r="E2" s="58"/>
      <c r="F2" s="58"/>
      <c r="G2" s="58"/>
      <c r="H2" s="58"/>
      <c r="I2" s="60"/>
      <c r="J2" s="58"/>
      <c r="K2" s="58"/>
      <c r="L2" s="58"/>
      <c r="M2" s="60"/>
      <c r="N2" s="58"/>
      <c r="O2" s="63" t="s">
        <v>431</v>
      </c>
    </row>
    <row r="3" spans="2:17" s="57" customFormat="1" ht="20.25" customHeight="1" x14ac:dyDescent="0.25">
      <c r="B3" s="64" t="s">
        <v>449</v>
      </c>
      <c r="C3" s="58"/>
      <c r="D3" s="60"/>
      <c r="E3" s="58"/>
      <c r="F3" s="58"/>
      <c r="G3" s="58"/>
      <c r="H3" s="61"/>
      <c r="I3" s="66" t="s">
        <v>450</v>
      </c>
      <c r="J3" s="67">
        <f>PerDiemMeals!A4</f>
        <v>68</v>
      </c>
      <c r="K3" s="67">
        <f>PerDiemMeals!A5</f>
        <v>74</v>
      </c>
      <c r="L3" s="67">
        <f>PerDiemMeals!A6</f>
        <v>80</v>
      </c>
      <c r="M3" s="67">
        <f>PerDiemMeals!A7</f>
        <v>86</v>
      </c>
      <c r="N3" s="67">
        <f>PerDiemMeals!A8</f>
        <v>92</v>
      </c>
      <c r="O3" s="68"/>
    </row>
    <row r="4" spans="2:17" s="57" customFormat="1" ht="17.25" customHeight="1" x14ac:dyDescent="0.25">
      <c r="B4" s="126" t="s">
        <v>437</v>
      </c>
      <c r="C4" s="62"/>
      <c r="D4" s="62"/>
      <c r="E4" s="62"/>
      <c r="F4" s="62"/>
      <c r="G4" s="62"/>
      <c r="H4" s="62"/>
      <c r="I4" s="60"/>
      <c r="J4" s="69">
        <f>VLOOKUP(J$3,PerDiemMeals[],7,FALSE)</f>
        <v>17</v>
      </c>
      <c r="K4" s="69">
        <f>VLOOKUP(K$3,PerDiemMeals[],7,FALSE)</f>
        <v>19</v>
      </c>
      <c r="L4" s="69">
        <f>VLOOKUP(L$3,PerDiemMeals[],7,FALSE)</f>
        <v>21</v>
      </c>
      <c r="M4" s="69">
        <f>VLOOKUP(M$3,PerDiemMeals[],7,FALSE)</f>
        <v>23</v>
      </c>
      <c r="N4" s="69">
        <f>VLOOKUP(N$3,PerDiemMeals[],7,FALSE)</f>
        <v>24</v>
      </c>
      <c r="O4" s="70"/>
    </row>
    <row r="5" spans="2:17" s="57" customFormat="1" ht="17.25" customHeight="1" x14ac:dyDescent="0.25">
      <c r="B5" s="126" t="s">
        <v>438</v>
      </c>
      <c r="C5" s="62"/>
      <c r="D5" s="62"/>
      <c r="E5" s="62"/>
      <c r="F5" s="62"/>
      <c r="G5" s="62"/>
      <c r="H5" s="62"/>
      <c r="I5" s="60"/>
      <c r="J5" s="69">
        <f>VLOOKUP(J$3,PerDiemMeals[],8,FALSE)</f>
        <v>21</v>
      </c>
      <c r="K5" s="69">
        <f>VLOOKUP(K$3,PerDiemMeals[],8,FALSE)</f>
        <v>22</v>
      </c>
      <c r="L5" s="69">
        <f>VLOOKUP(L$3,PerDiemMeals[],8,FALSE)</f>
        <v>24</v>
      </c>
      <c r="M5" s="69">
        <f>VLOOKUP(M$3,PerDiemMeals[],8,FALSE)</f>
        <v>25</v>
      </c>
      <c r="N5" s="69">
        <f>VLOOKUP(N$3,PerDiemMeals[],8,FALSE)</f>
        <v>28</v>
      </c>
      <c r="O5" s="70"/>
    </row>
    <row r="6" spans="2:17" s="57" customFormat="1" ht="17.25" customHeight="1" x14ac:dyDescent="0.25">
      <c r="B6" s="126" t="s">
        <v>439</v>
      </c>
      <c r="C6" s="62"/>
      <c r="D6" s="62"/>
      <c r="E6" s="62"/>
      <c r="F6" s="62"/>
      <c r="G6" s="62"/>
      <c r="H6" s="62"/>
      <c r="I6" s="60"/>
      <c r="J6" s="69">
        <f>VLOOKUP(J$3,PerDiemMeals[],9,FALSE)</f>
        <v>30</v>
      </c>
      <c r="K6" s="69">
        <f>VLOOKUP(K$3,PerDiemMeals[],9,FALSE)</f>
        <v>33</v>
      </c>
      <c r="L6" s="69">
        <f>VLOOKUP(L$3,PerDiemMeals[],9,FALSE)</f>
        <v>35</v>
      </c>
      <c r="M6" s="69">
        <f>VLOOKUP(M$3,PerDiemMeals[],9,FALSE)</f>
        <v>38</v>
      </c>
      <c r="N6" s="69">
        <f>VLOOKUP(N$3,PerDiemMeals[],9,FALSE)</f>
        <v>40</v>
      </c>
      <c r="O6" s="70"/>
    </row>
    <row r="7" spans="2:17" ht="18" thickBot="1" x14ac:dyDescent="0.35">
      <c r="B7" s="49"/>
      <c r="J7" s="50"/>
      <c r="K7" s="50"/>
      <c r="L7" s="50"/>
      <c r="M7" s="50"/>
      <c r="N7" s="50"/>
      <c r="O7" s="50"/>
    </row>
    <row r="8" spans="2:17" s="51" customFormat="1" ht="22.8" x14ac:dyDescent="0.4">
      <c r="B8" s="182" t="s">
        <v>82</v>
      </c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4"/>
    </row>
    <row r="9" spans="2:17" s="51" customFormat="1" ht="22.8" x14ac:dyDescent="0.4">
      <c r="B9" s="185" t="str">
        <f>"TRAVEL EXPENSE FORM for FY"&amp;fiscalYear</f>
        <v>TRAVEL EXPENSE FORM for FY2025</v>
      </c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7"/>
    </row>
    <row r="10" spans="2:17" ht="15.6" x14ac:dyDescent="0.3">
      <c r="B10" s="6"/>
      <c r="C10" s="7"/>
      <c r="D10" s="7"/>
      <c r="E10" s="7"/>
      <c r="F10" s="7"/>
      <c r="G10" s="7"/>
      <c r="H10" s="7"/>
      <c r="I10" s="7"/>
      <c r="J10" s="7"/>
      <c r="K10" s="7"/>
      <c r="L10" s="28" t="s">
        <v>93</v>
      </c>
      <c r="M10" s="30" t="s">
        <v>94</v>
      </c>
      <c r="N10" s="140"/>
      <c r="O10" s="8"/>
    </row>
    <row r="11" spans="2:17" ht="15.6" x14ac:dyDescent="0.3">
      <c r="B11" s="9" t="s">
        <v>440</v>
      </c>
      <c r="C11" s="7"/>
      <c r="D11" s="201"/>
      <c r="E11" s="201"/>
      <c r="F11" s="201"/>
      <c r="G11" s="201"/>
      <c r="H11" s="201"/>
      <c r="I11" s="26"/>
      <c r="J11" s="10" t="s">
        <v>444</v>
      </c>
      <c r="K11" s="7"/>
      <c r="L11" s="29" t="s">
        <v>95</v>
      </c>
      <c r="M11" s="52" t="s">
        <v>94</v>
      </c>
      <c r="N11" s="140"/>
      <c r="O11" s="8"/>
    </row>
    <row r="12" spans="2:17" ht="15.6" x14ac:dyDescent="0.3">
      <c r="B12" s="9" t="s">
        <v>441</v>
      </c>
      <c r="C12" s="7"/>
      <c r="D12" s="190"/>
      <c r="E12" s="190"/>
      <c r="F12" s="190"/>
      <c r="G12" s="190"/>
      <c r="H12" s="190"/>
      <c r="I12" s="26"/>
      <c r="J12" s="10"/>
      <c r="K12" s="7"/>
      <c r="L12" s="7"/>
      <c r="M12" s="7"/>
      <c r="N12" s="11"/>
      <c r="O12" s="8"/>
      <c r="Q12" s="53"/>
    </row>
    <row r="13" spans="2:17" ht="15.6" x14ac:dyDescent="0.3">
      <c r="B13" s="9" t="s">
        <v>443</v>
      </c>
      <c r="C13" s="7"/>
      <c r="D13" s="190"/>
      <c r="E13" s="190"/>
      <c r="F13" s="190"/>
      <c r="G13" s="190"/>
      <c r="H13" s="190"/>
      <c r="I13" s="7"/>
      <c r="J13" s="12" t="s">
        <v>445</v>
      </c>
      <c r="M13" s="13"/>
      <c r="N13" s="141"/>
      <c r="O13" s="8"/>
    </row>
    <row r="14" spans="2:17" ht="15.6" x14ac:dyDescent="0.3">
      <c r="B14" s="9" t="s">
        <v>442</v>
      </c>
      <c r="C14" s="7"/>
      <c r="D14" s="192"/>
      <c r="E14" s="192"/>
      <c r="F14" s="192"/>
      <c r="G14" s="192"/>
      <c r="H14" s="192"/>
      <c r="I14" s="7"/>
      <c r="J14" s="7" t="s">
        <v>446</v>
      </c>
      <c r="K14" s="7"/>
      <c r="L14" s="125">
        <f>G29</f>
        <v>0</v>
      </c>
      <c r="M14" s="124">
        <v>0.7</v>
      </c>
      <c r="N14" s="127">
        <f>L14*M14</f>
        <v>0</v>
      </c>
      <c r="O14" s="8"/>
    </row>
    <row r="15" spans="2:17" x14ac:dyDescent="0.25">
      <c r="B15" s="14"/>
      <c r="C15" s="15"/>
      <c r="D15" s="195"/>
      <c r="E15" s="195"/>
      <c r="F15" s="195"/>
      <c r="G15" s="195"/>
      <c r="H15" s="195"/>
      <c r="I15" s="7"/>
      <c r="J15" s="7" t="s">
        <v>2</v>
      </c>
      <c r="K15" s="7"/>
      <c r="L15" s="188" t="s">
        <v>3</v>
      </c>
      <c r="M15" s="188"/>
      <c r="N15" s="188"/>
      <c r="O15" s="8"/>
    </row>
    <row r="16" spans="2:17" x14ac:dyDescent="0.25">
      <c r="B16" s="14"/>
      <c r="C16" s="15"/>
      <c r="D16" s="195"/>
      <c r="E16" s="195"/>
      <c r="F16" s="195"/>
      <c r="G16" s="195"/>
      <c r="H16" s="195"/>
      <c r="I16" s="7"/>
      <c r="J16" s="7"/>
      <c r="K16" s="7"/>
      <c r="L16" s="189" t="s">
        <v>4</v>
      </c>
      <c r="M16" s="189"/>
      <c r="N16" s="189"/>
      <c r="O16" s="8"/>
    </row>
    <row r="17" spans="2:15" x14ac:dyDescent="0.25">
      <c r="B17" s="14"/>
      <c r="C17" s="15"/>
      <c r="D17" s="220"/>
      <c r="E17" s="220"/>
      <c r="F17" s="220"/>
      <c r="G17" s="220"/>
      <c r="H17" s="220"/>
      <c r="I17" s="7"/>
      <c r="J17" s="7"/>
      <c r="K17" s="7"/>
      <c r="L17" s="189" t="s">
        <v>4</v>
      </c>
      <c r="M17" s="189"/>
      <c r="N17" s="189"/>
      <c r="O17" s="8"/>
    </row>
    <row r="18" spans="2:15" ht="15" customHeight="1" thickBot="1" x14ac:dyDescent="0.3">
      <c r="B18" s="6"/>
      <c r="C18" s="7"/>
      <c r="D18" s="7" t="s">
        <v>0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8"/>
    </row>
    <row r="19" spans="2:15" ht="18" customHeight="1" x14ac:dyDescent="0.3">
      <c r="B19" s="214" t="s">
        <v>5</v>
      </c>
      <c r="C19" s="215"/>
      <c r="D19" s="216"/>
      <c r="E19" s="214" t="s">
        <v>6</v>
      </c>
      <c r="F19" s="215"/>
      <c r="G19" s="86" t="s">
        <v>432</v>
      </c>
      <c r="H19" s="215" t="s">
        <v>7</v>
      </c>
      <c r="I19" s="215"/>
      <c r="J19" s="215"/>
      <c r="K19" s="215"/>
      <c r="L19" s="214" t="s">
        <v>8</v>
      </c>
      <c r="M19" s="215"/>
      <c r="N19" s="215"/>
      <c r="O19" s="216"/>
    </row>
    <row r="20" spans="2:15" ht="18.75" customHeight="1" x14ac:dyDescent="0.25">
      <c r="B20" s="128" t="s">
        <v>9</v>
      </c>
      <c r="C20" s="129" t="s">
        <v>433</v>
      </c>
      <c r="D20" s="130" t="s">
        <v>10</v>
      </c>
      <c r="E20" s="129" t="s">
        <v>434</v>
      </c>
      <c r="F20" s="131" t="s">
        <v>11</v>
      </c>
      <c r="G20" s="132" t="s">
        <v>435</v>
      </c>
      <c r="H20" s="133" t="s">
        <v>12</v>
      </c>
      <c r="I20" s="134" t="s">
        <v>13</v>
      </c>
      <c r="J20" s="134" t="s">
        <v>14</v>
      </c>
      <c r="K20" s="135" t="s">
        <v>1</v>
      </c>
      <c r="L20" s="136"/>
      <c r="M20" s="131" t="s">
        <v>15</v>
      </c>
      <c r="N20" s="137"/>
      <c r="O20" s="130" t="s">
        <v>16</v>
      </c>
    </row>
    <row r="21" spans="2:15" s="57" customFormat="1" ht="24.9" customHeight="1" x14ac:dyDescent="0.25">
      <c r="B21" s="142"/>
      <c r="C21" s="143"/>
      <c r="D21" s="144"/>
      <c r="E21" s="143"/>
      <c r="F21" s="145"/>
      <c r="G21" s="146"/>
      <c r="H21" s="147"/>
      <c r="I21" s="147"/>
      <c r="J21" s="148"/>
      <c r="K21" s="90">
        <f>SUM(H21:J21)</f>
        <v>0</v>
      </c>
      <c r="L21" s="200"/>
      <c r="M21" s="201"/>
      <c r="N21" s="202"/>
      <c r="O21" s="164"/>
    </row>
    <row r="22" spans="2:15" s="57" customFormat="1" ht="24.9" customHeight="1" x14ac:dyDescent="0.25">
      <c r="B22" s="149"/>
      <c r="C22" s="150"/>
      <c r="D22" s="151"/>
      <c r="E22" s="150"/>
      <c r="F22" s="152"/>
      <c r="G22" s="153"/>
      <c r="H22" s="154"/>
      <c r="I22" s="154"/>
      <c r="J22" s="155"/>
      <c r="K22" s="90">
        <f t="shared" ref="K22:K28" si="0">SUM(H22:J22)</f>
        <v>0</v>
      </c>
      <c r="L22" s="203" t="s">
        <v>0</v>
      </c>
      <c r="M22" s="190"/>
      <c r="N22" s="204"/>
      <c r="O22" s="165"/>
    </row>
    <row r="23" spans="2:15" s="57" customFormat="1" ht="24.9" customHeight="1" x14ac:dyDescent="0.25">
      <c r="B23" s="149"/>
      <c r="C23" s="150"/>
      <c r="D23" s="156"/>
      <c r="E23" s="150"/>
      <c r="F23" s="152"/>
      <c r="G23" s="153"/>
      <c r="H23" s="154"/>
      <c r="I23" s="154"/>
      <c r="J23" s="155"/>
      <c r="K23" s="90">
        <f t="shared" si="0"/>
        <v>0</v>
      </c>
      <c r="L23" s="203" t="s">
        <v>0</v>
      </c>
      <c r="M23" s="190"/>
      <c r="N23" s="204"/>
      <c r="O23" s="165"/>
    </row>
    <row r="24" spans="2:15" s="57" customFormat="1" ht="24.9" customHeight="1" x14ac:dyDescent="0.25">
      <c r="B24" s="149"/>
      <c r="C24" s="150"/>
      <c r="D24" s="156"/>
      <c r="E24" s="150"/>
      <c r="F24" s="152"/>
      <c r="G24" s="153"/>
      <c r="H24" s="154"/>
      <c r="I24" s="154"/>
      <c r="J24" s="155"/>
      <c r="K24" s="90">
        <f t="shared" si="0"/>
        <v>0</v>
      </c>
      <c r="L24" s="203" t="s">
        <v>0</v>
      </c>
      <c r="M24" s="190"/>
      <c r="N24" s="204"/>
      <c r="O24" s="165"/>
    </row>
    <row r="25" spans="2:15" s="57" customFormat="1" ht="24.9" customHeight="1" x14ac:dyDescent="0.25">
      <c r="B25" s="149"/>
      <c r="C25" s="150"/>
      <c r="D25" s="156"/>
      <c r="E25" s="150"/>
      <c r="F25" s="152"/>
      <c r="G25" s="153"/>
      <c r="H25" s="154"/>
      <c r="I25" s="154"/>
      <c r="J25" s="155"/>
      <c r="K25" s="90">
        <f t="shared" si="0"/>
        <v>0</v>
      </c>
      <c r="L25" s="203" t="s">
        <v>0</v>
      </c>
      <c r="M25" s="190"/>
      <c r="N25" s="204"/>
      <c r="O25" s="165"/>
    </row>
    <row r="26" spans="2:15" s="57" customFormat="1" ht="24.9" customHeight="1" x14ac:dyDescent="0.25">
      <c r="B26" s="149"/>
      <c r="C26" s="150"/>
      <c r="D26" s="156"/>
      <c r="E26" s="150"/>
      <c r="F26" s="152"/>
      <c r="G26" s="153"/>
      <c r="H26" s="154"/>
      <c r="I26" s="154"/>
      <c r="J26" s="155"/>
      <c r="K26" s="90">
        <f t="shared" si="0"/>
        <v>0</v>
      </c>
      <c r="L26" s="203" t="s">
        <v>0</v>
      </c>
      <c r="M26" s="190"/>
      <c r="N26" s="204"/>
      <c r="O26" s="165"/>
    </row>
    <row r="27" spans="2:15" s="57" customFormat="1" ht="24.9" customHeight="1" x14ac:dyDescent="0.25">
      <c r="B27" s="149"/>
      <c r="C27" s="150"/>
      <c r="D27" s="156"/>
      <c r="E27" s="150"/>
      <c r="F27" s="152"/>
      <c r="G27" s="153"/>
      <c r="H27" s="154"/>
      <c r="I27" s="154"/>
      <c r="J27" s="155"/>
      <c r="K27" s="90">
        <f t="shared" si="0"/>
        <v>0</v>
      </c>
      <c r="L27" s="203" t="s">
        <v>0</v>
      </c>
      <c r="M27" s="190"/>
      <c r="N27" s="204"/>
      <c r="O27" s="165"/>
    </row>
    <row r="28" spans="2:15" s="57" customFormat="1" ht="24.9" customHeight="1" thickBot="1" x14ac:dyDescent="0.3">
      <c r="B28" s="157"/>
      <c r="C28" s="158"/>
      <c r="D28" s="159"/>
      <c r="E28" s="158"/>
      <c r="F28" s="160"/>
      <c r="G28" s="161"/>
      <c r="H28" s="162"/>
      <c r="I28" s="162"/>
      <c r="J28" s="163"/>
      <c r="K28" s="90">
        <f t="shared" si="0"/>
        <v>0</v>
      </c>
      <c r="L28" s="205" t="s">
        <v>0</v>
      </c>
      <c r="M28" s="206"/>
      <c r="N28" s="207"/>
      <c r="O28" s="166"/>
    </row>
    <row r="29" spans="2:15" ht="24.9" customHeight="1" thickBot="1" x14ac:dyDescent="0.3">
      <c r="B29" s="17"/>
      <c r="C29" s="18"/>
      <c r="D29" s="7"/>
      <c r="E29" s="18"/>
      <c r="F29" s="16" t="s">
        <v>1</v>
      </c>
      <c r="G29" s="89">
        <f>SUM(G21:G28)</f>
        <v>0</v>
      </c>
      <c r="H29" s="19"/>
      <c r="I29" s="19"/>
      <c r="J29" s="16" t="s">
        <v>1</v>
      </c>
      <c r="K29" s="100">
        <f>SUM(K21:K28)</f>
        <v>0</v>
      </c>
      <c r="L29" s="15"/>
      <c r="M29" s="15"/>
      <c r="N29" s="16" t="s">
        <v>1</v>
      </c>
      <c r="O29" s="100">
        <f>SUM(O21:O28)</f>
        <v>0</v>
      </c>
    </row>
    <row r="30" spans="2:15" ht="15.6" thickBot="1" x14ac:dyDescent="0.3">
      <c r="B30" s="6"/>
      <c r="C30" s="7" t="s">
        <v>0</v>
      </c>
      <c r="D30" s="7" t="s">
        <v>0</v>
      </c>
      <c r="E30" s="7"/>
      <c r="F30" s="7"/>
      <c r="G30" s="7"/>
      <c r="H30" s="7" t="s">
        <v>0</v>
      </c>
      <c r="I30" s="7"/>
      <c r="J30" s="7"/>
      <c r="K30" s="7"/>
      <c r="L30" s="7"/>
      <c r="M30" s="7"/>
      <c r="N30" s="7"/>
      <c r="O30" s="8"/>
    </row>
    <row r="31" spans="2:15" ht="20.100000000000001" customHeight="1" x14ac:dyDescent="0.25">
      <c r="B31" s="212" t="s">
        <v>17</v>
      </c>
      <c r="C31" s="213"/>
      <c r="D31" s="213"/>
      <c r="E31" s="213"/>
      <c r="F31" s="87" t="s">
        <v>18</v>
      </c>
      <c r="G31" s="7"/>
      <c r="H31" s="15"/>
      <c r="I31" s="15"/>
      <c r="J31" s="15"/>
      <c r="K31" s="15"/>
      <c r="L31" s="7"/>
      <c r="M31" s="217" t="s">
        <v>19</v>
      </c>
      <c r="N31" s="218"/>
      <c r="O31" s="219"/>
    </row>
    <row r="32" spans="2:15" ht="20.100000000000001" customHeight="1" x14ac:dyDescent="0.25">
      <c r="B32" s="84" t="s">
        <v>20</v>
      </c>
      <c r="C32" s="85"/>
      <c r="D32" s="85"/>
      <c r="E32" s="85"/>
      <c r="F32" s="83">
        <f>IF(K29&gt;0,K29,0)</f>
        <v>0</v>
      </c>
      <c r="G32" s="7"/>
      <c r="H32" s="15"/>
      <c r="I32" s="15"/>
      <c r="J32" s="15"/>
      <c r="K32" s="15"/>
      <c r="L32" s="7"/>
      <c r="M32" s="208" t="s">
        <v>21</v>
      </c>
      <c r="N32" s="209"/>
      <c r="O32" s="99" t="s">
        <v>18</v>
      </c>
    </row>
    <row r="33" spans="2:15" ht="20.100000000000001" customHeight="1" x14ac:dyDescent="0.3">
      <c r="B33" s="74" t="s">
        <v>22</v>
      </c>
      <c r="C33" s="75"/>
      <c r="D33" s="75"/>
      <c r="E33" s="75"/>
      <c r="F33" s="76">
        <f>IF(O29&gt;0,O29,0)</f>
        <v>0</v>
      </c>
      <c r="G33" s="7"/>
      <c r="H33" s="15"/>
      <c r="I33" s="15"/>
      <c r="J33" s="15"/>
      <c r="K33" s="15"/>
      <c r="L33" s="7"/>
      <c r="M33" s="92"/>
      <c r="N33" s="93"/>
      <c r="O33" s="94">
        <f>F38</f>
        <v>0</v>
      </c>
    </row>
    <row r="34" spans="2:15" ht="20.100000000000001" customHeight="1" x14ac:dyDescent="0.3">
      <c r="B34" s="74" t="s">
        <v>103</v>
      </c>
      <c r="C34" s="75"/>
      <c r="D34" s="75"/>
      <c r="E34" s="75"/>
      <c r="F34" s="167"/>
      <c r="G34" s="7"/>
      <c r="H34" s="12" t="s">
        <v>24</v>
      </c>
      <c r="I34" s="15"/>
      <c r="J34" s="15"/>
      <c r="K34" s="15"/>
      <c r="L34" s="7"/>
      <c r="M34" s="92"/>
      <c r="N34" s="93"/>
      <c r="O34" s="94">
        <f>F34+F39+F40+F36</f>
        <v>0</v>
      </c>
    </row>
    <row r="35" spans="2:15" ht="20.100000000000001" customHeight="1" x14ac:dyDescent="0.3">
      <c r="B35" s="74" t="s">
        <v>23</v>
      </c>
      <c r="C35" s="75"/>
      <c r="D35" s="75" t="s">
        <v>0</v>
      </c>
      <c r="E35" s="75"/>
      <c r="F35" s="168"/>
      <c r="G35" s="7"/>
      <c r="H35" s="12" t="s">
        <v>26</v>
      </c>
      <c r="I35" s="7"/>
      <c r="J35" s="7"/>
      <c r="K35" s="7"/>
      <c r="L35" s="7"/>
      <c r="M35" s="92"/>
      <c r="N35" s="93"/>
      <c r="O35" s="94">
        <f>F33</f>
        <v>0</v>
      </c>
    </row>
    <row r="36" spans="2:15" ht="20.100000000000001" customHeight="1" x14ac:dyDescent="0.3">
      <c r="B36" s="74" t="s">
        <v>25</v>
      </c>
      <c r="C36" s="75" t="s">
        <v>0</v>
      </c>
      <c r="D36" s="75"/>
      <c r="E36" s="75"/>
      <c r="F36" s="168"/>
      <c r="G36" s="7"/>
      <c r="H36" s="12" t="s">
        <v>28</v>
      </c>
      <c r="I36" s="7"/>
      <c r="J36" s="7"/>
      <c r="K36" s="7"/>
      <c r="L36" s="7"/>
      <c r="M36" s="92"/>
      <c r="N36" s="93"/>
      <c r="O36" s="94">
        <f>F32</f>
        <v>0</v>
      </c>
    </row>
    <row r="37" spans="2:15" ht="20.100000000000001" customHeight="1" x14ac:dyDescent="0.3">
      <c r="B37" s="74" t="s">
        <v>27</v>
      </c>
      <c r="C37" s="75"/>
      <c r="D37" s="75"/>
      <c r="E37" s="75"/>
      <c r="F37" s="168"/>
      <c r="G37" s="7"/>
      <c r="H37" s="12" t="s">
        <v>447</v>
      </c>
      <c r="I37" s="7"/>
      <c r="J37" s="7"/>
      <c r="K37" s="7"/>
      <c r="L37" s="7"/>
      <c r="M37" s="92"/>
      <c r="N37" s="93"/>
      <c r="O37" s="94">
        <f>F35+F41</f>
        <v>0</v>
      </c>
    </row>
    <row r="38" spans="2:15" ht="20.100000000000001" customHeight="1" x14ac:dyDescent="0.3">
      <c r="B38" s="74" t="s">
        <v>102</v>
      </c>
      <c r="C38" s="77"/>
      <c r="D38" s="75"/>
      <c r="E38" s="75"/>
      <c r="F38" s="168"/>
      <c r="G38" s="7"/>
      <c r="H38" s="12" t="s">
        <v>30</v>
      </c>
      <c r="I38" s="7"/>
      <c r="J38" s="7"/>
      <c r="K38" s="7"/>
      <c r="L38" s="7"/>
      <c r="M38" s="92"/>
      <c r="N38" s="93"/>
      <c r="O38" s="94">
        <f>F37</f>
        <v>0</v>
      </c>
    </row>
    <row r="39" spans="2:15" ht="20.100000000000001" customHeight="1" x14ac:dyDescent="0.25">
      <c r="B39" s="74" t="s">
        <v>29</v>
      </c>
      <c r="C39" s="75"/>
      <c r="D39" s="75"/>
      <c r="E39" s="75"/>
      <c r="F39" s="76">
        <f>IF(N14&gt;0,N14,0)</f>
        <v>0</v>
      </c>
      <c r="G39" s="20"/>
      <c r="H39" s="15"/>
      <c r="I39" s="7"/>
      <c r="J39" s="7"/>
      <c r="K39" s="7"/>
      <c r="L39" s="7"/>
      <c r="M39" s="95"/>
      <c r="N39" s="96"/>
      <c r="O39" s="97"/>
    </row>
    <row r="40" spans="2:15" ht="20.100000000000001" customHeight="1" x14ac:dyDescent="0.25">
      <c r="B40" s="74" t="s">
        <v>448</v>
      </c>
      <c r="C40" s="75"/>
      <c r="D40" s="75" t="s">
        <v>0</v>
      </c>
      <c r="E40" s="75"/>
      <c r="F40" s="168"/>
      <c r="G40" s="7"/>
      <c r="H40" s="7" t="s">
        <v>32</v>
      </c>
      <c r="I40" s="7"/>
      <c r="J40" s="7"/>
      <c r="K40" s="7"/>
      <c r="L40" s="7"/>
      <c r="M40" s="95"/>
      <c r="N40" s="96"/>
      <c r="O40" s="97"/>
    </row>
    <row r="41" spans="2:15" ht="20.100000000000001" customHeight="1" thickBot="1" x14ac:dyDescent="0.3">
      <c r="B41" s="78" t="s">
        <v>31</v>
      </c>
      <c r="C41" s="79" t="s">
        <v>0</v>
      </c>
      <c r="D41" s="79" t="s">
        <v>0</v>
      </c>
      <c r="E41" s="79"/>
      <c r="F41" s="169"/>
      <c r="G41" s="7"/>
      <c r="H41" s="7" t="s">
        <v>33</v>
      </c>
      <c r="I41" s="7"/>
      <c r="J41" s="7"/>
      <c r="K41" s="7"/>
      <c r="L41" s="7"/>
      <c r="M41" s="95"/>
      <c r="N41" s="96"/>
      <c r="O41" s="97"/>
    </row>
    <row r="42" spans="2:15" ht="20.100000000000001" customHeight="1" thickBot="1" x14ac:dyDescent="0.3">
      <c r="B42" s="80"/>
      <c r="C42" s="81"/>
      <c r="D42" s="81"/>
      <c r="E42" s="82" t="s">
        <v>1</v>
      </c>
      <c r="F42" s="83">
        <f>SUM(F32:F41)</f>
        <v>0</v>
      </c>
      <c r="G42" s="7"/>
      <c r="H42" s="7" t="s">
        <v>81</v>
      </c>
      <c r="I42" s="7"/>
      <c r="J42" s="7"/>
      <c r="K42" s="7"/>
      <c r="L42" s="7"/>
      <c r="M42" s="210" t="s">
        <v>34</v>
      </c>
      <c r="N42" s="211"/>
      <c r="O42" s="98">
        <f>SUM(O33:O41)</f>
        <v>0</v>
      </c>
    </row>
    <row r="43" spans="2:15" ht="20.100000000000001" customHeight="1" x14ac:dyDescent="0.25">
      <c r="B43" s="73" t="s">
        <v>35</v>
      </c>
      <c r="C43" s="191"/>
      <c r="D43" s="192"/>
      <c r="E43" s="192"/>
      <c r="F43" s="193"/>
      <c r="G43" s="7"/>
      <c r="I43" s="7"/>
      <c r="J43" s="7"/>
      <c r="K43" s="7"/>
      <c r="L43" s="7"/>
      <c r="M43" s="7"/>
      <c r="N43" s="7"/>
      <c r="O43" s="8"/>
    </row>
    <row r="44" spans="2:15" ht="20.100000000000001" customHeight="1" x14ac:dyDescent="0.25">
      <c r="B44" s="71"/>
      <c r="C44" s="194"/>
      <c r="D44" s="195"/>
      <c r="E44" s="195"/>
      <c r="F44" s="196"/>
      <c r="G44" s="7"/>
      <c r="H44" s="21"/>
      <c r="I44" s="22"/>
      <c r="J44" s="22"/>
      <c r="K44" s="54"/>
      <c r="L44" s="55"/>
      <c r="M44" s="7"/>
      <c r="N44" s="7"/>
      <c r="O44" s="8"/>
    </row>
    <row r="45" spans="2:15" ht="20.100000000000001" customHeight="1" x14ac:dyDescent="0.25">
      <c r="B45" s="71"/>
      <c r="C45" s="194"/>
      <c r="D45" s="195"/>
      <c r="E45" s="195"/>
      <c r="F45" s="196"/>
      <c r="G45" s="7"/>
      <c r="H45" s="48" t="s">
        <v>36</v>
      </c>
      <c r="L45" s="48" t="s">
        <v>37</v>
      </c>
      <c r="M45" s="7"/>
      <c r="N45" s="7"/>
      <c r="O45" s="139" t="s">
        <v>466</v>
      </c>
    </row>
    <row r="46" spans="2:15" ht="7.5" customHeight="1" thickBot="1" x14ac:dyDescent="0.3">
      <c r="B46" s="72"/>
      <c r="C46" s="197"/>
      <c r="D46" s="198"/>
      <c r="E46" s="198"/>
      <c r="F46" s="199"/>
      <c r="G46" s="23"/>
      <c r="H46" s="91"/>
      <c r="I46" s="24"/>
      <c r="J46" s="24"/>
      <c r="K46" s="56"/>
      <c r="L46" s="91"/>
      <c r="M46" s="23"/>
      <c r="N46" s="23"/>
      <c r="O46" s="88"/>
    </row>
    <row r="47" spans="2:15" x14ac:dyDescent="0.25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25"/>
    </row>
    <row r="48" spans="2:15" x14ac:dyDescent="0.25">
      <c r="O48" s="54"/>
    </row>
  </sheetData>
  <sheetProtection sheet="1" objects="1" scenarios="1" selectLockedCells="1"/>
  <dataConsolidate/>
  <mergeCells count="26">
    <mergeCell ref="L19:O19"/>
    <mergeCell ref="M31:O31"/>
    <mergeCell ref="D12:H12"/>
    <mergeCell ref="D11:H11"/>
    <mergeCell ref="D14:H17"/>
    <mergeCell ref="L16:N16"/>
    <mergeCell ref="B19:D19"/>
    <mergeCell ref="E19:F19"/>
    <mergeCell ref="H19:K19"/>
    <mergeCell ref="C43:F46"/>
    <mergeCell ref="L21:N21"/>
    <mergeCell ref="L22:N22"/>
    <mergeCell ref="L23:N23"/>
    <mergeCell ref="L24:N24"/>
    <mergeCell ref="L25:N25"/>
    <mergeCell ref="L26:N26"/>
    <mergeCell ref="L27:N27"/>
    <mergeCell ref="L28:N28"/>
    <mergeCell ref="M32:N32"/>
    <mergeCell ref="M42:N42"/>
    <mergeCell ref="B31:E31"/>
    <mergeCell ref="B8:O8"/>
    <mergeCell ref="B9:O9"/>
    <mergeCell ref="L15:N15"/>
    <mergeCell ref="L17:N17"/>
    <mergeCell ref="D13:H13"/>
  </mergeCells>
  <phoneticPr fontId="0" type="noConversion"/>
  <conditionalFormatting sqref="F34:F38 F40:F41">
    <cfRule type="cellIs" dxfId="4" priority="2" operator="equal">
      <formula>0</formula>
    </cfRule>
  </conditionalFormatting>
  <conditionalFormatting sqref="G29">
    <cfRule type="cellIs" dxfId="3" priority="4" operator="equal">
      <formula>0</formula>
    </cfRule>
  </conditionalFormatting>
  <conditionalFormatting sqref="K21:K29">
    <cfRule type="cellIs" dxfId="2" priority="5" operator="equal">
      <formula>0</formula>
    </cfRule>
  </conditionalFormatting>
  <conditionalFormatting sqref="N14">
    <cfRule type="cellIs" dxfId="1" priority="1" operator="equal">
      <formula>0</formula>
    </cfRule>
  </conditionalFormatting>
  <conditionalFormatting sqref="O29 F32:F33 O33:O42 F39 F42">
    <cfRule type="cellIs" dxfId="0" priority="3" operator="equal">
      <formula>0</formula>
    </cfRule>
  </conditionalFormatting>
  <printOptions horizontalCentered="1"/>
  <pageMargins left="0.2" right="0.2" top="0.2" bottom="0.12" header="0.5" footer="0.5"/>
  <pageSetup scale="6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T64"/>
  <sheetViews>
    <sheetView workbookViewId="0">
      <selection activeCell="B12" sqref="B12"/>
    </sheetView>
  </sheetViews>
  <sheetFormatPr defaultColWidth="9.109375" defaultRowHeight="13.8" x14ac:dyDescent="0.25"/>
  <cols>
    <col min="1" max="1" width="1.5546875" style="31" customWidth="1"/>
    <col min="2" max="2" width="34.33203125" style="31" bestFit="1" customWidth="1"/>
    <col min="3" max="3" width="34.33203125" style="31" hidden="1" customWidth="1"/>
    <col min="4" max="4" width="12.33203125" style="31" customWidth="1"/>
    <col min="5" max="5" width="10.5546875" style="31" bestFit="1" customWidth="1"/>
    <col min="6" max="7" width="8.5546875" style="31" customWidth="1"/>
    <col min="8" max="8" width="6.33203125" style="31" customWidth="1"/>
    <col min="9" max="20" width="8.44140625" style="31" customWidth="1"/>
    <col min="21" max="16384" width="9.109375" style="31"/>
  </cols>
  <sheetData>
    <row r="1" spans="2:20" ht="9" customHeight="1" x14ac:dyDescent="0.25"/>
    <row r="2" spans="2:20" ht="16.5" customHeight="1" x14ac:dyDescent="0.3">
      <c r="B2" s="221" t="str">
        <f>"Federal Meal Per Diem Rates for FY "&amp;fiscalYear</f>
        <v>Federal Meal Per Diem Rates for FY 2025</v>
      </c>
      <c r="C2" s="221"/>
      <c r="D2" s="221"/>
      <c r="E2" s="221"/>
      <c r="F2" s="221"/>
      <c r="G2" s="221"/>
      <c r="H2" s="101"/>
      <c r="I2" s="102"/>
      <c r="J2" s="102"/>
      <c r="K2" s="102"/>
      <c r="L2" s="102" t="s">
        <v>71</v>
      </c>
      <c r="M2" s="102"/>
      <c r="N2" s="103"/>
      <c r="O2" s="103"/>
      <c r="P2" s="103"/>
      <c r="Q2" s="103"/>
      <c r="R2" s="103"/>
      <c r="S2" s="103"/>
      <c r="T2" s="103"/>
    </row>
    <row r="3" spans="2:20" ht="13.5" customHeight="1" x14ac:dyDescent="0.25">
      <c r="B3" s="222" t="str">
        <f>"October "&amp; calendarYear &amp; " - September " &amp; fiscalYear</f>
        <v>October 2024 - September 2025</v>
      </c>
      <c r="C3" s="222"/>
      <c r="D3" s="222"/>
      <c r="E3" s="222"/>
      <c r="F3" s="222"/>
      <c r="G3" s="222"/>
      <c r="H3" s="104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2:20" ht="30.75" customHeight="1" thickBot="1" x14ac:dyDescent="0.3">
      <c r="B4" s="114" t="s">
        <v>38</v>
      </c>
      <c r="C4" s="115"/>
      <c r="D4" s="116" t="s">
        <v>72</v>
      </c>
      <c r="E4" s="117" t="s">
        <v>39</v>
      </c>
      <c r="F4" s="117" t="s">
        <v>40</v>
      </c>
      <c r="G4" s="117" t="s">
        <v>41</v>
      </c>
      <c r="H4" s="118"/>
      <c r="I4" s="223" t="s">
        <v>96</v>
      </c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</row>
    <row r="5" spans="2:20" ht="24" customHeight="1" x14ac:dyDescent="0.25">
      <c r="B5" s="119" t="s">
        <v>92</v>
      </c>
      <c r="C5" s="119"/>
      <c r="D5" s="120">
        <f>PerDiemMeals!A4</f>
        <v>68</v>
      </c>
      <c r="E5" s="121">
        <f>VLOOKUP($D5,PerDiemMeals[],7,FALSE)</f>
        <v>17</v>
      </c>
      <c r="F5" s="121">
        <f>VLOOKUP($D5,PerDiemMeals[],8,FALSE)</f>
        <v>21</v>
      </c>
      <c r="G5" s="121">
        <f>VLOOKUP($D5,PerDiemMeals[],9,FALSE)</f>
        <v>30</v>
      </c>
      <c r="H5" s="122"/>
      <c r="I5" s="123">
        <f>PerDiemLocations!B12</f>
        <v>110</v>
      </c>
      <c r="K5" s="32"/>
      <c r="L5" s="32"/>
      <c r="M5" s="33"/>
      <c r="N5" s="33"/>
      <c r="O5" s="33"/>
      <c r="P5" s="33"/>
    </row>
    <row r="6" spans="2:20" x14ac:dyDescent="0.25">
      <c r="B6" s="105" t="s">
        <v>73</v>
      </c>
      <c r="C6" s="105" t="s">
        <v>430</v>
      </c>
      <c r="D6" s="106"/>
      <c r="E6" s="107"/>
      <c r="F6" s="107"/>
      <c r="G6" s="107"/>
      <c r="H6" s="108"/>
      <c r="I6" s="112" t="s">
        <v>104</v>
      </c>
      <c r="J6" s="113" t="s">
        <v>105</v>
      </c>
      <c r="K6" s="113" t="s">
        <v>106</v>
      </c>
      <c r="L6" s="113" t="s">
        <v>107</v>
      </c>
      <c r="M6" s="113" t="s">
        <v>108</v>
      </c>
      <c r="N6" s="113" t="s">
        <v>109</v>
      </c>
      <c r="O6" s="113" t="s">
        <v>110</v>
      </c>
      <c r="P6" s="113" t="s">
        <v>111</v>
      </c>
      <c r="Q6" s="113" t="s">
        <v>112</v>
      </c>
      <c r="R6" s="113" t="s">
        <v>113</v>
      </c>
      <c r="S6" s="113" t="s">
        <v>114</v>
      </c>
      <c r="T6" s="113" t="s">
        <v>115</v>
      </c>
    </row>
    <row r="7" spans="2:20" hidden="1" x14ac:dyDescent="0.25">
      <c r="B7" s="105"/>
      <c r="C7" s="105"/>
      <c r="D7" s="106"/>
      <c r="E7" s="107"/>
      <c r="F7" s="107"/>
      <c r="G7" s="107"/>
      <c r="H7" s="108"/>
      <c r="I7" s="138">
        <f>DATEVALUE(I6&amp;" 1, "&amp;calendarYear)</f>
        <v>45566</v>
      </c>
      <c r="J7" s="138">
        <f>DATEVALUE(J6&amp;" 1, "&amp;calendarYear)</f>
        <v>45597</v>
      </c>
      <c r="K7" s="138">
        <f>DATEVALUE(K6&amp;" 1, "&amp;calendarYear)</f>
        <v>45627</v>
      </c>
      <c r="L7" s="138">
        <f t="shared" ref="L7:T7" si="0">DATEVALUE(L6&amp;" 1, "&amp;fiscalYear)</f>
        <v>45658</v>
      </c>
      <c r="M7" s="138">
        <f t="shared" si="0"/>
        <v>45689</v>
      </c>
      <c r="N7" s="138">
        <f t="shared" si="0"/>
        <v>45717</v>
      </c>
      <c r="O7" s="138">
        <f t="shared" si="0"/>
        <v>45748</v>
      </c>
      <c r="P7" s="138">
        <f t="shared" si="0"/>
        <v>45778</v>
      </c>
      <c r="Q7" s="138">
        <f t="shared" si="0"/>
        <v>45809</v>
      </c>
      <c r="R7" s="138">
        <f t="shared" si="0"/>
        <v>45839</v>
      </c>
      <c r="S7" s="138">
        <f t="shared" si="0"/>
        <v>45870</v>
      </c>
      <c r="T7" s="138">
        <f t="shared" si="0"/>
        <v>45901</v>
      </c>
    </row>
    <row r="8" spans="2:20" x14ac:dyDescent="0.25">
      <c r="B8" s="1" t="s">
        <v>83</v>
      </c>
      <c r="C8" s="1" t="str">
        <f t="shared" ref="C8:C19" si="1">VLOOKUP(B8,locationSynonyms,3,FALSE)</f>
        <v>Seaside, OR</v>
      </c>
      <c r="D8" s="2">
        <f t="shared" ref="D8:D19" si="2">VLOOKUP($C8,locations,3,FALSE)</f>
        <v>86</v>
      </c>
      <c r="E8" s="27">
        <f>VLOOKUP($D8,PerDiemMeals[],7,FALSE)</f>
        <v>23</v>
      </c>
      <c r="F8" s="27">
        <f>VLOOKUP($D8,PerDiemMeals[],8,FALSE)</f>
        <v>25</v>
      </c>
      <c r="G8" s="27">
        <f>VLOOKUP($D8,PerDiemMeals[],9,FALSE)</f>
        <v>38</v>
      </c>
      <c r="H8" s="3"/>
      <c r="I8" s="36">
        <f t="array" ref="I8">INDEX(PerDiem[LodgingRate],MATCH(1,((PerDiem[CityState]=$C8)*(PerDiem[seasonBeginDate]&lt;=I$7)*(PerDiem[seasonEndDate]&gt;=I$7)),0))</f>
        <v>141</v>
      </c>
      <c r="J8" s="36">
        <f t="array" ref="J8">INDEX(PerDiem[LodgingRate],MATCH(1,((PerDiem[CityState]=$C8)*(PerDiem[seasonBeginDate]&lt;=J$7)*(PerDiem[seasonEndDate]&gt;=J$7)),0))</f>
        <v>141</v>
      </c>
      <c r="K8" s="36">
        <f t="array" ref="K8">INDEX(PerDiem[LodgingRate],MATCH(1,((PerDiem[CityState]=$C8)*(PerDiem[seasonBeginDate]&lt;=K$7)*(PerDiem[seasonEndDate]&gt;=K$7)),0))</f>
        <v>141</v>
      </c>
      <c r="L8" s="36">
        <f t="array" ref="L8">INDEX(PerDiem[LodgingRate],MATCH(1,((PerDiem[CityState]=$C8)*(PerDiem[seasonBeginDate]&lt;=L$7)*(PerDiem[seasonEndDate]&gt;=L$7)),0))</f>
        <v>141</v>
      </c>
      <c r="M8" s="36">
        <f t="array" ref="M8">INDEX(PerDiem[LodgingRate],MATCH(1,((PerDiem[CityState]=$C8)*(PerDiem[seasonBeginDate]&lt;=M$7)*(PerDiem[seasonEndDate]&gt;=M$7)),0))</f>
        <v>141</v>
      </c>
      <c r="N8" s="36">
        <f t="array" ref="N8">INDEX(PerDiem[LodgingRate],MATCH(1,((PerDiem[CityState]=$C8)*(PerDiem[seasonBeginDate]&lt;=N$7)*(PerDiem[seasonEndDate]&gt;=N$7)),0))</f>
        <v>141</v>
      </c>
      <c r="O8" s="36">
        <f t="array" ref="O8">INDEX(PerDiem[LodgingRate],MATCH(1,((PerDiem[CityState]=$C8)*(PerDiem[seasonBeginDate]&lt;=O$7)*(PerDiem[seasonEndDate]&gt;=O$7)),0))</f>
        <v>141</v>
      </c>
      <c r="P8" s="36">
        <f t="array" ref="P8">INDEX(PerDiem[LodgingRate],MATCH(1,((PerDiem[CityState]=$C8)*(PerDiem[seasonBeginDate]&lt;=P$7)*(PerDiem[seasonEndDate]&gt;=P$7)),0))</f>
        <v>141</v>
      </c>
      <c r="Q8" s="36">
        <f t="array" ref="Q8">INDEX(PerDiem[LodgingRate],MATCH(1,((PerDiem[CityState]=$C8)*(PerDiem[seasonBeginDate]&lt;=Q$7)*(PerDiem[seasonEndDate]&gt;=Q$7)),0))</f>
        <v>141</v>
      </c>
      <c r="R8" s="36">
        <f t="array" ref="R8">INDEX(PerDiem[LodgingRate],MATCH(1,((PerDiem[CityState]=$C8)*(PerDiem[seasonBeginDate]&lt;=R$7)*(PerDiem[seasonEndDate]&gt;=R$7)),0))</f>
        <v>236</v>
      </c>
      <c r="S8" s="36">
        <f t="array" ref="S8">INDEX(PerDiem[LodgingRate],MATCH(1,((PerDiem[CityState]=$C8)*(PerDiem[seasonBeginDate]&lt;=S$7)*(PerDiem[seasonEndDate]&gt;=S$7)),0))</f>
        <v>236</v>
      </c>
      <c r="T8" s="36">
        <f t="array" ref="T8">INDEX(PerDiem[LodgingRate],MATCH(1,((PerDiem[CityState]=$C8)*(PerDiem[seasonBeginDate]&lt;=T$7)*(PerDiem[seasonEndDate]&gt;=T$7)),0))</f>
        <v>141</v>
      </c>
    </row>
    <row r="9" spans="2:20" x14ac:dyDescent="0.25">
      <c r="B9" s="1" t="s">
        <v>97</v>
      </c>
      <c r="C9" s="1" t="str">
        <f t="shared" si="1"/>
        <v>Beaverton, OR</v>
      </c>
      <c r="D9" s="2">
        <f t="shared" si="2"/>
        <v>80</v>
      </c>
      <c r="E9" s="27">
        <f>VLOOKUP($D9,PerDiemMeals[],7,FALSE)</f>
        <v>21</v>
      </c>
      <c r="F9" s="27">
        <f>VLOOKUP($D9,PerDiemMeals[],8,FALSE)</f>
        <v>24</v>
      </c>
      <c r="G9" s="27">
        <f>VLOOKUP($D9,PerDiemMeals[],9,FALSE)</f>
        <v>35</v>
      </c>
      <c r="H9" s="3"/>
      <c r="I9" s="36">
        <f t="array" ref="I9">INDEX(PerDiem[LodgingRate],MATCH(1,((PerDiem[CityState]=$C9)*(PerDiem[seasonBeginDate]&lt;=I$7)*(PerDiem[seasonEndDate]&gt;=I$7)),0))</f>
        <v>132</v>
      </c>
      <c r="J9" s="36">
        <f t="array" ref="J9">INDEX(PerDiem[LodgingRate],MATCH(1,((PerDiem[CityState]=$C9)*(PerDiem[seasonBeginDate]&lt;=J$7)*(PerDiem[seasonEndDate]&gt;=J$7)),0))</f>
        <v>132</v>
      </c>
      <c r="K9" s="36">
        <f t="array" ref="K9">INDEX(PerDiem[LodgingRate],MATCH(1,((PerDiem[CityState]=$C9)*(PerDiem[seasonBeginDate]&lt;=K$7)*(PerDiem[seasonEndDate]&gt;=K$7)),0))</f>
        <v>132</v>
      </c>
      <c r="L9" s="36">
        <f t="array" ref="L9">INDEX(PerDiem[LodgingRate],MATCH(1,((PerDiem[CityState]=$C9)*(PerDiem[seasonBeginDate]&lt;=L$7)*(PerDiem[seasonEndDate]&gt;=L$7)),0))</f>
        <v>132</v>
      </c>
      <c r="M9" s="36">
        <f t="array" ref="M9">INDEX(PerDiem[LodgingRate],MATCH(1,((PerDiem[CityState]=$C9)*(PerDiem[seasonBeginDate]&lt;=M$7)*(PerDiem[seasonEndDate]&gt;=M$7)),0))</f>
        <v>132</v>
      </c>
      <c r="N9" s="36">
        <f t="array" ref="N9">INDEX(PerDiem[LodgingRate],MATCH(1,((PerDiem[CityState]=$C9)*(PerDiem[seasonBeginDate]&lt;=N$7)*(PerDiem[seasonEndDate]&gt;=N$7)),0))</f>
        <v>132</v>
      </c>
      <c r="O9" s="36">
        <f t="array" ref="O9">INDEX(PerDiem[LodgingRate],MATCH(1,((PerDiem[CityState]=$C9)*(PerDiem[seasonBeginDate]&lt;=O$7)*(PerDiem[seasonEndDate]&gt;=O$7)),0))</f>
        <v>132</v>
      </c>
      <c r="P9" s="36">
        <f t="array" ref="P9">INDEX(PerDiem[LodgingRate],MATCH(1,((PerDiem[CityState]=$C9)*(PerDiem[seasonBeginDate]&lt;=P$7)*(PerDiem[seasonEndDate]&gt;=P$7)),0))</f>
        <v>132</v>
      </c>
      <c r="Q9" s="36">
        <f t="array" ref="Q9">INDEX(PerDiem[LodgingRate],MATCH(1,((PerDiem[CityState]=$C9)*(PerDiem[seasonBeginDate]&lt;=Q$7)*(PerDiem[seasonEndDate]&gt;=Q$7)),0))</f>
        <v>132</v>
      </c>
      <c r="R9" s="36">
        <f t="array" ref="R9">INDEX(PerDiem[LodgingRate],MATCH(1,((PerDiem[CityState]=$C9)*(PerDiem[seasonBeginDate]&lt;=R$7)*(PerDiem[seasonEndDate]&gt;=R$7)),0))</f>
        <v>132</v>
      </c>
      <c r="S9" s="36">
        <f t="array" ref="S9">INDEX(PerDiem[LodgingRate],MATCH(1,((PerDiem[CityState]=$C9)*(PerDiem[seasonBeginDate]&lt;=S$7)*(PerDiem[seasonEndDate]&gt;=S$7)),0))</f>
        <v>132</v>
      </c>
      <c r="T9" s="36">
        <f t="array" ref="T9">INDEX(PerDiem[LodgingRate],MATCH(1,((PerDiem[CityState]=$C9)*(PerDiem[seasonBeginDate]&lt;=T$7)*(PerDiem[seasonEndDate]&gt;=T$7)),0))</f>
        <v>132</v>
      </c>
    </row>
    <row r="10" spans="2:20" x14ac:dyDescent="0.25">
      <c r="B10" s="1" t="s">
        <v>84</v>
      </c>
      <c r="C10" s="1" t="str">
        <f t="shared" si="1"/>
        <v>Bend, OR</v>
      </c>
      <c r="D10" s="2">
        <f t="shared" si="2"/>
        <v>86</v>
      </c>
      <c r="E10" s="27">
        <f>VLOOKUP($D10,PerDiemMeals[],7,FALSE)</f>
        <v>23</v>
      </c>
      <c r="F10" s="27">
        <f>VLOOKUP($D10,PerDiemMeals[],8,FALSE)</f>
        <v>25</v>
      </c>
      <c r="G10" s="27">
        <f>VLOOKUP($D10,PerDiemMeals[],9,FALSE)</f>
        <v>38</v>
      </c>
      <c r="H10" s="3"/>
      <c r="I10" s="36">
        <f t="array" ref="I10">INDEX(PerDiem[LodgingRate],MATCH(1,((PerDiem[CityState]=$C10)*(PerDiem[seasonBeginDate]&lt;=I$7)*(PerDiem[seasonEndDate]&gt;=I$7)),0))</f>
        <v>125</v>
      </c>
      <c r="J10" s="36">
        <f t="array" ref="J10">INDEX(PerDiem[LodgingRate],MATCH(1,((PerDiem[CityState]=$C10)*(PerDiem[seasonBeginDate]&lt;=J$7)*(PerDiem[seasonEndDate]&gt;=J$7)),0))</f>
        <v>125</v>
      </c>
      <c r="K10" s="36">
        <f t="array" ref="K10">INDEX(PerDiem[LodgingRate],MATCH(1,((PerDiem[CityState]=$C10)*(PerDiem[seasonBeginDate]&lt;=K$7)*(PerDiem[seasonEndDate]&gt;=K$7)),0))</f>
        <v>125</v>
      </c>
      <c r="L10" s="36">
        <f t="array" ref="L10">INDEX(PerDiem[LodgingRate],MATCH(1,((PerDiem[CityState]=$C10)*(PerDiem[seasonBeginDate]&lt;=L$7)*(PerDiem[seasonEndDate]&gt;=L$7)),0))</f>
        <v>125</v>
      </c>
      <c r="M10" s="36">
        <f t="array" ref="M10">INDEX(PerDiem[LodgingRate],MATCH(1,((PerDiem[CityState]=$C10)*(PerDiem[seasonBeginDate]&lt;=M$7)*(PerDiem[seasonEndDate]&gt;=M$7)),0))</f>
        <v>125</v>
      </c>
      <c r="N10" s="36">
        <f t="array" ref="N10">INDEX(PerDiem[LodgingRate],MATCH(1,((PerDiem[CityState]=$C10)*(PerDiem[seasonBeginDate]&lt;=N$7)*(PerDiem[seasonEndDate]&gt;=N$7)),0))</f>
        <v>125</v>
      </c>
      <c r="O10" s="36">
        <f t="array" ref="O10">INDEX(PerDiem[LodgingRate],MATCH(1,((PerDiem[CityState]=$C10)*(PerDiem[seasonBeginDate]&lt;=O$7)*(PerDiem[seasonEndDate]&gt;=O$7)),0))</f>
        <v>125</v>
      </c>
      <c r="P10" s="36">
        <f t="array" ref="P10">INDEX(PerDiem[LodgingRate],MATCH(1,((PerDiem[CityState]=$C10)*(PerDiem[seasonBeginDate]&lt;=P$7)*(PerDiem[seasonEndDate]&gt;=P$7)),0))</f>
        <v>125</v>
      </c>
      <c r="Q10" s="36">
        <f t="array" ref="Q10">INDEX(PerDiem[LodgingRate],MATCH(1,((PerDiem[CityState]=$C10)*(PerDiem[seasonBeginDate]&lt;=Q$7)*(PerDiem[seasonEndDate]&gt;=Q$7)),0))</f>
        <v>192</v>
      </c>
      <c r="R10" s="36">
        <f t="array" ref="R10">INDEX(PerDiem[LodgingRate],MATCH(1,((PerDiem[CityState]=$C10)*(PerDiem[seasonBeginDate]&lt;=R$7)*(PerDiem[seasonEndDate]&gt;=R$7)),0))</f>
        <v>192</v>
      </c>
      <c r="S10" s="36">
        <f t="array" ref="S10">INDEX(PerDiem[LodgingRate],MATCH(1,((PerDiem[CityState]=$C10)*(PerDiem[seasonBeginDate]&lt;=S$7)*(PerDiem[seasonEndDate]&gt;=S$7)),0))</f>
        <v>192</v>
      </c>
      <c r="T10" s="36">
        <f t="array" ref="T10">INDEX(PerDiem[LodgingRate],MATCH(1,((PerDiem[CityState]=$C10)*(PerDiem[seasonBeginDate]&lt;=T$7)*(PerDiem[seasonEndDate]&gt;=T$7)),0))</f>
        <v>125</v>
      </c>
    </row>
    <row r="11" spans="2:20" x14ac:dyDescent="0.25">
      <c r="B11" s="1" t="s">
        <v>98</v>
      </c>
      <c r="C11" s="1" t="str">
        <f t="shared" si="1"/>
        <v>Clackamas, OR</v>
      </c>
      <c r="D11" s="2">
        <f t="shared" si="2"/>
        <v>80</v>
      </c>
      <c r="E11" s="27">
        <f>VLOOKUP($D11,PerDiemMeals[],7,FALSE)</f>
        <v>21</v>
      </c>
      <c r="F11" s="27">
        <f>VLOOKUP($D11,PerDiemMeals[],8,FALSE)</f>
        <v>24</v>
      </c>
      <c r="G11" s="27">
        <f>VLOOKUP($D11,PerDiemMeals[],9,FALSE)</f>
        <v>35</v>
      </c>
      <c r="H11" s="3"/>
      <c r="I11" s="36">
        <f t="array" ref="I11">INDEX(PerDiem[LodgingRate],MATCH(1,((PerDiem[CityState]=$C11)*(PerDiem[seasonBeginDate]&lt;=I$7)*(PerDiem[seasonEndDate]&gt;=I$7)),0))</f>
        <v>136</v>
      </c>
      <c r="J11" s="36">
        <f t="array" ref="J11">INDEX(PerDiem[LodgingRate],MATCH(1,((PerDiem[CityState]=$C11)*(PerDiem[seasonBeginDate]&lt;=J$7)*(PerDiem[seasonEndDate]&gt;=J$7)),0))</f>
        <v>136</v>
      </c>
      <c r="K11" s="36">
        <f t="array" ref="K11">INDEX(PerDiem[LodgingRate],MATCH(1,((PerDiem[CityState]=$C11)*(PerDiem[seasonBeginDate]&lt;=K$7)*(PerDiem[seasonEndDate]&gt;=K$7)),0))</f>
        <v>136</v>
      </c>
      <c r="L11" s="36">
        <f t="array" ref="L11">INDEX(PerDiem[LodgingRate],MATCH(1,((PerDiem[CityState]=$C11)*(PerDiem[seasonBeginDate]&lt;=L$7)*(PerDiem[seasonEndDate]&gt;=L$7)),0))</f>
        <v>136</v>
      </c>
      <c r="M11" s="36">
        <f t="array" ref="M11">INDEX(PerDiem[LodgingRate],MATCH(1,((PerDiem[CityState]=$C11)*(PerDiem[seasonBeginDate]&lt;=M$7)*(PerDiem[seasonEndDate]&gt;=M$7)),0))</f>
        <v>136</v>
      </c>
      <c r="N11" s="36">
        <f t="array" ref="N11">INDEX(PerDiem[LodgingRate],MATCH(1,((PerDiem[CityState]=$C11)*(PerDiem[seasonBeginDate]&lt;=N$7)*(PerDiem[seasonEndDate]&gt;=N$7)),0))</f>
        <v>136</v>
      </c>
      <c r="O11" s="36">
        <f t="array" ref="O11">INDEX(PerDiem[LodgingRate],MATCH(1,((PerDiem[CityState]=$C11)*(PerDiem[seasonBeginDate]&lt;=O$7)*(PerDiem[seasonEndDate]&gt;=O$7)),0))</f>
        <v>136</v>
      </c>
      <c r="P11" s="36">
        <f t="array" ref="P11">INDEX(PerDiem[LodgingRate],MATCH(1,((PerDiem[CityState]=$C11)*(PerDiem[seasonBeginDate]&lt;=P$7)*(PerDiem[seasonEndDate]&gt;=P$7)),0))</f>
        <v>136</v>
      </c>
      <c r="Q11" s="36">
        <f t="array" ref="Q11">INDEX(PerDiem[LodgingRate],MATCH(1,((PerDiem[CityState]=$C11)*(PerDiem[seasonBeginDate]&lt;=Q$7)*(PerDiem[seasonEndDate]&gt;=Q$7)),0))</f>
        <v>136</v>
      </c>
      <c r="R11" s="36">
        <f t="array" ref="R11">INDEX(PerDiem[LodgingRate],MATCH(1,((PerDiem[CityState]=$C11)*(PerDiem[seasonBeginDate]&lt;=R$7)*(PerDiem[seasonEndDate]&gt;=R$7)),0))</f>
        <v>136</v>
      </c>
      <c r="S11" s="36">
        <f t="array" ref="S11">INDEX(PerDiem[LodgingRate],MATCH(1,((PerDiem[CityState]=$C11)*(PerDiem[seasonBeginDate]&lt;=S$7)*(PerDiem[seasonEndDate]&gt;=S$7)),0))</f>
        <v>136</v>
      </c>
      <c r="T11" s="36">
        <f t="array" ref="T11">INDEX(PerDiem[LodgingRate],MATCH(1,((PerDiem[CityState]=$C11)*(PerDiem[seasonBeginDate]&lt;=T$7)*(PerDiem[seasonEndDate]&gt;=T$7)),0))</f>
        <v>136</v>
      </c>
    </row>
    <row r="12" spans="2:20" x14ac:dyDescent="0.25">
      <c r="B12" s="1" t="s">
        <v>64</v>
      </c>
      <c r="C12" s="1" t="str">
        <f t="shared" si="1"/>
        <v>__Default</v>
      </c>
      <c r="D12" s="2">
        <f t="shared" si="2"/>
        <v>68</v>
      </c>
      <c r="E12" s="27">
        <f>VLOOKUP($D12,PerDiemMeals[],7,FALSE)</f>
        <v>17</v>
      </c>
      <c r="F12" s="27">
        <f>VLOOKUP($D12,PerDiemMeals[],8,FALSE)</f>
        <v>21</v>
      </c>
      <c r="G12" s="27">
        <f>VLOOKUP($D12,PerDiemMeals[],9,FALSE)</f>
        <v>30</v>
      </c>
      <c r="H12" s="3"/>
      <c r="I12" s="36">
        <f t="array" ref="I12">INDEX(PerDiem[LodgingRate],MATCH(1,((PerDiem[CityState]=$C12)*(PerDiem[seasonBeginDate]&lt;=I$7)*(PerDiem[seasonEndDate]&gt;=I$7)),0))</f>
        <v>110</v>
      </c>
      <c r="J12" s="36">
        <f t="array" ref="J12">INDEX(PerDiem[LodgingRate],MATCH(1,((PerDiem[CityState]=$C12)*(PerDiem[seasonBeginDate]&lt;=J$7)*(PerDiem[seasonEndDate]&gt;=J$7)),0))</f>
        <v>110</v>
      </c>
      <c r="K12" s="36">
        <f t="array" ref="K12">INDEX(PerDiem[LodgingRate],MATCH(1,((PerDiem[CityState]=$C12)*(PerDiem[seasonBeginDate]&lt;=K$7)*(PerDiem[seasonEndDate]&gt;=K$7)),0))</f>
        <v>110</v>
      </c>
      <c r="L12" s="36">
        <f t="array" ref="L12">INDEX(PerDiem[LodgingRate],MATCH(1,((PerDiem[CityState]=$C12)*(PerDiem[seasonBeginDate]&lt;=L$7)*(PerDiem[seasonEndDate]&gt;=L$7)),0))</f>
        <v>110</v>
      </c>
      <c r="M12" s="36">
        <f t="array" ref="M12">INDEX(PerDiem[LodgingRate],MATCH(1,((PerDiem[CityState]=$C12)*(PerDiem[seasonBeginDate]&lt;=M$7)*(PerDiem[seasonEndDate]&gt;=M$7)),0))</f>
        <v>110</v>
      </c>
      <c r="N12" s="36">
        <f t="array" ref="N12">INDEX(PerDiem[LodgingRate],MATCH(1,((PerDiem[CityState]=$C12)*(PerDiem[seasonBeginDate]&lt;=N$7)*(PerDiem[seasonEndDate]&gt;=N$7)),0))</f>
        <v>110</v>
      </c>
      <c r="O12" s="36">
        <f t="array" ref="O12">INDEX(PerDiem[LodgingRate],MATCH(1,((PerDiem[CityState]=$C12)*(PerDiem[seasonBeginDate]&lt;=O$7)*(PerDiem[seasonEndDate]&gt;=O$7)),0))</f>
        <v>110</v>
      </c>
      <c r="P12" s="36">
        <f t="array" ref="P12">INDEX(PerDiem[LodgingRate],MATCH(1,((PerDiem[CityState]=$C12)*(PerDiem[seasonBeginDate]&lt;=P$7)*(PerDiem[seasonEndDate]&gt;=P$7)),0))</f>
        <v>110</v>
      </c>
      <c r="Q12" s="36">
        <f t="array" ref="Q12">INDEX(PerDiem[LodgingRate],MATCH(1,((PerDiem[CityState]=$C12)*(PerDiem[seasonBeginDate]&lt;=Q$7)*(PerDiem[seasonEndDate]&gt;=Q$7)),0))</f>
        <v>110</v>
      </c>
      <c r="R12" s="36">
        <f t="array" ref="R12">INDEX(PerDiem[LodgingRate],MATCH(1,((PerDiem[CityState]=$C12)*(PerDiem[seasonBeginDate]&lt;=R$7)*(PerDiem[seasonEndDate]&gt;=R$7)),0))</f>
        <v>110</v>
      </c>
      <c r="S12" s="36">
        <f t="array" ref="S12">INDEX(PerDiem[LodgingRate],MATCH(1,((PerDiem[CityState]=$C12)*(PerDiem[seasonBeginDate]&lt;=S$7)*(PerDiem[seasonEndDate]&gt;=S$7)),0))</f>
        <v>110</v>
      </c>
      <c r="T12" s="36">
        <f t="array" ref="T12">INDEX(PerDiem[LodgingRate],MATCH(1,((PerDiem[CityState]=$C12)*(PerDiem[seasonBeginDate]&lt;=T$7)*(PerDiem[seasonEndDate]&gt;=T$7)),0))</f>
        <v>110</v>
      </c>
    </row>
    <row r="13" spans="2:20" x14ac:dyDescent="0.25">
      <c r="B13" s="1" t="s">
        <v>42</v>
      </c>
      <c r="C13" s="1" t="str">
        <f t="shared" si="1"/>
        <v>Eugene / Florence, OR</v>
      </c>
      <c r="D13" s="2">
        <f t="shared" si="2"/>
        <v>80</v>
      </c>
      <c r="E13" s="27">
        <f>VLOOKUP($D13,PerDiemMeals[],7,FALSE)</f>
        <v>21</v>
      </c>
      <c r="F13" s="27">
        <f>VLOOKUP($D13,PerDiemMeals[],8,FALSE)</f>
        <v>24</v>
      </c>
      <c r="G13" s="27">
        <f>VLOOKUP($D13,PerDiemMeals[],9,FALSE)</f>
        <v>35</v>
      </c>
      <c r="H13" s="3"/>
      <c r="I13" s="36">
        <f t="array" ref="I13">INDEX(PerDiem[LodgingRate],MATCH(1,((PerDiem[CityState]=$C13)*(PerDiem[seasonBeginDate]&lt;=I$7)*(PerDiem[seasonEndDate]&gt;=I$7)),0))</f>
        <v>132</v>
      </c>
      <c r="J13" s="36">
        <f t="array" ref="J13">INDEX(PerDiem[LodgingRate],MATCH(1,((PerDiem[CityState]=$C13)*(PerDiem[seasonBeginDate]&lt;=J$7)*(PerDiem[seasonEndDate]&gt;=J$7)),0))</f>
        <v>132</v>
      </c>
      <c r="K13" s="36">
        <f t="array" ref="K13">INDEX(PerDiem[LodgingRate],MATCH(1,((PerDiem[CityState]=$C13)*(PerDiem[seasonBeginDate]&lt;=K$7)*(PerDiem[seasonEndDate]&gt;=K$7)),0))</f>
        <v>132</v>
      </c>
      <c r="L13" s="36">
        <f t="array" ref="L13">INDEX(PerDiem[LodgingRate],MATCH(1,((PerDiem[CityState]=$C13)*(PerDiem[seasonBeginDate]&lt;=L$7)*(PerDiem[seasonEndDate]&gt;=L$7)),0))</f>
        <v>132</v>
      </c>
      <c r="M13" s="36">
        <f t="array" ref="M13">INDEX(PerDiem[LodgingRate],MATCH(1,((PerDiem[CityState]=$C13)*(PerDiem[seasonBeginDate]&lt;=M$7)*(PerDiem[seasonEndDate]&gt;=M$7)),0))</f>
        <v>132</v>
      </c>
      <c r="N13" s="36">
        <f t="array" ref="N13">INDEX(PerDiem[LodgingRate],MATCH(1,((PerDiem[CityState]=$C13)*(PerDiem[seasonBeginDate]&lt;=N$7)*(PerDiem[seasonEndDate]&gt;=N$7)),0))</f>
        <v>132</v>
      </c>
      <c r="O13" s="36">
        <f t="array" ref="O13">INDEX(PerDiem[LodgingRate],MATCH(1,((PerDiem[CityState]=$C13)*(PerDiem[seasonBeginDate]&lt;=O$7)*(PerDiem[seasonEndDate]&gt;=O$7)),0))</f>
        <v>132</v>
      </c>
      <c r="P13" s="36">
        <f t="array" ref="P13">INDEX(PerDiem[LodgingRate],MATCH(1,((PerDiem[CityState]=$C13)*(PerDiem[seasonBeginDate]&lt;=P$7)*(PerDiem[seasonEndDate]&gt;=P$7)),0))</f>
        <v>132</v>
      </c>
      <c r="Q13" s="36">
        <f t="array" ref="Q13">INDEX(PerDiem[LodgingRate],MATCH(1,((PerDiem[CityState]=$C13)*(PerDiem[seasonBeginDate]&lt;=Q$7)*(PerDiem[seasonEndDate]&gt;=Q$7)),0))</f>
        <v>192</v>
      </c>
      <c r="R13" s="36">
        <f t="array" ref="R13">INDEX(PerDiem[LodgingRate],MATCH(1,((PerDiem[CityState]=$C13)*(PerDiem[seasonBeginDate]&lt;=R$7)*(PerDiem[seasonEndDate]&gt;=R$7)),0))</f>
        <v>192</v>
      </c>
      <c r="S13" s="36">
        <f t="array" ref="S13">INDEX(PerDiem[LodgingRate],MATCH(1,((PerDiem[CityState]=$C13)*(PerDiem[seasonBeginDate]&lt;=S$7)*(PerDiem[seasonEndDate]&gt;=S$7)),0))</f>
        <v>162</v>
      </c>
      <c r="T13" s="36">
        <f t="array" ref="T13">INDEX(PerDiem[LodgingRate],MATCH(1,((PerDiem[CityState]=$C13)*(PerDiem[seasonBeginDate]&lt;=T$7)*(PerDiem[seasonEndDate]&gt;=T$7)),0))</f>
        <v>162</v>
      </c>
    </row>
    <row r="14" spans="2:20" x14ac:dyDescent="0.25">
      <c r="B14" s="1" t="s">
        <v>43</v>
      </c>
      <c r="C14" s="1" t="str">
        <f t="shared" si="1"/>
        <v>__Default</v>
      </c>
      <c r="D14" s="2">
        <f t="shared" si="2"/>
        <v>68</v>
      </c>
      <c r="E14" s="27">
        <f>VLOOKUP($D14,PerDiemMeals[],7,FALSE)</f>
        <v>17</v>
      </c>
      <c r="F14" s="27">
        <f>VLOOKUP($D14,PerDiemMeals[],8,FALSE)</f>
        <v>21</v>
      </c>
      <c r="G14" s="27">
        <f>VLOOKUP($D14,PerDiemMeals[],9,FALSE)</f>
        <v>30</v>
      </c>
      <c r="H14" s="3"/>
      <c r="I14" s="36">
        <f t="array" ref="I14">INDEX(PerDiem[LodgingRate],MATCH(1,((PerDiem[CityState]=$C14)*(PerDiem[seasonBeginDate]&lt;=I$7)*(PerDiem[seasonEndDate]&gt;=I$7)),0))</f>
        <v>110</v>
      </c>
      <c r="J14" s="36">
        <f t="array" ref="J14">INDEX(PerDiem[LodgingRate],MATCH(1,((PerDiem[CityState]=$C14)*(PerDiem[seasonBeginDate]&lt;=J$7)*(PerDiem[seasonEndDate]&gt;=J$7)),0))</f>
        <v>110</v>
      </c>
      <c r="K14" s="36">
        <f t="array" ref="K14">INDEX(PerDiem[LodgingRate],MATCH(1,((PerDiem[CityState]=$C14)*(PerDiem[seasonBeginDate]&lt;=K$7)*(PerDiem[seasonEndDate]&gt;=K$7)),0))</f>
        <v>110</v>
      </c>
      <c r="L14" s="36">
        <f t="array" ref="L14">INDEX(PerDiem[LodgingRate],MATCH(1,((PerDiem[CityState]=$C14)*(PerDiem[seasonBeginDate]&lt;=L$7)*(PerDiem[seasonEndDate]&gt;=L$7)),0))</f>
        <v>110</v>
      </c>
      <c r="M14" s="36">
        <f t="array" ref="M14">INDEX(PerDiem[LodgingRate],MATCH(1,((PerDiem[CityState]=$C14)*(PerDiem[seasonBeginDate]&lt;=M$7)*(PerDiem[seasonEndDate]&gt;=M$7)),0))</f>
        <v>110</v>
      </c>
      <c r="N14" s="36">
        <f t="array" ref="N14">INDEX(PerDiem[LodgingRate],MATCH(1,((PerDiem[CityState]=$C14)*(PerDiem[seasonBeginDate]&lt;=N$7)*(PerDiem[seasonEndDate]&gt;=N$7)),0))</f>
        <v>110</v>
      </c>
      <c r="O14" s="36">
        <f t="array" ref="O14">INDEX(PerDiem[LodgingRate],MATCH(1,((PerDiem[CityState]=$C14)*(PerDiem[seasonBeginDate]&lt;=O$7)*(PerDiem[seasonEndDate]&gt;=O$7)),0))</f>
        <v>110</v>
      </c>
      <c r="P14" s="36">
        <f t="array" ref="P14">INDEX(PerDiem[LodgingRate],MATCH(1,((PerDiem[CityState]=$C14)*(PerDiem[seasonBeginDate]&lt;=P$7)*(PerDiem[seasonEndDate]&gt;=P$7)),0))</f>
        <v>110</v>
      </c>
      <c r="Q14" s="36">
        <f t="array" ref="Q14">INDEX(PerDiem[LodgingRate],MATCH(1,((PerDiem[CityState]=$C14)*(PerDiem[seasonBeginDate]&lt;=Q$7)*(PerDiem[seasonEndDate]&gt;=Q$7)),0))</f>
        <v>110</v>
      </c>
      <c r="R14" s="36">
        <f t="array" ref="R14">INDEX(PerDiem[LodgingRate],MATCH(1,((PerDiem[CityState]=$C14)*(PerDiem[seasonBeginDate]&lt;=R$7)*(PerDiem[seasonEndDate]&gt;=R$7)),0))</f>
        <v>110</v>
      </c>
      <c r="S14" s="36">
        <f t="array" ref="S14">INDEX(PerDiem[LodgingRate],MATCH(1,((PerDiem[CityState]=$C14)*(PerDiem[seasonBeginDate]&lt;=S$7)*(PerDiem[seasonEndDate]&gt;=S$7)),0))</f>
        <v>110</v>
      </c>
      <c r="T14" s="36">
        <f t="array" ref="T14">INDEX(PerDiem[LodgingRate],MATCH(1,((PerDiem[CityState]=$C14)*(PerDiem[seasonBeginDate]&lt;=T$7)*(PerDiem[seasonEndDate]&gt;=T$7)),0))</f>
        <v>110</v>
      </c>
    </row>
    <row r="15" spans="2:20" x14ac:dyDescent="0.25">
      <c r="B15" s="1" t="s">
        <v>74</v>
      </c>
      <c r="C15" s="1" t="str">
        <f t="shared" si="1"/>
        <v>__Default</v>
      </c>
      <c r="D15" s="2">
        <f t="shared" si="2"/>
        <v>68</v>
      </c>
      <c r="E15" s="27">
        <f>VLOOKUP($D15,PerDiemMeals[],7,FALSE)</f>
        <v>17</v>
      </c>
      <c r="F15" s="27">
        <f>VLOOKUP($D15,PerDiemMeals[],8,FALSE)</f>
        <v>21</v>
      </c>
      <c r="G15" s="27">
        <f>VLOOKUP($D15,PerDiemMeals[],9,FALSE)</f>
        <v>30</v>
      </c>
      <c r="H15" s="3"/>
      <c r="I15" s="36">
        <f t="array" ref="I15">INDEX(PerDiem[LodgingRate],MATCH(1,((PerDiem[CityState]=$C15)*(PerDiem[seasonBeginDate]&lt;=I$7)*(PerDiem[seasonEndDate]&gt;=I$7)),0))</f>
        <v>110</v>
      </c>
      <c r="J15" s="36">
        <f t="array" ref="J15">INDEX(PerDiem[LodgingRate],MATCH(1,((PerDiem[CityState]=$C15)*(PerDiem[seasonBeginDate]&lt;=J$7)*(PerDiem[seasonEndDate]&gt;=J$7)),0))</f>
        <v>110</v>
      </c>
      <c r="K15" s="36">
        <f t="array" ref="K15">INDEX(PerDiem[LodgingRate],MATCH(1,((PerDiem[CityState]=$C15)*(PerDiem[seasonBeginDate]&lt;=K$7)*(PerDiem[seasonEndDate]&gt;=K$7)),0))</f>
        <v>110</v>
      </c>
      <c r="L15" s="36">
        <f t="array" ref="L15">INDEX(PerDiem[LodgingRate],MATCH(1,((PerDiem[CityState]=$C15)*(PerDiem[seasonBeginDate]&lt;=L$7)*(PerDiem[seasonEndDate]&gt;=L$7)),0))</f>
        <v>110</v>
      </c>
      <c r="M15" s="36">
        <f t="array" ref="M15">INDEX(PerDiem[LodgingRate],MATCH(1,((PerDiem[CityState]=$C15)*(PerDiem[seasonBeginDate]&lt;=M$7)*(PerDiem[seasonEndDate]&gt;=M$7)),0))</f>
        <v>110</v>
      </c>
      <c r="N15" s="36">
        <f t="array" ref="N15">INDEX(PerDiem[LodgingRate],MATCH(1,((PerDiem[CityState]=$C15)*(PerDiem[seasonBeginDate]&lt;=N$7)*(PerDiem[seasonEndDate]&gt;=N$7)),0))</f>
        <v>110</v>
      </c>
      <c r="O15" s="36">
        <f t="array" ref="O15">INDEX(PerDiem[LodgingRate],MATCH(1,((PerDiem[CityState]=$C15)*(PerDiem[seasonBeginDate]&lt;=O$7)*(PerDiem[seasonEndDate]&gt;=O$7)),0))</f>
        <v>110</v>
      </c>
      <c r="P15" s="36">
        <f t="array" ref="P15">INDEX(PerDiem[LodgingRate],MATCH(1,((PerDiem[CityState]=$C15)*(PerDiem[seasonBeginDate]&lt;=P$7)*(PerDiem[seasonEndDate]&gt;=P$7)),0))</f>
        <v>110</v>
      </c>
      <c r="Q15" s="36">
        <f t="array" ref="Q15">INDEX(PerDiem[LodgingRate],MATCH(1,((PerDiem[CityState]=$C15)*(PerDiem[seasonBeginDate]&lt;=Q$7)*(PerDiem[seasonEndDate]&gt;=Q$7)),0))</f>
        <v>110</v>
      </c>
      <c r="R15" s="36">
        <f t="array" ref="R15">INDEX(PerDiem[LodgingRate],MATCH(1,((PerDiem[CityState]=$C15)*(PerDiem[seasonBeginDate]&lt;=R$7)*(PerDiem[seasonEndDate]&gt;=R$7)),0))</f>
        <v>110</v>
      </c>
      <c r="S15" s="36">
        <f t="array" ref="S15">INDEX(PerDiem[LodgingRate],MATCH(1,((PerDiem[CityState]=$C15)*(PerDiem[seasonBeginDate]&lt;=S$7)*(PerDiem[seasonEndDate]&gt;=S$7)),0))</f>
        <v>110</v>
      </c>
      <c r="T15" s="36">
        <f t="array" ref="T15">INDEX(PerDiem[LodgingRate],MATCH(1,((PerDiem[CityState]=$C15)*(PerDiem[seasonBeginDate]&lt;=T$7)*(PerDiem[seasonEndDate]&gt;=T$7)),0))</f>
        <v>110</v>
      </c>
    </row>
    <row r="16" spans="2:20" x14ac:dyDescent="0.25">
      <c r="B16" s="1" t="s">
        <v>65</v>
      </c>
      <c r="C16" s="1" t="str">
        <f t="shared" si="1"/>
        <v>__Default</v>
      </c>
      <c r="D16" s="2">
        <f t="shared" si="2"/>
        <v>68</v>
      </c>
      <c r="E16" s="27">
        <f>VLOOKUP($D16,PerDiemMeals[],7,FALSE)</f>
        <v>17</v>
      </c>
      <c r="F16" s="27">
        <f>VLOOKUP($D16,PerDiemMeals[],8,FALSE)</f>
        <v>21</v>
      </c>
      <c r="G16" s="27">
        <f>VLOOKUP($D16,PerDiemMeals[],9,FALSE)</f>
        <v>30</v>
      </c>
      <c r="H16" s="3"/>
      <c r="I16" s="36">
        <f t="array" ref="I16">INDEX(PerDiem[LodgingRate],MATCH(1,((PerDiem[CityState]=$C16)*(PerDiem[seasonBeginDate]&lt;=I$7)*(PerDiem[seasonEndDate]&gt;=I$7)),0))</f>
        <v>110</v>
      </c>
      <c r="J16" s="36">
        <f t="array" ref="J16">INDEX(PerDiem[LodgingRate],MATCH(1,((PerDiem[CityState]=$C16)*(PerDiem[seasonBeginDate]&lt;=J$7)*(PerDiem[seasonEndDate]&gt;=J$7)),0))</f>
        <v>110</v>
      </c>
      <c r="K16" s="36">
        <f t="array" ref="K16">INDEX(PerDiem[LodgingRate],MATCH(1,((PerDiem[CityState]=$C16)*(PerDiem[seasonBeginDate]&lt;=K$7)*(PerDiem[seasonEndDate]&gt;=K$7)),0))</f>
        <v>110</v>
      </c>
      <c r="L16" s="36">
        <f t="array" ref="L16">INDEX(PerDiem[LodgingRate],MATCH(1,((PerDiem[CityState]=$C16)*(PerDiem[seasonBeginDate]&lt;=L$7)*(PerDiem[seasonEndDate]&gt;=L$7)),0))</f>
        <v>110</v>
      </c>
      <c r="M16" s="36">
        <f t="array" ref="M16">INDEX(PerDiem[LodgingRate],MATCH(1,((PerDiem[CityState]=$C16)*(PerDiem[seasonBeginDate]&lt;=M$7)*(PerDiem[seasonEndDate]&gt;=M$7)),0))</f>
        <v>110</v>
      </c>
      <c r="N16" s="36">
        <f t="array" ref="N16">INDEX(PerDiem[LodgingRate],MATCH(1,((PerDiem[CityState]=$C16)*(PerDiem[seasonBeginDate]&lt;=N$7)*(PerDiem[seasonEndDate]&gt;=N$7)),0))</f>
        <v>110</v>
      </c>
      <c r="O16" s="36">
        <f t="array" ref="O16">INDEX(PerDiem[LodgingRate],MATCH(1,((PerDiem[CityState]=$C16)*(PerDiem[seasonBeginDate]&lt;=O$7)*(PerDiem[seasonEndDate]&gt;=O$7)),0))</f>
        <v>110</v>
      </c>
      <c r="P16" s="36">
        <f t="array" ref="P16">INDEX(PerDiem[LodgingRate],MATCH(1,((PerDiem[CityState]=$C16)*(PerDiem[seasonBeginDate]&lt;=P$7)*(PerDiem[seasonEndDate]&gt;=P$7)),0))</f>
        <v>110</v>
      </c>
      <c r="Q16" s="36">
        <f t="array" ref="Q16">INDEX(PerDiem[LodgingRate],MATCH(1,((PerDiem[CityState]=$C16)*(PerDiem[seasonBeginDate]&lt;=Q$7)*(PerDiem[seasonEndDate]&gt;=Q$7)),0))</f>
        <v>110</v>
      </c>
      <c r="R16" s="36">
        <f t="array" ref="R16">INDEX(PerDiem[LodgingRate],MATCH(1,((PerDiem[CityState]=$C16)*(PerDiem[seasonBeginDate]&lt;=R$7)*(PerDiem[seasonEndDate]&gt;=R$7)),0))</f>
        <v>110</v>
      </c>
      <c r="S16" s="36">
        <f t="array" ref="S16">INDEX(PerDiem[LodgingRate],MATCH(1,((PerDiem[CityState]=$C16)*(PerDiem[seasonBeginDate]&lt;=S$7)*(PerDiem[seasonEndDate]&gt;=S$7)),0))</f>
        <v>110</v>
      </c>
      <c r="T16" s="36">
        <f t="array" ref="T16">INDEX(PerDiem[LodgingRate],MATCH(1,((PerDiem[CityState]=$C16)*(PerDiem[seasonBeginDate]&lt;=T$7)*(PerDiem[seasonEndDate]&gt;=T$7)),0))</f>
        <v>110</v>
      </c>
    </row>
    <row r="17" spans="2:20" x14ac:dyDescent="0.25">
      <c r="B17" s="1" t="s">
        <v>44</v>
      </c>
      <c r="C17" s="1" t="str">
        <f t="shared" si="1"/>
        <v>Portland, OR</v>
      </c>
      <c r="D17" s="2">
        <f t="shared" si="2"/>
        <v>86</v>
      </c>
      <c r="E17" s="27">
        <f>VLOOKUP($D17,PerDiemMeals[],7,FALSE)</f>
        <v>23</v>
      </c>
      <c r="F17" s="27">
        <f>VLOOKUP($D17,PerDiemMeals[],8,FALSE)</f>
        <v>25</v>
      </c>
      <c r="G17" s="27">
        <f>VLOOKUP($D17,PerDiemMeals[],9,FALSE)</f>
        <v>38</v>
      </c>
      <c r="H17" s="3"/>
      <c r="I17" s="36">
        <f t="array" ref="I17">INDEX(PerDiem[LodgingRate],MATCH(1,((PerDiem[CityState]=$C17)*(PerDiem[seasonBeginDate]&lt;=I$7)*(PerDiem[seasonEndDate]&gt;=I$7)),0))</f>
        <v>155</v>
      </c>
      <c r="J17" s="36">
        <f t="array" ref="J17">INDEX(PerDiem[LodgingRate],MATCH(1,((PerDiem[CityState]=$C17)*(PerDiem[seasonBeginDate]&lt;=J$7)*(PerDiem[seasonEndDate]&gt;=J$7)),0))</f>
        <v>155</v>
      </c>
      <c r="K17" s="36">
        <f t="array" ref="K17">INDEX(PerDiem[LodgingRate],MATCH(1,((PerDiem[CityState]=$C17)*(PerDiem[seasonBeginDate]&lt;=K$7)*(PerDiem[seasonEndDate]&gt;=K$7)),0))</f>
        <v>155</v>
      </c>
      <c r="L17" s="36">
        <f t="array" ref="L17">INDEX(PerDiem[LodgingRate],MATCH(1,((PerDiem[CityState]=$C17)*(PerDiem[seasonBeginDate]&lt;=L$7)*(PerDiem[seasonEndDate]&gt;=L$7)),0))</f>
        <v>155</v>
      </c>
      <c r="M17" s="36">
        <f t="array" ref="M17">INDEX(PerDiem[LodgingRate],MATCH(1,((PerDiem[CityState]=$C17)*(PerDiem[seasonBeginDate]&lt;=M$7)*(PerDiem[seasonEndDate]&gt;=M$7)),0))</f>
        <v>155</v>
      </c>
      <c r="N17" s="36">
        <f t="array" ref="N17">INDEX(PerDiem[LodgingRate],MATCH(1,((PerDiem[CityState]=$C17)*(PerDiem[seasonBeginDate]&lt;=N$7)*(PerDiem[seasonEndDate]&gt;=N$7)),0))</f>
        <v>155</v>
      </c>
      <c r="O17" s="36">
        <f t="array" ref="O17">INDEX(PerDiem[LodgingRate],MATCH(1,((PerDiem[CityState]=$C17)*(PerDiem[seasonBeginDate]&lt;=O$7)*(PerDiem[seasonEndDate]&gt;=O$7)),0))</f>
        <v>155</v>
      </c>
      <c r="P17" s="36">
        <f t="array" ref="P17">INDEX(PerDiem[LodgingRate],MATCH(1,((PerDiem[CityState]=$C17)*(PerDiem[seasonBeginDate]&lt;=P$7)*(PerDiem[seasonEndDate]&gt;=P$7)),0))</f>
        <v>155</v>
      </c>
      <c r="Q17" s="36">
        <f t="array" ref="Q17">INDEX(PerDiem[LodgingRate],MATCH(1,((PerDiem[CityState]=$C17)*(PerDiem[seasonBeginDate]&lt;=Q$7)*(PerDiem[seasonEndDate]&gt;=Q$7)),0))</f>
        <v>155</v>
      </c>
      <c r="R17" s="36">
        <f t="array" ref="R17">INDEX(PerDiem[LodgingRate],MATCH(1,((PerDiem[CityState]=$C17)*(PerDiem[seasonBeginDate]&lt;=R$7)*(PerDiem[seasonEndDate]&gt;=R$7)),0))</f>
        <v>155</v>
      </c>
      <c r="S17" s="36">
        <f t="array" ref="S17">INDEX(PerDiem[LodgingRate],MATCH(1,((PerDiem[CityState]=$C17)*(PerDiem[seasonBeginDate]&lt;=S$7)*(PerDiem[seasonEndDate]&gt;=S$7)),0))</f>
        <v>155</v>
      </c>
      <c r="T17" s="36">
        <f t="array" ref="T17">INDEX(PerDiem[LodgingRate],MATCH(1,((PerDiem[CityState]=$C17)*(PerDiem[seasonBeginDate]&lt;=T$7)*(PerDiem[seasonEndDate]&gt;=T$7)),0))</f>
        <v>155</v>
      </c>
    </row>
    <row r="18" spans="2:20" x14ac:dyDescent="0.25">
      <c r="B18" s="1" t="s">
        <v>45</v>
      </c>
      <c r="C18" s="1" t="str">
        <f t="shared" si="1"/>
        <v>__Default</v>
      </c>
      <c r="D18" s="2">
        <f t="shared" si="2"/>
        <v>68</v>
      </c>
      <c r="E18" s="27">
        <f>VLOOKUP($D18,PerDiemMeals[],7,FALSE)</f>
        <v>17</v>
      </c>
      <c r="F18" s="27">
        <f>VLOOKUP($D18,PerDiemMeals[],8,FALSE)</f>
        <v>21</v>
      </c>
      <c r="G18" s="27">
        <f>VLOOKUP($D18,PerDiemMeals[],9,FALSE)</f>
        <v>30</v>
      </c>
      <c r="H18" s="3"/>
      <c r="I18" s="36">
        <f t="array" ref="I18">INDEX(PerDiem[LodgingRate],MATCH(1,((PerDiem[CityState]=$C18)*(PerDiem[seasonBeginDate]&lt;=I$7)*(PerDiem[seasonEndDate]&gt;=I$7)),0))</f>
        <v>110</v>
      </c>
      <c r="J18" s="36">
        <f t="array" ref="J18">INDEX(PerDiem[LodgingRate],MATCH(1,((PerDiem[CityState]=$C18)*(PerDiem[seasonBeginDate]&lt;=J$7)*(PerDiem[seasonEndDate]&gt;=J$7)),0))</f>
        <v>110</v>
      </c>
      <c r="K18" s="36">
        <f t="array" ref="K18">INDEX(PerDiem[LodgingRate],MATCH(1,((PerDiem[CityState]=$C18)*(PerDiem[seasonBeginDate]&lt;=K$7)*(PerDiem[seasonEndDate]&gt;=K$7)),0))</f>
        <v>110</v>
      </c>
      <c r="L18" s="36">
        <f t="array" ref="L18">INDEX(PerDiem[LodgingRate],MATCH(1,((PerDiem[CityState]=$C18)*(PerDiem[seasonBeginDate]&lt;=L$7)*(PerDiem[seasonEndDate]&gt;=L$7)),0))</f>
        <v>110</v>
      </c>
      <c r="M18" s="36">
        <f t="array" ref="M18">INDEX(PerDiem[LodgingRate],MATCH(1,((PerDiem[CityState]=$C18)*(PerDiem[seasonBeginDate]&lt;=M$7)*(PerDiem[seasonEndDate]&gt;=M$7)),0))</f>
        <v>110</v>
      </c>
      <c r="N18" s="36">
        <f t="array" ref="N18">INDEX(PerDiem[LodgingRate],MATCH(1,((PerDiem[CityState]=$C18)*(PerDiem[seasonBeginDate]&lt;=N$7)*(PerDiem[seasonEndDate]&gt;=N$7)),0))</f>
        <v>110</v>
      </c>
      <c r="O18" s="36">
        <f t="array" ref="O18">INDEX(PerDiem[LodgingRate],MATCH(1,((PerDiem[CityState]=$C18)*(PerDiem[seasonBeginDate]&lt;=O$7)*(PerDiem[seasonEndDate]&gt;=O$7)),0))</f>
        <v>110</v>
      </c>
      <c r="P18" s="36">
        <f t="array" ref="P18">INDEX(PerDiem[LodgingRate],MATCH(1,((PerDiem[CityState]=$C18)*(PerDiem[seasonBeginDate]&lt;=P$7)*(PerDiem[seasonEndDate]&gt;=P$7)),0))</f>
        <v>110</v>
      </c>
      <c r="Q18" s="36">
        <f t="array" ref="Q18">INDEX(PerDiem[LodgingRate],MATCH(1,((PerDiem[CityState]=$C18)*(PerDiem[seasonBeginDate]&lt;=Q$7)*(PerDiem[seasonEndDate]&gt;=Q$7)),0))</f>
        <v>110</v>
      </c>
      <c r="R18" s="36">
        <f t="array" ref="R18">INDEX(PerDiem[LodgingRate],MATCH(1,((PerDiem[CityState]=$C18)*(PerDiem[seasonBeginDate]&lt;=R$7)*(PerDiem[seasonEndDate]&gt;=R$7)),0))</f>
        <v>110</v>
      </c>
      <c r="S18" s="36">
        <f t="array" ref="S18">INDEX(PerDiem[LodgingRate],MATCH(1,((PerDiem[CityState]=$C18)*(PerDiem[seasonBeginDate]&lt;=S$7)*(PerDiem[seasonEndDate]&gt;=S$7)),0))</f>
        <v>110</v>
      </c>
      <c r="T18" s="36">
        <f t="array" ref="T18">INDEX(PerDiem[LodgingRate],MATCH(1,((PerDiem[CityState]=$C18)*(PerDiem[seasonBeginDate]&lt;=T$7)*(PerDiem[seasonEndDate]&gt;=T$7)),0))</f>
        <v>110</v>
      </c>
    </row>
    <row r="19" spans="2:20" x14ac:dyDescent="0.25">
      <c r="B19" s="1" t="s">
        <v>66</v>
      </c>
      <c r="C19" s="1" t="str">
        <f t="shared" si="1"/>
        <v>__Default</v>
      </c>
      <c r="D19" s="2">
        <f t="shared" si="2"/>
        <v>68</v>
      </c>
      <c r="E19" s="27">
        <f>VLOOKUP($D19,PerDiemMeals[],7,FALSE)</f>
        <v>17</v>
      </c>
      <c r="F19" s="27">
        <f>VLOOKUP($D19,PerDiemMeals[],8,FALSE)</f>
        <v>21</v>
      </c>
      <c r="G19" s="27">
        <f>VLOOKUP($D19,PerDiemMeals[],9,FALSE)</f>
        <v>30</v>
      </c>
      <c r="H19" s="3"/>
      <c r="I19" s="36">
        <f t="array" ref="I19">INDEX(PerDiem[LodgingRate],MATCH(1,((PerDiem[CityState]=$C19)*(PerDiem[seasonBeginDate]&lt;=I$7)*(PerDiem[seasonEndDate]&gt;=I$7)),0))</f>
        <v>110</v>
      </c>
      <c r="J19" s="36">
        <f t="array" ref="J19">INDEX(PerDiem[LodgingRate],MATCH(1,((PerDiem[CityState]=$C19)*(PerDiem[seasonBeginDate]&lt;=J$7)*(PerDiem[seasonEndDate]&gt;=J$7)),0))</f>
        <v>110</v>
      </c>
      <c r="K19" s="36">
        <f t="array" ref="K19">INDEX(PerDiem[LodgingRate],MATCH(1,((PerDiem[CityState]=$C19)*(PerDiem[seasonBeginDate]&lt;=K$7)*(PerDiem[seasonEndDate]&gt;=K$7)),0))</f>
        <v>110</v>
      </c>
      <c r="L19" s="36">
        <f t="array" ref="L19">INDEX(PerDiem[LodgingRate],MATCH(1,((PerDiem[CityState]=$C19)*(PerDiem[seasonBeginDate]&lt;=L$7)*(PerDiem[seasonEndDate]&gt;=L$7)),0))</f>
        <v>110</v>
      </c>
      <c r="M19" s="36">
        <f t="array" ref="M19">INDEX(PerDiem[LodgingRate],MATCH(1,((PerDiem[CityState]=$C19)*(PerDiem[seasonBeginDate]&lt;=M$7)*(PerDiem[seasonEndDate]&gt;=M$7)),0))</f>
        <v>110</v>
      </c>
      <c r="N19" s="36">
        <f t="array" ref="N19">INDEX(PerDiem[LodgingRate],MATCH(1,((PerDiem[CityState]=$C19)*(PerDiem[seasonBeginDate]&lt;=N$7)*(PerDiem[seasonEndDate]&gt;=N$7)),0))</f>
        <v>110</v>
      </c>
      <c r="O19" s="36">
        <f t="array" ref="O19">INDEX(PerDiem[LodgingRate],MATCH(1,((PerDiem[CityState]=$C19)*(PerDiem[seasonBeginDate]&lt;=O$7)*(PerDiem[seasonEndDate]&gt;=O$7)),0))</f>
        <v>110</v>
      </c>
      <c r="P19" s="36">
        <f t="array" ref="P19">INDEX(PerDiem[LodgingRate],MATCH(1,((PerDiem[CityState]=$C19)*(PerDiem[seasonBeginDate]&lt;=P$7)*(PerDiem[seasonEndDate]&gt;=P$7)),0))</f>
        <v>110</v>
      </c>
      <c r="Q19" s="36">
        <f t="array" ref="Q19">INDEX(PerDiem[LodgingRate],MATCH(1,((PerDiem[CityState]=$C19)*(PerDiem[seasonBeginDate]&lt;=Q$7)*(PerDiem[seasonEndDate]&gt;=Q$7)),0))</f>
        <v>110</v>
      </c>
      <c r="R19" s="36">
        <f t="array" ref="R19">INDEX(PerDiem[LodgingRate],MATCH(1,((PerDiem[CityState]=$C19)*(PerDiem[seasonBeginDate]&lt;=R$7)*(PerDiem[seasonEndDate]&gt;=R$7)),0))</f>
        <v>110</v>
      </c>
      <c r="S19" s="36">
        <f t="array" ref="S19">INDEX(PerDiem[LodgingRate],MATCH(1,((PerDiem[CityState]=$C19)*(PerDiem[seasonBeginDate]&lt;=S$7)*(PerDiem[seasonEndDate]&gt;=S$7)),0))</f>
        <v>110</v>
      </c>
      <c r="T19" s="36">
        <f t="array" ref="T19">INDEX(PerDiem[LodgingRate],MATCH(1,((PerDiem[CityState]=$C19)*(PerDiem[seasonBeginDate]&lt;=T$7)*(PerDiem[seasonEndDate]&gt;=T$7)),0))</f>
        <v>110</v>
      </c>
    </row>
    <row r="20" spans="2:20" x14ac:dyDescent="0.25">
      <c r="B20" s="4"/>
      <c r="C20" s="4"/>
      <c r="D20" s="2"/>
      <c r="E20" s="3"/>
      <c r="F20" s="3"/>
      <c r="G20" s="3"/>
      <c r="H20" s="3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</row>
    <row r="21" spans="2:20" x14ac:dyDescent="0.25">
      <c r="B21" s="105" t="s">
        <v>75</v>
      </c>
      <c r="C21" s="105"/>
      <c r="D21" s="109"/>
      <c r="E21" s="110"/>
      <c r="F21" s="110"/>
      <c r="G21" s="110"/>
      <c r="H21" s="110"/>
      <c r="I21" s="112" t="s">
        <v>104</v>
      </c>
      <c r="J21" s="113" t="s">
        <v>105</v>
      </c>
      <c r="K21" s="113" t="s">
        <v>106</v>
      </c>
      <c r="L21" s="113" t="s">
        <v>107</v>
      </c>
      <c r="M21" s="113" t="s">
        <v>108</v>
      </c>
      <c r="N21" s="113" t="s">
        <v>109</v>
      </c>
      <c r="O21" s="113" t="s">
        <v>110</v>
      </c>
      <c r="P21" s="113" t="s">
        <v>111</v>
      </c>
      <c r="Q21" s="113" t="s">
        <v>112</v>
      </c>
      <c r="R21" s="113" t="s">
        <v>113</v>
      </c>
      <c r="S21" s="113" t="s">
        <v>114</v>
      </c>
      <c r="T21" s="113" t="s">
        <v>115</v>
      </c>
    </row>
    <row r="22" spans="2:20" x14ac:dyDescent="0.25">
      <c r="B22" s="1" t="s">
        <v>91</v>
      </c>
      <c r="C22" s="1" t="str">
        <f t="shared" ref="C22:C34" si="3">VLOOKUP(B22,locationSynonyms,3,FALSE)</f>
        <v>Seattle, WA</v>
      </c>
      <c r="D22" s="2">
        <f t="shared" ref="D22:D34" si="4">VLOOKUP($C22,locations,3,FALSE)</f>
        <v>92</v>
      </c>
      <c r="E22" s="27">
        <f>VLOOKUP($D22,PerDiemMeals[],7,FALSE)</f>
        <v>24</v>
      </c>
      <c r="F22" s="27">
        <f>VLOOKUP($D22,PerDiemMeals[],8,FALSE)</f>
        <v>28</v>
      </c>
      <c r="G22" s="27">
        <f>VLOOKUP($D22,PerDiemMeals[],9,FALSE)</f>
        <v>40</v>
      </c>
      <c r="H22" s="3"/>
      <c r="I22" s="36">
        <f t="array" ref="I22">INDEX(PerDiem[LodgingRate],MATCH(1,((PerDiem[CityState]=$C22)*(PerDiem[seasonBeginDate]&lt;=I$7)*(PerDiem[seasonEndDate]&gt;=I$7)),0))</f>
        <v>188</v>
      </c>
      <c r="J22" s="36">
        <f t="array" ref="J22">INDEX(PerDiem[LodgingRate],MATCH(1,((PerDiem[CityState]=$C22)*(PerDiem[seasonBeginDate]&lt;=J$7)*(PerDiem[seasonEndDate]&gt;=J$7)),0))</f>
        <v>188</v>
      </c>
      <c r="K22" s="36">
        <f t="array" ref="K22">INDEX(PerDiem[LodgingRate],MATCH(1,((PerDiem[CityState]=$C22)*(PerDiem[seasonBeginDate]&lt;=K$7)*(PerDiem[seasonEndDate]&gt;=K$7)),0))</f>
        <v>188</v>
      </c>
      <c r="L22" s="36">
        <f t="array" ref="L22">INDEX(PerDiem[LodgingRate],MATCH(1,((PerDiem[CityState]=$C22)*(PerDiem[seasonBeginDate]&lt;=L$7)*(PerDiem[seasonEndDate]&gt;=L$7)),0))</f>
        <v>188</v>
      </c>
      <c r="M22" s="36">
        <f t="array" ref="M22">INDEX(PerDiem[LodgingRate],MATCH(1,((PerDiem[CityState]=$C22)*(PerDiem[seasonBeginDate]&lt;=M$7)*(PerDiem[seasonEndDate]&gt;=M$7)),0))</f>
        <v>188</v>
      </c>
      <c r="N22" s="36">
        <f t="array" ref="N22">INDEX(PerDiem[LodgingRate],MATCH(1,((PerDiem[CityState]=$C22)*(PerDiem[seasonBeginDate]&lt;=N$7)*(PerDiem[seasonEndDate]&gt;=N$7)),0))</f>
        <v>188</v>
      </c>
      <c r="O22" s="36">
        <f t="array" ref="O22">INDEX(PerDiem[LodgingRate],MATCH(1,((PerDiem[CityState]=$C22)*(PerDiem[seasonBeginDate]&lt;=O$7)*(PerDiem[seasonEndDate]&gt;=O$7)),0))</f>
        <v>188</v>
      </c>
      <c r="P22" s="36">
        <f t="array" ref="P22">INDEX(PerDiem[LodgingRate],MATCH(1,((PerDiem[CityState]=$C22)*(PerDiem[seasonBeginDate]&lt;=P$7)*(PerDiem[seasonEndDate]&gt;=P$7)),0))</f>
        <v>188</v>
      </c>
      <c r="Q22" s="36">
        <f t="array" ref="Q22">INDEX(PerDiem[LodgingRate],MATCH(1,((PerDiem[CityState]=$C22)*(PerDiem[seasonBeginDate]&lt;=Q$7)*(PerDiem[seasonEndDate]&gt;=Q$7)),0))</f>
        <v>248</v>
      </c>
      <c r="R22" s="36">
        <f t="array" ref="R22">INDEX(PerDiem[LodgingRate],MATCH(1,((PerDiem[CityState]=$C22)*(PerDiem[seasonBeginDate]&lt;=R$7)*(PerDiem[seasonEndDate]&gt;=R$7)),0))</f>
        <v>248</v>
      </c>
      <c r="S22" s="36">
        <f t="array" ref="S22">INDEX(PerDiem[LodgingRate],MATCH(1,((PerDiem[CityState]=$C22)*(PerDiem[seasonBeginDate]&lt;=S$7)*(PerDiem[seasonEndDate]&gt;=S$7)),0))</f>
        <v>248</v>
      </c>
      <c r="T22" s="36">
        <f t="array" ref="T22">INDEX(PerDiem[LodgingRate],MATCH(1,((PerDiem[CityState]=$C22)*(PerDiem[seasonBeginDate]&lt;=T$7)*(PerDiem[seasonEndDate]&gt;=T$7)),0))</f>
        <v>248</v>
      </c>
    </row>
    <row r="23" spans="2:20" x14ac:dyDescent="0.25">
      <c r="B23" s="1" t="s">
        <v>76</v>
      </c>
      <c r="C23" s="1" t="str">
        <f t="shared" si="3"/>
        <v>__Default</v>
      </c>
      <c r="D23" s="2">
        <f t="shared" si="4"/>
        <v>68</v>
      </c>
      <c r="E23" s="27">
        <f>VLOOKUP($D23,PerDiemMeals[],7,FALSE)</f>
        <v>17</v>
      </c>
      <c r="F23" s="27">
        <f>VLOOKUP($D23,PerDiemMeals[],8,FALSE)</f>
        <v>21</v>
      </c>
      <c r="G23" s="27">
        <f>VLOOKUP($D23,PerDiemMeals[],9,FALSE)</f>
        <v>30</v>
      </c>
      <c r="H23" s="3"/>
      <c r="I23" s="36">
        <f t="array" ref="I23">INDEX(PerDiem[LodgingRate],MATCH(1,((PerDiem[CityState]=$C23)*(PerDiem[seasonBeginDate]&lt;=I$7)*(PerDiem[seasonEndDate]&gt;=I$7)),0))</f>
        <v>110</v>
      </c>
      <c r="J23" s="36">
        <f t="array" ref="J23">INDEX(PerDiem[LodgingRate],MATCH(1,((PerDiem[CityState]=$C23)*(PerDiem[seasonBeginDate]&lt;=J$7)*(PerDiem[seasonEndDate]&gt;=J$7)),0))</f>
        <v>110</v>
      </c>
      <c r="K23" s="36">
        <f t="array" ref="K23">INDEX(PerDiem[LodgingRate],MATCH(1,((PerDiem[CityState]=$C23)*(PerDiem[seasonBeginDate]&lt;=K$7)*(PerDiem[seasonEndDate]&gt;=K$7)),0))</f>
        <v>110</v>
      </c>
      <c r="L23" s="36">
        <f t="array" ref="L23">INDEX(PerDiem[LodgingRate],MATCH(1,((PerDiem[CityState]=$C23)*(PerDiem[seasonBeginDate]&lt;=L$7)*(PerDiem[seasonEndDate]&gt;=L$7)),0))</f>
        <v>110</v>
      </c>
      <c r="M23" s="36">
        <f t="array" ref="M23">INDEX(PerDiem[LodgingRate],MATCH(1,((PerDiem[CityState]=$C23)*(PerDiem[seasonBeginDate]&lt;=M$7)*(PerDiem[seasonEndDate]&gt;=M$7)),0))</f>
        <v>110</v>
      </c>
      <c r="N23" s="36">
        <f t="array" ref="N23">INDEX(PerDiem[LodgingRate],MATCH(1,((PerDiem[CityState]=$C23)*(PerDiem[seasonBeginDate]&lt;=N$7)*(PerDiem[seasonEndDate]&gt;=N$7)),0))</f>
        <v>110</v>
      </c>
      <c r="O23" s="36">
        <f t="array" ref="O23">INDEX(PerDiem[LodgingRate],MATCH(1,((PerDiem[CityState]=$C23)*(PerDiem[seasonBeginDate]&lt;=O$7)*(PerDiem[seasonEndDate]&gt;=O$7)),0))</f>
        <v>110</v>
      </c>
      <c r="P23" s="36">
        <f t="array" ref="P23">INDEX(PerDiem[LodgingRate],MATCH(1,((PerDiem[CityState]=$C23)*(PerDiem[seasonBeginDate]&lt;=P$7)*(PerDiem[seasonEndDate]&gt;=P$7)),0))</f>
        <v>110</v>
      </c>
      <c r="Q23" s="36">
        <f t="array" ref="Q23">INDEX(PerDiem[LodgingRate],MATCH(1,((PerDiem[CityState]=$C23)*(PerDiem[seasonBeginDate]&lt;=Q$7)*(PerDiem[seasonEndDate]&gt;=Q$7)),0))</f>
        <v>110</v>
      </c>
      <c r="R23" s="36">
        <f t="array" ref="R23">INDEX(PerDiem[LodgingRate],MATCH(1,((PerDiem[CityState]=$C23)*(PerDiem[seasonBeginDate]&lt;=R$7)*(PerDiem[seasonEndDate]&gt;=R$7)),0))</f>
        <v>110</v>
      </c>
      <c r="S23" s="36">
        <f t="array" ref="S23">INDEX(PerDiem[LodgingRate],MATCH(1,((PerDiem[CityState]=$C23)*(PerDiem[seasonBeginDate]&lt;=S$7)*(PerDiem[seasonEndDate]&gt;=S$7)),0))</f>
        <v>110</v>
      </c>
      <c r="T23" s="36">
        <f t="array" ref="T23">INDEX(PerDiem[LodgingRate],MATCH(1,((PerDiem[CityState]=$C23)*(PerDiem[seasonBeginDate]&lt;=T$7)*(PerDiem[seasonEndDate]&gt;=T$7)),0))</f>
        <v>110</v>
      </c>
    </row>
    <row r="24" spans="2:20" x14ac:dyDescent="0.25">
      <c r="B24" s="1" t="s">
        <v>86</v>
      </c>
      <c r="C24" s="1" t="str">
        <f t="shared" si="3"/>
        <v>Portland, OR</v>
      </c>
      <c r="D24" s="2">
        <f t="shared" si="4"/>
        <v>86</v>
      </c>
      <c r="E24" s="27">
        <f>VLOOKUP($D24,PerDiemMeals[],7,FALSE)</f>
        <v>23</v>
      </c>
      <c r="F24" s="27">
        <f>VLOOKUP($D24,PerDiemMeals[],8,FALSE)</f>
        <v>25</v>
      </c>
      <c r="G24" s="27">
        <f>VLOOKUP($D24,PerDiemMeals[],9,FALSE)</f>
        <v>38</v>
      </c>
      <c r="H24" s="3"/>
      <c r="I24" s="36">
        <f t="array" ref="I24">INDEX(PerDiem[LodgingRate],MATCH(1,((PerDiem[CityState]=$C24)*(PerDiem[seasonBeginDate]&lt;=I$7)*(PerDiem[seasonEndDate]&gt;=I$7)),0))</f>
        <v>155</v>
      </c>
      <c r="J24" s="36">
        <f t="array" ref="J24">INDEX(PerDiem[LodgingRate],MATCH(1,((PerDiem[CityState]=$C24)*(PerDiem[seasonBeginDate]&lt;=J$7)*(PerDiem[seasonEndDate]&gt;=J$7)),0))</f>
        <v>155</v>
      </c>
      <c r="K24" s="36">
        <f t="array" ref="K24">INDEX(PerDiem[LodgingRate],MATCH(1,((PerDiem[CityState]=$C24)*(PerDiem[seasonBeginDate]&lt;=K$7)*(PerDiem[seasonEndDate]&gt;=K$7)),0))</f>
        <v>155</v>
      </c>
      <c r="L24" s="36">
        <f t="array" ref="L24">INDEX(PerDiem[LodgingRate],MATCH(1,((PerDiem[CityState]=$C24)*(PerDiem[seasonBeginDate]&lt;=L$7)*(PerDiem[seasonEndDate]&gt;=L$7)),0))</f>
        <v>155</v>
      </c>
      <c r="M24" s="36">
        <f t="array" ref="M24">INDEX(PerDiem[LodgingRate],MATCH(1,((PerDiem[CityState]=$C24)*(PerDiem[seasonBeginDate]&lt;=M$7)*(PerDiem[seasonEndDate]&gt;=M$7)),0))</f>
        <v>155</v>
      </c>
      <c r="N24" s="36">
        <f t="array" ref="N24">INDEX(PerDiem[LodgingRate],MATCH(1,((PerDiem[CityState]=$C24)*(PerDiem[seasonBeginDate]&lt;=N$7)*(PerDiem[seasonEndDate]&gt;=N$7)),0))</f>
        <v>155</v>
      </c>
      <c r="O24" s="36">
        <f t="array" ref="O24">INDEX(PerDiem[LodgingRate],MATCH(1,((PerDiem[CityState]=$C24)*(PerDiem[seasonBeginDate]&lt;=O$7)*(PerDiem[seasonEndDate]&gt;=O$7)),0))</f>
        <v>155</v>
      </c>
      <c r="P24" s="36">
        <f t="array" ref="P24">INDEX(PerDiem[LodgingRate],MATCH(1,((PerDiem[CityState]=$C24)*(PerDiem[seasonBeginDate]&lt;=P$7)*(PerDiem[seasonEndDate]&gt;=P$7)),0))</f>
        <v>155</v>
      </c>
      <c r="Q24" s="36">
        <f t="array" ref="Q24">INDEX(PerDiem[LodgingRate],MATCH(1,((PerDiem[CityState]=$C24)*(PerDiem[seasonBeginDate]&lt;=Q$7)*(PerDiem[seasonEndDate]&gt;=Q$7)),0))</f>
        <v>155</v>
      </c>
      <c r="R24" s="36">
        <f t="array" ref="R24">INDEX(PerDiem[LodgingRate],MATCH(1,((PerDiem[CityState]=$C24)*(PerDiem[seasonBeginDate]&lt;=R$7)*(PerDiem[seasonEndDate]&gt;=R$7)),0))</f>
        <v>155</v>
      </c>
      <c r="S24" s="36">
        <f t="array" ref="S24">INDEX(PerDiem[LodgingRate],MATCH(1,((PerDiem[CityState]=$C24)*(PerDiem[seasonBeginDate]&lt;=S$7)*(PerDiem[seasonEndDate]&gt;=S$7)),0))</f>
        <v>155</v>
      </c>
      <c r="T24" s="36">
        <f t="array" ref="T24">INDEX(PerDiem[LodgingRate],MATCH(1,((PerDiem[CityState]=$C24)*(PerDiem[seasonBeginDate]&lt;=T$7)*(PerDiem[seasonEndDate]&gt;=T$7)),0))</f>
        <v>155</v>
      </c>
    </row>
    <row r="25" spans="2:20" x14ac:dyDescent="0.25">
      <c r="B25" s="1" t="s">
        <v>85</v>
      </c>
      <c r="C25" s="1" t="str">
        <f t="shared" si="3"/>
        <v>Olympia / Tumwater, WA</v>
      </c>
      <c r="D25" s="2">
        <f t="shared" si="4"/>
        <v>80</v>
      </c>
      <c r="E25" s="27">
        <f>VLOOKUP($D25,PerDiemMeals[],7,FALSE)</f>
        <v>21</v>
      </c>
      <c r="F25" s="27">
        <f>VLOOKUP($D25,PerDiemMeals[],8,FALSE)</f>
        <v>24</v>
      </c>
      <c r="G25" s="27">
        <f>VLOOKUP($D25,PerDiemMeals[],9,FALSE)</f>
        <v>35</v>
      </c>
      <c r="H25" s="3"/>
      <c r="I25" s="36">
        <f t="array" ref="I25">INDEX(PerDiem[LodgingRate],MATCH(1,((PerDiem[CityState]=$C25)*(PerDiem[seasonBeginDate]&lt;=I$7)*(PerDiem[seasonEndDate]&gt;=I$7)),0))</f>
        <v>128</v>
      </c>
      <c r="J25" s="36">
        <f t="array" ref="J25">INDEX(PerDiem[LodgingRate],MATCH(1,((PerDiem[CityState]=$C25)*(PerDiem[seasonBeginDate]&lt;=J$7)*(PerDiem[seasonEndDate]&gt;=J$7)),0))</f>
        <v>128</v>
      </c>
      <c r="K25" s="36">
        <f t="array" ref="K25">INDEX(PerDiem[LodgingRate],MATCH(1,((PerDiem[CityState]=$C25)*(PerDiem[seasonBeginDate]&lt;=K$7)*(PerDiem[seasonEndDate]&gt;=K$7)),0))</f>
        <v>151</v>
      </c>
      <c r="L25" s="36">
        <f t="array" ref="L25">INDEX(PerDiem[LodgingRate],MATCH(1,((PerDiem[CityState]=$C25)*(PerDiem[seasonBeginDate]&lt;=L$7)*(PerDiem[seasonEndDate]&gt;=L$7)),0))</f>
        <v>151</v>
      </c>
      <c r="M25" s="36">
        <f t="array" ref="M25">INDEX(PerDiem[LodgingRate],MATCH(1,((PerDiem[CityState]=$C25)*(PerDiem[seasonBeginDate]&lt;=M$7)*(PerDiem[seasonEndDate]&gt;=M$7)),0))</f>
        <v>151</v>
      </c>
      <c r="N25" s="36">
        <f t="array" ref="N25">INDEX(PerDiem[LodgingRate],MATCH(1,((PerDiem[CityState]=$C25)*(PerDiem[seasonBeginDate]&lt;=N$7)*(PerDiem[seasonEndDate]&gt;=N$7)),0))</f>
        <v>151</v>
      </c>
      <c r="O25" s="36">
        <f t="array" ref="O25">INDEX(PerDiem[LodgingRate],MATCH(1,((PerDiem[CityState]=$C25)*(PerDiem[seasonBeginDate]&lt;=O$7)*(PerDiem[seasonEndDate]&gt;=O$7)),0))</f>
        <v>151</v>
      </c>
      <c r="P25" s="36">
        <f t="array" ref="P25">INDEX(PerDiem[LodgingRate],MATCH(1,((PerDiem[CityState]=$C25)*(PerDiem[seasonBeginDate]&lt;=P$7)*(PerDiem[seasonEndDate]&gt;=P$7)),0))</f>
        <v>151</v>
      </c>
      <c r="Q25" s="36">
        <f t="array" ref="Q25">INDEX(PerDiem[LodgingRate],MATCH(1,((PerDiem[CityState]=$C25)*(PerDiem[seasonBeginDate]&lt;=Q$7)*(PerDiem[seasonEndDate]&gt;=Q$7)),0))</f>
        <v>151</v>
      </c>
      <c r="R25" s="36">
        <f t="array" ref="R25">INDEX(PerDiem[LodgingRate],MATCH(1,((PerDiem[CityState]=$C25)*(PerDiem[seasonBeginDate]&lt;=R$7)*(PerDiem[seasonEndDate]&gt;=R$7)),0))</f>
        <v>175</v>
      </c>
      <c r="S25" s="36">
        <f t="array" ref="S25">INDEX(PerDiem[LodgingRate],MATCH(1,((PerDiem[CityState]=$C25)*(PerDiem[seasonBeginDate]&lt;=S$7)*(PerDiem[seasonEndDate]&gt;=S$7)),0))</f>
        <v>175</v>
      </c>
      <c r="T25" s="36">
        <f t="array" ref="T25">INDEX(PerDiem[LodgingRate],MATCH(1,((PerDiem[CityState]=$C25)*(PerDiem[seasonBeginDate]&lt;=T$7)*(PerDiem[seasonEndDate]&gt;=T$7)),0))</f>
        <v>128</v>
      </c>
    </row>
    <row r="26" spans="2:20" x14ac:dyDescent="0.25">
      <c r="B26" s="1" t="s">
        <v>99</v>
      </c>
      <c r="C26" s="1" t="str">
        <f t="shared" si="3"/>
        <v>Seattle, WA</v>
      </c>
      <c r="D26" s="2">
        <f t="shared" si="4"/>
        <v>92</v>
      </c>
      <c r="E26" s="27">
        <f>VLOOKUP($D26,PerDiemMeals[],7,FALSE)</f>
        <v>24</v>
      </c>
      <c r="F26" s="27">
        <f>VLOOKUP($D26,PerDiemMeals[],8,FALSE)</f>
        <v>28</v>
      </c>
      <c r="G26" s="27">
        <f>VLOOKUP($D26,PerDiemMeals[],9,FALSE)</f>
        <v>40</v>
      </c>
      <c r="H26" s="3"/>
      <c r="I26" s="36">
        <f t="array" ref="I26">INDEX(PerDiem[LodgingRate],MATCH(1,((PerDiem[CityState]=$C26)*(PerDiem[seasonBeginDate]&lt;=I$7)*(PerDiem[seasonEndDate]&gt;=I$7)),0))</f>
        <v>188</v>
      </c>
      <c r="J26" s="36">
        <f t="array" ref="J26">INDEX(PerDiem[LodgingRate],MATCH(1,((PerDiem[CityState]=$C26)*(PerDiem[seasonBeginDate]&lt;=J$7)*(PerDiem[seasonEndDate]&gt;=J$7)),0))</f>
        <v>188</v>
      </c>
      <c r="K26" s="36">
        <f t="array" ref="K26">INDEX(PerDiem[LodgingRate],MATCH(1,((PerDiem[CityState]=$C26)*(PerDiem[seasonBeginDate]&lt;=K$7)*(PerDiem[seasonEndDate]&gt;=K$7)),0))</f>
        <v>188</v>
      </c>
      <c r="L26" s="36">
        <f t="array" ref="L26">INDEX(PerDiem[LodgingRate],MATCH(1,((PerDiem[CityState]=$C26)*(PerDiem[seasonBeginDate]&lt;=L$7)*(PerDiem[seasonEndDate]&gt;=L$7)),0))</f>
        <v>188</v>
      </c>
      <c r="M26" s="36">
        <f t="array" ref="M26">INDEX(PerDiem[LodgingRate],MATCH(1,((PerDiem[CityState]=$C26)*(PerDiem[seasonBeginDate]&lt;=M$7)*(PerDiem[seasonEndDate]&gt;=M$7)),0))</f>
        <v>188</v>
      </c>
      <c r="N26" s="36">
        <f t="array" ref="N26">INDEX(PerDiem[LodgingRate],MATCH(1,((PerDiem[CityState]=$C26)*(PerDiem[seasonBeginDate]&lt;=N$7)*(PerDiem[seasonEndDate]&gt;=N$7)),0))</f>
        <v>188</v>
      </c>
      <c r="O26" s="36">
        <f t="array" ref="O26">INDEX(PerDiem[LodgingRate],MATCH(1,((PerDiem[CityState]=$C26)*(PerDiem[seasonBeginDate]&lt;=O$7)*(PerDiem[seasonEndDate]&gt;=O$7)),0))</f>
        <v>188</v>
      </c>
      <c r="P26" s="36">
        <f t="array" ref="P26">INDEX(PerDiem[LodgingRate],MATCH(1,((PerDiem[CityState]=$C26)*(PerDiem[seasonBeginDate]&lt;=P$7)*(PerDiem[seasonEndDate]&gt;=P$7)),0))</f>
        <v>188</v>
      </c>
      <c r="Q26" s="36">
        <f t="array" ref="Q26">INDEX(PerDiem[LodgingRate],MATCH(1,((PerDiem[CityState]=$C26)*(PerDiem[seasonBeginDate]&lt;=Q$7)*(PerDiem[seasonEndDate]&gt;=Q$7)),0))</f>
        <v>248</v>
      </c>
      <c r="R26" s="36">
        <f t="array" ref="R26">INDEX(PerDiem[LodgingRate],MATCH(1,((PerDiem[CityState]=$C26)*(PerDiem[seasonBeginDate]&lt;=R$7)*(PerDiem[seasonEndDate]&gt;=R$7)),0))</f>
        <v>248</v>
      </c>
      <c r="S26" s="36">
        <f t="array" ref="S26">INDEX(PerDiem[LodgingRate],MATCH(1,((PerDiem[CityState]=$C26)*(PerDiem[seasonBeginDate]&lt;=S$7)*(PerDiem[seasonEndDate]&gt;=S$7)),0))</f>
        <v>248</v>
      </c>
      <c r="T26" s="36">
        <f t="array" ref="T26">INDEX(PerDiem[LodgingRate],MATCH(1,((PerDiem[CityState]=$C26)*(PerDiem[seasonBeginDate]&lt;=T$7)*(PerDiem[seasonEndDate]&gt;=T$7)),0))</f>
        <v>248</v>
      </c>
    </row>
    <row r="27" spans="2:20" x14ac:dyDescent="0.25">
      <c r="B27" s="1" t="s">
        <v>87</v>
      </c>
      <c r="C27" s="1" t="str">
        <f t="shared" si="3"/>
        <v>Vancouver, WA</v>
      </c>
      <c r="D27" s="2">
        <f t="shared" si="4"/>
        <v>86</v>
      </c>
      <c r="E27" s="27">
        <f>VLOOKUP($D27,PerDiemMeals[],7,FALSE)</f>
        <v>23</v>
      </c>
      <c r="F27" s="27">
        <f>VLOOKUP($D27,PerDiemMeals[],8,FALSE)</f>
        <v>25</v>
      </c>
      <c r="G27" s="27">
        <f>VLOOKUP($D27,PerDiemMeals[],9,FALSE)</f>
        <v>38</v>
      </c>
      <c r="H27" s="3"/>
      <c r="I27" s="36">
        <f t="array" ref="I27">INDEX(PerDiem[LodgingRate],MATCH(1,((PerDiem[CityState]=$C27)*(PerDiem[seasonBeginDate]&lt;=I$7)*(PerDiem[seasonEndDate]&gt;=I$7)),0))</f>
        <v>155</v>
      </c>
      <c r="J27" s="36">
        <f t="array" ref="J27">INDEX(PerDiem[LodgingRate],MATCH(1,((PerDiem[CityState]=$C27)*(PerDiem[seasonBeginDate]&lt;=J$7)*(PerDiem[seasonEndDate]&gt;=J$7)),0))</f>
        <v>155</v>
      </c>
      <c r="K27" s="36">
        <f t="array" ref="K27">INDEX(PerDiem[LodgingRate],MATCH(1,((PerDiem[CityState]=$C27)*(PerDiem[seasonBeginDate]&lt;=K$7)*(PerDiem[seasonEndDate]&gt;=K$7)),0))</f>
        <v>155</v>
      </c>
      <c r="L27" s="36">
        <f t="array" ref="L27">INDEX(PerDiem[LodgingRate],MATCH(1,((PerDiem[CityState]=$C27)*(PerDiem[seasonBeginDate]&lt;=L$7)*(PerDiem[seasonEndDate]&gt;=L$7)),0))</f>
        <v>155</v>
      </c>
      <c r="M27" s="36">
        <f t="array" ref="M27">INDEX(PerDiem[LodgingRate],MATCH(1,((PerDiem[CityState]=$C27)*(PerDiem[seasonBeginDate]&lt;=M$7)*(PerDiem[seasonEndDate]&gt;=M$7)),0))</f>
        <v>155</v>
      </c>
      <c r="N27" s="36">
        <f t="array" ref="N27">INDEX(PerDiem[LodgingRate],MATCH(1,((PerDiem[CityState]=$C27)*(PerDiem[seasonBeginDate]&lt;=N$7)*(PerDiem[seasonEndDate]&gt;=N$7)),0))</f>
        <v>155</v>
      </c>
      <c r="O27" s="36">
        <f t="array" ref="O27">INDEX(PerDiem[LodgingRate],MATCH(1,((PerDiem[CityState]=$C27)*(PerDiem[seasonBeginDate]&lt;=O$7)*(PerDiem[seasonEndDate]&gt;=O$7)),0))</f>
        <v>155</v>
      </c>
      <c r="P27" s="36">
        <f t="array" ref="P27">INDEX(PerDiem[LodgingRate],MATCH(1,((PerDiem[CityState]=$C27)*(PerDiem[seasonBeginDate]&lt;=P$7)*(PerDiem[seasonEndDate]&gt;=P$7)),0))</f>
        <v>155</v>
      </c>
      <c r="Q27" s="36">
        <f t="array" ref="Q27">INDEX(PerDiem[LodgingRate],MATCH(1,((PerDiem[CityState]=$C27)*(PerDiem[seasonBeginDate]&lt;=Q$7)*(PerDiem[seasonEndDate]&gt;=Q$7)),0))</f>
        <v>155</v>
      </c>
      <c r="R27" s="36">
        <f t="array" ref="R27">INDEX(PerDiem[LodgingRate],MATCH(1,((PerDiem[CityState]=$C27)*(PerDiem[seasonBeginDate]&lt;=R$7)*(PerDiem[seasonEndDate]&gt;=R$7)),0))</f>
        <v>155</v>
      </c>
      <c r="S27" s="36">
        <f t="array" ref="S27">INDEX(PerDiem[LodgingRate],MATCH(1,((PerDiem[CityState]=$C27)*(PerDiem[seasonBeginDate]&lt;=S$7)*(PerDiem[seasonEndDate]&gt;=S$7)),0))</f>
        <v>155</v>
      </c>
      <c r="T27" s="36">
        <f t="array" ref="T27">INDEX(PerDiem[LodgingRate],MATCH(1,((PerDiem[CityState]=$C27)*(PerDiem[seasonBeginDate]&lt;=T$7)*(PerDiem[seasonEndDate]&gt;=T$7)),0))</f>
        <v>155</v>
      </c>
    </row>
    <row r="28" spans="2:20" x14ac:dyDescent="0.25">
      <c r="B28" s="1" t="s">
        <v>46</v>
      </c>
      <c r="C28" s="1" t="str">
        <f t="shared" si="3"/>
        <v>Spokane, WA</v>
      </c>
      <c r="D28" s="2">
        <f t="shared" si="4"/>
        <v>86</v>
      </c>
      <c r="E28" s="27">
        <f>VLOOKUP($D28,PerDiemMeals[],7,FALSE)</f>
        <v>23</v>
      </c>
      <c r="F28" s="27">
        <f>VLOOKUP($D28,PerDiemMeals[],8,FALSE)</f>
        <v>25</v>
      </c>
      <c r="G28" s="27">
        <f>VLOOKUP($D28,PerDiemMeals[],9,FALSE)</f>
        <v>38</v>
      </c>
      <c r="H28" s="3"/>
      <c r="I28" s="36">
        <f t="array" ref="I28">INDEX(PerDiem[LodgingRate],MATCH(1,((PerDiem[CityState]=$C28)*(PerDiem[seasonBeginDate]&lt;=I$7)*(PerDiem[seasonEndDate]&gt;=I$7)),0))</f>
        <v>126</v>
      </c>
      <c r="J28" s="36">
        <f t="array" ref="J28">INDEX(PerDiem[LodgingRate],MATCH(1,((PerDiem[CityState]=$C28)*(PerDiem[seasonBeginDate]&lt;=J$7)*(PerDiem[seasonEndDate]&gt;=J$7)),0))</f>
        <v>126</v>
      </c>
      <c r="K28" s="36">
        <f t="array" ref="K28">INDEX(PerDiem[LodgingRate],MATCH(1,((PerDiem[CityState]=$C28)*(PerDiem[seasonBeginDate]&lt;=K$7)*(PerDiem[seasonEndDate]&gt;=K$7)),0))</f>
        <v>126</v>
      </c>
      <c r="L28" s="36">
        <f t="array" ref="L28">INDEX(PerDiem[LodgingRate],MATCH(1,((PerDiem[CityState]=$C28)*(PerDiem[seasonBeginDate]&lt;=L$7)*(PerDiem[seasonEndDate]&gt;=L$7)),0))</f>
        <v>126</v>
      </c>
      <c r="M28" s="36">
        <f t="array" ref="M28">INDEX(PerDiem[LodgingRate],MATCH(1,((PerDiem[CityState]=$C28)*(PerDiem[seasonBeginDate]&lt;=M$7)*(PerDiem[seasonEndDate]&gt;=M$7)),0))</f>
        <v>126</v>
      </c>
      <c r="N28" s="36">
        <f t="array" ref="N28">INDEX(PerDiem[LodgingRate],MATCH(1,((PerDiem[CityState]=$C28)*(PerDiem[seasonBeginDate]&lt;=N$7)*(PerDiem[seasonEndDate]&gt;=N$7)),0))</f>
        <v>126</v>
      </c>
      <c r="O28" s="36">
        <f t="array" ref="O28">INDEX(PerDiem[LodgingRate],MATCH(1,((PerDiem[CityState]=$C28)*(PerDiem[seasonBeginDate]&lt;=O$7)*(PerDiem[seasonEndDate]&gt;=O$7)),0))</f>
        <v>126</v>
      </c>
      <c r="P28" s="36">
        <f t="array" ref="P28">INDEX(PerDiem[LodgingRate],MATCH(1,((PerDiem[CityState]=$C28)*(PerDiem[seasonBeginDate]&lt;=P$7)*(PerDiem[seasonEndDate]&gt;=P$7)),0))</f>
        <v>126</v>
      </c>
      <c r="Q28" s="36">
        <f t="array" ref="Q28">INDEX(PerDiem[LodgingRate],MATCH(1,((PerDiem[CityState]=$C28)*(PerDiem[seasonBeginDate]&lt;=Q$7)*(PerDiem[seasonEndDate]&gt;=Q$7)),0))</f>
        <v>126</v>
      </c>
      <c r="R28" s="36">
        <f t="array" ref="R28">INDEX(PerDiem[LodgingRate],MATCH(1,((PerDiem[CityState]=$C28)*(PerDiem[seasonBeginDate]&lt;=R$7)*(PerDiem[seasonEndDate]&gt;=R$7)),0))</f>
        <v>126</v>
      </c>
      <c r="S28" s="36">
        <f t="array" ref="S28">INDEX(PerDiem[LodgingRate],MATCH(1,((PerDiem[CityState]=$C28)*(PerDiem[seasonBeginDate]&lt;=S$7)*(PerDiem[seasonEndDate]&gt;=S$7)),0))</f>
        <v>126</v>
      </c>
      <c r="T28" s="36">
        <f t="array" ref="T28">INDEX(PerDiem[LodgingRate],MATCH(1,((PerDiem[CityState]=$C28)*(PerDiem[seasonBeginDate]&lt;=T$7)*(PerDiem[seasonEndDate]&gt;=T$7)),0))</f>
        <v>126</v>
      </c>
    </row>
    <row r="29" spans="2:20" x14ac:dyDescent="0.25">
      <c r="B29" s="1" t="s">
        <v>77</v>
      </c>
      <c r="C29" s="1" t="str">
        <f t="shared" si="3"/>
        <v>Tacoma, WA</v>
      </c>
      <c r="D29" s="2">
        <f t="shared" si="4"/>
        <v>86</v>
      </c>
      <c r="E29" s="27">
        <f>VLOOKUP($D29,PerDiemMeals[],7,FALSE)</f>
        <v>23</v>
      </c>
      <c r="F29" s="27">
        <f>VLOOKUP($D29,PerDiemMeals[],8,FALSE)</f>
        <v>25</v>
      </c>
      <c r="G29" s="27">
        <f>VLOOKUP($D29,PerDiemMeals[],9,FALSE)</f>
        <v>38</v>
      </c>
      <c r="H29" s="3"/>
      <c r="I29" s="36">
        <f t="array" ref="I29">INDEX(PerDiem[LodgingRate],MATCH(1,((PerDiem[CityState]=$C29)*(PerDiem[seasonBeginDate]&lt;=I$7)*(PerDiem[seasonEndDate]&gt;=I$7)),0))</f>
        <v>136</v>
      </c>
      <c r="J29" s="36">
        <f t="array" ref="J29">INDEX(PerDiem[LodgingRate],MATCH(1,((PerDiem[CityState]=$C29)*(PerDiem[seasonBeginDate]&lt;=J$7)*(PerDiem[seasonEndDate]&gt;=J$7)),0))</f>
        <v>136</v>
      </c>
      <c r="K29" s="36">
        <f t="array" ref="K29">INDEX(PerDiem[LodgingRate],MATCH(1,((PerDiem[CityState]=$C29)*(PerDiem[seasonBeginDate]&lt;=K$7)*(PerDiem[seasonEndDate]&gt;=K$7)),0))</f>
        <v>136</v>
      </c>
      <c r="L29" s="36">
        <f t="array" ref="L29">INDEX(PerDiem[LodgingRate],MATCH(1,((PerDiem[CityState]=$C29)*(PerDiem[seasonBeginDate]&lt;=L$7)*(PerDiem[seasonEndDate]&gt;=L$7)),0))</f>
        <v>136</v>
      </c>
      <c r="M29" s="36">
        <f t="array" ref="M29">INDEX(PerDiem[LodgingRate],MATCH(1,((PerDiem[CityState]=$C29)*(PerDiem[seasonBeginDate]&lt;=M$7)*(PerDiem[seasonEndDate]&gt;=M$7)),0))</f>
        <v>136</v>
      </c>
      <c r="N29" s="36">
        <f t="array" ref="N29">INDEX(PerDiem[LodgingRate],MATCH(1,((PerDiem[CityState]=$C29)*(PerDiem[seasonBeginDate]&lt;=N$7)*(PerDiem[seasonEndDate]&gt;=N$7)),0))</f>
        <v>136</v>
      </c>
      <c r="O29" s="36">
        <f t="array" ref="O29">INDEX(PerDiem[LodgingRate],MATCH(1,((PerDiem[CityState]=$C29)*(PerDiem[seasonBeginDate]&lt;=O$7)*(PerDiem[seasonEndDate]&gt;=O$7)),0))</f>
        <v>136</v>
      </c>
      <c r="P29" s="36">
        <f t="array" ref="P29">INDEX(PerDiem[LodgingRate],MATCH(1,((PerDiem[CityState]=$C29)*(PerDiem[seasonBeginDate]&lt;=P$7)*(PerDiem[seasonEndDate]&gt;=P$7)),0))</f>
        <v>136</v>
      </c>
      <c r="Q29" s="36">
        <f t="array" ref="Q29">INDEX(PerDiem[LodgingRate],MATCH(1,((PerDiem[CityState]=$C29)*(PerDiem[seasonBeginDate]&lt;=Q$7)*(PerDiem[seasonEndDate]&gt;=Q$7)),0))</f>
        <v>136</v>
      </c>
      <c r="R29" s="36">
        <f t="array" ref="R29">INDEX(PerDiem[LodgingRate],MATCH(1,((PerDiem[CityState]=$C29)*(PerDiem[seasonBeginDate]&lt;=R$7)*(PerDiem[seasonEndDate]&gt;=R$7)),0))</f>
        <v>136</v>
      </c>
      <c r="S29" s="36">
        <f t="array" ref="S29">INDEX(PerDiem[LodgingRate],MATCH(1,((PerDiem[CityState]=$C29)*(PerDiem[seasonBeginDate]&lt;=S$7)*(PerDiem[seasonEndDate]&gt;=S$7)),0))</f>
        <v>136</v>
      </c>
      <c r="T29" s="36">
        <f t="array" ref="T29">INDEX(PerDiem[LodgingRate],MATCH(1,((PerDiem[CityState]=$C29)*(PerDiem[seasonBeginDate]&lt;=T$7)*(PerDiem[seasonEndDate]&gt;=T$7)),0))</f>
        <v>136</v>
      </c>
    </row>
    <row r="30" spans="2:20" x14ac:dyDescent="0.25">
      <c r="B30" s="1" t="s">
        <v>451</v>
      </c>
      <c r="C30" s="1" t="str">
        <f t="shared" si="3"/>
        <v>Richland / Pasco, WA</v>
      </c>
      <c r="D30" s="2">
        <f t="shared" si="4"/>
        <v>86</v>
      </c>
      <c r="E30" s="27">
        <f>VLOOKUP($D30,PerDiemMeals[],7,FALSE)</f>
        <v>23</v>
      </c>
      <c r="F30" s="27">
        <f>VLOOKUP($D30,PerDiemMeals[],8,FALSE)</f>
        <v>25</v>
      </c>
      <c r="G30" s="27">
        <f>VLOOKUP($D30,PerDiemMeals[],9,FALSE)</f>
        <v>38</v>
      </c>
      <c r="H30" s="3"/>
      <c r="I30" s="36">
        <f t="array" ref="I30">INDEX(PerDiem[LodgingRate],MATCH(1,((PerDiem[CityState]=$C30)*(PerDiem[seasonBeginDate]&lt;=I$7)*(PerDiem[seasonEndDate]&gt;=I$7)),0))</f>
        <v>130</v>
      </c>
      <c r="J30" s="36">
        <f t="array" ref="J30">INDEX(PerDiem[LodgingRate],MATCH(1,((PerDiem[CityState]=$C30)*(PerDiem[seasonBeginDate]&lt;=J$7)*(PerDiem[seasonEndDate]&gt;=J$7)),0))</f>
        <v>130</v>
      </c>
      <c r="K30" s="36">
        <f t="array" ref="K30">INDEX(PerDiem[LodgingRate],MATCH(1,((PerDiem[CityState]=$C30)*(PerDiem[seasonBeginDate]&lt;=K$7)*(PerDiem[seasonEndDate]&gt;=K$7)),0))</f>
        <v>130</v>
      </c>
      <c r="L30" s="36">
        <f t="array" ref="L30">INDEX(PerDiem[LodgingRate],MATCH(1,((PerDiem[CityState]=$C30)*(PerDiem[seasonBeginDate]&lt;=L$7)*(PerDiem[seasonEndDate]&gt;=L$7)),0))</f>
        <v>130</v>
      </c>
      <c r="M30" s="36">
        <f t="array" ref="M30">INDEX(PerDiem[LodgingRate],MATCH(1,((PerDiem[CityState]=$C30)*(PerDiem[seasonBeginDate]&lt;=M$7)*(PerDiem[seasonEndDate]&gt;=M$7)),0))</f>
        <v>130</v>
      </c>
      <c r="N30" s="36">
        <f t="array" ref="N30">INDEX(PerDiem[LodgingRate],MATCH(1,((PerDiem[CityState]=$C30)*(PerDiem[seasonBeginDate]&lt;=N$7)*(PerDiem[seasonEndDate]&gt;=N$7)),0))</f>
        <v>130</v>
      </c>
      <c r="O30" s="36">
        <f t="array" ref="O30">INDEX(PerDiem[LodgingRate],MATCH(1,((PerDiem[CityState]=$C30)*(PerDiem[seasonBeginDate]&lt;=O$7)*(PerDiem[seasonEndDate]&gt;=O$7)),0))</f>
        <v>130</v>
      </c>
      <c r="P30" s="36">
        <f t="array" ref="P30">INDEX(PerDiem[LodgingRate],MATCH(1,((PerDiem[CityState]=$C30)*(PerDiem[seasonBeginDate]&lt;=P$7)*(PerDiem[seasonEndDate]&gt;=P$7)),0))</f>
        <v>130</v>
      </c>
      <c r="Q30" s="36">
        <f t="array" ref="Q30">INDEX(PerDiem[LodgingRate],MATCH(1,((PerDiem[CityState]=$C30)*(PerDiem[seasonBeginDate]&lt;=Q$7)*(PerDiem[seasonEndDate]&gt;=Q$7)),0))</f>
        <v>130</v>
      </c>
      <c r="R30" s="36">
        <f t="array" ref="R30">INDEX(PerDiem[LodgingRate],MATCH(1,((PerDiem[CityState]=$C30)*(PerDiem[seasonBeginDate]&lt;=R$7)*(PerDiem[seasonEndDate]&gt;=R$7)),0))</f>
        <v>130</v>
      </c>
      <c r="S30" s="36">
        <f t="array" ref="S30">INDEX(PerDiem[LodgingRate],MATCH(1,((PerDiem[CityState]=$C30)*(PerDiem[seasonBeginDate]&lt;=S$7)*(PerDiem[seasonEndDate]&gt;=S$7)),0))</f>
        <v>130</v>
      </c>
      <c r="T30" s="36">
        <f t="array" ref="T30">INDEX(PerDiem[LodgingRate],MATCH(1,((PerDiem[CityState]=$C30)*(PerDiem[seasonBeginDate]&lt;=T$7)*(PerDiem[seasonEndDate]&gt;=T$7)),0))</f>
        <v>130</v>
      </c>
    </row>
    <row r="31" spans="2:20" x14ac:dyDescent="0.25">
      <c r="B31" s="1" t="s">
        <v>47</v>
      </c>
      <c r="C31" s="1" t="str">
        <f t="shared" si="3"/>
        <v>Vancouver, WA</v>
      </c>
      <c r="D31" s="2">
        <f t="shared" si="4"/>
        <v>86</v>
      </c>
      <c r="E31" s="27">
        <f>VLOOKUP($D31,PerDiemMeals[],7,FALSE)</f>
        <v>23</v>
      </c>
      <c r="F31" s="27">
        <f>VLOOKUP($D31,PerDiemMeals[],8,FALSE)</f>
        <v>25</v>
      </c>
      <c r="G31" s="27">
        <f>VLOOKUP($D31,PerDiemMeals[],9,FALSE)</f>
        <v>38</v>
      </c>
      <c r="H31" s="3"/>
      <c r="I31" s="36">
        <f t="array" ref="I31">INDEX(PerDiem[LodgingRate],MATCH(1,((PerDiem[CityState]=$C31)*(PerDiem[seasonBeginDate]&lt;=I$7)*(PerDiem[seasonEndDate]&gt;=I$7)),0))</f>
        <v>155</v>
      </c>
      <c r="J31" s="36">
        <f t="array" ref="J31">INDEX(PerDiem[LodgingRate],MATCH(1,((PerDiem[CityState]=$C31)*(PerDiem[seasonBeginDate]&lt;=J$7)*(PerDiem[seasonEndDate]&gt;=J$7)),0))</f>
        <v>155</v>
      </c>
      <c r="K31" s="36">
        <f t="array" ref="K31">INDEX(PerDiem[LodgingRate],MATCH(1,((PerDiem[CityState]=$C31)*(PerDiem[seasonBeginDate]&lt;=K$7)*(PerDiem[seasonEndDate]&gt;=K$7)),0))</f>
        <v>155</v>
      </c>
      <c r="L31" s="36">
        <f t="array" ref="L31">INDEX(PerDiem[LodgingRate],MATCH(1,((PerDiem[CityState]=$C31)*(PerDiem[seasonBeginDate]&lt;=L$7)*(PerDiem[seasonEndDate]&gt;=L$7)),0))</f>
        <v>155</v>
      </c>
      <c r="M31" s="36">
        <f t="array" ref="M31">INDEX(PerDiem[LodgingRate],MATCH(1,((PerDiem[CityState]=$C31)*(PerDiem[seasonBeginDate]&lt;=M$7)*(PerDiem[seasonEndDate]&gt;=M$7)),0))</f>
        <v>155</v>
      </c>
      <c r="N31" s="36">
        <f t="array" ref="N31">INDEX(PerDiem[LodgingRate],MATCH(1,((PerDiem[CityState]=$C31)*(PerDiem[seasonBeginDate]&lt;=N$7)*(PerDiem[seasonEndDate]&gt;=N$7)),0))</f>
        <v>155</v>
      </c>
      <c r="O31" s="36">
        <f t="array" ref="O31">INDEX(PerDiem[LodgingRate],MATCH(1,((PerDiem[CityState]=$C31)*(PerDiem[seasonBeginDate]&lt;=O$7)*(PerDiem[seasonEndDate]&gt;=O$7)),0))</f>
        <v>155</v>
      </c>
      <c r="P31" s="36">
        <f t="array" ref="P31">INDEX(PerDiem[LodgingRate],MATCH(1,((PerDiem[CityState]=$C31)*(PerDiem[seasonBeginDate]&lt;=P$7)*(PerDiem[seasonEndDate]&gt;=P$7)),0))</f>
        <v>155</v>
      </c>
      <c r="Q31" s="36">
        <f t="array" ref="Q31">INDEX(PerDiem[LodgingRate],MATCH(1,((PerDiem[CityState]=$C31)*(PerDiem[seasonBeginDate]&lt;=Q$7)*(PerDiem[seasonEndDate]&gt;=Q$7)),0))</f>
        <v>155</v>
      </c>
      <c r="R31" s="36">
        <f t="array" ref="R31">INDEX(PerDiem[LodgingRate],MATCH(1,((PerDiem[CityState]=$C31)*(PerDiem[seasonBeginDate]&lt;=R$7)*(PerDiem[seasonEndDate]&gt;=R$7)),0))</f>
        <v>155</v>
      </c>
      <c r="S31" s="36">
        <f t="array" ref="S31">INDEX(PerDiem[LodgingRate],MATCH(1,((PerDiem[CityState]=$C31)*(PerDiem[seasonBeginDate]&lt;=S$7)*(PerDiem[seasonEndDate]&gt;=S$7)),0))</f>
        <v>155</v>
      </c>
      <c r="T31" s="36">
        <f t="array" ref="T31">INDEX(PerDiem[LodgingRate],MATCH(1,((PerDiem[CityState]=$C31)*(PerDiem[seasonBeginDate]&lt;=T$7)*(PerDiem[seasonEndDate]&gt;=T$7)),0))</f>
        <v>155</v>
      </c>
    </row>
    <row r="32" spans="2:20" x14ac:dyDescent="0.25">
      <c r="B32" s="1" t="s">
        <v>67</v>
      </c>
      <c r="C32" s="1" t="str">
        <f t="shared" si="3"/>
        <v>__Default</v>
      </c>
      <c r="D32" s="2">
        <f t="shared" si="4"/>
        <v>68</v>
      </c>
      <c r="E32" s="27">
        <f>VLOOKUP($D32,PerDiemMeals[],7,FALSE)</f>
        <v>17</v>
      </c>
      <c r="F32" s="27">
        <f>VLOOKUP($D32,PerDiemMeals[],8,FALSE)</f>
        <v>21</v>
      </c>
      <c r="G32" s="27">
        <f>VLOOKUP($D32,PerDiemMeals[],9,FALSE)</f>
        <v>30</v>
      </c>
      <c r="H32" s="3"/>
      <c r="I32" s="36">
        <f t="array" ref="I32">INDEX(PerDiem[LodgingRate],MATCH(1,((PerDiem[CityState]=$C32)*(PerDiem[seasonBeginDate]&lt;=I$7)*(PerDiem[seasonEndDate]&gt;=I$7)),0))</f>
        <v>110</v>
      </c>
      <c r="J32" s="36">
        <f t="array" ref="J32">INDEX(PerDiem[LodgingRate],MATCH(1,((PerDiem[CityState]=$C32)*(PerDiem[seasonBeginDate]&lt;=J$7)*(PerDiem[seasonEndDate]&gt;=J$7)),0))</f>
        <v>110</v>
      </c>
      <c r="K32" s="36">
        <f t="array" ref="K32">INDEX(PerDiem[LodgingRate],MATCH(1,((PerDiem[CityState]=$C32)*(PerDiem[seasonBeginDate]&lt;=K$7)*(PerDiem[seasonEndDate]&gt;=K$7)),0))</f>
        <v>110</v>
      </c>
      <c r="L32" s="36">
        <f t="array" ref="L32">INDEX(PerDiem[LodgingRate],MATCH(1,((PerDiem[CityState]=$C32)*(PerDiem[seasonBeginDate]&lt;=L$7)*(PerDiem[seasonEndDate]&gt;=L$7)),0))</f>
        <v>110</v>
      </c>
      <c r="M32" s="36">
        <f t="array" ref="M32">INDEX(PerDiem[LodgingRate],MATCH(1,((PerDiem[CityState]=$C32)*(PerDiem[seasonBeginDate]&lt;=M$7)*(PerDiem[seasonEndDate]&gt;=M$7)),0))</f>
        <v>110</v>
      </c>
      <c r="N32" s="36">
        <f t="array" ref="N32">INDEX(PerDiem[LodgingRate],MATCH(1,((PerDiem[CityState]=$C32)*(PerDiem[seasonBeginDate]&lt;=N$7)*(PerDiem[seasonEndDate]&gt;=N$7)),0))</f>
        <v>110</v>
      </c>
      <c r="O32" s="36">
        <f t="array" ref="O32">INDEX(PerDiem[LodgingRate],MATCH(1,((PerDiem[CityState]=$C32)*(PerDiem[seasonBeginDate]&lt;=O$7)*(PerDiem[seasonEndDate]&gt;=O$7)),0))</f>
        <v>110</v>
      </c>
      <c r="P32" s="36">
        <f t="array" ref="P32">INDEX(PerDiem[LodgingRate],MATCH(1,((PerDiem[CityState]=$C32)*(PerDiem[seasonBeginDate]&lt;=P$7)*(PerDiem[seasonEndDate]&gt;=P$7)),0))</f>
        <v>110</v>
      </c>
      <c r="Q32" s="36">
        <f t="array" ref="Q32">INDEX(PerDiem[LodgingRate],MATCH(1,((PerDiem[CityState]=$C32)*(PerDiem[seasonBeginDate]&lt;=Q$7)*(PerDiem[seasonEndDate]&gt;=Q$7)),0))</f>
        <v>110</v>
      </c>
      <c r="R32" s="36">
        <f t="array" ref="R32">INDEX(PerDiem[LodgingRate],MATCH(1,((PerDiem[CityState]=$C32)*(PerDiem[seasonBeginDate]&lt;=R$7)*(PerDiem[seasonEndDate]&gt;=R$7)),0))</f>
        <v>110</v>
      </c>
      <c r="S32" s="36">
        <f t="array" ref="S32">INDEX(PerDiem[LodgingRate],MATCH(1,((PerDiem[CityState]=$C32)*(PerDiem[seasonBeginDate]&lt;=S$7)*(PerDiem[seasonEndDate]&gt;=S$7)),0))</f>
        <v>110</v>
      </c>
      <c r="T32" s="36">
        <f t="array" ref="T32">INDEX(PerDiem[LodgingRate],MATCH(1,((PerDiem[CityState]=$C32)*(PerDiem[seasonBeginDate]&lt;=T$7)*(PerDiem[seasonEndDate]&gt;=T$7)),0))</f>
        <v>110</v>
      </c>
    </row>
    <row r="33" spans="2:20" x14ac:dyDescent="0.25">
      <c r="B33" s="1" t="s">
        <v>48</v>
      </c>
      <c r="C33" s="1" t="str">
        <f t="shared" si="3"/>
        <v>__Default</v>
      </c>
      <c r="D33" s="2">
        <f t="shared" si="4"/>
        <v>68</v>
      </c>
      <c r="E33" s="27">
        <f>VLOOKUP($D33,PerDiemMeals[],7,FALSE)</f>
        <v>17</v>
      </c>
      <c r="F33" s="27">
        <f>VLOOKUP($D33,PerDiemMeals[],8,FALSE)</f>
        <v>21</v>
      </c>
      <c r="G33" s="27">
        <f>VLOOKUP($D33,PerDiemMeals[],9,FALSE)</f>
        <v>30</v>
      </c>
      <c r="H33" s="3"/>
      <c r="I33" s="36">
        <f t="array" ref="I33">INDEX(PerDiem[LodgingRate],MATCH(1,((PerDiem[CityState]=$C33)*(PerDiem[seasonBeginDate]&lt;=I$7)*(PerDiem[seasonEndDate]&gt;=I$7)),0))</f>
        <v>110</v>
      </c>
      <c r="J33" s="36">
        <f t="array" ref="J33">INDEX(PerDiem[LodgingRate],MATCH(1,((PerDiem[CityState]=$C33)*(PerDiem[seasonBeginDate]&lt;=J$7)*(PerDiem[seasonEndDate]&gt;=J$7)),0))</f>
        <v>110</v>
      </c>
      <c r="K33" s="36">
        <f t="array" ref="K33">INDEX(PerDiem[LodgingRate],MATCH(1,((PerDiem[CityState]=$C33)*(PerDiem[seasonBeginDate]&lt;=K$7)*(PerDiem[seasonEndDate]&gt;=K$7)),0))</f>
        <v>110</v>
      </c>
      <c r="L33" s="36">
        <f t="array" ref="L33">INDEX(PerDiem[LodgingRate],MATCH(1,((PerDiem[CityState]=$C33)*(PerDiem[seasonBeginDate]&lt;=L$7)*(PerDiem[seasonEndDate]&gt;=L$7)),0))</f>
        <v>110</v>
      </c>
      <c r="M33" s="36">
        <f t="array" ref="M33">INDEX(PerDiem[LodgingRate],MATCH(1,((PerDiem[CityState]=$C33)*(PerDiem[seasonBeginDate]&lt;=M$7)*(PerDiem[seasonEndDate]&gt;=M$7)),0))</f>
        <v>110</v>
      </c>
      <c r="N33" s="36">
        <f t="array" ref="N33">INDEX(PerDiem[LodgingRate],MATCH(1,((PerDiem[CityState]=$C33)*(PerDiem[seasonBeginDate]&lt;=N$7)*(PerDiem[seasonEndDate]&gt;=N$7)),0))</f>
        <v>110</v>
      </c>
      <c r="O33" s="36">
        <f t="array" ref="O33">INDEX(PerDiem[LodgingRate],MATCH(1,((PerDiem[CityState]=$C33)*(PerDiem[seasonBeginDate]&lt;=O$7)*(PerDiem[seasonEndDate]&gt;=O$7)),0))</f>
        <v>110</v>
      </c>
      <c r="P33" s="36">
        <f t="array" ref="P33">INDEX(PerDiem[LodgingRate],MATCH(1,((PerDiem[CityState]=$C33)*(PerDiem[seasonBeginDate]&lt;=P$7)*(PerDiem[seasonEndDate]&gt;=P$7)),0))</f>
        <v>110</v>
      </c>
      <c r="Q33" s="36">
        <f t="array" ref="Q33">INDEX(PerDiem[LodgingRate],MATCH(1,((PerDiem[CityState]=$C33)*(PerDiem[seasonBeginDate]&lt;=Q$7)*(PerDiem[seasonEndDate]&gt;=Q$7)),0))</f>
        <v>110</v>
      </c>
      <c r="R33" s="36">
        <f t="array" ref="R33">INDEX(PerDiem[LodgingRate],MATCH(1,((PerDiem[CityState]=$C33)*(PerDiem[seasonBeginDate]&lt;=R$7)*(PerDiem[seasonEndDate]&gt;=R$7)),0))</f>
        <v>110</v>
      </c>
      <c r="S33" s="36">
        <f t="array" ref="S33">INDEX(PerDiem[LodgingRate],MATCH(1,((PerDiem[CityState]=$C33)*(PerDiem[seasonBeginDate]&lt;=S$7)*(PerDiem[seasonEndDate]&gt;=S$7)),0))</f>
        <v>110</v>
      </c>
      <c r="T33" s="36">
        <f t="array" ref="T33">INDEX(PerDiem[LodgingRate],MATCH(1,((PerDiem[CityState]=$C33)*(PerDiem[seasonBeginDate]&lt;=T$7)*(PerDiem[seasonEndDate]&gt;=T$7)),0))</f>
        <v>110</v>
      </c>
    </row>
    <row r="34" spans="2:20" x14ac:dyDescent="0.25">
      <c r="B34" s="1" t="s">
        <v>49</v>
      </c>
      <c r="C34" s="1" t="str">
        <f t="shared" si="3"/>
        <v>__Default</v>
      </c>
      <c r="D34" s="2">
        <f t="shared" si="4"/>
        <v>68</v>
      </c>
      <c r="E34" s="27">
        <f>VLOOKUP($D34,PerDiemMeals[],7,FALSE)</f>
        <v>17</v>
      </c>
      <c r="F34" s="27">
        <f>VLOOKUP($D34,PerDiemMeals[],8,FALSE)</f>
        <v>21</v>
      </c>
      <c r="G34" s="27">
        <f>VLOOKUP($D34,PerDiemMeals[],9,FALSE)</f>
        <v>30</v>
      </c>
      <c r="H34" s="3"/>
      <c r="I34" s="36">
        <f t="array" ref="I34">INDEX(PerDiem[LodgingRate],MATCH(1,((PerDiem[CityState]=$C34)*(PerDiem[seasonBeginDate]&lt;=I$7)*(PerDiem[seasonEndDate]&gt;=I$7)),0))</f>
        <v>110</v>
      </c>
      <c r="J34" s="36">
        <f t="array" ref="J34">INDEX(PerDiem[LodgingRate],MATCH(1,((PerDiem[CityState]=$C34)*(PerDiem[seasonBeginDate]&lt;=J$7)*(PerDiem[seasonEndDate]&gt;=J$7)),0))</f>
        <v>110</v>
      </c>
      <c r="K34" s="36">
        <f t="array" ref="K34">INDEX(PerDiem[LodgingRate],MATCH(1,((PerDiem[CityState]=$C34)*(PerDiem[seasonBeginDate]&lt;=K$7)*(PerDiem[seasonEndDate]&gt;=K$7)),0))</f>
        <v>110</v>
      </c>
      <c r="L34" s="36">
        <f t="array" ref="L34">INDEX(PerDiem[LodgingRate],MATCH(1,((PerDiem[CityState]=$C34)*(PerDiem[seasonBeginDate]&lt;=L$7)*(PerDiem[seasonEndDate]&gt;=L$7)),0))</f>
        <v>110</v>
      </c>
      <c r="M34" s="36">
        <f t="array" ref="M34">INDEX(PerDiem[LodgingRate],MATCH(1,((PerDiem[CityState]=$C34)*(PerDiem[seasonBeginDate]&lt;=M$7)*(PerDiem[seasonEndDate]&gt;=M$7)),0))</f>
        <v>110</v>
      </c>
      <c r="N34" s="36">
        <f t="array" ref="N34">INDEX(PerDiem[LodgingRate],MATCH(1,((PerDiem[CityState]=$C34)*(PerDiem[seasonBeginDate]&lt;=N$7)*(PerDiem[seasonEndDate]&gt;=N$7)),0))</f>
        <v>110</v>
      </c>
      <c r="O34" s="36">
        <f t="array" ref="O34">INDEX(PerDiem[LodgingRate],MATCH(1,((PerDiem[CityState]=$C34)*(PerDiem[seasonBeginDate]&lt;=O$7)*(PerDiem[seasonEndDate]&gt;=O$7)),0))</f>
        <v>110</v>
      </c>
      <c r="P34" s="36">
        <f t="array" ref="P34">INDEX(PerDiem[LodgingRate],MATCH(1,((PerDiem[CityState]=$C34)*(PerDiem[seasonBeginDate]&lt;=P$7)*(PerDiem[seasonEndDate]&gt;=P$7)),0))</f>
        <v>110</v>
      </c>
      <c r="Q34" s="36">
        <f t="array" ref="Q34">INDEX(PerDiem[LodgingRate],MATCH(1,((PerDiem[CityState]=$C34)*(PerDiem[seasonBeginDate]&lt;=Q$7)*(PerDiem[seasonEndDate]&gt;=Q$7)),0))</f>
        <v>110</v>
      </c>
      <c r="R34" s="36">
        <f t="array" ref="R34">INDEX(PerDiem[LodgingRate],MATCH(1,((PerDiem[CityState]=$C34)*(PerDiem[seasonBeginDate]&lt;=R$7)*(PerDiem[seasonEndDate]&gt;=R$7)),0))</f>
        <v>110</v>
      </c>
      <c r="S34" s="36">
        <f t="array" ref="S34">INDEX(PerDiem[LodgingRate],MATCH(1,((PerDiem[CityState]=$C34)*(PerDiem[seasonBeginDate]&lt;=S$7)*(PerDiem[seasonEndDate]&gt;=S$7)),0))</f>
        <v>110</v>
      </c>
      <c r="T34" s="36">
        <f t="array" ref="T34">INDEX(PerDiem[LodgingRate],MATCH(1,((PerDiem[CityState]=$C34)*(PerDiem[seasonBeginDate]&lt;=T$7)*(PerDiem[seasonEndDate]&gt;=T$7)),0))</f>
        <v>110</v>
      </c>
    </row>
    <row r="35" spans="2:20" ht="15" x14ac:dyDescent="0.25">
      <c r="B35" s="4"/>
      <c r="C35" s="4"/>
      <c r="D35" s="5"/>
      <c r="E35" s="3"/>
      <c r="F35" s="3"/>
      <c r="G35" s="3"/>
      <c r="H35" s="3"/>
      <c r="I35" s="38"/>
      <c r="J35" s="38"/>
      <c r="K35" s="38"/>
      <c r="L35" s="38"/>
      <c r="M35" s="38"/>
      <c r="N35" s="38"/>
      <c r="O35" s="38"/>
      <c r="P35" s="38"/>
      <c r="Q35" s="37"/>
      <c r="R35" s="37"/>
      <c r="S35" s="37"/>
      <c r="T35" s="37"/>
    </row>
    <row r="36" spans="2:20" x14ac:dyDescent="0.25">
      <c r="B36" s="105" t="s">
        <v>78</v>
      </c>
      <c r="C36" s="105"/>
      <c r="D36" s="109"/>
      <c r="E36" s="110"/>
      <c r="F36" s="110"/>
      <c r="G36" s="110"/>
      <c r="H36" s="110"/>
      <c r="I36" s="112" t="s">
        <v>104</v>
      </c>
      <c r="J36" s="113" t="s">
        <v>105</v>
      </c>
      <c r="K36" s="113" t="s">
        <v>106</v>
      </c>
      <c r="L36" s="113" t="s">
        <v>107</v>
      </c>
      <c r="M36" s="113" t="s">
        <v>108</v>
      </c>
      <c r="N36" s="113" t="s">
        <v>109</v>
      </c>
      <c r="O36" s="113" t="s">
        <v>110</v>
      </c>
      <c r="P36" s="113" t="s">
        <v>111</v>
      </c>
      <c r="Q36" s="113" t="s">
        <v>112</v>
      </c>
      <c r="R36" s="113" t="s">
        <v>113</v>
      </c>
      <c r="S36" s="113" t="s">
        <v>114</v>
      </c>
      <c r="T36" s="113" t="s">
        <v>115</v>
      </c>
    </row>
    <row r="37" spans="2:20" x14ac:dyDescent="0.25">
      <c r="B37" s="1" t="s">
        <v>50</v>
      </c>
      <c r="C37" s="1" t="str">
        <f t="shared" ref="C37:C48" si="5">VLOOKUP(B37,locationSynonyms,3,FALSE)</f>
        <v>Boise, ID</v>
      </c>
      <c r="D37" s="2">
        <f t="shared" ref="D37:D48" si="6">VLOOKUP($C37,locations,3,FALSE)</f>
        <v>86</v>
      </c>
      <c r="E37" s="27">
        <f>VLOOKUP($D37,PerDiemMeals[],7,FALSE)</f>
        <v>23</v>
      </c>
      <c r="F37" s="27">
        <f>VLOOKUP($D37,PerDiemMeals[],8,FALSE)</f>
        <v>25</v>
      </c>
      <c r="G37" s="27">
        <f>VLOOKUP($D37,PerDiemMeals[],9,FALSE)</f>
        <v>38</v>
      </c>
      <c r="H37" s="3"/>
      <c r="I37" s="36">
        <f t="array" ref="I37">INDEX(PerDiem[LodgingRate],MATCH(1,((PerDiem[CityState]=$C37)*(PerDiem[seasonBeginDate]&lt;=I$7)*(PerDiem[seasonEndDate]&gt;=I$7)),0))</f>
        <v>191</v>
      </c>
      <c r="J37" s="36">
        <f t="array" ref="J37">INDEX(PerDiem[LodgingRate],MATCH(1,((PerDiem[CityState]=$C37)*(PerDiem[seasonBeginDate]&lt;=J$7)*(PerDiem[seasonEndDate]&gt;=J$7)),0))</f>
        <v>167</v>
      </c>
      <c r="K37" s="36">
        <f t="array" ref="K37">INDEX(PerDiem[LodgingRate],MATCH(1,((PerDiem[CityState]=$C37)*(PerDiem[seasonBeginDate]&lt;=K$7)*(PerDiem[seasonEndDate]&gt;=K$7)),0))</f>
        <v>167</v>
      </c>
      <c r="L37" s="36">
        <f t="array" ref="L37">INDEX(PerDiem[LodgingRate],MATCH(1,((PerDiem[CityState]=$C37)*(PerDiem[seasonBeginDate]&lt;=L$7)*(PerDiem[seasonEndDate]&gt;=L$7)),0))</f>
        <v>167</v>
      </c>
      <c r="M37" s="36">
        <f t="array" ref="M37">INDEX(PerDiem[LodgingRate],MATCH(1,((PerDiem[CityState]=$C37)*(PerDiem[seasonBeginDate]&lt;=M$7)*(PerDiem[seasonEndDate]&gt;=M$7)),0))</f>
        <v>167</v>
      </c>
      <c r="N37" s="36">
        <f t="array" ref="N37">INDEX(PerDiem[LodgingRate],MATCH(1,((PerDiem[CityState]=$C37)*(PerDiem[seasonBeginDate]&lt;=N$7)*(PerDiem[seasonEndDate]&gt;=N$7)),0))</f>
        <v>167</v>
      </c>
      <c r="O37" s="36">
        <f t="array" ref="O37">INDEX(PerDiem[LodgingRate],MATCH(1,((PerDiem[CityState]=$C37)*(PerDiem[seasonBeginDate]&lt;=O$7)*(PerDiem[seasonEndDate]&gt;=O$7)),0))</f>
        <v>167</v>
      </c>
      <c r="P37" s="36">
        <f t="array" ref="P37">INDEX(PerDiem[LodgingRate],MATCH(1,((PerDiem[CityState]=$C37)*(PerDiem[seasonBeginDate]&lt;=P$7)*(PerDiem[seasonEndDate]&gt;=P$7)),0))</f>
        <v>167</v>
      </c>
      <c r="Q37" s="36">
        <f t="array" ref="Q37">INDEX(PerDiem[LodgingRate],MATCH(1,((PerDiem[CityState]=$C37)*(PerDiem[seasonBeginDate]&lt;=Q$7)*(PerDiem[seasonEndDate]&gt;=Q$7)),0))</f>
        <v>191</v>
      </c>
      <c r="R37" s="36">
        <f t="array" ref="R37">INDEX(PerDiem[LodgingRate],MATCH(1,((PerDiem[CityState]=$C37)*(PerDiem[seasonBeginDate]&lt;=R$7)*(PerDiem[seasonEndDate]&gt;=R$7)),0))</f>
        <v>191</v>
      </c>
      <c r="S37" s="36">
        <f t="array" ref="S37">INDEX(PerDiem[LodgingRate],MATCH(1,((PerDiem[CityState]=$C37)*(PerDiem[seasonBeginDate]&lt;=S$7)*(PerDiem[seasonEndDate]&gt;=S$7)),0))</f>
        <v>191</v>
      </c>
      <c r="T37" s="36">
        <f t="array" ref="T37">INDEX(PerDiem[LodgingRate],MATCH(1,((PerDiem[CityState]=$C37)*(PerDiem[seasonBeginDate]&lt;=T$7)*(PerDiem[seasonEndDate]&gt;=T$7)),0))</f>
        <v>191</v>
      </c>
    </row>
    <row r="38" spans="2:20" x14ac:dyDescent="0.25">
      <c r="B38" s="1" t="s">
        <v>68</v>
      </c>
      <c r="C38" s="1" t="str">
        <f t="shared" si="5"/>
        <v>Spokane, WA</v>
      </c>
      <c r="D38" s="2">
        <f t="shared" si="6"/>
        <v>86</v>
      </c>
      <c r="E38" s="27">
        <f>VLOOKUP($D38,PerDiemMeals[],7,FALSE)</f>
        <v>23</v>
      </c>
      <c r="F38" s="27">
        <f>VLOOKUP($D38,PerDiemMeals[],8,FALSE)</f>
        <v>25</v>
      </c>
      <c r="G38" s="27">
        <f>VLOOKUP($D38,PerDiemMeals[],9,FALSE)</f>
        <v>38</v>
      </c>
      <c r="H38" s="3"/>
      <c r="I38" s="36">
        <f t="array" ref="I38">INDEX(PerDiem[LodgingRate],MATCH(1,((PerDiem[CityState]=$C38)*(PerDiem[seasonBeginDate]&lt;=I$7)*(PerDiem[seasonEndDate]&gt;=I$7)),0))</f>
        <v>126</v>
      </c>
      <c r="J38" s="36">
        <f t="array" ref="J38">INDEX(PerDiem[LodgingRate],MATCH(1,((PerDiem[CityState]=$C38)*(PerDiem[seasonBeginDate]&lt;=J$7)*(PerDiem[seasonEndDate]&gt;=J$7)),0))</f>
        <v>126</v>
      </c>
      <c r="K38" s="36">
        <f t="array" ref="K38">INDEX(PerDiem[LodgingRate],MATCH(1,((PerDiem[CityState]=$C38)*(PerDiem[seasonBeginDate]&lt;=K$7)*(PerDiem[seasonEndDate]&gt;=K$7)),0))</f>
        <v>126</v>
      </c>
      <c r="L38" s="36">
        <f t="array" ref="L38">INDEX(PerDiem[LodgingRate],MATCH(1,((PerDiem[CityState]=$C38)*(PerDiem[seasonBeginDate]&lt;=L$7)*(PerDiem[seasonEndDate]&gt;=L$7)),0))</f>
        <v>126</v>
      </c>
      <c r="M38" s="36">
        <f t="array" ref="M38">INDEX(PerDiem[LodgingRate],MATCH(1,((PerDiem[CityState]=$C38)*(PerDiem[seasonBeginDate]&lt;=M$7)*(PerDiem[seasonEndDate]&gt;=M$7)),0))</f>
        <v>126</v>
      </c>
      <c r="N38" s="36">
        <f t="array" ref="N38">INDEX(PerDiem[LodgingRate],MATCH(1,((PerDiem[CityState]=$C38)*(PerDiem[seasonBeginDate]&lt;=N$7)*(PerDiem[seasonEndDate]&gt;=N$7)),0))</f>
        <v>126</v>
      </c>
      <c r="O38" s="36">
        <f t="array" ref="O38">INDEX(PerDiem[LodgingRate],MATCH(1,((PerDiem[CityState]=$C38)*(PerDiem[seasonBeginDate]&lt;=O$7)*(PerDiem[seasonEndDate]&gt;=O$7)),0))</f>
        <v>126</v>
      </c>
      <c r="P38" s="36">
        <f t="array" ref="P38">INDEX(PerDiem[LodgingRate],MATCH(1,((PerDiem[CityState]=$C38)*(PerDiem[seasonBeginDate]&lt;=P$7)*(PerDiem[seasonEndDate]&gt;=P$7)),0))</f>
        <v>126</v>
      </c>
      <c r="Q38" s="36">
        <f t="array" ref="Q38">INDEX(PerDiem[LodgingRate],MATCH(1,((PerDiem[CityState]=$C38)*(PerDiem[seasonBeginDate]&lt;=Q$7)*(PerDiem[seasonEndDate]&gt;=Q$7)),0))</f>
        <v>126</v>
      </c>
      <c r="R38" s="36">
        <f t="array" ref="R38">INDEX(PerDiem[LodgingRate],MATCH(1,((PerDiem[CityState]=$C38)*(PerDiem[seasonBeginDate]&lt;=R$7)*(PerDiem[seasonEndDate]&gt;=R$7)),0))</f>
        <v>126</v>
      </c>
      <c r="S38" s="36">
        <f t="array" ref="S38">INDEX(PerDiem[LodgingRate],MATCH(1,((PerDiem[CityState]=$C38)*(PerDiem[seasonBeginDate]&lt;=S$7)*(PerDiem[seasonEndDate]&gt;=S$7)),0))</f>
        <v>126</v>
      </c>
      <c r="T38" s="36">
        <f t="array" ref="T38">INDEX(PerDiem[LodgingRate],MATCH(1,((PerDiem[CityState]=$C38)*(PerDiem[seasonBeginDate]&lt;=T$7)*(PerDiem[seasonEndDate]&gt;=T$7)),0))</f>
        <v>126</v>
      </c>
    </row>
    <row r="39" spans="2:20" x14ac:dyDescent="0.25">
      <c r="B39" s="1" t="s">
        <v>51</v>
      </c>
      <c r="C39" s="1" t="str">
        <f t="shared" si="5"/>
        <v>Coeur D'Alene, ID</v>
      </c>
      <c r="D39" s="2">
        <f t="shared" si="6"/>
        <v>74</v>
      </c>
      <c r="E39" s="27">
        <f>VLOOKUP($D39,PerDiemMeals[],7,FALSE)</f>
        <v>19</v>
      </c>
      <c r="F39" s="27">
        <f>VLOOKUP($D39,PerDiemMeals[],8,FALSE)</f>
        <v>22</v>
      </c>
      <c r="G39" s="27">
        <f>VLOOKUP($D39,PerDiemMeals[],9,FALSE)</f>
        <v>33</v>
      </c>
      <c r="H39" s="3"/>
      <c r="I39" s="36">
        <f t="array" ref="I39">INDEX(PerDiem[LodgingRate],MATCH(1,((PerDiem[CityState]=$C39)*(PerDiem[seasonBeginDate]&lt;=I$7)*(PerDiem[seasonEndDate]&gt;=I$7)),0))</f>
        <v>142</v>
      </c>
      <c r="J39" s="36">
        <f t="array" ref="J39">INDEX(PerDiem[LodgingRate],MATCH(1,((PerDiem[CityState]=$C39)*(PerDiem[seasonBeginDate]&lt;=J$7)*(PerDiem[seasonEndDate]&gt;=J$7)),0))</f>
        <v>142</v>
      </c>
      <c r="K39" s="36">
        <f t="array" ref="K39">INDEX(PerDiem[LodgingRate],MATCH(1,((PerDiem[CityState]=$C39)*(PerDiem[seasonBeginDate]&lt;=K$7)*(PerDiem[seasonEndDate]&gt;=K$7)),0))</f>
        <v>142</v>
      </c>
      <c r="L39" s="36">
        <f t="array" ref="L39">INDEX(PerDiem[LodgingRate],MATCH(1,((PerDiem[CityState]=$C39)*(PerDiem[seasonBeginDate]&lt;=L$7)*(PerDiem[seasonEndDate]&gt;=L$7)),0))</f>
        <v>142</v>
      </c>
      <c r="M39" s="36">
        <f t="array" ref="M39">INDEX(PerDiem[LodgingRate],MATCH(1,((PerDiem[CityState]=$C39)*(PerDiem[seasonBeginDate]&lt;=M$7)*(PerDiem[seasonEndDate]&gt;=M$7)),0))</f>
        <v>142</v>
      </c>
      <c r="N39" s="36">
        <f t="array" ref="N39">INDEX(PerDiem[LodgingRate],MATCH(1,((PerDiem[CityState]=$C39)*(PerDiem[seasonBeginDate]&lt;=N$7)*(PerDiem[seasonEndDate]&gt;=N$7)),0))</f>
        <v>142</v>
      </c>
      <c r="O39" s="36">
        <f t="array" ref="O39">INDEX(PerDiem[LodgingRate],MATCH(1,((PerDiem[CityState]=$C39)*(PerDiem[seasonBeginDate]&lt;=O$7)*(PerDiem[seasonEndDate]&gt;=O$7)),0))</f>
        <v>142</v>
      </c>
      <c r="P39" s="36">
        <f t="array" ref="P39">INDEX(PerDiem[LodgingRate],MATCH(1,((PerDiem[CityState]=$C39)*(PerDiem[seasonBeginDate]&lt;=P$7)*(PerDiem[seasonEndDate]&gt;=P$7)),0))</f>
        <v>142</v>
      </c>
      <c r="Q39" s="36">
        <f t="array" ref="Q39">INDEX(PerDiem[LodgingRate],MATCH(1,((PerDiem[CityState]=$C39)*(PerDiem[seasonBeginDate]&lt;=Q$7)*(PerDiem[seasonEndDate]&gt;=Q$7)),0))</f>
        <v>217</v>
      </c>
      <c r="R39" s="36">
        <f t="array" ref="R39">INDEX(PerDiem[LodgingRate],MATCH(1,((PerDiem[CityState]=$C39)*(PerDiem[seasonBeginDate]&lt;=R$7)*(PerDiem[seasonEndDate]&gt;=R$7)),0))</f>
        <v>217</v>
      </c>
      <c r="S39" s="36">
        <f t="array" ref="S39">INDEX(PerDiem[LodgingRate],MATCH(1,((PerDiem[CityState]=$C39)*(PerDiem[seasonBeginDate]&lt;=S$7)*(PerDiem[seasonEndDate]&gt;=S$7)),0))</f>
        <v>217</v>
      </c>
      <c r="T39" s="36">
        <f t="array" ref="T39">INDEX(PerDiem[LodgingRate],MATCH(1,((PerDiem[CityState]=$C39)*(PerDiem[seasonBeginDate]&lt;=T$7)*(PerDiem[seasonEndDate]&gt;=T$7)),0))</f>
        <v>142</v>
      </c>
    </row>
    <row r="40" spans="2:20" x14ac:dyDescent="0.25">
      <c r="B40" s="1" t="s">
        <v>52</v>
      </c>
      <c r="C40" s="1" t="str">
        <f t="shared" si="5"/>
        <v>__Default</v>
      </c>
      <c r="D40" s="2">
        <f t="shared" si="6"/>
        <v>68</v>
      </c>
      <c r="E40" s="27">
        <f>VLOOKUP($D40,PerDiemMeals[],7,FALSE)</f>
        <v>17</v>
      </c>
      <c r="F40" s="27">
        <f>VLOOKUP($D40,PerDiemMeals[],8,FALSE)</f>
        <v>21</v>
      </c>
      <c r="G40" s="27">
        <f>VLOOKUP($D40,PerDiemMeals[],9,FALSE)</f>
        <v>30</v>
      </c>
      <c r="H40" s="3"/>
      <c r="I40" s="36">
        <f t="array" ref="I40">INDEX(PerDiem[LodgingRate],MATCH(1,((PerDiem[CityState]=$C40)*(PerDiem[seasonBeginDate]&lt;=I$7)*(PerDiem[seasonEndDate]&gt;=I$7)),0))</f>
        <v>110</v>
      </c>
      <c r="J40" s="36">
        <f t="array" ref="J40">INDEX(PerDiem[LodgingRate],MATCH(1,((PerDiem[CityState]=$C40)*(PerDiem[seasonBeginDate]&lt;=J$7)*(PerDiem[seasonEndDate]&gt;=J$7)),0))</f>
        <v>110</v>
      </c>
      <c r="K40" s="36">
        <f t="array" ref="K40">INDEX(PerDiem[LodgingRate],MATCH(1,((PerDiem[CityState]=$C40)*(PerDiem[seasonBeginDate]&lt;=K$7)*(PerDiem[seasonEndDate]&gt;=K$7)),0))</f>
        <v>110</v>
      </c>
      <c r="L40" s="36">
        <f t="array" ref="L40">INDEX(PerDiem[LodgingRate],MATCH(1,((PerDiem[CityState]=$C40)*(PerDiem[seasonBeginDate]&lt;=L$7)*(PerDiem[seasonEndDate]&gt;=L$7)),0))</f>
        <v>110</v>
      </c>
      <c r="M40" s="36">
        <f t="array" ref="M40">INDEX(PerDiem[LodgingRate],MATCH(1,((PerDiem[CityState]=$C40)*(PerDiem[seasonBeginDate]&lt;=M$7)*(PerDiem[seasonEndDate]&gt;=M$7)),0))</f>
        <v>110</v>
      </c>
      <c r="N40" s="36">
        <f t="array" ref="N40">INDEX(PerDiem[LodgingRate],MATCH(1,((PerDiem[CityState]=$C40)*(PerDiem[seasonBeginDate]&lt;=N$7)*(PerDiem[seasonEndDate]&gt;=N$7)),0))</f>
        <v>110</v>
      </c>
      <c r="O40" s="36">
        <f t="array" ref="O40">INDEX(PerDiem[LodgingRate],MATCH(1,((PerDiem[CityState]=$C40)*(PerDiem[seasonBeginDate]&lt;=O$7)*(PerDiem[seasonEndDate]&gt;=O$7)),0))</f>
        <v>110</v>
      </c>
      <c r="P40" s="36">
        <f t="array" ref="P40">INDEX(PerDiem[LodgingRate],MATCH(1,((PerDiem[CityState]=$C40)*(PerDiem[seasonBeginDate]&lt;=P$7)*(PerDiem[seasonEndDate]&gt;=P$7)),0))</f>
        <v>110</v>
      </c>
      <c r="Q40" s="36">
        <f t="array" ref="Q40">INDEX(PerDiem[LodgingRate],MATCH(1,((PerDiem[CityState]=$C40)*(PerDiem[seasonBeginDate]&lt;=Q$7)*(PerDiem[seasonEndDate]&gt;=Q$7)),0))</f>
        <v>110</v>
      </c>
      <c r="R40" s="36">
        <f t="array" ref="R40">INDEX(PerDiem[LodgingRate],MATCH(1,((PerDiem[CityState]=$C40)*(PerDiem[seasonBeginDate]&lt;=R$7)*(PerDiem[seasonEndDate]&gt;=R$7)),0))</f>
        <v>110</v>
      </c>
      <c r="S40" s="36">
        <f t="array" ref="S40">INDEX(PerDiem[LodgingRate],MATCH(1,((PerDiem[CityState]=$C40)*(PerDiem[seasonBeginDate]&lt;=S$7)*(PerDiem[seasonEndDate]&gt;=S$7)),0))</f>
        <v>110</v>
      </c>
      <c r="T40" s="36">
        <f t="array" ref="T40">INDEX(PerDiem[LodgingRate],MATCH(1,((PerDiem[CityState]=$C40)*(PerDiem[seasonBeginDate]&lt;=T$7)*(PerDiem[seasonEndDate]&gt;=T$7)),0))</f>
        <v>110</v>
      </c>
    </row>
    <row r="41" spans="2:20" x14ac:dyDescent="0.25">
      <c r="B41" s="1" t="s">
        <v>53</v>
      </c>
      <c r="C41" s="1" t="str">
        <f t="shared" si="5"/>
        <v>Sun Valley / Ketchum, ID</v>
      </c>
      <c r="D41" s="2">
        <f t="shared" si="6"/>
        <v>80</v>
      </c>
      <c r="E41" s="27">
        <f>VLOOKUP($D41,PerDiemMeals[],7,FALSE)</f>
        <v>21</v>
      </c>
      <c r="F41" s="27">
        <f>VLOOKUP($D41,PerDiemMeals[],8,FALSE)</f>
        <v>24</v>
      </c>
      <c r="G41" s="27">
        <f>VLOOKUP($D41,PerDiemMeals[],9,FALSE)</f>
        <v>35</v>
      </c>
      <c r="H41" s="3"/>
      <c r="I41" s="36">
        <f t="array" ref="I41">INDEX(PerDiem[LodgingRate],MATCH(1,((PerDiem[CityState]=$C41)*(PerDiem[seasonBeginDate]&lt;=I$7)*(PerDiem[seasonEndDate]&gt;=I$7)),0))</f>
        <v>191</v>
      </c>
      <c r="J41" s="36">
        <f t="array" ref="J41">INDEX(PerDiem[LodgingRate],MATCH(1,((PerDiem[CityState]=$C41)*(PerDiem[seasonBeginDate]&lt;=J$7)*(PerDiem[seasonEndDate]&gt;=J$7)),0))</f>
        <v>191</v>
      </c>
      <c r="K41" s="36">
        <f t="array" ref="K41">INDEX(PerDiem[LodgingRate],MATCH(1,((PerDiem[CityState]=$C41)*(PerDiem[seasonBeginDate]&lt;=K$7)*(PerDiem[seasonEndDate]&gt;=K$7)),0))</f>
        <v>300</v>
      </c>
      <c r="L41" s="36">
        <f t="array" ref="L41">INDEX(PerDiem[LodgingRate],MATCH(1,((PerDiem[CityState]=$C41)*(PerDiem[seasonBeginDate]&lt;=L$7)*(PerDiem[seasonEndDate]&gt;=L$7)),0))</f>
        <v>300</v>
      </c>
      <c r="M41" s="36">
        <f t="array" ref="M41">INDEX(PerDiem[LodgingRate],MATCH(1,((PerDiem[CityState]=$C41)*(PerDiem[seasonBeginDate]&lt;=M$7)*(PerDiem[seasonEndDate]&gt;=M$7)),0))</f>
        <v>300</v>
      </c>
      <c r="N41" s="36">
        <f t="array" ref="N41">INDEX(PerDiem[LodgingRate],MATCH(1,((PerDiem[CityState]=$C41)*(PerDiem[seasonBeginDate]&lt;=N$7)*(PerDiem[seasonEndDate]&gt;=N$7)),0))</f>
        <v>300</v>
      </c>
      <c r="O41" s="36">
        <f t="array" ref="O41">INDEX(PerDiem[LodgingRate],MATCH(1,((PerDiem[CityState]=$C41)*(PerDiem[seasonBeginDate]&lt;=O$7)*(PerDiem[seasonEndDate]&gt;=O$7)),0))</f>
        <v>181</v>
      </c>
      <c r="P41" s="36">
        <f t="array" ref="P41">INDEX(PerDiem[LodgingRate],MATCH(1,((PerDiem[CityState]=$C41)*(PerDiem[seasonBeginDate]&lt;=P$7)*(PerDiem[seasonEndDate]&gt;=P$7)),0))</f>
        <v>181</v>
      </c>
      <c r="Q41" s="36">
        <f t="array" ref="Q41">INDEX(PerDiem[LodgingRate],MATCH(1,((PerDiem[CityState]=$C41)*(PerDiem[seasonBeginDate]&lt;=Q$7)*(PerDiem[seasonEndDate]&gt;=Q$7)),0))</f>
        <v>295</v>
      </c>
      <c r="R41" s="36">
        <f t="array" ref="R41">INDEX(PerDiem[LodgingRate],MATCH(1,((PerDiem[CityState]=$C41)*(PerDiem[seasonBeginDate]&lt;=R$7)*(PerDiem[seasonEndDate]&gt;=R$7)),0))</f>
        <v>295</v>
      </c>
      <c r="S41" s="36">
        <f t="array" ref="S41">INDEX(PerDiem[LodgingRate],MATCH(1,((PerDiem[CityState]=$C41)*(PerDiem[seasonBeginDate]&lt;=S$7)*(PerDiem[seasonEndDate]&gt;=S$7)),0))</f>
        <v>295</v>
      </c>
      <c r="T41" s="36">
        <f t="array" ref="T41">INDEX(PerDiem[LodgingRate],MATCH(1,((PerDiem[CityState]=$C41)*(PerDiem[seasonBeginDate]&lt;=T$7)*(PerDiem[seasonEndDate]&gt;=T$7)),0))</f>
        <v>295</v>
      </c>
    </row>
    <row r="42" spans="2:20" x14ac:dyDescent="0.25">
      <c r="B42" s="1" t="s">
        <v>54</v>
      </c>
      <c r="C42" s="1" t="str">
        <f t="shared" si="5"/>
        <v>__Default</v>
      </c>
      <c r="D42" s="2">
        <f t="shared" si="6"/>
        <v>68</v>
      </c>
      <c r="E42" s="27">
        <f>VLOOKUP($D42,PerDiemMeals[],7,FALSE)</f>
        <v>17</v>
      </c>
      <c r="F42" s="27">
        <f>VLOOKUP($D42,PerDiemMeals[],8,FALSE)</f>
        <v>21</v>
      </c>
      <c r="G42" s="27">
        <f>VLOOKUP($D42,PerDiemMeals[],9,FALSE)</f>
        <v>30</v>
      </c>
      <c r="H42" s="3"/>
      <c r="I42" s="36">
        <f t="array" ref="I42">INDEX(PerDiem[LodgingRate],MATCH(1,((PerDiem[CityState]=$C42)*(PerDiem[seasonBeginDate]&lt;=I$7)*(PerDiem[seasonEndDate]&gt;=I$7)),0))</f>
        <v>110</v>
      </c>
      <c r="J42" s="36">
        <f t="array" ref="J42">INDEX(PerDiem[LodgingRate],MATCH(1,((PerDiem[CityState]=$C42)*(PerDiem[seasonBeginDate]&lt;=J$7)*(PerDiem[seasonEndDate]&gt;=J$7)),0))</f>
        <v>110</v>
      </c>
      <c r="K42" s="36">
        <f t="array" ref="K42">INDEX(PerDiem[LodgingRate],MATCH(1,((PerDiem[CityState]=$C42)*(PerDiem[seasonBeginDate]&lt;=K$7)*(PerDiem[seasonEndDate]&gt;=K$7)),0))</f>
        <v>110</v>
      </c>
      <c r="L42" s="36">
        <f t="array" ref="L42">INDEX(PerDiem[LodgingRate],MATCH(1,((PerDiem[CityState]=$C42)*(PerDiem[seasonBeginDate]&lt;=L$7)*(PerDiem[seasonEndDate]&gt;=L$7)),0))</f>
        <v>110</v>
      </c>
      <c r="M42" s="36">
        <f t="array" ref="M42">INDEX(PerDiem[LodgingRate],MATCH(1,((PerDiem[CityState]=$C42)*(PerDiem[seasonBeginDate]&lt;=M$7)*(PerDiem[seasonEndDate]&gt;=M$7)),0))</f>
        <v>110</v>
      </c>
      <c r="N42" s="36">
        <f t="array" ref="N42">INDEX(PerDiem[LodgingRate],MATCH(1,((PerDiem[CityState]=$C42)*(PerDiem[seasonBeginDate]&lt;=N$7)*(PerDiem[seasonEndDate]&gt;=N$7)),0))</f>
        <v>110</v>
      </c>
      <c r="O42" s="36">
        <f t="array" ref="O42">INDEX(PerDiem[LodgingRate],MATCH(1,((PerDiem[CityState]=$C42)*(PerDiem[seasonBeginDate]&lt;=O$7)*(PerDiem[seasonEndDate]&gt;=O$7)),0))</f>
        <v>110</v>
      </c>
      <c r="P42" s="36">
        <f t="array" ref="P42">INDEX(PerDiem[LodgingRate],MATCH(1,((PerDiem[CityState]=$C42)*(PerDiem[seasonBeginDate]&lt;=P$7)*(PerDiem[seasonEndDate]&gt;=P$7)),0))</f>
        <v>110</v>
      </c>
      <c r="Q42" s="36">
        <f t="array" ref="Q42">INDEX(PerDiem[LodgingRate],MATCH(1,((PerDiem[CityState]=$C42)*(PerDiem[seasonBeginDate]&lt;=Q$7)*(PerDiem[seasonEndDate]&gt;=Q$7)),0))</f>
        <v>110</v>
      </c>
      <c r="R42" s="36">
        <f t="array" ref="R42">INDEX(PerDiem[LodgingRate],MATCH(1,((PerDiem[CityState]=$C42)*(PerDiem[seasonBeginDate]&lt;=R$7)*(PerDiem[seasonEndDate]&gt;=R$7)),0))</f>
        <v>110</v>
      </c>
      <c r="S42" s="36">
        <f t="array" ref="S42">INDEX(PerDiem[LodgingRate],MATCH(1,((PerDiem[CityState]=$C42)*(PerDiem[seasonBeginDate]&lt;=S$7)*(PerDiem[seasonEndDate]&gt;=S$7)),0))</f>
        <v>110</v>
      </c>
      <c r="T42" s="36">
        <f t="array" ref="T42">INDEX(PerDiem[LodgingRate],MATCH(1,((PerDiem[CityState]=$C42)*(PerDiem[seasonBeginDate]&lt;=T$7)*(PerDiem[seasonEndDate]&gt;=T$7)),0))</f>
        <v>110</v>
      </c>
    </row>
    <row r="43" spans="2:20" x14ac:dyDescent="0.25">
      <c r="B43" s="1" t="s">
        <v>55</v>
      </c>
      <c r="C43" s="1" t="str">
        <f t="shared" si="5"/>
        <v>__Default</v>
      </c>
      <c r="D43" s="2">
        <f t="shared" si="6"/>
        <v>68</v>
      </c>
      <c r="E43" s="27">
        <f>VLOOKUP($D43,PerDiemMeals[],7,FALSE)</f>
        <v>17</v>
      </c>
      <c r="F43" s="27">
        <f>VLOOKUP($D43,PerDiemMeals[],8,FALSE)</f>
        <v>21</v>
      </c>
      <c r="G43" s="27">
        <f>VLOOKUP($D43,PerDiemMeals[],9,FALSE)</f>
        <v>30</v>
      </c>
      <c r="H43" s="3"/>
      <c r="I43" s="36">
        <f t="array" ref="I43">INDEX(PerDiem[LodgingRate],MATCH(1,((PerDiem[CityState]=$C43)*(PerDiem[seasonBeginDate]&lt;=I$7)*(PerDiem[seasonEndDate]&gt;=I$7)),0))</f>
        <v>110</v>
      </c>
      <c r="J43" s="36">
        <f t="array" ref="J43">INDEX(PerDiem[LodgingRate],MATCH(1,((PerDiem[CityState]=$C43)*(PerDiem[seasonBeginDate]&lt;=J$7)*(PerDiem[seasonEndDate]&gt;=J$7)),0))</f>
        <v>110</v>
      </c>
      <c r="K43" s="36">
        <f t="array" ref="K43">INDEX(PerDiem[LodgingRate],MATCH(1,((PerDiem[CityState]=$C43)*(PerDiem[seasonBeginDate]&lt;=K$7)*(PerDiem[seasonEndDate]&gt;=K$7)),0))</f>
        <v>110</v>
      </c>
      <c r="L43" s="36">
        <f t="array" ref="L43">INDEX(PerDiem[LodgingRate],MATCH(1,((PerDiem[CityState]=$C43)*(PerDiem[seasonBeginDate]&lt;=L$7)*(PerDiem[seasonEndDate]&gt;=L$7)),0))</f>
        <v>110</v>
      </c>
      <c r="M43" s="36">
        <f t="array" ref="M43">INDEX(PerDiem[LodgingRate],MATCH(1,((PerDiem[CityState]=$C43)*(PerDiem[seasonBeginDate]&lt;=M$7)*(PerDiem[seasonEndDate]&gt;=M$7)),0))</f>
        <v>110</v>
      </c>
      <c r="N43" s="36">
        <f t="array" ref="N43">INDEX(PerDiem[LodgingRate],MATCH(1,((PerDiem[CityState]=$C43)*(PerDiem[seasonBeginDate]&lt;=N$7)*(PerDiem[seasonEndDate]&gt;=N$7)),0))</f>
        <v>110</v>
      </c>
      <c r="O43" s="36">
        <f t="array" ref="O43">INDEX(PerDiem[LodgingRate],MATCH(1,((PerDiem[CityState]=$C43)*(PerDiem[seasonBeginDate]&lt;=O$7)*(PerDiem[seasonEndDate]&gt;=O$7)),0))</f>
        <v>110</v>
      </c>
      <c r="P43" s="36">
        <f t="array" ref="P43">INDEX(PerDiem[LodgingRate],MATCH(1,((PerDiem[CityState]=$C43)*(PerDiem[seasonBeginDate]&lt;=P$7)*(PerDiem[seasonEndDate]&gt;=P$7)),0))</f>
        <v>110</v>
      </c>
      <c r="Q43" s="36">
        <f t="array" ref="Q43">INDEX(PerDiem[LodgingRate],MATCH(1,((PerDiem[CityState]=$C43)*(PerDiem[seasonBeginDate]&lt;=Q$7)*(PerDiem[seasonEndDate]&gt;=Q$7)),0))</f>
        <v>110</v>
      </c>
      <c r="R43" s="36">
        <f t="array" ref="R43">INDEX(PerDiem[LodgingRate],MATCH(1,((PerDiem[CityState]=$C43)*(PerDiem[seasonBeginDate]&lt;=R$7)*(PerDiem[seasonEndDate]&gt;=R$7)),0))</f>
        <v>110</v>
      </c>
      <c r="S43" s="36">
        <f t="array" ref="S43">INDEX(PerDiem[LodgingRate],MATCH(1,((PerDiem[CityState]=$C43)*(PerDiem[seasonBeginDate]&lt;=S$7)*(PerDiem[seasonEndDate]&gt;=S$7)),0))</f>
        <v>110</v>
      </c>
      <c r="T43" s="36">
        <f t="array" ref="T43">INDEX(PerDiem[LodgingRate],MATCH(1,((PerDiem[CityState]=$C43)*(PerDiem[seasonBeginDate]&lt;=T$7)*(PerDiem[seasonEndDate]&gt;=T$7)),0))</f>
        <v>110</v>
      </c>
    </row>
    <row r="44" spans="2:20" x14ac:dyDescent="0.25">
      <c r="B44" s="1" t="s">
        <v>56</v>
      </c>
      <c r="C44" s="1" t="str">
        <f t="shared" si="5"/>
        <v>__Default</v>
      </c>
      <c r="D44" s="2">
        <f t="shared" si="6"/>
        <v>68</v>
      </c>
      <c r="E44" s="27">
        <f>VLOOKUP($D44,PerDiemMeals[],7,FALSE)</f>
        <v>17</v>
      </c>
      <c r="F44" s="27">
        <f>VLOOKUP($D44,PerDiemMeals[],8,FALSE)</f>
        <v>21</v>
      </c>
      <c r="G44" s="27">
        <f>VLOOKUP($D44,PerDiemMeals[],9,FALSE)</f>
        <v>30</v>
      </c>
      <c r="H44" s="3"/>
      <c r="I44" s="36">
        <f t="array" ref="I44">INDEX(PerDiem[LodgingRate],MATCH(1,((PerDiem[CityState]=$C44)*(PerDiem[seasonBeginDate]&lt;=I$7)*(PerDiem[seasonEndDate]&gt;=I$7)),0))</f>
        <v>110</v>
      </c>
      <c r="J44" s="36">
        <f t="array" ref="J44">INDEX(PerDiem[LodgingRate],MATCH(1,((PerDiem[CityState]=$C44)*(PerDiem[seasonBeginDate]&lt;=J$7)*(PerDiem[seasonEndDate]&gt;=J$7)),0))</f>
        <v>110</v>
      </c>
      <c r="K44" s="36">
        <f t="array" ref="K44">INDEX(PerDiem[LodgingRate],MATCH(1,((PerDiem[CityState]=$C44)*(PerDiem[seasonBeginDate]&lt;=K$7)*(PerDiem[seasonEndDate]&gt;=K$7)),0))</f>
        <v>110</v>
      </c>
      <c r="L44" s="36">
        <f t="array" ref="L44">INDEX(PerDiem[LodgingRate],MATCH(1,((PerDiem[CityState]=$C44)*(PerDiem[seasonBeginDate]&lt;=L$7)*(PerDiem[seasonEndDate]&gt;=L$7)),0))</f>
        <v>110</v>
      </c>
      <c r="M44" s="36">
        <f t="array" ref="M44">INDEX(PerDiem[LodgingRate],MATCH(1,((PerDiem[CityState]=$C44)*(PerDiem[seasonBeginDate]&lt;=M$7)*(PerDiem[seasonEndDate]&gt;=M$7)),0))</f>
        <v>110</v>
      </c>
      <c r="N44" s="36">
        <f t="array" ref="N44">INDEX(PerDiem[LodgingRate],MATCH(1,((PerDiem[CityState]=$C44)*(PerDiem[seasonBeginDate]&lt;=N$7)*(PerDiem[seasonEndDate]&gt;=N$7)),0))</f>
        <v>110</v>
      </c>
      <c r="O44" s="36">
        <f t="array" ref="O44">INDEX(PerDiem[LodgingRate],MATCH(1,((PerDiem[CityState]=$C44)*(PerDiem[seasonBeginDate]&lt;=O$7)*(PerDiem[seasonEndDate]&gt;=O$7)),0))</f>
        <v>110</v>
      </c>
      <c r="P44" s="36">
        <f t="array" ref="P44">INDEX(PerDiem[LodgingRate],MATCH(1,((PerDiem[CityState]=$C44)*(PerDiem[seasonBeginDate]&lt;=P$7)*(PerDiem[seasonEndDate]&gt;=P$7)),0))</f>
        <v>110</v>
      </c>
      <c r="Q44" s="36">
        <f t="array" ref="Q44">INDEX(PerDiem[LodgingRate],MATCH(1,((PerDiem[CityState]=$C44)*(PerDiem[seasonBeginDate]&lt;=Q$7)*(PerDiem[seasonEndDate]&gt;=Q$7)),0))</f>
        <v>110</v>
      </c>
      <c r="R44" s="36">
        <f t="array" ref="R44">INDEX(PerDiem[LodgingRate],MATCH(1,((PerDiem[CityState]=$C44)*(PerDiem[seasonBeginDate]&lt;=R$7)*(PerDiem[seasonEndDate]&gt;=R$7)),0))</f>
        <v>110</v>
      </c>
      <c r="S44" s="36">
        <f t="array" ref="S44">INDEX(PerDiem[LodgingRate],MATCH(1,((PerDiem[CityState]=$C44)*(PerDiem[seasonBeginDate]&lt;=S$7)*(PerDiem[seasonEndDate]&gt;=S$7)),0))</f>
        <v>110</v>
      </c>
      <c r="T44" s="36">
        <f t="array" ref="T44">INDEX(PerDiem[LodgingRate],MATCH(1,((PerDiem[CityState]=$C44)*(PerDiem[seasonBeginDate]&lt;=T$7)*(PerDiem[seasonEndDate]&gt;=T$7)),0))</f>
        <v>110</v>
      </c>
    </row>
    <row r="45" spans="2:20" x14ac:dyDescent="0.25">
      <c r="B45" s="1" t="s">
        <v>100</v>
      </c>
      <c r="C45" s="1" t="str">
        <f t="shared" si="5"/>
        <v>Coeur d'Alene, ID</v>
      </c>
      <c r="D45" s="2">
        <f t="shared" si="6"/>
        <v>74</v>
      </c>
      <c r="E45" s="27">
        <f>VLOOKUP($D45,PerDiemMeals[],7,FALSE)</f>
        <v>19</v>
      </c>
      <c r="F45" s="27">
        <f>VLOOKUP($D45,PerDiemMeals[],8,FALSE)</f>
        <v>22</v>
      </c>
      <c r="G45" s="27">
        <f>VLOOKUP($D45,PerDiemMeals[],9,FALSE)</f>
        <v>33</v>
      </c>
      <c r="H45" s="3"/>
      <c r="I45" s="36">
        <f t="array" ref="I45">INDEX(PerDiem[LodgingRate],MATCH(1,((PerDiem[CityState]=$C45)*(PerDiem[seasonBeginDate]&lt;=I$7)*(PerDiem[seasonEndDate]&gt;=I$7)),0))</f>
        <v>142</v>
      </c>
      <c r="J45" s="36">
        <f t="array" ref="J45">INDEX(PerDiem[LodgingRate],MATCH(1,((PerDiem[CityState]=$C45)*(PerDiem[seasonBeginDate]&lt;=J$7)*(PerDiem[seasonEndDate]&gt;=J$7)),0))</f>
        <v>142</v>
      </c>
      <c r="K45" s="36">
        <f t="array" ref="K45">INDEX(PerDiem[LodgingRate],MATCH(1,((PerDiem[CityState]=$C45)*(PerDiem[seasonBeginDate]&lt;=K$7)*(PerDiem[seasonEndDate]&gt;=K$7)),0))</f>
        <v>142</v>
      </c>
      <c r="L45" s="36">
        <f t="array" ref="L45">INDEX(PerDiem[LodgingRate],MATCH(1,((PerDiem[CityState]=$C45)*(PerDiem[seasonBeginDate]&lt;=L$7)*(PerDiem[seasonEndDate]&gt;=L$7)),0))</f>
        <v>142</v>
      </c>
      <c r="M45" s="36">
        <f t="array" ref="M45">INDEX(PerDiem[LodgingRate],MATCH(1,((PerDiem[CityState]=$C45)*(PerDiem[seasonBeginDate]&lt;=M$7)*(PerDiem[seasonEndDate]&gt;=M$7)),0))</f>
        <v>142</v>
      </c>
      <c r="N45" s="36">
        <f t="array" ref="N45">INDEX(PerDiem[LodgingRate],MATCH(1,((PerDiem[CityState]=$C45)*(PerDiem[seasonBeginDate]&lt;=N$7)*(PerDiem[seasonEndDate]&gt;=N$7)),0))</f>
        <v>142</v>
      </c>
      <c r="O45" s="36">
        <f t="array" ref="O45">INDEX(PerDiem[LodgingRate],MATCH(1,((PerDiem[CityState]=$C45)*(PerDiem[seasonBeginDate]&lt;=O$7)*(PerDiem[seasonEndDate]&gt;=O$7)),0))</f>
        <v>142</v>
      </c>
      <c r="P45" s="36">
        <f t="array" ref="P45">INDEX(PerDiem[LodgingRate],MATCH(1,((PerDiem[CityState]=$C45)*(PerDiem[seasonBeginDate]&lt;=P$7)*(PerDiem[seasonEndDate]&gt;=P$7)),0))</f>
        <v>142</v>
      </c>
      <c r="Q45" s="36">
        <f t="array" ref="Q45">INDEX(PerDiem[LodgingRate],MATCH(1,((PerDiem[CityState]=$C45)*(PerDiem[seasonBeginDate]&lt;=Q$7)*(PerDiem[seasonEndDate]&gt;=Q$7)),0))</f>
        <v>217</v>
      </c>
      <c r="R45" s="36">
        <f t="array" ref="R45">INDEX(PerDiem[LodgingRate],MATCH(1,((PerDiem[CityState]=$C45)*(PerDiem[seasonBeginDate]&lt;=R$7)*(PerDiem[seasonEndDate]&gt;=R$7)),0))</f>
        <v>217</v>
      </c>
      <c r="S45" s="36">
        <f t="array" ref="S45">INDEX(PerDiem[LodgingRate],MATCH(1,((PerDiem[CityState]=$C45)*(PerDiem[seasonBeginDate]&lt;=S$7)*(PerDiem[seasonEndDate]&gt;=S$7)),0))</f>
        <v>217</v>
      </c>
      <c r="T45" s="36">
        <f t="array" ref="T45">INDEX(PerDiem[LodgingRate],MATCH(1,((PerDiem[CityState]=$C45)*(PerDiem[seasonBeginDate]&lt;=T$7)*(PerDiem[seasonEndDate]&gt;=T$7)),0))</f>
        <v>142</v>
      </c>
    </row>
    <row r="46" spans="2:20" x14ac:dyDescent="0.25">
      <c r="B46" s="1" t="s">
        <v>101</v>
      </c>
      <c r="C46" s="1" t="str">
        <f t="shared" si="5"/>
        <v>__Default</v>
      </c>
      <c r="D46" s="2">
        <f t="shared" si="6"/>
        <v>68</v>
      </c>
      <c r="E46" s="27">
        <f>VLOOKUP($D46,PerDiemMeals[],7,FALSE)</f>
        <v>17</v>
      </c>
      <c r="F46" s="27">
        <f>VLOOKUP($D46,PerDiemMeals[],8,FALSE)</f>
        <v>21</v>
      </c>
      <c r="G46" s="27">
        <f>VLOOKUP($D46,PerDiemMeals[],9,FALSE)</f>
        <v>30</v>
      </c>
      <c r="H46" s="3"/>
      <c r="I46" s="36">
        <f t="array" ref="I46">INDEX(PerDiem[LodgingRate],MATCH(1,((PerDiem[CityState]=$C46)*(PerDiem[seasonBeginDate]&lt;=I$7)*(PerDiem[seasonEndDate]&gt;=I$7)),0))</f>
        <v>110</v>
      </c>
      <c r="J46" s="36">
        <f t="array" ref="J46">INDEX(PerDiem[LodgingRate],MATCH(1,((PerDiem[CityState]=$C46)*(PerDiem[seasonBeginDate]&lt;=J$7)*(PerDiem[seasonEndDate]&gt;=J$7)),0))</f>
        <v>110</v>
      </c>
      <c r="K46" s="36">
        <f t="array" ref="K46">INDEX(PerDiem[LodgingRate],MATCH(1,((PerDiem[CityState]=$C46)*(PerDiem[seasonBeginDate]&lt;=K$7)*(PerDiem[seasonEndDate]&gt;=K$7)),0))</f>
        <v>110</v>
      </c>
      <c r="L46" s="36">
        <f t="array" ref="L46">INDEX(PerDiem[LodgingRate],MATCH(1,((PerDiem[CityState]=$C46)*(PerDiem[seasonBeginDate]&lt;=L$7)*(PerDiem[seasonEndDate]&gt;=L$7)),0))</f>
        <v>110</v>
      </c>
      <c r="M46" s="36">
        <f t="array" ref="M46">INDEX(PerDiem[LodgingRate],MATCH(1,((PerDiem[CityState]=$C46)*(PerDiem[seasonBeginDate]&lt;=M$7)*(PerDiem[seasonEndDate]&gt;=M$7)),0))</f>
        <v>110</v>
      </c>
      <c r="N46" s="36">
        <f t="array" ref="N46">INDEX(PerDiem[LodgingRate],MATCH(1,((PerDiem[CityState]=$C46)*(PerDiem[seasonBeginDate]&lt;=N$7)*(PerDiem[seasonEndDate]&gt;=N$7)),0))</f>
        <v>110</v>
      </c>
      <c r="O46" s="36">
        <f t="array" ref="O46">INDEX(PerDiem[LodgingRate],MATCH(1,((PerDiem[CityState]=$C46)*(PerDiem[seasonBeginDate]&lt;=O$7)*(PerDiem[seasonEndDate]&gt;=O$7)),0))</f>
        <v>110</v>
      </c>
      <c r="P46" s="36">
        <f t="array" ref="P46">INDEX(PerDiem[LodgingRate],MATCH(1,((PerDiem[CityState]=$C46)*(PerDiem[seasonBeginDate]&lt;=P$7)*(PerDiem[seasonEndDate]&gt;=P$7)),0))</f>
        <v>110</v>
      </c>
      <c r="Q46" s="36">
        <f t="array" ref="Q46">INDEX(PerDiem[LodgingRate],MATCH(1,((PerDiem[CityState]=$C46)*(PerDiem[seasonBeginDate]&lt;=Q$7)*(PerDiem[seasonEndDate]&gt;=Q$7)),0))</f>
        <v>110</v>
      </c>
      <c r="R46" s="36">
        <f t="array" ref="R46">INDEX(PerDiem[LodgingRate],MATCH(1,((PerDiem[CityState]=$C46)*(PerDiem[seasonBeginDate]&lt;=R$7)*(PerDiem[seasonEndDate]&gt;=R$7)),0))</f>
        <v>110</v>
      </c>
      <c r="S46" s="36">
        <f t="array" ref="S46">INDEX(PerDiem[LodgingRate],MATCH(1,((PerDiem[CityState]=$C46)*(PerDiem[seasonBeginDate]&lt;=S$7)*(PerDiem[seasonEndDate]&gt;=S$7)),0))</f>
        <v>110</v>
      </c>
      <c r="T46" s="36">
        <f t="array" ref="T46">INDEX(PerDiem[LodgingRate],MATCH(1,((PerDiem[CityState]=$C46)*(PerDiem[seasonBeginDate]&lt;=T$7)*(PerDiem[seasonEndDate]&gt;=T$7)),0))</f>
        <v>110</v>
      </c>
    </row>
    <row r="47" spans="2:20" x14ac:dyDescent="0.25">
      <c r="B47" s="1" t="s">
        <v>57</v>
      </c>
      <c r="C47" s="1" t="str">
        <f t="shared" si="5"/>
        <v>Sun Valley / Ketchum, ID</v>
      </c>
      <c r="D47" s="2">
        <f t="shared" si="6"/>
        <v>80</v>
      </c>
      <c r="E47" s="27">
        <f>VLOOKUP($D47,PerDiemMeals[],7,FALSE)</f>
        <v>21</v>
      </c>
      <c r="F47" s="27">
        <f>VLOOKUP($D47,PerDiemMeals[],8,FALSE)</f>
        <v>24</v>
      </c>
      <c r="G47" s="27">
        <f>VLOOKUP($D47,PerDiemMeals[],9,FALSE)</f>
        <v>35</v>
      </c>
      <c r="H47" s="3"/>
      <c r="I47" s="36">
        <f t="array" ref="I47">INDEX(PerDiem[LodgingRate],MATCH(1,((PerDiem[CityState]=$C47)*(PerDiem[seasonBeginDate]&lt;=I$7)*(PerDiem[seasonEndDate]&gt;=I$7)),0))</f>
        <v>191</v>
      </c>
      <c r="J47" s="36">
        <f t="array" ref="J47">INDEX(PerDiem[LodgingRate],MATCH(1,((PerDiem[CityState]=$C47)*(PerDiem[seasonBeginDate]&lt;=J$7)*(PerDiem[seasonEndDate]&gt;=J$7)),0))</f>
        <v>191</v>
      </c>
      <c r="K47" s="36">
        <f t="array" ref="K47">INDEX(PerDiem[LodgingRate],MATCH(1,((PerDiem[CityState]=$C47)*(PerDiem[seasonBeginDate]&lt;=K$7)*(PerDiem[seasonEndDate]&gt;=K$7)),0))</f>
        <v>300</v>
      </c>
      <c r="L47" s="36">
        <f t="array" ref="L47">INDEX(PerDiem[LodgingRate],MATCH(1,((PerDiem[CityState]=$C47)*(PerDiem[seasonBeginDate]&lt;=L$7)*(PerDiem[seasonEndDate]&gt;=L$7)),0))</f>
        <v>300</v>
      </c>
      <c r="M47" s="36">
        <f t="array" ref="M47">INDEX(PerDiem[LodgingRate],MATCH(1,((PerDiem[CityState]=$C47)*(PerDiem[seasonBeginDate]&lt;=M$7)*(PerDiem[seasonEndDate]&gt;=M$7)),0))</f>
        <v>300</v>
      </c>
      <c r="N47" s="36">
        <f t="array" ref="N47">INDEX(PerDiem[LodgingRate],MATCH(1,((PerDiem[CityState]=$C47)*(PerDiem[seasonBeginDate]&lt;=N$7)*(PerDiem[seasonEndDate]&gt;=N$7)),0))</f>
        <v>300</v>
      </c>
      <c r="O47" s="36">
        <f t="array" ref="O47">INDEX(PerDiem[LodgingRate],MATCH(1,((PerDiem[CityState]=$C47)*(PerDiem[seasonBeginDate]&lt;=O$7)*(PerDiem[seasonEndDate]&gt;=O$7)),0))</f>
        <v>181</v>
      </c>
      <c r="P47" s="36">
        <f t="array" ref="P47">INDEX(PerDiem[LodgingRate],MATCH(1,((PerDiem[CityState]=$C47)*(PerDiem[seasonBeginDate]&lt;=P$7)*(PerDiem[seasonEndDate]&gt;=P$7)),0))</f>
        <v>181</v>
      </c>
      <c r="Q47" s="36">
        <f t="array" ref="Q47">INDEX(PerDiem[LodgingRate],MATCH(1,((PerDiem[CityState]=$C47)*(PerDiem[seasonBeginDate]&lt;=Q$7)*(PerDiem[seasonEndDate]&gt;=Q$7)),0))</f>
        <v>295</v>
      </c>
      <c r="R47" s="36">
        <f t="array" ref="R47">INDEX(PerDiem[LodgingRate],MATCH(1,((PerDiem[CityState]=$C47)*(PerDiem[seasonBeginDate]&lt;=R$7)*(PerDiem[seasonEndDate]&gt;=R$7)),0))</f>
        <v>295</v>
      </c>
      <c r="S47" s="36">
        <f t="array" ref="S47">INDEX(PerDiem[LodgingRate],MATCH(1,((PerDiem[CityState]=$C47)*(PerDiem[seasonBeginDate]&lt;=S$7)*(PerDiem[seasonEndDate]&gt;=S$7)),0))</f>
        <v>295</v>
      </c>
      <c r="T47" s="36">
        <f t="array" ref="T47">INDEX(PerDiem[LodgingRate],MATCH(1,((PerDiem[CityState]=$C47)*(PerDiem[seasonBeginDate]&lt;=T$7)*(PerDiem[seasonEndDate]&gt;=T$7)),0))</f>
        <v>295</v>
      </c>
    </row>
    <row r="48" spans="2:20" x14ac:dyDescent="0.25">
      <c r="B48" s="1" t="s">
        <v>58</v>
      </c>
      <c r="C48" s="1" t="str">
        <f t="shared" si="5"/>
        <v>__Default</v>
      </c>
      <c r="D48" s="2">
        <f t="shared" si="6"/>
        <v>68</v>
      </c>
      <c r="E48" s="27">
        <f>VLOOKUP($D48,PerDiemMeals[],7,FALSE)</f>
        <v>17</v>
      </c>
      <c r="F48" s="27">
        <f>VLOOKUP($D48,PerDiemMeals[],8,FALSE)</f>
        <v>21</v>
      </c>
      <c r="G48" s="27">
        <f>VLOOKUP($D48,PerDiemMeals[],9,FALSE)</f>
        <v>30</v>
      </c>
      <c r="H48" s="3"/>
      <c r="I48" s="36">
        <f t="array" ref="I48">INDEX(PerDiem[LodgingRate],MATCH(1,((PerDiem[CityState]=$C48)*(PerDiem[seasonBeginDate]&lt;=I$7)*(PerDiem[seasonEndDate]&gt;=I$7)),0))</f>
        <v>110</v>
      </c>
      <c r="J48" s="36">
        <f t="array" ref="J48">INDEX(PerDiem[LodgingRate],MATCH(1,((PerDiem[CityState]=$C48)*(PerDiem[seasonBeginDate]&lt;=J$7)*(PerDiem[seasonEndDate]&gt;=J$7)),0))</f>
        <v>110</v>
      </c>
      <c r="K48" s="36">
        <f t="array" ref="K48">INDEX(PerDiem[LodgingRate],MATCH(1,((PerDiem[CityState]=$C48)*(PerDiem[seasonBeginDate]&lt;=K$7)*(PerDiem[seasonEndDate]&gt;=K$7)),0))</f>
        <v>110</v>
      </c>
      <c r="L48" s="36">
        <f t="array" ref="L48">INDEX(PerDiem[LodgingRate],MATCH(1,((PerDiem[CityState]=$C48)*(PerDiem[seasonBeginDate]&lt;=L$7)*(PerDiem[seasonEndDate]&gt;=L$7)),0))</f>
        <v>110</v>
      </c>
      <c r="M48" s="36">
        <f t="array" ref="M48">INDEX(PerDiem[LodgingRate],MATCH(1,((PerDiem[CityState]=$C48)*(PerDiem[seasonBeginDate]&lt;=M$7)*(PerDiem[seasonEndDate]&gt;=M$7)),0))</f>
        <v>110</v>
      </c>
      <c r="N48" s="36">
        <f t="array" ref="N48">INDEX(PerDiem[LodgingRate],MATCH(1,((PerDiem[CityState]=$C48)*(PerDiem[seasonBeginDate]&lt;=N$7)*(PerDiem[seasonEndDate]&gt;=N$7)),0))</f>
        <v>110</v>
      </c>
      <c r="O48" s="36">
        <f t="array" ref="O48">INDEX(PerDiem[LodgingRate],MATCH(1,((PerDiem[CityState]=$C48)*(PerDiem[seasonBeginDate]&lt;=O$7)*(PerDiem[seasonEndDate]&gt;=O$7)),0))</f>
        <v>110</v>
      </c>
      <c r="P48" s="36">
        <f t="array" ref="P48">INDEX(PerDiem[LodgingRate],MATCH(1,((PerDiem[CityState]=$C48)*(PerDiem[seasonBeginDate]&lt;=P$7)*(PerDiem[seasonEndDate]&gt;=P$7)),0))</f>
        <v>110</v>
      </c>
      <c r="Q48" s="36">
        <f t="array" ref="Q48">INDEX(PerDiem[LodgingRate],MATCH(1,((PerDiem[CityState]=$C48)*(PerDiem[seasonBeginDate]&lt;=Q$7)*(PerDiem[seasonEndDate]&gt;=Q$7)),0))</f>
        <v>110</v>
      </c>
      <c r="R48" s="36">
        <f t="array" ref="R48">INDEX(PerDiem[LodgingRate],MATCH(1,((PerDiem[CityState]=$C48)*(PerDiem[seasonBeginDate]&lt;=R$7)*(PerDiem[seasonEndDate]&gt;=R$7)),0))</f>
        <v>110</v>
      </c>
      <c r="S48" s="36">
        <f t="array" ref="S48">INDEX(PerDiem[LodgingRate],MATCH(1,((PerDiem[CityState]=$C48)*(PerDiem[seasonBeginDate]&lt;=S$7)*(PerDiem[seasonEndDate]&gt;=S$7)),0))</f>
        <v>110</v>
      </c>
      <c r="T48" s="36">
        <f t="array" ref="T48">INDEX(PerDiem[LodgingRate],MATCH(1,((PerDiem[CityState]=$C48)*(PerDiem[seasonBeginDate]&lt;=T$7)*(PerDiem[seasonEndDate]&gt;=T$7)),0))</f>
        <v>110</v>
      </c>
    </row>
    <row r="49" spans="2:20" ht="15" x14ac:dyDescent="0.25">
      <c r="B49" s="1"/>
      <c r="C49" s="1"/>
      <c r="D49" s="2"/>
      <c r="E49" s="3"/>
      <c r="F49" s="3"/>
      <c r="G49" s="3"/>
      <c r="H49" s="3"/>
      <c r="J49" s="35"/>
      <c r="K49" s="35"/>
      <c r="L49" s="35"/>
      <c r="M49" s="34"/>
      <c r="N49" s="34"/>
      <c r="O49" s="34"/>
      <c r="P49" s="34"/>
    </row>
    <row r="50" spans="2:20" x14ac:dyDescent="0.25">
      <c r="B50" s="105" t="s">
        <v>79</v>
      </c>
      <c r="C50" s="105"/>
      <c r="D50" s="109"/>
      <c r="E50" s="111"/>
      <c r="F50" s="111"/>
      <c r="G50" s="111"/>
      <c r="H50" s="111"/>
      <c r="I50" s="112" t="s">
        <v>104</v>
      </c>
      <c r="J50" s="113" t="s">
        <v>105</v>
      </c>
      <c r="K50" s="113" t="s">
        <v>106</v>
      </c>
      <c r="L50" s="113" t="s">
        <v>107</v>
      </c>
      <c r="M50" s="113" t="s">
        <v>108</v>
      </c>
      <c r="N50" s="113" t="s">
        <v>109</v>
      </c>
      <c r="O50" s="113" t="s">
        <v>110</v>
      </c>
      <c r="P50" s="113" t="s">
        <v>111</v>
      </c>
      <c r="Q50" s="113" t="s">
        <v>112</v>
      </c>
      <c r="R50" s="113" t="s">
        <v>113</v>
      </c>
      <c r="S50" s="113" t="s">
        <v>114</v>
      </c>
      <c r="T50" s="113" t="s">
        <v>115</v>
      </c>
    </row>
    <row r="51" spans="2:20" x14ac:dyDescent="0.25">
      <c r="B51" s="1" t="s">
        <v>88</v>
      </c>
      <c r="C51" s="1" t="str">
        <f t="shared" ref="C51:C63" si="7">VLOOKUP(B51,locationSynonyms,3,FALSE)</f>
        <v>Kalispell/Whitefish, MT</v>
      </c>
      <c r="D51" s="2">
        <f t="shared" ref="D51:D63" si="8">VLOOKUP($C51,locations,3,FALSE)</f>
        <v>80</v>
      </c>
      <c r="E51" s="27">
        <f>VLOOKUP($D51,PerDiemMeals[],7,FALSE)</f>
        <v>21</v>
      </c>
      <c r="F51" s="27">
        <f>VLOOKUP($D51,PerDiemMeals[],8,FALSE)</f>
        <v>24</v>
      </c>
      <c r="G51" s="27">
        <f>VLOOKUP($D51,PerDiemMeals[],9,FALSE)</f>
        <v>35</v>
      </c>
      <c r="H51" s="3"/>
      <c r="I51" s="36">
        <f t="array" ref="I51">INDEX(PerDiem[LodgingRate],MATCH(1,((PerDiem[CityState]=$C51)*(PerDiem[seasonBeginDate]&lt;=I$7)*(PerDiem[seasonEndDate]&gt;=I$7)),0))</f>
        <v>124</v>
      </c>
      <c r="J51" s="36">
        <f t="array" ref="J51">INDEX(PerDiem[LodgingRate],MATCH(1,((PerDiem[CityState]=$C51)*(PerDiem[seasonBeginDate]&lt;=J$7)*(PerDiem[seasonEndDate]&gt;=J$7)),0))</f>
        <v>124</v>
      </c>
      <c r="K51" s="36">
        <f t="array" ref="K51">INDEX(PerDiem[LodgingRate],MATCH(1,((PerDiem[CityState]=$C51)*(PerDiem[seasonBeginDate]&lt;=K$7)*(PerDiem[seasonEndDate]&gt;=K$7)),0))</f>
        <v>124</v>
      </c>
      <c r="L51" s="36">
        <f t="array" ref="L51">INDEX(PerDiem[LodgingRate],MATCH(1,((PerDiem[CityState]=$C51)*(PerDiem[seasonBeginDate]&lt;=L$7)*(PerDiem[seasonEndDate]&gt;=L$7)),0))</f>
        <v>124</v>
      </c>
      <c r="M51" s="36">
        <f t="array" ref="M51">INDEX(PerDiem[LodgingRate],MATCH(1,((PerDiem[CityState]=$C51)*(PerDiem[seasonBeginDate]&lt;=M$7)*(PerDiem[seasonEndDate]&gt;=M$7)),0))</f>
        <v>124</v>
      </c>
      <c r="N51" s="36">
        <f t="array" ref="N51">INDEX(PerDiem[LodgingRate],MATCH(1,((PerDiem[CityState]=$C51)*(PerDiem[seasonBeginDate]&lt;=N$7)*(PerDiem[seasonEndDate]&gt;=N$7)),0))</f>
        <v>124</v>
      </c>
      <c r="O51" s="36">
        <f t="array" ref="O51">INDEX(PerDiem[LodgingRate],MATCH(1,((PerDiem[CityState]=$C51)*(PerDiem[seasonBeginDate]&lt;=O$7)*(PerDiem[seasonEndDate]&gt;=O$7)),0))</f>
        <v>124</v>
      </c>
      <c r="P51" s="36">
        <f t="array" ref="P51">INDEX(PerDiem[LodgingRate],MATCH(1,((PerDiem[CityState]=$C51)*(PerDiem[seasonBeginDate]&lt;=P$7)*(PerDiem[seasonEndDate]&gt;=P$7)),0))</f>
        <v>124</v>
      </c>
      <c r="Q51" s="36">
        <f t="array" ref="Q51">INDEX(PerDiem[LodgingRate],MATCH(1,((PerDiem[CityState]=$C51)*(PerDiem[seasonBeginDate]&lt;=Q$7)*(PerDiem[seasonEndDate]&gt;=Q$7)),0))</f>
        <v>124</v>
      </c>
      <c r="R51" s="36">
        <f t="array" ref="R51">INDEX(PerDiem[LodgingRate],MATCH(1,((PerDiem[CityState]=$C51)*(PerDiem[seasonBeginDate]&lt;=R$7)*(PerDiem[seasonEndDate]&gt;=R$7)),0))</f>
        <v>232</v>
      </c>
      <c r="S51" s="36">
        <f t="array" ref="S51">INDEX(PerDiem[LodgingRate],MATCH(1,((PerDiem[CityState]=$C51)*(PerDiem[seasonBeginDate]&lt;=S$7)*(PerDiem[seasonEndDate]&gt;=S$7)),0))</f>
        <v>232</v>
      </c>
      <c r="T51" s="36">
        <f t="array" ref="T51">INDEX(PerDiem[LodgingRate],MATCH(1,((PerDiem[CityState]=$C51)*(PerDiem[seasonBeginDate]&lt;=T$7)*(PerDiem[seasonEndDate]&gt;=T$7)),0))</f>
        <v>232</v>
      </c>
    </row>
    <row r="52" spans="2:20" x14ac:dyDescent="0.25">
      <c r="B52" s="1" t="s">
        <v>59</v>
      </c>
      <c r="C52" s="1" t="str">
        <f t="shared" si="7"/>
        <v>Big Sky / West Yellowstone/Gardiner, MT</v>
      </c>
      <c r="D52" s="2">
        <f t="shared" si="8"/>
        <v>80</v>
      </c>
      <c r="E52" s="27">
        <f>VLOOKUP($D52,PerDiemMeals[],7,FALSE)</f>
        <v>21</v>
      </c>
      <c r="F52" s="27">
        <f>VLOOKUP($D52,PerDiemMeals[],8,FALSE)</f>
        <v>24</v>
      </c>
      <c r="G52" s="27">
        <f>VLOOKUP($D52,PerDiemMeals[],9,FALSE)</f>
        <v>35</v>
      </c>
      <c r="H52" s="3"/>
      <c r="I52" s="36">
        <f t="array" ref="I52">INDEX(PerDiem[LodgingRate],MATCH(1,((PerDiem[CityState]=$C52)*(PerDiem[seasonBeginDate]&lt;=I$7)*(PerDiem[seasonEndDate]&gt;=I$7)),0))</f>
        <v>176</v>
      </c>
      <c r="J52" s="36">
        <f t="array" ref="J52">INDEX(PerDiem[LodgingRate],MATCH(1,((PerDiem[CityState]=$C52)*(PerDiem[seasonBeginDate]&lt;=J$7)*(PerDiem[seasonEndDate]&gt;=J$7)),0))</f>
        <v>176</v>
      </c>
      <c r="K52" s="36">
        <f t="array" ref="K52">INDEX(PerDiem[LodgingRate],MATCH(1,((PerDiem[CityState]=$C52)*(PerDiem[seasonBeginDate]&lt;=K$7)*(PerDiem[seasonEndDate]&gt;=K$7)),0))</f>
        <v>176</v>
      </c>
      <c r="L52" s="36">
        <f t="array" ref="L52">INDEX(PerDiem[LodgingRate],MATCH(1,((PerDiem[CityState]=$C52)*(PerDiem[seasonBeginDate]&lt;=L$7)*(PerDiem[seasonEndDate]&gt;=L$7)),0))</f>
        <v>176</v>
      </c>
      <c r="M52" s="36">
        <f t="array" ref="M52">INDEX(PerDiem[LodgingRate],MATCH(1,((PerDiem[CityState]=$C52)*(PerDiem[seasonBeginDate]&lt;=M$7)*(PerDiem[seasonEndDate]&gt;=M$7)),0))</f>
        <v>176</v>
      </c>
      <c r="N52" s="36">
        <f t="array" ref="N52">INDEX(PerDiem[LodgingRate],MATCH(1,((PerDiem[CityState]=$C52)*(PerDiem[seasonBeginDate]&lt;=N$7)*(PerDiem[seasonEndDate]&gt;=N$7)),0))</f>
        <v>176</v>
      </c>
      <c r="O52" s="36">
        <f t="array" ref="O52">INDEX(PerDiem[LodgingRate],MATCH(1,((PerDiem[CityState]=$C52)*(PerDiem[seasonBeginDate]&lt;=O$7)*(PerDiem[seasonEndDate]&gt;=O$7)),0))</f>
        <v>176</v>
      </c>
      <c r="P52" s="36">
        <f t="array" ref="P52">INDEX(PerDiem[LodgingRate],MATCH(1,((PerDiem[CityState]=$C52)*(PerDiem[seasonBeginDate]&lt;=P$7)*(PerDiem[seasonEndDate]&gt;=P$7)),0))</f>
        <v>176</v>
      </c>
      <c r="Q52" s="36">
        <f t="array" ref="Q52">INDEX(PerDiem[LodgingRate],MATCH(1,((PerDiem[CityState]=$C52)*(PerDiem[seasonBeginDate]&lt;=Q$7)*(PerDiem[seasonEndDate]&gt;=Q$7)),0))</f>
        <v>310</v>
      </c>
      <c r="R52" s="36">
        <f t="array" ref="R52">INDEX(PerDiem[LodgingRate],MATCH(1,((PerDiem[CityState]=$C52)*(PerDiem[seasonBeginDate]&lt;=R$7)*(PerDiem[seasonEndDate]&gt;=R$7)),0))</f>
        <v>310</v>
      </c>
      <c r="S52" s="36">
        <f t="array" ref="S52">INDEX(PerDiem[LodgingRate],MATCH(1,((PerDiem[CityState]=$C52)*(PerDiem[seasonBeginDate]&lt;=S$7)*(PerDiem[seasonEndDate]&gt;=S$7)),0))</f>
        <v>310</v>
      </c>
      <c r="T52" s="36">
        <f t="array" ref="T52">INDEX(PerDiem[LodgingRate],MATCH(1,((PerDiem[CityState]=$C52)*(PerDiem[seasonBeginDate]&lt;=T$7)*(PerDiem[seasonEndDate]&gt;=T$7)),0))</f>
        <v>310</v>
      </c>
    </row>
    <row r="53" spans="2:20" x14ac:dyDescent="0.25">
      <c r="B53" s="1" t="s">
        <v>60</v>
      </c>
      <c r="C53" s="1" t="str">
        <f t="shared" si="7"/>
        <v>__Default</v>
      </c>
      <c r="D53" s="2">
        <f t="shared" si="8"/>
        <v>68</v>
      </c>
      <c r="E53" s="27">
        <f>VLOOKUP($D53,PerDiemMeals[],7,FALSE)</f>
        <v>17</v>
      </c>
      <c r="F53" s="27">
        <f>VLOOKUP($D53,PerDiemMeals[],8,FALSE)</f>
        <v>21</v>
      </c>
      <c r="G53" s="27">
        <f>VLOOKUP($D53,PerDiemMeals[],9,FALSE)</f>
        <v>30</v>
      </c>
      <c r="H53" s="3"/>
      <c r="I53" s="36">
        <f t="array" ref="I53">INDEX(PerDiem[LodgingRate],MATCH(1,((PerDiem[CityState]=$C53)*(PerDiem[seasonBeginDate]&lt;=I$7)*(PerDiem[seasonEndDate]&gt;=I$7)),0))</f>
        <v>110</v>
      </c>
      <c r="J53" s="36">
        <f t="array" ref="J53">INDEX(PerDiem[LodgingRate],MATCH(1,((PerDiem[CityState]=$C53)*(PerDiem[seasonBeginDate]&lt;=J$7)*(PerDiem[seasonEndDate]&gt;=J$7)),0))</f>
        <v>110</v>
      </c>
      <c r="K53" s="36">
        <f t="array" ref="K53">INDEX(PerDiem[LodgingRate],MATCH(1,((PerDiem[CityState]=$C53)*(PerDiem[seasonBeginDate]&lt;=K$7)*(PerDiem[seasonEndDate]&gt;=K$7)),0))</f>
        <v>110</v>
      </c>
      <c r="L53" s="36">
        <f t="array" ref="L53">INDEX(PerDiem[LodgingRate],MATCH(1,((PerDiem[CityState]=$C53)*(PerDiem[seasonBeginDate]&lt;=L$7)*(PerDiem[seasonEndDate]&gt;=L$7)),0))</f>
        <v>110</v>
      </c>
      <c r="M53" s="36">
        <f t="array" ref="M53">INDEX(PerDiem[LodgingRate],MATCH(1,((PerDiem[CityState]=$C53)*(PerDiem[seasonBeginDate]&lt;=M$7)*(PerDiem[seasonEndDate]&gt;=M$7)),0))</f>
        <v>110</v>
      </c>
      <c r="N53" s="36">
        <f t="array" ref="N53">INDEX(PerDiem[LodgingRate],MATCH(1,((PerDiem[CityState]=$C53)*(PerDiem[seasonBeginDate]&lt;=N$7)*(PerDiem[seasonEndDate]&gt;=N$7)),0))</f>
        <v>110</v>
      </c>
      <c r="O53" s="36">
        <f t="array" ref="O53">INDEX(PerDiem[LodgingRate],MATCH(1,((PerDiem[CityState]=$C53)*(PerDiem[seasonBeginDate]&lt;=O$7)*(PerDiem[seasonEndDate]&gt;=O$7)),0))</f>
        <v>110</v>
      </c>
      <c r="P53" s="36">
        <f t="array" ref="P53">INDEX(PerDiem[LodgingRate],MATCH(1,((PerDiem[CityState]=$C53)*(PerDiem[seasonBeginDate]&lt;=P$7)*(PerDiem[seasonEndDate]&gt;=P$7)),0))</f>
        <v>110</v>
      </c>
      <c r="Q53" s="36">
        <f t="array" ref="Q53">INDEX(PerDiem[LodgingRate],MATCH(1,((PerDiem[CityState]=$C53)*(PerDiem[seasonBeginDate]&lt;=Q$7)*(PerDiem[seasonEndDate]&gt;=Q$7)),0))</f>
        <v>110</v>
      </c>
      <c r="R53" s="36">
        <f t="array" ref="R53">INDEX(PerDiem[LodgingRate],MATCH(1,((PerDiem[CityState]=$C53)*(PerDiem[seasonBeginDate]&lt;=R$7)*(PerDiem[seasonEndDate]&gt;=R$7)),0))</f>
        <v>110</v>
      </c>
      <c r="S53" s="36">
        <f t="array" ref="S53">INDEX(PerDiem[LodgingRate],MATCH(1,((PerDiem[CityState]=$C53)*(PerDiem[seasonBeginDate]&lt;=S$7)*(PerDiem[seasonEndDate]&gt;=S$7)),0))</f>
        <v>110</v>
      </c>
      <c r="T53" s="36">
        <f t="array" ref="T53">INDEX(PerDiem[LodgingRate],MATCH(1,((PerDiem[CityState]=$C53)*(PerDiem[seasonBeginDate]&lt;=T$7)*(PerDiem[seasonEndDate]&gt;=T$7)),0))</f>
        <v>110</v>
      </c>
    </row>
    <row r="54" spans="2:20" x14ac:dyDescent="0.25">
      <c r="B54" s="1" t="s">
        <v>61</v>
      </c>
      <c r="C54" s="1" t="str">
        <f t="shared" si="7"/>
        <v>Big Sky / West Yellowstone/Gardiner, MT</v>
      </c>
      <c r="D54" s="2">
        <f t="shared" si="8"/>
        <v>80</v>
      </c>
      <c r="E54" s="27">
        <f>VLOOKUP($D54,PerDiemMeals[],7,FALSE)</f>
        <v>21</v>
      </c>
      <c r="F54" s="27">
        <f>VLOOKUP($D54,PerDiemMeals[],8,FALSE)</f>
        <v>24</v>
      </c>
      <c r="G54" s="27">
        <f>VLOOKUP($D54,PerDiemMeals[],9,FALSE)</f>
        <v>35</v>
      </c>
      <c r="H54" s="3"/>
      <c r="I54" s="36">
        <f t="array" ref="I54">INDEX(PerDiem[LodgingRate],MATCH(1,((PerDiem[CityState]=$C54)*(PerDiem[seasonBeginDate]&lt;=I$7)*(PerDiem[seasonEndDate]&gt;=I$7)),0))</f>
        <v>176</v>
      </c>
      <c r="J54" s="36">
        <f t="array" ref="J54">INDEX(PerDiem[LodgingRate],MATCH(1,((PerDiem[CityState]=$C54)*(PerDiem[seasonBeginDate]&lt;=J$7)*(PerDiem[seasonEndDate]&gt;=J$7)),0))</f>
        <v>176</v>
      </c>
      <c r="K54" s="36">
        <f t="array" ref="K54">INDEX(PerDiem[LodgingRate],MATCH(1,((PerDiem[CityState]=$C54)*(PerDiem[seasonBeginDate]&lt;=K$7)*(PerDiem[seasonEndDate]&gt;=K$7)),0))</f>
        <v>176</v>
      </c>
      <c r="L54" s="36">
        <f t="array" ref="L54">INDEX(PerDiem[LodgingRate],MATCH(1,((PerDiem[CityState]=$C54)*(PerDiem[seasonBeginDate]&lt;=L$7)*(PerDiem[seasonEndDate]&gt;=L$7)),0))</f>
        <v>176</v>
      </c>
      <c r="M54" s="36">
        <f t="array" ref="M54">INDEX(PerDiem[LodgingRate],MATCH(1,((PerDiem[CityState]=$C54)*(PerDiem[seasonBeginDate]&lt;=M$7)*(PerDiem[seasonEndDate]&gt;=M$7)),0))</f>
        <v>176</v>
      </c>
      <c r="N54" s="36">
        <f t="array" ref="N54">INDEX(PerDiem[LodgingRate],MATCH(1,((PerDiem[CityState]=$C54)*(PerDiem[seasonBeginDate]&lt;=N$7)*(PerDiem[seasonEndDate]&gt;=N$7)),0))</f>
        <v>176</v>
      </c>
      <c r="O54" s="36">
        <f t="array" ref="O54">INDEX(PerDiem[LodgingRate],MATCH(1,((PerDiem[CityState]=$C54)*(PerDiem[seasonBeginDate]&lt;=O$7)*(PerDiem[seasonEndDate]&gt;=O$7)),0))</f>
        <v>176</v>
      </c>
      <c r="P54" s="36">
        <f t="array" ref="P54">INDEX(PerDiem[LodgingRate],MATCH(1,((PerDiem[CityState]=$C54)*(PerDiem[seasonBeginDate]&lt;=P$7)*(PerDiem[seasonEndDate]&gt;=P$7)),0))</f>
        <v>176</v>
      </c>
      <c r="Q54" s="36">
        <f t="array" ref="Q54">INDEX(PerDiem[LodgingRate],MATCH(1,((PerDiem[CityState]=$C54)*(PerDiem[seasonBeginDate]&lt;=Q$7)*(PerDiem[seasonEndDate]&gt;=Q$7)),0))</f>
        <v>310</v>
      </c>
      <c r="R54" s="36">
        <f t="array" ref="R54">INDEX(PerDiem[LodgingRate],MATCH(1,((PerDiem[CityState]=$C54)*(PerDiem[seasonBeginDate]&lt;=R$7)*(PerDiem[seasonEndDate]&gt;=R$7)),0))</f>
        <v>310</v>
      </c>
      <c r="S54" s="36">
        <f t="array" ref="S54">INDEX(PerDiem[LodgingRate],MATCH(1,((PerDiem[CityState]=$C54)*(PerDiem[seasonBeginDate]&lt;=S$7)*(PerDiem[seasonEndDate]&gt;=S$7)),0))</f>
        <v>310</v>
      </c>
      <c r="T54" s="36">
        <f t="array" ref="T54">INDEX(PerDiem[LodgingRate],MATCH(1,((PerDiem[CityState]=$C54)*(PerDiem[seasonBeginDate]&lt;=T$7)*(PerDiem[seasonEndDate]&gt;=T$7)),0))</f>
        <v>310</v>
      </c>
    </row>
    <row r="55" spans="2:20" x14ac:dyDescent="0.25">
      <c r="B55" s="1" t="s">
        <v>80</v>
      </c>
      <c r="C55" s="1" t="str">
        <f t="shared" si="7"/>
        <v>__Default</v>
      </c>
      <c r="D55" s="2">
        <f t="shared" si="8"/>
        <v>68</v>
      </c>
      <c r="E55" s="27">
        <f>VLOOKUP($D55,PerDiemMeals[],7,FALSE)</f>
        <v>17</v>
      </c>
      <c r="F55" s="27">
        <f>VLOOKUP($D55,PerDiemMeals[],8,FALSE)</f>
        <v>21</v>
      </c>
      <c r="G55" s="27">
        <f>VLOOKUP($D55,PerDiemMeals[],9,FALSE)</f>
        <v>30</v>
      </c>
      <c r="H55" s="3"/>
      <c r="I55" s="36">
        <f t="array" ref="I55">INDEX(PerDiem[LodgingRate],MATCH(1,((PerDiem[CityState]=$C55)*(PerDiem[seasonBeginDate]&lt;=I$7)*(PerDiem[seasonEndDate]&gt;=I$7)),0))</f>
        <v>110</v>
      </c>
      <c r="J55" s="36">
        <f t="array" ref="J55">INDEX(PerDiem[LodgingRate],MATCH(1,((PerDiem[CityState]=$C55)*(PerDiem[seasonBeginDate]&lt;=J$7)*(PerDiem[seasonEndDate]&gt;=J$7)),0))</f>
        <v>110</v>
      </c>
      <c r="K55" s="36">
        <f t="array" ref="K55">INDEX(PerDiem[LodgingRate],MATCH(1,((PerDiem[CityState]=$C55)*(PerDiem[seasonBeginDate]&lt;=K$7)*(PerDiem[seasonEndDate]&gt;=K$7)),0))</f>
        <v>110</v>
      </c>
      <c r="L55" s="36">
        <f t="array" ref="L55">INDEX(PerDiem[LodgingRate],MATCH(1,((PerDiem[CityState]=$C55)*(PerDiem[seasonBeginDate]&lt;=L$7)*(PerDiem[seasonEndDate]&gt;=L$7)),0))</f>
        <v>110</v>
      </c>
      <c r="M55" s="36">
        <f t="array" ref="M55">INDEX(PerDiem[LodgingRate],MATCH(1,((PerDiem[CityState]=$C55)*(PerDiem[seasonBeginDate]&lt;=M$7)*(PerDiem[seasonEndDate]&gt;=M$7)),0))</f>
        <v>110</v>
      </c>
      <c r="N55" s="36">
        <f t="array" ref="N55">INDEX(PerDiem[LodgingRate],MATCH(1,((PerDiem[CityState]=$C55)*(PerDiem[seasonBeginDate]&lt;=N$7)*(PerDiem[seasonEndDate]&gt;=N$7)),0))</f>
        <v>110</v>
      </c>
      <c r="O55" s="36">
        <f t="array" ref="O55">INDEX(PerDiem[LodgingRate],MATCH(1,((PerDiem[CityState]=$C55)*(PerDiem[seasonBeginDate]&lt;=O$7)*(PerDiem[seasonEndDate]&gt;=O$7)),0))</f>
        <v>110</v>
      </c>
      <c r="P55" s="36">
        <f t="array" ref="P55">INDEX(PerDiem[LodgingRate],MATCH(1,((PerDiem[CityState]=$C55)*(PerDiem[seasonBeginDate]&lt;=P$7)*(PerDiem[seasonEndDate]&gt;=P$7)),0))</f>
        <v>110</v>
      </c>
      <c r="Q55" s="36">
        <f t="array" ref="Q55">INDEX(PerDiem[LodgingRate],MATCH(1,((PerDiem[CityState]=$C55)*(PerDiem[seasonBeginDate]&lt;=Q$7)*(PerDiem[seasonEndDate]&gt;=Q$7)),0))</f>
        <v>110</v>
      </c>
      <c r="R55" s="36">
        <f t="array" ref="R55">INDEX(PerDiem[LodgingRate],MATCH(1,((PerDiem[CityState]=$C55)*(PerDiem[seasonBeginDate]&lt;=R$7)*(PerDiem[seasonEndDate]&gt;=R$7)),0))</f>
        <v>110</v>
      </c>
      <c r="S55" s="36">
        <f t="array" ref="S55">INDEX(PerDiem[LodgingRate],MATCH(1,((PerDiem[CityState]=$C55)*(PerDiem[seasonBeginDate]&lt;=S$7)*(PerDiem[seasonEndDate]&gt;=S$7)),0))</f>
        <v>110</v>
      </c>
      <c r="T55" s="36">
        <f t="array" ref="T55">INDEX(PerDiem[LodgingRate],MATCH(1,((PerDiem[CityState]=$C55)*(PerDiem[seasonBeginDate]&lt;=T$7)*(PerDiem[seasonEndDate]&gt;=T$7)),0))</f>
        <v>110</v>
      </c>
    </row>
    <row r="56" spans="2:20" x14ac:dyDescent="0.25">
      <c r="B56" s="1" t="s">
        <v>69</v>
      </c>
      <c r="C56" s="1" t="str">
        <f t="shared" si="7"/>
        <v>__Default</v>
      </c>
      <c r="D56" s="2">
        <f t="shared" si="8"/>
        <v>68</v>
      </c>
      <c r="E56" s="27">
        <f>VLOOKUP($D56,PerDiemMeals[],7,FALSE)</f>
        <v>17</v>
      </c>
      <c r="F56" s="27">
        <f>VLOOKUP($D56,PerDiemMeals[],8,FALSE)</f>
        <v>21</v>
      </c>
      <c r="G56" s="27">
        <f>VLOOKUP($D56,PerDiemMeals[],9,FALSE)</f>
        <v>30</v>
      </c>
      <c r="H56" s="3"/>
      <c r="I56" s="36">
        <f t="array" ref="I56">INDEX(PerDiem[LodgingRate],MATCH(1,((PerDiem[CityState]=$C56)*(PerDiem[seasonBeginDate]&lt;=I$7)*(PerDiem[seasonEndDate]&gt;=I$7)),0))</f>
        <v>110</v>
      </c>
      <c r="J56" s="36">
        <f t="array" ref="J56">INDEX(PerDiem[LodgingRate],MATCH(1,((PerDiem[CityState]=$C56)*(PerDiem[seasonBeginDate]&lt;=J$7)*(PerDiem[seasonEndDate]&gt;=J$7)),0))</f>
        <v>110</v>
      </c>
      <c r="K56" s="36">
        <f t="array" ref="K56">INDEX(PerDiem[LodgingRate],MATCH(1,((PerDiem[CityState]=$C56)*(PerDiem[seasonBeginDate]&lt;=K$7)*(PerDiem[seasonEndDate]&gt;=K$7)),0))</f>
        <v>110</v>
      </c>
      <c r="L56" s="36">
        <f t="array" ref="L56">INDEX(PerDiem[LodgingRate],MATCH(1,((PerDiem[CityState]=$C56)*(PerDiem[seasonBeginDate]&lt;=L$7)*(PerDiem[seasonEndDate]&gt;=L$7)),0))</f>
        <v>110</v>
      </c>
      <c r="M56" s="36">
        <f t="array" ref="M56">INDEX(PerDiem[LodgingRate],MATCH(1,((PerDiem[CityState]=$C56)*(PerDiem[seasonBeginDate]&lt;=M$7)*(PerDiem[seasonEndDate]&gt;=M$7)),0))</f>
        <v>110</v>
      </c>
      <c r="N56" s="36">
        <f t="array" ref="N56">INDEX(PerDiem[LodgingRate],MATCH(1,((PerDiem[CityState]=$C56)*(PerDiem[seasonBeginDate]&lt;=N$7)*(PerDiem[seasonEndDate]&gt;=N$7)),0))</f>
        <v>110</v>
      </c>
      <c r="O56" s="36">
        <f t="array" ref="O56">INDEX(PerDiem[LodgingRate],MATCH(1,((PerDiem[CityState]=$C56)*(PerDiem[seasonBeginDate]&lt;=O$7)*(PerDiem[seasonEndDate]&gt;=O$7)),0))</f>
        <v>110</v>
      </c>
      <c r="P56" s="36">
        <f t="array" ref="P56">INDEX(PerDiem[LodgingRate],MATCH(1,((PerDiem[CityState]=$C56)*(PerDiem[seasonBeginDate]&lt;=P$7)*(PerDiem[seasonEndDate]&gt;=P$7)),0))</f>
        <v>110</v>
      </c>
      <c r="Q56" s="36">
        <f t="array" ref="Q56">INDEX(PerDiem[LodgingRate],MATCH(1,((PerDiem[CityState]=$C56)*(PerDiem[seasonBeginDate]&lt;=Q$7)*(PerDiem[seasonEndDate]&gt;=Q$7)),0))</f>
        <v>110</v>
      </c>
      <c r="R56" s="36">
        <f t="array" ref="R56">INDEX(PerDiem[LodgingRate],MATCH(1,((PerDiem[CityState]=$C56)*(PerDiem[seasonBeginDate]&lt;=R$7)*(PerDiem[seasonEndDate]&gt;=R$7)),0))</f>
        <v>110</v>
      </c>
      <c r="S56" s="36">
        <f t="array" ref="S56">INDEX(PerDiem[LodgingRate],MATCH(1,((PerDiem[CityState]=$C56)*(PerDiem[seasonBeginDate]&lt;=S$7)*(PerDiem[seasonEndDate]&gt;=S$7)),0))</f>
        <v>110</v>
      </c>
      <c r="T56" s="36">
        <f t="array" ref="T56">INDEX(PerDiem[LodgingRate],MATCH(1,((PerDiem[CityState]=$C56)*(PerDiem[seasonBeginDate]&lt;=T$7)*(PerDiem[seasonEndDate]&gt;=T$7)),0))</f>
        <v>110</v>
      </c>
    </row>
    <row r="57" spans="2:20" x14ac:dyDescent="0.25">
      <c r="B57" s="1" t="s">
        <v>453</v>
      </c>
      <c r="C57" s="1" t="str">
        <f t="shared" si="7"/>
        <v>Helena, MT</v>
      </c>
      <c r="D57" s="2">
        <f t="shared" si="8"/>
        <v>74</v>
      </c>
      <c r="E57" s="27">
        <f>VLOOKUP($D57,PerDiemMeals[],7,FALSE)</f>
        <v>19</v>
      </c>
      <c r="F57" s="27">
        <f>VLOOKUP($D57,PerDiemMeals[],8,FALSE)</f>
        <v>22</v>
      </c>
      <c r="G57" s="27">
        <f>VLOOKUP($D57,PerDiemMeals[],9,FALSE)</f>
        <v>33</v>
      </c>
      <c r="H57" s="3"/>
      <c r="I57" s="36">
        <f t="array" ref="I57">INDEX(PerDiem[LodgingRate],MATCH(1,((PerDiem[CityState]=$C57)*(PerDiem[seasonBeginDate]&lt;=I$7)*(PerDiem[seasonEndDate]&gt;=I$7)),0))</f>
        <v>132</v>
      </c>
      <c r="J57" s="36">
        <f t="array" ref="J57">INDEX(PerDiem[LodgingRate],MATCH(1,((PerDiem[CityState]=$C57)*(PerDiem[seasonBeginDate]&lt;=J$7)*(PerDiem[seasonEndDate]&gt;=J$7)),0))</f>
        <v>132</v>
      </c>
      <c r="K57" s="36">
        <f t="array" ref="K57">INDEX(PerDiem[LodgingRate],MATCH(1,((PerDiem[CityState]=$C57)*(PerDiem[seasonBeginDate]&lt;=K$7)*(PerDiem[seasonEndDate]&gt;=K$7)),0))</f>
        <v>132</v>
      </c>
      <c r="L57" s="36">
        <f t="array" ref="L57">INDEX(PerDiem[LodgingRate],MATCH(1,((PerDiem[CityState]=$C57)*(PerDiem[seasonBeginDate]&lt;=L$7)*(PerDiem[seasonEndDate]&gt;=L$7)),0))</f>
        <v>132</v>
      </c>
      <c r="M57" s="36">
        <f t="array" ref="M57">INDEX(PerDiem[LodgingRate],MATCH(1,((PerDiem[CityState]=$C57)*(PerDiem[seasonBeginDate]&lt;=M$7)*(PerDiem[seasonEndDate]&gt;=M$7)),0))</f>
        <v>132</v>
      </c>
      <c r="N57" s="36">
        <f t="array" ref="N57">INDEX(PerDiem[LodgingRate],MATCH(1,((PerDiem[CityState]=$C57)*(PerDiem[seasonBeginDate]&lt;=N$7)*(PerDiem[seasonEndDate]&gt;=N$7)),0))</f>
        <v>132</v>
      </c>
      <c r="O57" s="36">
        <f t="array" ref="O57">INDEX(PerDiem[LodgingRate],MATCH(1,((PerDiem[CityState]=$C57)*(PerDiem[seasonBeginDate]&lt;=O$7)*(PerDiem[seasonEndDate]&gt;=O$7)),0))</f>
        <v>132</v>
      </c>
      <c r="P57" s="36">
        <f t="array" ref="P57">INDEX(PerDiem[LodgingRate],MATCH(1,((PerDiem[CityState]=$C57)*(PerDiem[seasonBeginDate]&lt;=P$7)*(PerDiem[seasonEndDate]&gt;=P$7)),0))</f>
        <v>132</v>
      </c>
      <c r="Q57" s="36">
        <f t="array" ref="Q57">INDEX(PerDiem[LodgingRate],MATCH(1,((PerDiem[CityState]=$C57)*(PerDiem[seasonBeginDate]&lt;=Q$7)*(PerDiem[seasonEndDate]&gt;=Q$7)),0))</f>
        <v>132</v>
      </c>
      <c r="R57" s="36">
        <f t="array" ref="R57">INDEX(PerDiem[LodgingRate],MATCH(1,((PerDiem[CityState]=$C57)*(PerDiem[seasonBeginDate]&lt;=R$7)*(PerDiem[seasonEndDate]&gt;=R$7)),0))</f>
        <v>132</v>
      </c>
      <c r="S57" s="36">
        <f t="array" ref="S57">INDEX(PerDiem[LodgingRate],MATCH(1,((PerDiem[CityState]=$C57)*(PerDiem[seasonBeginDate]&lt;=S$7)*(PerDiem[seasonEndDate]&gt;=S$7)),0))</f>
        <v>132</v>
      </c>
      <c r="T57" s="36">
        <f t="array" ref="T57">INDEX(PerDiem[LodgingRate],MATCH(1,((PerDiem[CityState]=$C57)*(PerDiem[seasonBeginDate]&lt;=T$7)*(PerDiem[seasonEndDate]&gt;=T$7)),0))</f>
        <v>132</v>
      </c>
    </row>
    <row r="58" spans="2:20" x14ac:dyDescent="0.25">
      <c r="B58" s="1" t="s">
        <v>452</v>
      </c>
      <c r="C58" s="1" t="str">
        <f t="shared" si="7"/>
        <v>Kalispell/Whitefish, MT</v>
      </c>
      <c r="D58" s="2">
        <f t="shared" si="8"/>
        <v>80</v>
      </c>
      <c r="E58" s="27">
        <f>VLOOKUP($D58,PerDiemMeals[],7,FALSE)</f>
        <v>21</v>
      </c>
      <c r="F58" s="27">
        <f>VLOOKUP($D58,PerDiemMeals[],8,FALSE)</f>
        <v>24</v>
      </c>
      <c r="G58" s="27">
        <f>VLOOKUP($D58,PerDiemMeals[],9,FALSE)</f>
        <v>35</v>
      </c>
      <c r="H58" s="3"/>
      <c r="I58" s="36">
        <f t="array" ref="I58">INDEX(PerDiem[LodgingRate],MATCH(1,((PerDiem[CityState]=$C58)*(PerDiem[seasonBeginDate]&lt;=I$7)*(PerDiem[seasonEndDate]&gt;=I$7)),0))</f>
        <v>124</v>
      </c>
      <c r="J58" s="36">
        <f t="array" ref="J58">INDEX(PerDiem[LodgingRate],MATCH(1,((PerDiem[CityState]=$C58)*(PerDiem[seasonBeginDate]&lt;=J$7)*(PerDiem[seasonEndDate]&gt;=J$7)),0))</f>
        <v>124</v>
      </c>
      <c r="K58" s="36">
        <f t="array" ref="K58">INDEX(PerDiem[LodgingRate],MATCH(1,((PerDiem[CityState]=$C58)*(PerDiem[seasonBeginDate]&lt;=K$7)*(PerDiem[seasonEndDate]&gt;=K$7)),0))</f>
        <v>124</v>
      </c>
      <c r="L58" s="36">
        <f t="array" ref="L58">INDEX(PerDiem[LodgingRate],MATCH(1,((PerDiem[CityState]=$C58)*(PerDiem[seasonBeginDate]&lt;=L$7)*(PerDiem[seasonEndDate]&gt;=L$7)),0))</f>
        <v>124</v>
      </c>
      <c r="M58" s="36">
        <f t="array" ref="M58">INDEX(PerDiem[LodgingRate],MATCH(1,((PerDiem[CityState]=$C58)*(PerDiem[seasonBeginDate]&lt;=M$7)*(PerDiem[seasonEndDate]&gt;=M$7)),0))</f>
        <v>124</v>
      </c>
      <c r="N58" s="36">
        <f t="array" ref="N58">INDEX(PerDiem[LodgingRate],MATCH(1,((PerDiem[CityState]=$C58)*(PerDiem[seasonBeginDate]&lt;=N$7)*(PerDiem[seasonEndDate]&gt;=N$7)),0))</f>
        <v>124</v>
      </c>
      <c r="O58" s="36">
        <f t="array" ref="O58">INDEX(PerDiem[LodgingRate],MATCH(1,((PerDiem[CityState]=$C58)*(PerDiem[seasonBeginDate]&lt;=O$7)*(PerDiem[seasonEndDate]&gt;=O$7)),0))</f>
        <v>124</v>
      </c>
      <c r="P58" s="36">
        <f t="array" ref="P58">INDEX(PerDiem[LodgingRate],MATCH(1,((PerDiem[CityState]=$C58)*(PerDiem[seasonBeginDate]&lt;=P$7)*(PerDiem[seasonEndDate]&gt;=P$7)),0))</f>
        <v>124</v>
      </c>
      <c r="Q58" s="36">
        <f t="array" ref="Q58">INDEX(PerDiem[LodgingRate],MATCH(1,((PerDiem[CityState]=$C58)*(PerDiem[seasonBeginDate]&lt;=Q$7)*(PerDiem[seasonEndDate]&gt;=Q$7)),0))</f>
        <v>124</v>
      </c>
      <c r="R58" s="36">
        <f t="array" ref="R58">INDEX(PerDiem[LodgingRate],MATCH(1,((PerDiem[CityState]=$C58)*(PerDiem[seasonBeginDate]&lt;=R$7)*(PerDiem[seasonEndDate]&gt;=R$7)),0))</f>
        <v>232</v>
      </c>
      <c r="S58" s="36">
        <f t="array" ref="S58">INDEX(PerDiem[LodgingRate],MATCH(1,((PerDiem[CityState]=$C58)*(PerDiem[seasonBeginDate]&lt;=S$7)*(PerDiem[seasonEndDate]&gt;=S$7)),0))</f>
        <v>232</v>
      </c>
      <c r="T58" s="36">
        <f t="array" ref="T58">INDEX(PerDiem[LodgingRate],MATCH(1,((PerDiem[CityState]=$C58)*(PerDiem[seasonBeginDate]&lt;=T$7)*(PerDiem[seasonEndDate]&gt;=T$7)),0))</f>
        <v>232</v>
      </c>
    </row>
    <row r="59" spans="2:20" x14ac:dyDescent="0.25">
      <c r="B59" s="1" t="s">
        <v>70</v>
      </c>
      <c r="C59" s="1" t="str">
        <f t="shared" si="7"/>
        <v>Missoula, MT</v>
      </c>
      <c r="D59" s="2">
        <f t="shared" si="8"/>
        <v>74</v>
      </c>
      <c r="E59" s="27">
        <f>VLOOKUP($D59,PerDiemMeals[],7,FALSE)</f>
        <v>19</v>
      </c>
      <c r="F59" s="27">
        <f>VLOOKUP($D59,PerDiemMeals[],8,FALSE)</f>
        <v>22</v>
      </c>
      <c r="G59" s="27">
        <f>VLOOKUP($D59,PerDiemMeals[],9,FALSE)</f>
        <v>33</v>
      </c>
      <c r="H59" s="3"/>
      <c r="I59" s="36">
        <f t="array" ref="I59">INDEX(PerDiem[LodgingRate],MATCH(1,((PerDiem[CityState]=$C59)*(PerDiem[seasonBeginDate]&lt;=I$7)*(PerDiem[seasonEndDate]&gt;=I$7)),0))</f>
        <v>130</v>
      </c>
      <c r="J59" s="36">
        <f t="array" ref="J59">INDEX(PerDiem[LodgingRate],MATCH(1,((PerDiem[CityState]=$C59)*(PerDiem[seasonBeginDate]&lt;=J$7)*(PerDiem[seasonEndDate]&gt;=J$7)),0))</f>
        <v>130</v>
      </c>
      <c r="K59" s="36">
        <f t="array" ref="K59">INDEX(PerDiem[LodgingRate],MATCH(1,((PerDiem[CityState]=$C59)*(PerDiem[seasonBeginDate]&lt;=K$7)*(PerDiem[seasonEndDate]&gt;=K$7)),0))</f>
        <v>130</v>
      </c>
      <c r="L59" s="36">
        <f t="array" ref="L59">INDEX(PerDiem[LodgingRate],MATCH(1,((PerDiem[CityState]=$C59)*(PerDiem[seasonBeginDate]&lt;=L$7)*(PerDiem[seasonEndDate]&gt;=L$7)),0))</f>
        <v>130</v>
      </c>
      <c r="M59" s="36">
        <f t="array" ref="M59">INDEX(PerDiem[LodgingRate],MATCH(1,((PerDiem[CityState]=$C59)*(PerDiem[seasonBeginDate]&lt;=M$7)*(PerDiem[seasonEndDate]&gt;=M$7)),0))</f>
        <v>130</v>
      </c>
      <c r="N59" s="36">
        <f t="array" ref="N59">INDEX(PerDiem[LodgingRate],MATCH(1,((PerDiem[CityState]=$C59)*(PerDiem[seasonBeginDate]&lt;=N$7)*(PerDiem[seasonEndDate]&gt;=N$7)),0))</f>
        <v>130</v>
      </c>
      <c r="O59" s="36">
        <f t="array" ref="O59">INDEX(PerDiem[LodgingRate],MATCH(1,((PerDiem[CityState]=$C59)*(PerDiem[seasonBeginDate]&lt;=O$7)*(PerDiem[seasonEndDate]&gt;=O$7)),0))</f>
        <v>130</v>
      </c>
      <c r="P59" s="36">
        <f t="array" ref="P59">INDEX(PerDiem[LodgingRate],MATCH(1,((PerDiem[CityState]=$C59)*(PerDiem[seasonBeginDate]&lt;=P$7)*(PerDiem[seasonEndDate]&gt;=P$7)),0))</f>
        <v>130</v>
      </c>
      <c r="Q59" s="36">
        <f t="array" ref="Q59">INDEX(PerDiem[LodgingRate],MATCH(1,((PerDiem[CityState]=$C59)*(PerDiem[seasonBeginDate]&lt;=Q$7)*(PerDiem[seasonEndDate]&gt;=Q$7)),0))</f>
        <v>195</v>
      </c>
      <c r="R59" s="36">
        <f t="array" ref="R59">INDEX(PerDiem[LodgingRate],MATCH(1,((PerDiem[CityState]=$C59)*(PerDiem[seasonBeginDate]&lt;=R$7)*(PerDiem[seasonEndDate]&gt;=R$7)),0))</f>
        <v>195</v>
      </c>
      <c r="S59" s="36">
        <f t="array" ref="S59">INDEX(PerDiem[LodgingRate],MATCH(1,((PerDiem[CityState]=$C59)*(PerDiem[seasonBeginDate]&lt;=S$7)*(PerDiem[seasonEndDate]&gt;=S$7)),0))</f>
        <v>195</v>
      </c>
      <c r="T59" s="36">
        <f t="array" ref="T59">INDEX(PerDiem[LodgingRate],MATCH(1,((PerDiem[CityState]=$C59)*(PerDiem[seasonBeginDate]&lt;=T$7)*(PerDiem[seasonEndDate]&gt;=T$7)),0))</f>
        <v>195</v>
      </c>
    </row>
    <row r="60" spans="2:20" x14ac:dyDescent="0.25">
      <c r="B60" s="1" t="s">
        <v>62</v>
      </c>
      <c r="C60" s="1" t="str">
        <f t="shared" si="7"/>
        <v>Kalispell/Whitefish, MT</v>
      </c>
      <c r="D60" s="2">
        <f t="shared" si="8"/>
        <v>80</v>
      </c>
      <c r="E60" s="27">
        <f>VLOOKUP($D60,PerDiemMeals[],7,FALSE)</f>
        <v>21</v>
      </c>
      <c r="F60" s="27">
        <f>VLOOKUP($D60,PerDiemMeals[],8,FALSE)</f>
        <v>24</v>
      </c>
      <c r="G60" s="27">
        <f>VLOOKUP($D60,PerDiemMeals[],9,FALSE)</f>
        <v>35</v>
      </c>
      <c r="H60" s="3"/>
      <c r="I60" s="36">
        <f t="array" ref="I60">INDEX(PerDiem[LodgingRate],MATCH(1,((PerDiem[CityState]=$C60)*(PerDiem[seasonBeginDate]&lt;=I$7)*(PerDiem[seasonEndDate]&gt;=I$7)),0))</f>
        <v>124</v>
      </c>
      <c r="J60" s="36">
        <f t="array" ref="J60">INDEX(PerDiem[LodgingRate],MATCH(1,((PerDiem[CityState]=$C60)*(PerDiem[seasonBeginDate]&lt;=J$7)*(PerDiem[seasonEndDate]&gt;=J$7)),0))</f>
        <v>124</v>
      </c>
      <c r="K60" s="36">
        <f t="array" ref="K60">INDEX(PerDiem[LodgingRate],MATCH(1,((PerDiem[CityState]=$C60)*(PerDiem[seasonBeginDate]&lt;=K$7)*(PerDiem[seasonEndDate]&gt;=K$7)),0))</f>
        <v>124</v>
      </c>
      <c r="L60" s="36">
        <f t="array" ref="L60">INDEX(PerDiem[LodgingRate],MATCH(1,((PerDiem[CityState]=$C60)*(PerDiem[seasonBeginDate]&lt;=L$7)*(PerDiem[seasonEndDate]&gt;=L$7)),0))</f>
        <v>124</v>
      </c>
      <c r="M60" s="36">
        <f t="array" ref="M60">INDEX(PerDiem[LodgingRate],MATCH(1,((PerDiem[CityState]=$C60)*(PerDiem[seasonBeginDate]&lt;=M$7)*(PerDiem[seasonEndDate]&gt;=M$7)),0))</f>
        <v>124</v>
      </c>
      <c r="N60" s="36">
        <f t="array" ref="N60">INDEX(PerDiem[LodgingRate],MATCH(1,((PerDiem[CityState]=$C60)*(PerDiem[seasonBeginDate]&lt;=N$7)*(PerDiem[seasonEndDate]&gt;=N$7)),0))</f>
        <v>124</v>
      </c>
      <c r="O60" s="36">
        <f t="array" ref="O60">INDEX(PerDiem[LodgingRate],MATCH(1,((PerDiem[CityState]=$C60)*(PerDiem[seasonBeginDate]&lt;=O$7)*(PerDiem[seasonEndDate]&gt;=O$7)),0))</f>
        <v>124</v>
      </c>
      <c r="P60" s="36">
        <f t="array" ref="P60">INDEX(PerDiem[LodgingRate],MATCH(1,((PerDiem[CityState]=$C60)*(PerDiem[seasonBeginDate]&lt;=P$7)*(PerDiem[seasonEndDate]&gt;=P$7)),0))</f>
        <v>124</v>
      </c>
      <c r="Q60" s="36">
        <f t="array" ref="Q60">INDEX(PerDiem[LodgingRate],MATCH(1,((PerDiem[CityState]=$C60)*(PerDiem[seasonBeginDate]&lt;=Q$7)*(PerDiem[seasonEndDate]&gt;=Q$7)),0))</f>
        <v>124</v>
      </c>
      <c r="R60" s="36">
        <f t="array" ref="R60">INDEX(PerDiem[LodgingRate],MATCH(1,((PerDiem[CityState]=$C60)*(PerDiem[seasonBeginDate]&lt;=R$7)*(PerDiem[seasonEndDate]&gt;=R$7)),0))</f>
        <v>232</v>
      </c>
      <c r="S60" s="36">
        <f t="array" ref="S60">INDEX(PerDiem[LodgingRate],MATCH(1,((PerDiem[CityState]=$C60)*(PerDiem[seasonBeginDate]&lt;=S$7)*(PerDiem[seasonEndDate]&gt;=S$7)),0))</f>
        <v>232</v>
      </c>
      <c r="T60" s="36">
        <f t="array" ref="T60">INDEX(PerDiem[LodgingRate],MATCH(1,((PerDiem[CityState]=$C60)*(PerDiem[seasonBeginDate]&lt;=T$7)*(PerDiem[seasonEndDate]&gt;=T$7)),0))</f>
        <v>232</v>
      </c>
    </row>
    <row r="61" spans="2:20" x14ac:dyDescent="0.25">
      <c r="B61" s="1" t="s">
        <v>89</v>
      </c>
      <c r="C61" s="1" t="str">
        <f t="shared" si="7"/>
        <v>__Default</v>
      </c>
      <c r="D61" s="2">
        <f t="shared" si="8"/>
        <v>68</v>
      </c>
      <c r="E61" s="27">
        <f>VLOOKUP($D61,PerDiemMeals[],7,FALSE)</f>
        <v>17</v>
      </c>
      <c r="F61" s="27">
        <f>VLOOKUP($D61,PerDiemMeals[],8,FALSE)</f>
        <v>21</v>
      </c>
      <c r="G61" s="27">
        <f>VLOOKUP($D61,PerDiemMeals[],9,FALSE)</f>
        <v>30</v>
      </c>
      <c r="H61" s="3"/>
      <c r="I61" s="36">
        <f t="array" ref="I61">INDEX(PerDiem[LodgingRate],MATCH(1,((PerDiem[CityState]=$C61)*(PerDiem[seasonBeginDate]&lt;=I$7)*(PerDiem[seasonEndDate]&gt;=I$7)),0))</f>
        <v>110</v>
      </c>
      <c r="J61" s="36">
        <f t="array" ref="J61">INDEX(PerDiem[LodgingRate],MATCH(1,((PerDiem[CityState]=$C61)*(PerDiem[seasonBeginDate]&lt;=J$7)*(PerDiem[seasonEndDate]&gt;=J$7)),0))</f>
        <v>110</v>
      </c>
      <c r="K61" s="36">
        <f t="array" ref="K61">INDEX(PerDiem[LodgingRate],MATCH(1,((PerDiem[CityState]=$C61)*(PerDiem[seasonBeginDate]&lt;=K$7)*(PerDiem[seasonEndDate]&gt;=K$7)),0))</f>
        <v>110</v>
      </c>
      <c r="L61" s="36">
        <f t="array" ref="L61">INDEX(PerDiem[LodgingRate],MATCH(1,((PerDiem[CityState]=$C61)*(PerDiem[seasonBeginDate]&lt;=L$7)*(PerDiem[seasonEndDate]&gt;=L$7)),0))</f>
        <v>110</v>
      </c>
      <c r="M61" s="36">
        <f t="array" ref="M61">INDEX(PerDiem[LodgingRate],MATCH(1,((PerDiem[CityState]=$C61)*(PerDiem[seasonBeginDate]&lt;=M$7)*(PerDiem[seasonEndDate]&gt;=M$7)),0))</f>
        <v>110</v>
      </c>
      <c r="N61" s="36">
        <f t="array" ref="N61">INDEX(PerDiem[LodgingRate],MATCH(1,((PerDiem[CityState]=$C61)*(PerDiem[seasonBeginDate]&lt;=N$7)*(PerDiem[seasonEndDate]&gt;=N$7)),0))</f>
        <v>110</v>
      </c>
      <c r="O61" s="36">
        <f t="array" ref="O61">INDEX(PerDiem[LodgingRate],MATCH(1,((PerDiem[CityState]=$C61)*(PerDiem[seasonBeginDate]&lt;=O$7)*(PerDiem[seasonEndDate]&gt;=O$7)),0))</f>
        <v>110</v>
      </c>
      <c r="P61" s="36">
        <f t="array" ref="P61">INDEX(PerDiem[LodgingRate],MATCH(1,((PerDiem[CityState]=$C61)*(PerDiem[seasonBeginDate]&lt;=P$7)*(PerDiem[seasonEndDate]&gt;=P$7)),0))</f>
        <v>110</v>
      </c>
      <c r="Q61" s="36">
        <f t="array" ref="Q61">INDEX(PerDiem[LodgingRate],MATCH(1,((PerDiem[CityState]=$C61)*(PerDiem[seasonBeginDate]&lt;=Q$7)*(PerDiem[seasonEndDate]&gt;=Q$7)),0))</f>
        <v>110</v>
      </c>
      <c r="R61" s="36">
        <f t="array" ref="R61">INDEX(PerDiem[LodgingRate],MATCH(1,((PerDiem[CityState]=$C61)*(PerDiem[seasonBeginDate]&lt;=R$7)*(PerDiem[seasonEndDate]&gt;=R$7)),0))</f>
        <v>110</v>
      </c>
      <c r="S61" s="36">
        <f t="array" ref="S61">INDEX(PerDiem[LodgingRate],MATCH(1,((PerDiem[CityState]=$C61)*(PerDiem[seasonBeginDate]&lt;=S$7)*(PerDiem[seasonEndDate]&gt;=S$7)),0))</f>
        <v>110</v>
      </c>
      <c r="T61" s="36">
        <f t="array" ref="T61">INDEX(PerDiem[LodgingRate],MATCH(1,((PerDiem[CityState]=$C61)*(PerDiem[seasonBeginDate]&lt;=T$7)*(PerDiem[seasonEndDate]&gt;=T$7)),0))</f>
        <v>110</v>
      </c>
    </row>
    <row r="62" spans="2:20" x14ac:dyDescent="0.25">
      <c r="B62" s="1" t="s">
        <v>90</v>
      </c>
      <c r="C62" s="1" t="str">
        <f t="shared" si="7"/>
        <v>Kalispell/Whitefish, MT</v>
      </c>
      <c r="D62" s="2">
        <f t="shared" si="8"/>
        <v>80</v>
      </c>
      <c r="E62" s="27">
        <f>VLOOKUP($D62,PerDiemMeals[],7,FALSE)</f>
        <v>21</v>
      </c>
      <c r="F62" s="27">
        <f>VLOOKUP($D62,PerDiemMeals[],8,FALSE)</f>
        <v>24</v>
      </c>
      <c r="G62" s="27">
        <f>VLOOKUP($D62,PerDiemMeals[],9,FALSE)</f>
        <v>35</v>
      </c>
      <c r="H62" s="3"/>
      <c r="I62" s="36">
        <f t="array" ref="I62">INDEX(PerDiem[LodgingRate],MATCH(1,((PerDiem[CityState]=$C62)*(PerDiem[seasonBeginDate]&lt;=I$7)*(PerDiem[seasonEndDate]&gt;=I$7)),0))</f>
        <v>124</v>
      </c>
      <c r="J62" s="36">
        <f t="array" ref="J62">INDEX(PerDiem[LodgingRate],MATCH(1,((PerDiem[CityState]=$C62)*(PerDiem[seasonBeginDate]&lt;=J$7)*(PerDiem[seasonEndDate]&gt;=J$7)),0))</f>
        <v>124</v>
      </c>
      <c r="K62" s="36">
        <f t="array" ref="K62">INDEX(PerDiem[LodgingRate],MATCH(1,((PerDiem[CityState]=$C62)*(PerDiem[seasonBeginDate]&lt;=K$7)*(PerDiem[seasonEndDate]&gt;=K$7)),0))</f>
        <v>124</v>
      </c>
      <c r="L62" s="36">
        <f t="array" ref="L62">INDEX(PerDiem[LodgingRate],MATCH(1,((PerDiem[CityState]=$C62)*(PerDiem[seasonBeginDate]&lt;=L$7)*(PerDiem[seasonEndDate]&gt;=L$7)),0))</f>
        <v>124</v>
      </c>
      <c r="M62" s="36">
        <f t="array" ref="M62">INDEX(PerDiem[LodgingRate],MATCH(1,((PerDiem[CityState]=$C62)*(PerDiem[seasonBeginDate]&lt;=M$7)*(PerDiem[seasonEndDate]&gt;=M$7)),0))</f>
        <v>124</v>
      </c>
      <c r="N62" s="36">
        <f t="array" ref="N62">INDEX(PerDiem[LodgingRate],MATCH(1,((PerDiem[CityState]=$C62)*(PerDiem[seasonBeginDate]&lt;=N$7)*(PerDiem[seasonEndDate]&gt;=N$7)),0))</f>
        <v>124</v>
      </c>
      <c r="O62" s="36">
        <f t="array" ref="O62">INDEX(PerDiem[LodgingRate],MATCH(1,((PerDiem[CityState]=$C62)*(PerDiem[seasonBeginDate]&lt;=O$7)*(PerDiem[seasonEndDate]&gt;=O$7)),0))</f>
        <v>124</v>
      </c>
      <c r="P62" s="36">
        <f t="array" ref="P62">INDEX(PerDiem[LodgingRate],MATCH(1,((PerDiem[CityState]=$C62)*(PerDiem[seasonBeginDate]&lt;=P$7)*(PerDiem[seasonEndDate]&gt;=P$7)),0))</f>
        <v>124</v>
      </c>
      <c r="Q62" s="36">
        <f t="array" ref="Q62">INDEX(PerDiem[LodgingRate],MATCH(1,((PerDiem[CityState]=$C62)*(PerDiem[seasonBeginDate]&lt;=Q$7)*(PerDiem[seasonEndDate]&gt;=Q$7)),0))</f>
        <v>124</v>
      </c>
      <c r="R62" s="36">
        <f t="array" ref="R62">INDEX(PerDiem[LodgingRate],MATCH(1,((PerDiem[CityState]=$C62)*(PerDiem[seasonBeginDate]&lt;=R$7)*(PerDiem[seasonEndDate]&gt;=R$7)),0))</f>
        <v>232</v>
      </c>
      <c r="S62" s="36">
        <f t="array" ref="S62">INDEX(PerDiem[LodgingRate],MATCH(1,((PerDiem[CityState]=$C62)*(PerDiem[seasonBeginDate]&lt;=S$7)*(PerDiem[seasonEndDate]&gt;=S$7)),0))</f>
        <v>232</v>
      </c>
      <c r="T62" s="36">
        <f t="array" ref="T62">INDEX(PerDiem[LodgingRate],MATCH(1,((PerDiem[CityState]=$C62)*(PerDiem[seasonBeginDate]&lt;=T$7)*(PerDiem[seasonEndDate]&gt;=T$7)),0))</f>
        <v>232</v>
      </c>
    </row>
    <row r="63" spans="2:20" x14ac:dyDescent="0.25">
      <c r="B63" s="1" t="s">
        <v>63</v>
      </c>
      <c r="C63" s="1" t="str">
        <f t="shared" si="7"/>
        <v>Big Sky / West Yellowstone/Gardiner, MT</v>
      </c>
      <c r="D63" s="2">
        <f t="shared" si="8"/>
        <v>80</v>
      </c>
      <c r="E63" s="27">
        <f>VLOOKUP($D63,PerDiemMeals[],7,FALSE)</f>
        <v>21</v>
      </c>
      <c r="F63" s="27">
        <f>VLOOKUP($D63,PerDiemMeals[],8,FALSE)</f>
        <v>24</v>
      </c>
      <c r="G63" s="27">
        <f>VLOOKUP($D63,PerDiemMeals[],9,FALSE)</f>
        <v>35</v>
      </c>
      <c r="H63" s="3"/>
      <c r="I63" s="36">
        <f t="array" ref="I63">INDEX(PerDiem[LodgingRate],MATCH(1,((PerDiem[CityState]=$C63)*(PerDiem[seasonBeginDate]&lt;=I$7)*(PerDiem[seasonEndDate]&gt;=I$7)),0))</f>
        <v>176</v>
      </c>
      <c r="J63" s="36">
        <f t="array" ref="J63">INDEX(PerDiem[LodgingRate],MATCH(1,((PerDiem[CityState]=$C63)*(PerDiem[seasonBeginDate]&lt;=J$7)*(PerDiem[seasonEndDate]&gt;=J$7)),0))</f>
        <v>176</v>
      </c>
      <c r="K63" s="36">
        <f t="array" ref="K63">INDEX(PerDiem[LodgingRate],MATCH(1,((PerDiem[CityState]=$C63)*(PerDiem[seasonBeginDate]&lt;=K$7)*(PerDiem[seasonEndDate]&gt;=K$7)),0))</f>
        <v>176</v>
      </c>
      <c r="L63" s="36">
        <f t="array" ref="L63">INDEX(PerDiem[LodgingRate],MATCH(1,((PerDiem[CityState]=$C63)*(PerDiem[seasonBeginDate]&lt;=L$7)*(PerDiem[seasonEndDate]&gt;=L$7)),0))</f>
        <v>176</v>
      </c>
      <c r="M63" s="36">
        <f t="array" ref="M63">INDEX(PerDiem[LodgingRate],MATCH(1,((PerDiem[CityState]=$C63)*(PerDiem[seasonBeginDate]&lt;=M$7)*(PerDiem[seasonEndDate]&gt;=M$7)),0))</f>
        <v>176</v>
      </c>
      <c r="N63" s="36">
        <f t="array" ref="N63">INDEX(PerDiem[LodgingRate],MATCH(1,((PerDiem[CityState]=$C63)*(PerDiem[seasonBeginDate]&lt;=N$7)*(PerDiem[seasonEndDate]&gt;=N$7)),0))</f>
        <v>176</v>
      </c>
      <c r="O63" s="36">
        <f t="array" ref="O63">INDEX(PerDiem[LodgingRate],MATCH(1,((PerDiem[CityState]=$C63)*(PerDiem[seasonBeginDate]&lt;=O$7)*(PerDiem[seasonEndDate]&gt;=O$7)),0))</f>
        <v>176</v>
      </c>
      <c r="P63" s="36">
        <f t="array" ref="P63">INDEX(PerDiem[LodgingRate],MATCH(1,((PerDiem[CityState]=$C63)*(PerDiem[seasonBeginDate]&lt;=P$7)*(PerDiem[seasonEndDate]&gt;=P$7)),0))</f>
        <v>176</v>
      </c>
      <c r="Q63" s="36">
        <f t="array" ref="Q63">INDEX(PerDiem[LodgingRate],MATCH(1,((PerDiem[CityState]=$C63)*(PerDiem[seasonBeginDate]&lt;=Q$7)*(PerDiem[seasonEndDate]&gt;=Q$7)),0))</f>
        <v>310</v>
      </c>
      <c r="R63" s="36">
        <f t="array" ref="R63">INDEX(PerDiem[LodgingRate],MATCH(1,((PerDiem[CityState]=$C63)*(PerDiem[seasonBeginDate]&lt;=R$7)*(PerDiem[seasonEndDate]&gt;=R$7)),0))</f>
        <v>310</v>
      </c>
      <c r="S63" s="36">
        <f t="array" ref="S63">INDEX(PerDiem[LodgingRate],MATCH(1,((PerDiem[CityState]=$C63)*(PerDiem[seasonBeginDate]&lt;=S$7)*(PerDiem[seasonEndDate]&gt;=S$7)),0))</f>
        <v>310</v>
      </c>
      <c r="T63" s="36">
        <f t="array" ref="T63">INDEX(PerDiem[LodgingRate],MATCH(1,((PerDiem[CityState]=$C63)*(PerDiem[seasonBeginDate]&lt;=T$7)*(PerDiem[seasonEndDate]&gt;=T$7)),0))</f>
        <v>310</v>
      </c>
    </row>
    <row r="64" spans="2:20" x14ac:dyDescent="0.25"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</row>
  </sheetData>
  <mergeCells count="4">
    <mergeCell ref="B2:G2"/>
    <mergeCell ref="B3:G3"/>
    <mergeCell ref="I4:P4"/>
    <mergeCell ref="Q4:T4"/>
  </mergeCells>
  <phoneticPr fontId="8" type="noConversion"/>
  <hyperlinks>
    <hyperlink ref="I2:M2" r:id="rId1" display="For more cities, use this online resource" xr:uid="{F493FACB-8042-4997-A4E3-751C8A5E01D4}"/>
  </hyperlinks>
  <printOptions horizontalCentered="1"/>
  <pageMargins left="0.75" right="0.75" top="0.43" bottom="0.57999999999999996" header="0.25" footer="0.37"/>
  <pageSetup scale="79" orientation="portrait" horizontalDpi="1200" r:id="rId2"/>
  <headerFooter alignWithMargins="0">
    <oddFooter>&amp;L&amp;"Times New Roman,Regular"&amp;8&amp;D &amp;F</oddFooter>
  </headerFooter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9DC9E-F8C7-4254-8DBB-D3127F58AF9C}">
  <sheetPr codeName="Sheet4">
    <outlinePr summaryBelow="0"/>
  </sheetPr>
  <dimension ref="A1:L1460"/>
  <sheetViews>
    <sheetView workbookViewId="0">
      <selection activeCell="B2" sqref="B2:G2"/>
    </sheetView>
  </sheetViews>
  <sheetFormatPr defaultColWidth="9.109375" defaultRowHeight="13.2" x14ac:dyDescent="0.25"/>
  <cols>
    <col min="1" max="1" width="36.109375" style="40" customWidth="1"/>
    <col min="2" max="2" width="15.44140625" style="40" customWidth="1"/>
    <col min="3" max="3" width="8.44140625" style="40" customWidth="1"/>
    <col min="4" max="4" width="18.44140625" style="40" customWidth="1"/>
    <col min="5" max="5" width="18" style="40" customWidth="1"/>
    <col min="6" max="6" width="9.109375" style="170"/>
    <col min="7" max="16384" width="9.109375" style="40"/>
  </cols>
  <sheetData>
    <row r="1" spans="1:6" ht="15.6" x14ac:dyDescent="0.3">
      <c r="A1" s="39" t="str">
        <f>"FY "&amp;fiscalYear&amp;" Per Diem Rates - Effective October 1, "&amp;calendarYear</f>
        <v>FY 2025 Per Diem Rates - Effective October 1, 2024</v>
      </c>
      <c r="D1" s="40" t="s">
        <v>116</v>
      </c>
      <c r="E1" s="41">
        <v>2024</v>
      </c>
    </row>
    <row r="2" spans="1:6" x14ac:dyDescent="0.25">
      <c r="D2" s="40" t="s">
        <v>117</v>
      </c>
      <c r="E2" s="42">
        <f>DATEVALUE("10/1/"&amp;calendarYear)</f>
        <v>45566</v>
      </c>
    </row>
    <row r="3" spans="1:6" x14ac:dyDescent="0.25">
      <c r="A3" s="47" t="s">
        <v>463</v>
      </c>
      <c r="D3" s="40" t="s">
        <v>118</v>
      </c>
      <c r="E3" s="43">
        <f>calendarYear+1</f>
        <v>2025</v>
      </c>
    </row>
    <row r="4" spans="1:6" x14ac:dyDescent="0.25">
      <c r="A4" s="47" t="s">
        <v>467</v>
      </c>
    </row>
    <row r="5" spans="1:6" x14ac:dyDescent="0.25">
      <c r="A5" s="47" t="s">
        <v>460</v>
      </c>
    </row>
    <row r="6" spans="1:6" x14ac:dyDescent="0.25">
      <c r="A6" s="47" t="s">
        <v>468</v>
      </c>
    </row>
    <row r="7" spans="1:6" ht="15" customHeight="1" x14ac:dyDescent="0.25">
      <c r="A7" s="47" t="s">
        <v>461</v>
      </c>
      <c r="F7" s="40"/>
    </row>
    <row r="8" spans="1:6" ht="15" customHeight="1" x14ac:dyDescent="0.25">
      <c r="A8" s="47" t="s">
        <v>469</v>
      </c>
      <c r="F8" s="40"/>
    </row>
    <row r="9" spans="1:6" ht="15" customHeight="1" x14ac:dyDescent="0.25">
      <c r="A9" s="47" t="s">
        <v>470</v>
      </c>
      <c r="F9" s="40"/>
    </row>
    <row r="10" spans="1:6" x14ac:dyDescent="0.25">
      <c r="F10" s="40"/>
    </row>
    <row r="11" spans="1:6" ht="14.25" customHeight="1" x14ac:dyDescent="0.25">
      <c r="A11" s="43" t="s">
        <v>119</v>
      </c>
      <c r="B11" s="43" t="s">
        <v>120</v>
      </c>
      <c r="C11" s="43" t="s">
        <v>121</v>
      </c>
      <c r="D11" s="43" t="s">
        <v>122</v>
      </c>
      <c r="E11" s="43" t="s">
        <v>123</v>
      </c>
      <c r="F11" s="40"/>
    </row>
    <row r="12" spans="1:6" ht="40.5" customHeight="1" x14ac:dyDescent="0.25">
      <c r="A12" s="171" t="s">
        <v>425</v>
      </c>
      <c r="B12" s="44">
        <v>110</v>
      </c>
      <c r="C12" s="44">
        <v>68</v>
      </c>
      <c r="D12" s="45">
        <v>45566</v>
      </c>
      <c r="E12" s="45">
        <v>45930</v>
      </c>
      <c r="F12" s="40"/>
    </row>
    <row r="13" spans="1:6" ht="14.25" customHeight="1" x14ac:dyDescent="0.25">
      <c r="A13" s="40" t="s">
        <v>247</v>
      </c>
      <c r="B13" s="46">
        <v>113</v>
      </c>
      <c r="C13" s="46">
        <v>74</v>
      </c>
      <c r="D13" s="45">
        <v>45566</v>
      </c>
      <c r="E13" s="45">
        <v>45930</v>
      </c>
      <c r="F13" s="40"/>
    </row>
    <row r="14" spans="1:6" ht="14.25" customHeight="1" x14ac:dyDescent="0.25">
      <c r="A14" s="40" t="s">
        <v>312</v>
      </c>
      <c r="B14" s="46">
        <v>117</v>
      </c>
      <c r="C14" s="46">
        <v>86</v>
      </c>
      <c r="D14" s="45">
        <v>45566</v>
      </c>
      <c r="E14" s="45">
        <v>45930</v>
      </c>
      <c r="F14" s="40"/>
    </row>
    <row r="15" spans="1:6" ht="14.25" customHeight="1" x14ac:dyDescent="0.25">
      <c r="A15" s="40" t="s">
        <v>454</v>
      </c>
      <c r="B15" s="46">
        <v>144</v>
      </c>
      <c r="C15" s="46">
        <v>80</v>
      </c>
      <c r="D15" s="45">
        <v>45566</v>
      </c>
      <c r="E15" s="45">
        <v>45930</v>
      </c>
      <c r="F15" s="40"/>
    </row>
    <row r="16" spans="1:6" ht="14.25" customHeight="1" x14ac:dyDescent="0.25">
      <c r="A16" s="40" t="s">
        <v>232</v>
      </c>
      <c r="B16" s="46">
        <v>112</v>
      </c>
      <c r="C16" s="46">
        <v>68</v>
      </c>
      <c r="D16" s="45">
        <v>45566</v>
      </c>
      <c r="E16" s="45">
        <v>45930</v>
      </c>
      <c r="F16" s="40"/>
    </row>
    <row r="17" spans="1:6" ht="14.25" customHeight="1" x14ac:dyDescent="0.25">
      <c r="A17" s="40" t="s">
        <v>345</v>
      </c>
      <c r="B17" s="46">
        <v>115</v>
      </c>
      <c r="C17" s="46">
        <v>74</v>
      </c>
      <c r="D17" s="45">
        <v>45566</v>
      </c>
      <c r="E17" s="45">
        <v>45930</v>
      </c>
      <c r="F17" s="40"/>
    </row>
    <row r="18" spans="1:6" ht="14.25" customHeight="1" x14ac:dyDescent="0.25">
      <c r="A18" s="40" t="s">
        <v>234</v>
      </c>
      <c r="B18" s="46">
        <v>137</v>
      </c>
      <c r="C18" s="46">
        <v>80</v>
      </c>
      <c r="D18" s="45">
        <v>45566</v>
      </c>
      <c r="E18" s="45">
        <v>45930</v>
      </c>
      <c r="F18" s="40"/>
    </row>
    <row r="19" spans="1:6" ht="14.25" customHeight="1" x14ac:dyDescent="0.25">
      <c r="A19" s="40" t="s">
        <v>257</v>
      </c>
      <c r="B19" s="46">
        <v>125</v>
      </c>
      <c r="C19" s="46">
        <v>80</v>
      </c>
      <c r="D19" s="45">
        <v>45566</v>
      </c>
      <c r="E19" s="45">
        <v>45747</v>
      </c>
      <c r="F19" s="40"/>
    </row>
    <row r="20" spans="1:6" ht="14.25" customHeight="1" x14ac:dyDescent="0.25">
      <c r="A20" s="40" t="s">
        <v>257</v>
      </c>
      <c r="B20" s="46">
        <v>146</v>
      </c>
      <c r="C20" s="46">
        <v>80</v>
      </c>
      <c r="D20" s="45">
        <v>45748</v>
      </c>
      <c r="E20" s="45">
        <v>45900</v>
      </c>
      <c r="F20" s="40"/>
    </row>
    <row r="21" spans="1:6" ht="14.25" customHeight="1" x14ac:dyDescent="0.25">
      <c r="A21" s="40" t="s">
        <v>257</v>
      </c>
      <c r="B21" s="46">
        <v>125</v>
      </c>
      <c r="C21" s="46">
        <v>80</v>
      </c>
      <c r="D21" s="45">
        <v>45901</v>
      </c>
      <c r="E21" s="45">
        <v>45930</v>
      </c>
      <c r="F21" s="40"/>
    </row>
    <row r="22" spans="1:6" ht="14.25" customHeight="1" x14ac:dyDescent="0.25">
      <c r="A22" s="40" t="s">
        <v>248</v>
      </c>
      <c r="B22" s="46">
        <v>161</v>
      </c>
      <c r="C22" s="46">
        <v>80</v>
      </c>
      <c r="D22" s="45">
        <v>45566</v>
      </c>
      <c r="E22" s="45">
        <v>45596</v>
      </c>
      <c r="F22" s="40"/>
    </row>
    <row r="23" spans="1:6" ht="14.25" customHeight="1" x14ac:dyDescent="0.25">
      <c r="A23" s="40" t="s">
        <v>248</v>
      </c>
      <c r="B23" s="46">
        <v>125</v>
      </c>
      <c r="C23" s="46">
        <v>80</v>
      </c>
      <c r="D23" s="45">
        <v>45597</v>
      </c>
      <c r="E23" s="45">
        <v>45777</v>
      </c>
      <c r="F23" s="40"/>
    </row>
    <row r="24" spans="1:6" ht="14.25" customHeight="1" x14ac:dyDescent="0.25">
      <c r="A24" s="40" t="s">
        <v>248</v>
      </c>
      <c r="B24" s="46">
        <v>161</v>
      </c>
      <c r="C24" s="46">
        <v>80</v>
      </c>
      <c r="D24" s="45">
        <v>45778</v>
      </c>
      <c r="E24" s="45">
        <v>45930</v>
      </c>
      <c r="F24" s="40"/>
    </row>
    <row r="25" spans="1:6" ht="14.25" customHeight="1" x14ac:dyDescent="0.25">
      <c r="A25" s="40" t="s">
        <v>133</v>
      </c>
      <c r="B25" s="46">
        <v>147</v>
      </c>
      <c r="C25" s="46">
        <v>86</v>
      </c>
      <c r="D25" s="45">
        <v>45566</v>
      </c>
      <c r="E25" s="45">
        <v>45930</v>
      </c>
      <c r="F25" s="40"/>
    </row>
    <row r="26" spans="1:6" ht="14.25" customHeight="1" x14ac:dyDescent="0.25">
      <c r="A26" s="40" t="s">
        <v>372</v>
      </c>
      <c r="B26" s="46">
        <v>181</v>
      </c>
      <c r="C26" s="46">
        <v>80</v>
      </c>
      <c r="D26" s="45">
        <v>45566</v>
      </c>
      <c r="E26" s="45">
        <v>45930</v>
      </c>
      <c r="F26" s="40"/>
    </row>
    <row r="27" spans="1:6" ht="14.25" customHeight="1" x14ac:dyDescent="0.25">
      <c r="A27" s="40" t="s">
        <v>279</v>
      </c>
      <c r="B27" s="46">
        <v>141</v>
      </c>
      <c r="C27" s="46">
        <v>80</v>
      </c>
      <c r="D27" s="45">
        <v>45566</v>
      </c>
      <c r="E27" s="45">
        <v>45657</v>
      </c>
      <c r="F27" s="40"/>
    </row>
    <row r="28" spans="1:6" ht="14.25" customHeight="1" x14ac:dyDescent="0.25">
      <c r="A28" s="40" t="s">
        <v>279</v>
      </c>
      <c r="B28" s="46">
        <v>120</v>
      </c>
      <c r="C28" s="46">
        <v>80</v>
      </c>
      <c r="D28" s="45">
        <v>45658</v>
      </c>
      <c r="E28" s="45">
        <v>45930</v>
      </c>
      <c r="F28" s="40"/>
    </row>
    <row r="29" spans="1:6" ht="14.25" customHeight="1" x14ac:dyDescent="0.25">
      <c r="A29" s="40" t="s">
        <v>165</v>
      </c>
      <c r="B29" s="46">
        <v>207</v>
      </c>
      <c r="C29" s="46">
        <v>92</v>
      </c>
      <c r="D29" s="45">
        <v>45566</v>
      </c>
      <c r="E29" s="45">
        <v>45626</v>
      </c>
      <c r="F29" s="40"/>
    </row>
    <row r="30" spans="1:6" ht="14.25" customHeight="1" x14ac:dyDescent="0.25">
      <c r="A30" s="40" t="s">
        <v>165</v>
      </c>
      <c r="B30" s="46">
        <v>407</v>
      </c>
      <c r="C30" s="46">
        <v>92</v>
      </c>
      <c r="D30" s="45">
        <v>45627</v>
      </c>
      <c r="E30" s="45">
        <v>45747</v>
      </c>
      <c r="F30" s="40"/>
    </row>
    <row r="31" spans="1:6" ht="14.25" customHeight="1" x14ac:dyDescent="0.25">
      <c r="A31" s="40" t="s">
        <v>165</v>
      </c>
      <c r="B31" s="46">
        <v>207</v>
      </c>
      <c r="C31" s="46">
        <v>92</v>
      </c>
      <c r="D31" s="45">
        <v>45748</v>
      </c>
      <c r="E31" s="45">
        <v>45930</v>
      </c>
      <c r="F31" s="40"/>
    </row>
    <row r="32" spans="1:6" ht="14.25" customHeight="1" x14ac:dyDescent="0.25">
      <c r="A32" s="40" t="s">
        <v>209</v>
      </c>
      <c r="B32" s="46">
        <v>136</v>
      </c>
      <c r="C32" s="46">
        <v>74</v>
      </c>
      <c r="D32" s="45">
        <v>45566</v>
      </c>
      <c r="E32" s="45">
        <v>45930</v>
      </c>
      <c r="F32" s="40"/>
    </row>
    <row r="33" spans="1:6" ht="14.25" customHeight="1" x14ac:dyDescent="0.25">
      <c r="A33" s="40" t="s">
        <v>210</v>
      </c>
      <c r="B33" s="46">
        <v>182</v>
      </c>
      <c r="C33" s="46">
        <v>86</v>
      </c>
      <c r="D33" s="45">
        <v>45566</v>
      </c>
      <c r="E33" s="45">
        <v>45657</v>
      </c>
      <c r="F33" s="40"/>
    </row>
    <row r="34" spans="1:6" ht="14.25" customHeight="1" x14ac:dyDescent="0.25">
      <c r="A34" s="40" t="s">
        <v>210</v>
      </c>
      <c r="B34" s="46">
        <v>197</v>
      </c>
      <c r="C34" s="46">
        <v>86</v>
      </c>
      <c r="D34" s="45">
        <v>45658</v>
      </c>
      <c r="E34" s="45">
        <v>45747</v>
      </c>
      <c r="F34" s="40"/>
    </row>
    <row r="35" spans="1:6" ht="14.25" customHeight="1" x14ac:dyDescent="0.25">
      <c r="A35" s="40" t="s">
        <v>210</v>
      </c>
      <c r="B35" s="46">
        <v>182</v>
      </c>
      <c r="C35" s="46">
        <v>86</v>
      </c>
      <c r="D35" s="45">
        <v>45748</v>
      </c>
      <c r="E35" s="45">
        <v>45930</v>
      </c>
      <c r="F35" s="40"/>
    </row>
    <row r="36" spans="1:6" ht="14.25" customHeight="1" x14ac:dyDescent="0.25">
      <c r="A36" s="40" t="s">
        <v>280</v>
      </c>
      <c r="B36" s="46">
        <v>123</v>
      </c>
      <c r="C36" s="46">
        <v>74</v>
      </c>
      <c r="D36" s="45">
        <v>45566</v>
      </c>
      <c r="E36" s="45">
        <v>45777</v>
      </c>
      <c r="F36" s="40"/>
    </row>
    <row r="37" spans="1:6" ht="14.25" customHeight="1" x14ac:dyDescent="0.25">
      <c r="A37" s="40" t="s">
        <v>280</v>
      </c>
      <c r="B37" s="46">
        <v>178</v>
      </c>
      <c r="C37" s="46">
        <v>74</v>
      </c>
      <c r="D37" s="45">
        <v>45778</v>
      </c>
      <c r="E37" s="45">
        <v>45900</v>
      </c>
      <c r="F37" s="40"/>
    </row>
    <row r="38" spans="1:6" ht="14.25" customHeight="1" x14ac:dyDescent="0.25">
      <c r="A38" s="40" t="s">
        <v>280</v>
      </c>
      <c r="B38" s="46">
        <v>123</v>
      </c>
      <c r="C38" s="46">
        <v>74</v>
      </c>
      <c r="D38" s="45">
        <v>45901</v>
      </c>
      <c r="E38" s="45">
        <v>45930</v>
      </c>
      <c r="F38" s="40"/>
    </row>
    <row r="39" spans="1:6" ht="14.25" customHeight="1" x14ac:dyDescent="0.25">
      <c r="A39" s="40" t="s">
        <v>211</v>
      </c>
      <c r="B39" s="46">
        <v>125</v>
      </c>
      <c r="C39" s="46">
        <v>74</v>
      </c>
      <c r="D39" s="45">
        <v>45566</v>
      </c>
      <c r="E39" s="45">
        <v>45777</v>
      </c>
      <c r="F39" s="40"/>
    </row>
    <row r="40" spans="1:6" ht="14.25" customHeight="1" x14ac:dyDescent="0.25">
      <c r="A40" s="40" t="s">
        <v>211</v>
      </c>
      <c r="B40" s="46">
        <v>110</v>
      </c>
      <c r="C40" s="46">
        <v>74</v>
      </c>
      <c r="D40" s="45">
        <v>45778</v>
      </c>
      <c r="E40" s="45">
        <v>45838</v>
      </c>
      <c r="F40" s="40"/>
    </row>
    <row r="41" spans="1:6" ht="14.25" customHeight="1" x14ac:dyDescent="0.25">
      <c r="A41" s="40" t="s">
        <v>211</v>
      </c>
      <c r="B41" s="46">
        <v>125</v>
      </c>
      <c r="C41" s="46">
        <v>74</v>
      </c>
      <c r="D41" s="45">
        <v>45839</v>
      </c>
      <c r="E41" s="45">
        <v>45930</v>
      </c>
      <c r="F41" s="40"/>
    </row>
    <row r="42" spans="1:6" ht="14.25" customHeight="1" x14ac:dyDescent="0.25">
      <c r="A42" s="40" t="s">
        <v>373</v>
      </c>
      <c r="B42" s="46">
        <v>173</v>
      </c>
      <c r="C42" s="46">
        <v>80</v>
      </c>
      <c r="D42" s="45">
        <v>45566</v>
      </c>
      <c r="E42" s="45">
        <v>45657</v>
      </c>
      <c r="F42" s="40"/>
    </row>
    <row r="43" spans="1:6" ht="14.25" customHeight="1" x14ac:dyDescent="0.25">
      <c r="A43" s="40" t="s">
        <v>373</v>
      </c>
      <c r="B43" s="46">
        <v>187</v>
      </c>
      <c r="C43" s="46">
        <v>80</v>
      </c>
      <c r="D43" s="45">
        <v>45658</v>
      </c>
      <c r="E43" s="45">
        <v>45747</v>
      </c>
      <c r="F43" s="40"/>
    </row>
    <row r="44" spans="1:6" ht="14.25" customHeight="1" x14ac:dyDescent="0.25">
      <c r="A44" s="40" t="s">
        <v>373</v>
      </c>
      <c r="B44" s="46">
        <v>173</v>
      </c>
      <c r="C44" s="46">
        <v>80</v>
      </c>
      <c r="D44" s="45">
        <v>45748</v>
      </c>
      <c r="E44" s="45">
        <v>45930</v>
      </c>
      <c r="F44" s="40"/>
    </row>
    <row r="45" spans="1:6" ht="14.25" customHeight="1" x14ac:dyDescent="0.25">
      <c r="A45" s="40" t="s">
        <v>134</v>
      </c>
      <c r="B45" s="46">
        <v>132</v>
      </c>
      <c r="C45" s="46">
        <v>74</v>
      </c>
      <c r="D45" s="45">
        <v>45566</v>
      </c>
      <c r="E45" s="45">
        <v>45930</v>
      </c>
      <c r="F45" s="40"/>
    </row>
    <row r="46" spans="1:6" ht="14.25" customHeight="1" x14ac:dyDescent="0.25">
      <c r="A46" s="40" t="s">
        <v>249</v>
      </c>
      <c r="B46" s="46">
        <v>150</v>
      </c>
      <c r="C46" s="46">
        <v>86</v>
      </c>
      <c r="D46" s="45">
        <v>45566</v>
      </c>
      <c r="E46" s="45">
        <v>45930</v>
      </c>
      <c r="F46" s="40"/>
    </row>
    <row r="47" spans="1:6" ht="14.25" customHeight="1" x14ac:dyDescent="0.25">
      <c r="A47" s="40" t="s">
        <v>254</v>
      </c>
      <c r="B47" s="46">
        <v>264</v>
      </c>
      <c r="C47" s="46">
        <v>92</v>
      </c>
      <c r="D47" s="45">
        <v>45566</v>
      </c>
      <c r="E47" s="45">
        <v>45596</v>
      </c>
      <c r="F47" s="40"/>
    </row>
    <row r="48" spans="1:6" ht="14.25" customHeight="1" x14ac:dyDescent="0.25">
      <c r="A48" s="40" t="s">
        <v>254</v>
      </c>
      <c r="B48" s="46">
        <v>128</v>
      </c>
      <c r="C48" s="46">
        <v>92</v>
      </c>
      <c r="D48" s="45">
        <v>45597</v>
      </c>
      <c r="E48" s="45">
        <v>45777</v>
      </c>
      <c r="F48" s="40"/>
    </row>
    <row r="49" spans="1:6" ht="14.25" customHeight="1" x14ac:dyDescent="0.25">
      <c r="A49" s="40" t="s">
        <v>254</v>
      </c>
      <c r="B49" s="46">
        <v>209</v>
      </c>
      <c r="C49" s="46">
        <v>92</v>
      </c>
      <c r="D49" s="45">
        <v>45778</v>
      </c>
      <c r="E49" s="45">
        <v>45838</v>
      </c>
      <c r="F49" s="40"/>
    </row>
    <row r="50" spans="1:6" ht="14.25" customHeight="1" x14ac:dyDescent="0.25">
      <c r="A50" s="40" t="s">
        <v>254</v>
      </c>
      <c r="B50" s="46">
        <v>304</v>
      </c>
      <c r="C50" s="46">
        <v>92</v>
      </c>
      <c r="D50" s="45">
        <v>45839</v>
      </c>
      <c r="E50" s="45">
        <v>45900</v>
      </c>
      <c r="F50" s="40"/>
    </row>
    <row r="51" spans="1:6" ht="14.25" customHeight="1" x14ac:dyDescent="0.25">
      <c r="A51" s="40" t="s">
        <v>254</v>
      </c>
      <c r="B51" s="46">
        <v>264</v>
      </c>
      <c r="C51" s="46">
        <v>92</v>
      </c>
      <c r="D51" s="45">
        <v>45901</v>
      </c>
      <c r="E51" s="45">
        <v>45930</v>
      </c>
      <c r="F51" s="40"/>
    </row>
    <row r="52" spans="1:6" ht="14.25" customHeight="1" x14ac:dyDescent="0.25">
      <c r="A52" s="40" t="s">
        <v>135</v>
      </c>
      <c r="B52" s="46">
        <v>124</v>
      </c>
      <c r="C52" s="46">
        <v>86</v>
      </c>
      <c r="D52" s="45">
        <v>45566</v>
      </c>
      <c r="E52" s="45">
        <v>45930</v>
      </c>
      <c r="F52" s="40"/>
    </row>
    <row r="53" spans="1:6" ht="14.25" customHeight="1" x14ac:dyDescent="0.25">
      <c r="A53" s="40" t="s">
        <v>338</v>
      </c>
      <c r="B53" s="46">
        <v>132</v>
      </c>
      <c r="C53" s="46">
        <v>80</v>
      </c>
      <c r="D53" s="45">
        <v>45566</v>
      </c>
      <c r="E53" s="45">
        <v>45930</v>
      </c>
      <c r="F53" s="40"/>
    </row>
    <row r="54" spans="1:6" ht="14.25" customHeight="1" x14ac:dyDescent="0.25">
      <c r="A54" s="40" t="s">
        <v>339</v>
      </c>
      <c r="B54" s="46">
        <v>125</v>
      </c>
      <c r="C54" s="46">
        <v>86</v>
      </c>
      <c r="D54" s="45">
        <v>45566</v>
      </c>
      <c r="E54" s="45">
        <v>45808</v>
      </c>
      <c r="F54" s="40"/>
    </row>
    <row r="55" spans="1:6" ht="14.25" customHeight="1" x14ac:dyDescent="0.25">
      <c r="A55" s="40" t="s">
        <v>339</v>
      </c>
      <c r="B55" s="46">
        <v>192</v>
      </c>
      <c r="C55" s="46">
        <v>86</v>
      </c>
      <c r="D55" s="45">
        <v>45809</v>
      </c>
      <c r="E55" s="45">
        <v>45900</v>
      </c>
      <c r="F55" s="40"/>
    </row>
    <row r="56" spans="1:6" ht="14.25" customHeight="1" x14ac:dyDescent="0.25">
      <c r="A56" s="40" t="s">
        <v>339</v>
      </c>
      <c r="B56" s="46">
        <v>125</v>
      </c>
      <c r="C56" s="46">
        <v>86</v>
      </c>
      <c r="D56" s="45">
        <v>45901</v>
      </c>
      <c r="E56" s="45">
        <v>45930</v>
      </c>
      <c r="F56" s="40"/>
    </row>
    <row r="57" spans="1:6" ht="14.25" customHeight="1" x14ac:dyDescent="0.25">
      <c r="A57" s="40" t="s">
        <v>455</v>
      </c>
      <c r="B57" s="46">
        <v>176</v>
      </c>
      <c r="C57" s="46">
        <v>80</v>
      </c>
      <c r="D57" s="45">
        <v>45566</v>
      </c>
      <c r="E57" s="45">
        <v>45808</v>
      </c>
      <c r="F57" s="40"/>
    </row>
    <row r="58" spans="1:6" ht="14.25" customHeight="1" x14ac:dyDescent="0.25">
      <c r="A58" s="40" t="s">
        <v>455</v>
      </c>
      <c r="B58" s="46">
        <v>310</v>
      </c>
      <c r="C58" s="46">
        <v>80</v>
      </c>
      <c r="D58" s="45">
        <v>45809</v>
      </c>
      <c r="E58" s="45">
        <v>45930</v>
      </c>
      <c r="F58" s="40"/>
    </row>
    <row r="59" spans="1:6" ht="14.25" customHeight="1" x14ac:dyDescent="0.25">
      <c r="A59" s="40" t="s">
        <v>374</v>
      </c>
      <c r="B59" s="46">
        <v>114</v>
      </c>
      <c r="C59" s="46">
        <v>68</v>
      </c>
      <c r="D59" s="45">
        <v>45566</v>
      </c>
      <c r="E59" s="45">
        <v>45930</v>
      </c>
      <c r="F59" s="40"/>
    </row>
    <row r="60" spans="1:6" ht="14.25" customHeight="1" x14ac:dyDescent="0.25">
      <c r="A60" s="40" t="s">
        <v>313</v>
      </c>
      <c r="B60" s="46">
        <v>117</v>
      </c>
      <c r="C60" s="46">
        <v>74</v>
      </c>
      <c r="D60" s="45">
        <v>45566</v>
      </c>
      <c r="E60" s="45">
        <v>45930</v>
      </c>
      <c r="F60" s="40"/>
    </row>
    <row r="61" spans="1:6" ht="14.25" customHeight="1" x14ac:dyDescent="0.25">
      <c r="A61" s="40" t="s">
        <v>124</v>
      </c>
      <c r="B61" s="46">
        <v>126</v>
      </c>
      <c r="C61" s="46">
        <v>80</v>
      </c>
      <c r="D61" s="45">
        <v>45566</v>
      </c>
      <c r="E61" s="45">
        <v>45930</v>
      </c>
      <c r="F61" s="40"/>
    </row>
    <row r="62" spans="1:6" ht="14.25" customHeight="1" x14ac:dyDescent="0.25">
      <c r="A62" s="40" t="s">
        <v>386</v>
      </c>
      <c r="B62" s="46">
        <v>122</v>
      </c>
      <c r="C62" s="46">
        <v>68</v>
      </c>
      <c r="D62" s="45">
        <v>45566</v>
      </c>
      <c r="E62" s="45">
        <v>45930</v>
      </c>
      <c r="F62" s="40"/>
    </row>
    <row r="63" spans="1:6" ht="14.25" customHeight="1" x14ac:dyDescent="0.25">
      <c r="A63" s="40" t="s">
        <v>224</v>
      </c>
      <c r="B63" s="46">
        <v>110</v>
      </c>
      <c r="C63" s="46">
        <v>74</v>
      </c>
      <c r="D63" s="45">
        <v>45566</v>
      </c>
      <c r="E63" s="45">
        <v>45777</v>
      </c>
      <c r="F63" s="40"/>
    </row>
    <row r="64" spans="1:6" ht="14.25" customHeight="1" x14ac:dyDescent="0.25">
      <c r="A64" s="40" t="s">
        <v>224</v>
      </c>
      <c r="B64" s="46">
        <v>139</v>
      </c>
      <c r="C64" s="46">
        <v>74</v>
      </c>
      <c r="D64" s="45">
        <v>45778</v>
      </c>
      <c r="E64" s="45">
        <v>45900</v>
      </c>
      <c r="F64" s="40"/>
    </row>
    <row r="65" spans="1:6" ht="14.25" customHeight="1" x14ac:dyDescent="0.25">
      <c r="A65" s="40" t="s">
        <v>224</v>
      </c>
      <c r="B65" s="46">
        <v>110</v>
      </c>
      <c r="C65" s="46">
        <v>74</v>
      </c>
      <c r="D65" s="45">
        <v>45901</v>
      </c>
      <c r="E65" s="45">
        <v>45930</v>
      </c>
      <c r="F65" s="40"/>
    </row>
    <row r="66" spans="1:6" ht="14.25" customHeight="1" x14ac:dyDescent="0.25">
      <c r="A66" s="40" t="s">
        <v>187</v>
      </c>
      <c r="B66" s="46">
        <v>171</v>
      </c>
      <c r="C66" s="46">
        <v>86</v>
      </c>
      <c r="D66" s="45">
        <v>45566</v>
      </c>
      <c r="E66" s="45">
        <v>45657</v>
      </c>
      <c r="F66" s="40"/>
    </row>
    <row r="67" spans="1:6" ht="14.25" customHeight="1" x14ac:dyDescent="0.25">
      <c r="A67" s="40" t="s">
        <v>187</v>
      </c>
      <c r="B67" s="46">
        <v>244</v>
      </c>
      <c r="C67" s="46">
        <v>86</v>
      </c>
      <c r="D67" s="45">
        <v>45658</v>
      </c>
      <c r="E67" s="45">
        <v>45777</v>
      </c>
      <c r="F67" s="40"/>
    </row>
    <row r="68" spans="1:6" ht="14.25" customHeight="1" x14ac:dyDescent="0.25">
      <c r="A68" s="40" t="s">
        <v>187</v>
      </c>
      <c r="B68" s="46">
        <v>143</v>
      </c>
      <c r="C68" s="46">
        <v>86</v>
      </c>
      <c r="D68" s="45">
        <v>45778</v>
      </c>
      <c r="E68" s="45">
        <v>45930</v>
      </c>
      <c r="F68" s="40"/>
    </row>
    <row r="69" spans="1:6" ht="14.25" customHeight="1" x14ac:dyDescent="0.25">
      <c r="A69" s="40" t="s">
        <v>217</v>
      </c>
      <c r="B69" s="46">
        <v>191</v>
      </c>
      <c r="C69" s="46">
        <v>86</v>
      </c>
      <c r="D69" s="45">
        <v>45566</v>
      </c>
      <c r="E69" s="45">
        <v>45596</v>
      </c>
      <c r="F69" s="40"/>
    </row>
    <row r="70" spans="1:6" ht="14.25" customHeight="1" x14ac:dyDescent="0.25">
      <c r="A70" s="40" t="s">
        <v>217</v>
      </c>
      <c r="B70" s="46">
        <v>167</v>
      </c>
      <c r="C70" s="46">
        <v>86</v>
      </c>
      <c r="D70" s="45">
        <v>45597</v>
      </c>
      <c r="E70" s="45">
        <v>45808</v>
      </c>
      <c r="F70" s="40"/>
    </row>
    <row r="71" spans="1:6" ht="14.25" customHeight="1" x14ac:dyDescent="0.25">
      <c r="A71" s="40" t="s">
        <v>217</v>
      </c>
      <c r="B71" s="46">
        <v>191</v>
      </c>
      <c r="C71" s="46">
        <v>86</v>
      </c>
      <c r="D71" s="45">
        <v>45809</v>
      </c>
      <c r="E71" s="45">
        <v>45930</v>
      </c>
      <c r="F71" s="40"/>
    </row>
    <row r="72" spans="1:6" ht="14.25" customHeight="1" x14ac:dyDescent="0.25">
      <c r="A72" s="40" t="s">
        <v>220</v>
      </c>
      <c r="B72" s="46">
        <v>114</v>
      </c>
      <c r="C72" s="46">
        <v>74</v>
      </c>
      <c r="D72" s="45">
        <v>45566</v>
      </c>
      <c r="E72" s="45">
        <v>45930</v>
      </c>
      <c r="F72" s="40"/>
    </row>
    <row r="73" spans="1:6" ht="14.25" customHeight="1" x14ac:dyDescent="0.25">
      <c r="A73" s="40" t="s">
        <v>228</v>
      </c>
      <c r="B73" s="46">
        <v>116</v>
      </c>
      <c r="C73" s="46">
        <v>68</v>
      </c>
      <c r="D73" s="45">
        <v>45566</v>
      </c>
      <c r="E73" s="45">
        <v>45930</v>
      </c>
      <c r="F73" s="40"/>
    </row>
    <row r="74" spans="1:6" ht="14.25" customHeight="1" x14ac:dyDescent="0.25">
      <c r="A74" s="40" t="s">
        <v>235</v>
      </c>
      <c r="B74" s="46">
        <v>349</v>
      </c>
      <c r="C74" s="46">
        <v>92</v>
      </c>
      <c r="D74" s="45">
        <v>45566</v>
      </c>
      <c r="E74" s="45">
        <v>45596</v>
      </c>
      <c r="F74" s="40"/>
    </row>
    <row r="75" spans="1:6" ht="14.25" customHeight="1" x14ac:dyDescent="0.25">
      <c r="A75" s="40" t="s">
        <v>235</v>
      </c>
      <c r="B75" s="46">
        <v>209</v>
      </c>
      <c r="C75" s="46">
        <v>92</v>
      </c>
      <c r="D75" s="45">
        <v>45597</v>
      </c>
      <c r="E75" s="45">
        <v>45716</v>
      </c>
      <c r="F75" s="40"/>
    </row>
    <row r="76" spans="1:6" ht="14.25" customHeight="1" x14ac:dyDescent="0.25">
      <c r="A76" s="40" t="s">
        <v>235</v>
      </c>
      <c r="B76" s="46">
        <v>291</v>
      </c>
      <c r="C76" s="46">
        <v>92</v>
      </c>
      <c r="D76" s="45">
        <v>45717</v>
      </c>
      <c r="E76" s="45">
        <v>45900</v>
      </c>
      <c r="F76" s="40"/>
    </row>
    <row r="77" spans="1:6" ht="14.25" customHeight="1" x14ac:dyDescent="0.25">
      <c r="A77" s="40" t="s">
        <v>235</v>
      </c>
      <c r="B77" s="46">
        <v>349</v>
      </c>
      <c r="C77" s="46">
        <v>92</v>
      </c>
      <c r="D77" s="45">
        <v>45901</v>
      </c>
      <c r="E77" s="45">
        <v>45930</v>
      </c>
      <c r="F77" s="40"/>
    </row>
    <row r="78" spans="1:6" ht="14.25" customHeight="1" x14ac:dyDescent="0.25">
      <c r="A78" s="40" t="s">
        <v>166</v>
      </c>
      <c r="B78" s="46">
        <v>173</v>
      </c>
      <c r="C78" s="46">
        <v>80</v>
      </c>
      <c r="D78" s="45">
        <v>45566</v>
      </c>
      <c r="E78" s="45">
        <v>45596</v>
      </c>
      <c r="F78" s="40"/>
    </row>
    <row r="79" spans="1:6" ht="14.25" customHeight="1" x14ac:dyDescent="0.25">
      <c r="A79" s="40" t="s">
        <v>166</v>
      </c>
      <c r="B79" s="46">
        <v>125</v>
      </c>
      <c r="C79" s="46">
        <v>80</v>
      </c>
      <c r="D79" s="45">
        <v>45597</v>
      </c>
      <c r="E79" s="45">
        <v>45777</v>
      </c>
      <c r="F79" s="40"/>
    </row>
    <row r="80" spans="1:6" ht="14.25" customHeight="1" x14ac:dyDescent="0.25">
      <c r="A80" s="40" t="s">
        <v>166</v>
      </c>
      <c r="B80" s="46">
        <v>173</v>
      </c>
      <c r="C80" s="46">
        <v>80</v>
      </c>
      <c r="D80" s="45">
        <v>45778</v>
      </c>
      <c r="E80" s="45">
        <v>45930</v>
      </c>
      <c r="F80" s="40"/>
    </row>
    <row r="81" spans="1:6" ht="14.25" customHeight="1" x14ac:dyDescent="0.25">
      <c r="A81" s="40" t="s">
        <v>188</v>
      </c>
      <c r="B81" s="46">
        <v>151</v>
      </c>
      <c r="C81" s="46">
        <v>80</v>
      </c>
      <c r="D81" s="45">
        <v>45566</v>
      </c>
      <c r="E81" s="45">
        <v>45688</v>
      </c>
      <c r="F81" s="40"/>
    </row>
    <row r="82" spans="1:6" ht="14.25" customHeight="1" x14ac:dyDescent="0.25">
      <c r="A82" s="40" t="s">
        <v>188</v>
      </c>
      <c r="B82" s="46">
        <v>225</v>
      </c>
      <c r="C82" s="46">
        <v>80</v>
      </c>
      <c r="D82" s="45">
        <v>45689</v>
      </c>
      <c r="E82" s="45">
        <v>45747</v>
      </c>
      <c r="F82" s="40"/>
    </row>
    <row r="83" spans="1:6" ht="14.25" customHeight="1" x14ac:dyDescent="0.25">
      <c r="A83" s="40" t="s">
        <v>188</v>
      </c>
      <c r="B83" s="46">
        <v>145</v>
      </c>
      <c r="C83" s="46">
        <v>80</v>
      </c>
      <c r="D83" s="45">
        <v>45748</v>
      </c>
      <c r="E83" s="45">
        <v>45930</v>
      </c>
      <c r="F83" s="40"/>
    </row>
    <row r="84" spans="1:6" ht="14.25" customHeight="1" x14ac:dyDescent="0.25">
      <c r="A84" s="40" t="s">
        <v>367</v>
      </c>
      <c r="B84" s="46">
        <v>130</v>
      </c>
      <c r="C84" s="46">
        <v>86</v>
      </c>
      <c r="D84" s="45">
        <v>45566</v>
      </c>
      <c r="E84" s="45">
        <v>45930</v>
      </c>
      <c r="F84" s="40"/>
    </row>
    <row r="85" spans="1:6" ht="14.25" customHeight="1" x14ac:dyDescent="0.25">
      <c r="A85" s="40" t="s">
        <v>180</v>
      </c>
      <c r="B85" s="46">
        <v>146</v>
      </c>
      <c r="C85" s="46">
        <v>86</v>
      </c>
      <c r="D85" s="45">
        <v>45566</v>
      </c>
      <c r="E85" s="45">
        <v>45930</v>
      </c>
      <c r="F85" s="40"/>
    </row>
    <row r="86" spans="1:6" ht="14.25" customHeight="1" x14ac:dyDescent="0.25">
      <c r="A86" s="40" t="s">
        <v>346</v>
      </c>
      <c r="B86" s="46">
        <v>119</v>
      </c>
      <c r="C86" s="46">
        <v>80</v>
      </c>
      <c r="D86" s="45">
        <v>45566</v>
      </c>
      <c r="E86" s="45">
        <v>45930</v>
      </c>
      <c r="F86" s="40"/>
    </row>
    <row r="87" spans="1:6" ht="14.25" customHeight="1" x14ac:dyDescent="0.25">
      <c r="A87" s="40" t="s">
        <v>314</v>
      </c>
      <c r="B87" s="46">
        <v>126</v>
      </c>
      <c r="C87" s="46">
        <v>80</v>
      </c>
      <c r="D87" s="45">
        <v>45566</v>
      </c>
      <c r="E87" s="45">
        <v>45838</v>
      </c>
      <c r="F87" s="40"/>
    </row>
    <row r="88" spans="1:6" ht="14.25" customHeight="1" x14ac:dyDescent="0.25">
      <c r="A88" s="40" t="s">
        <v>314</v>
      </c>
      <c r="B88" s="46">
        <v>139</v>
      </c>
      <c r="C88" s="46">
        <v>80</v>
      </c>
      <c r="D88" s="45">
        <v>45839</v>
      </c>
      <c r="E88" s="45">
        <v>45900</v>
      </c>
      <c r="F88" s="40"/>
    </row>
    <row r="89" spans="1:6" ht="14.25" customHeight="1" x14ac:dyDescent="0.25">
      <c r="A89" s="40" t="s">
        <v>314</v>
      </c>
      <c r="B89" s="46">
        <v>126</v>
      </c>
      <c r="C89" s="46">
        <v>80</v>
      </c>
      <c r="D89" s="45">
        <v>45901</v>
      </c>
      <c r="E89" s="45">
        <v>45930</v>
      </c>
      <c r="F89" s="40"/>
    </row>
    <row r="90" spans="1:6" ht="14.25" customHeight="1" x14ac:dyDescent="0.25">
      <c r="A90" s="40" t="s">
        <v>236</v>
      </c>
      <c r="B90" s="46">
        <v>178</v>
      </c>
      <c r="C90" s="46">
        <v>86</v>
      </c>
      <c r="D90" s="45">
        <v>45566</v>
      </c>
      <c r="E90" s="45">
        <v>45596</v>
      </c>
      <c r="F90" s="40"/>
    </row>
    <row r="91" spans="1:6" ht="14.25" customHeight="1" x14ac:dyDescent="0.25">
      <c r="A91" s="40" t="s">
        <v>236</v>
      </c>
      <c r="B91" s="46">
        <v>144</v>
      </c>
      <c r="C91" s="46">
        <v>86</v>
      </c>
      <c r="D91" s="45">
        <v>45597</v>
      </c>
      <c r="E91" s="45">
        <v>45777</v>
      </c>
      <c r="F91" s="40"/>
    </row>
    <row r="92" spans="1:6" ht="14.25" customHeight="1" x14ac:dyDescent="0.25">
      <c r="A92" s="40" t="s">
        <v>236</v>
      </c>
      <c r="B92" s="46">
        <v>178</v>
      </c>
      <c r="C92" s="46">
        <v>86</v>
      </c>
      <c r="D92" s="45">
        <v>45778</v>
      </c>
      <c r="E92" s="45">
        <v>45930</v>
      </c>
      <c r="F92" s="40"/>
    </row>
    <row r="93" spans="1:6" ht="14.25" customHeight="1" x14ac:dyDescent="0.25">
      <c r="A93" s="40" t="s">
        <v>395</v>
      </c>
      <c r="B93" s="46">
        <v>202</v>
      </c>
      <c r="C93" s="46">
        <v>86</v>
      </c>
      <c r="D93" s="45">
        <v>45566</v>
      </c>
      <c r="E93" s="45">
        <v>45596</v>
      </c>
      <c r="F93" s="40"/>
    </row>
    <row r="94" spans="1:6" ht="14.25" customHeight="1" x14ac:dyDescent="0.25">
      <c r="A94" s="40" t="s">
        <v>395</v>
      </c>
      <c r="B94" s="46">
        <v>128</v>
      </c>
      <c r="C94" s="46">
        <v>86</v>
      </c>
      <c r="D94" s="45">
        <v>45597</v>
      </c>
      <c r="E94" s="45">
        <v>45777</v>
      </c>
      <c r="F94" s="40"/>
    </row>
    <row r="95" spans="1:6" ht="14.25" customHeight="1" x14ac:dyDescent="0.25">
      <c r="A95" s="40" t="s">
        <v>395</v>
      </c>
      <c r="B95" s="46">
        <v>202</v>
      </c>
      <c r="C95" s="46">
        <v>86</v>
      </c>
      <c r="D95" s="45">
        <v>45778</v>
      </c>
      <c r="E95" s="45">
        <v>45930</v>
      </c>
      <c r="F95" s="40"/>
    </row>
    <row r="96" spans="1:6" ht="14.25" customHeight="1" x14ac:dyDescent="0.25">
      <c r="A96" s="40" t="s">
        <v>250</v>
      </c>
      <c r="B96" s="46">
        <v>145</v>
      </c>
      <c r="C96" s="46">
        <v>80</v>
      </c>
      <c r="D96" s="45">
        <v>45566</v>
      </c>
      <c r="E96" s="45">
        <v>45808</v>
      </c>
      <c r="F96" s="40"/>
    </row>
    <row r="97" spans="1:6" ht="14.25" customHeight="1" x14ac:dyDescent="0.25">
      <c r="A97" s="40" t="s">
        <v>250</v>
      </c>
      <c r="B97" s="46">
        <v>186</v>
      </c>
      <c r="C97" s="46">
        <v>80</v>
      </c>
      <c r="D97" s="45">
        <v>45809</v>
      </c>
      <c r="E97" s="45">
        <v>45900</v>
      </c>
      <c r="F97" s="40"/>
    </row>
    <row r="98" spans="1:6" ht="14.25" customHeight="1" x14ac:dyDescent="0.25">
      <c r="A98" s="40" t="s">
        <v>250</v>
      </c>
      <c r="B98" s="46">
        <v>145</v>
      </c>
      <c r="C98" s="46">
        <v>80</v>
      </c>
      <c r="D98" s="45">
        <v>45901</v>
      </c>
      <c r="E98" s="45">
        <v>45930</v>
      </c>
      <c r="F98" s="40"/>
    </row>
    <row r="99" spans="1:6" ht="14.25" customHeight="1" x14ac:dyDescent="0.25">
      <c r="A99" s="40" t="s">
        <v>307</v>
      </c>
      <c r="B99" s="46">
        <v>155</v>
      </c>
      <c r="C99" s="46">
        <v>74</v>
      </c>
      <c r="D99" s="45">
        <v>45566</v>
      </c>
      <c r="E99" s="45">
        <v>45930</v>
      </c>
      <c r="F99" s="40"/>
    </row>
    <row r="100" spans="1:6" ht="14.25" customHeight="1" x14ac:dyDescent="0.25">
      <c r="A100" s="40" t="s">
        <v>251</v>
      </c>
      <c r="B100" s="46">
        <v>154</v>
      </c>
      <c r="C100" s="46">
        <v>74</v>
      </c>
      <c r="D100" s="45">
        <v>45566</v>
      </c>
      <c r="E100" s="45">
        <v>45596</v>
      </c>
      <c r="F100" s="40"/>
    </row>
    <row r="101" spans="1:6" ht="14.25" customHeight="1" x14ac:dyDescent="0.25">
      <c r="A101" s="40" t="s">
        <v>251</v>
      </c>
      <c r="B101" s="46">
        <v>121</v>
      </c>
      <c r="C101" s="46">
        <v>74</v>
      </c>
      <c r="D101" s="45">
        <v>45597</v>
      </c>
      <c r="E101" s="45">
        <v>45777</v>
      </c>
      <c r="F101" s="40"/>
    </row>
    <row r="102" spans="1:6" ht="14.25" customHeight="1" x14ac:dyDescent="0.25">
      <c r="A102" s="40" t="s">
        <v>251</v>
      </c>
      <c r="B102" s="46">
        <v>154</v>
      </c>
      <c r="C102" s="46">
        <v>74</v>
      </c>
      <c r="D102" s="45">
        <v>45778</v>
      </c>
      <c r="E102" s="45">
        <v>45930</v>
      </c>
      <c r="F102" s="40"/>
    </row>
    <row r="103" spans="1:6" ht="14.25" customHeight="1" x14ac:dyDescent="0.25">
      <c r="A103" s="40" t="s">
        <v>281</v>
      </c>
      <c r="B103" s="46">
        <v>140</v>
      </c>
      <c r="C103" s="46">
        <v>80</v>
      </c>
      <c r="D103" s="45">
        <v>45566</v>
      </c>
      <c r="E103" s="45">
        <v>45930</v>
      </c>
      <c r="F103" s="40"/>
    </row>
    <row r="104" spans="1:6" ht="14.25" customHeight="1" x14ac:dyDescent="0.25">
      <c r="A104" s="40" t="s">
        <v>464</v>
      </c>
      <c r="B104" s="46">
        <v>122</v>
      </c>
      <c r="C104" s="46">
        <v>68</v>
      </c>
      <c r="D104" s="45">
        <v>45566</v>
      </c>
      <c r="E104" s="45">
        <v>45930</v>
      </c>
      <c r="F104" s="40"/>
    </row>
    <row r="105" spans="1:6" ht="14.25" customHeight="1" x14ac:dyDescent="0.25">
      <c r="A105" s="40" t="s">
        <v>360</v>
      </c>
      <c r="B105" s="46">
        <v>244</v>
      </c>
      <c r="C105" s="46">
        <v>92</v>
      </c>
      <c r="D105" s="45">
        <v>45566</v>
      </c>
      <c r="E105" s="45">
        <v>45596</v>
      </c>
      <c r="F105" s="40"/>
    </row>
    <row r="106" spans="1:6" ht="14.25" customHeight="1" x14ac:dyDescent="0.25">
      <c r="A106" s="40" t="s">
        <v>360</v>
      </c>
      <c r="B106" s="46">
        <v>218</v>
      </c>
      <c r="C106" s="46">
        <v>92</v>
      </c>
      <c r="D106" s="45">
        <v>45597</v>
      </c>
      <c r="E106" s="45">
        <v>45716</v>
      </c>
      <c r="F106" s="40"/>
    </row>
    <row r="107" spans="1:6" ht="14.25" customHeight="1" x14ac:dyDescent="0.25">
      <c r="A107" s="40" t="s">
        <v>360</v>
      </c>
      <c r="B107" s="46">
        <v>288</v>
      </c>
      <c r="C107" s="46">
        <v>92</v>
      </c>
      <c r="D107" s="45">
        <v>45717</v>
      </c>
      <c r="E107" s="45">
        <v>45808</v>
      </c>
      <c r="F107" s="40"/>
    </row>
    <row r="108" spans="1:6" ht="14.25" customHeight="1" x14ac:dyDescent="0.25">
      <c r="A108" s="40" t="s">
        <v>360</v>
      </c>
      <c r="B108" s="46">
        <v>244</v>
      </c>
      <c r="C108" s="46">
        <v>92</v>
      </c>
      <c r="D108" s="45">
        <v>45809</v>
      </c>
      <c r="E108" s="45">
        <v>45930</v>
      </c>
      <c r="F108" s="40"/>
    </row>
    <row r="109" spans="1:6" ht="14.25" customHeight="1" x14ac:dyDescent="0.25">
      <c r="A109" s="40" t="s">
        <v>412</v>
      </c>
      <c r="B109" s="46">
        <v>115</v>
      </c>
      <c r="C109" s="46">
        <v>68</v>
      </c>
      <c r="D109" s="45">
        <v>45566</v>
      </c>
      <c r="E109" s="45">
        <v>45930</v>
      </c>
      <c r="F109" s="40"/>
    </row>
    <row r="110" spans="1:6" ht="14.25" customHeight="1" x14ac:dyDescent="0.25">
      <c r="A110" s="40" t="s">
        <v>282</v>
      </c>
      <c r="B110" s="46">
        <v>131</v>
      </c>
      <c r="C110" s="46">
        <v>80</v>
      </c>
      <c r="D110" s="45">
        <v>45566</v>
      </c>
      <c r="E110" s="45">
        <v>45930</v>
      </c>
      <c r="F110" s="40"/>
    </row>
    <row r="111" spans="1:6" ht="14.25" customHeight="1" x14ac:dyDescent="0.25">
      <c r="A111" s="40" t="s">
        <v>387</v>
      </c>
      <c r="B111" s="46">
        <v>136</v>
      </c>
      <c r="C111" s="46">
        <v>80</v>
      </c>
      <c r="D111" s="45">
        <v>45566</v>
      </c>
      <c r="E111" s="45">
        <v>45930</v>
      </c>
      <c r="F111" s="40"/>
    </row>
    <row r="112" spans="1:6" ht="14.25" customHeight="1" x14ac:dyDescent="0.25">
      <c r="A112" s="40" t="s">
        <v>368</v>
      </c>
      <c r="B112" s="46">
        <v>117</v>
      </c>
      <c r="C112" s="46">
        <v>74</v>
      </c>
      <c r="D112" s="45">
        <v>45566</v>
      </c>
      <c r="E112" s="45">
        <v>45930</v>
      </c>
      <c r="F112" s="40"/>
    </row>
    <row r="113" spans="1:6" ht="14.25" customHeight="1" x14ac:dyDescent="0.25">
      <c r="A113" s="40" t="s">
        <v>297</v>
      </c>
      <c r="B113" s="46">
        <v>112</v>
      </c>
      <c r="C113" s="46">
        <v>80</v>
      </c>
      <c r="D113" s="45">
        <v>45566</v>
      </c>
      <c r="E113" s="45">
        <v>45930</v>
      </c>
      <c r="F113" s="40"/>
    </row>
    <row r="114" spans="1:6" ht="14.25" customHeight="1" x14ac:dyDescent="0.25">
      <c r="A114" s="40" t="s">
        <v>347</v>
      </c>
      <c r="B114" s="46">
        <v>127</v>
      </c>
      <c r="C114" s="46">
        <v>80</v>
      </c>
      <c r="D114" s="45">
        <v>45566</v>
      </c>
      <c r="E114" s="45">
        <v>45930</v>
      </c>
      <c r="F114" s="40"/>
    </row>
    <row r="115" spans="1:6" ht="14.25" customHeight="1" x14ac:dyDescent="0.25">
      <c r="A115" s="40" t="s">
        <v>221</v>
      </c>
      <c r="B115" s="46">
        <v>223</v>
      </c>
      <c r="C115" s="46">
        <v>92</v>
      </c>
      <c r="D115" s="45">
        <v>45566</v>
      </c>
      <c r="E115" s="45">
        <v>45626</v>
      </c>
      <c r="F115" s="40"/>
    </row>
    <row r="116" spans="1:6" ht="14.25" customHeight="1" x14ac:dyDescent="0.25">
      <c r="A116" s="40" t="s">
        <v>221</v>
      </c>
      <c r="B116" s="46">
        <v>142</v>
      </c>
      <c r="C116" s="46">
        <v>92</v>
      </c>
      <c r="D116" s="45">
        <v>45627</v>
      </c>
      <c r="E116" s="45">
        <v>45747</v>
      </c>
      <c r="F116" s="40"/>
    </row>
    <row r="117" spans="1:6" ht="14.25" customHeight="1" x14ac:dyDescent="0.25">
      <c r="A117" s="40" t="s">
        <v>221</v>
      </c>
      <c r="B117" s="46">
        <v>234</v>
      </c>
      <c r="C117" s="46">
        <v>92</v>
      </c>
      <c r="D117" s="45">
        <v>45748</v>
      </c>
      <c r="E117" s="45">
        <v>45838</v>
      </c>
      <c r="F117" s="40"/>
    </row>
    <row r="118" spans="1:6" ht="14.25" customHeight="1" x14ac:dyDescent="0.25">
      <c r="A118" s="40" t="s">
        <v>221</v>
      </c>
      <c r="B118" s="46">
        <v>202</v>
      </c>
      <c r="C118" s="46">
        <v>92</v>
      </c>
      <c r="D118" s="45">
        <v>45839</v>
      </c>
      <c r="E118" s="45">
        <v>45900</v>
      </c>
      <c r="F118" s="40"/>
    </row>
    <row r="119" spans="1:6" ht="14.25" customHeight="1" x14ac:dyDescent="0.25">
      <c r="A119" s="40" t="s">
        <v>221</v>
      </c>
      <c r="B119" s="46">
        <v>223</v>
      </c>
      <c r="C119" s="46">
        <v>92</v>
      </c>
      <c r="D119" s="45">
        <v>45901</v>
      </c>
      <c r="E119" s="45">
        <v>45930</v>
      </c>
      <c r="F119" s="40"/>
    </row>
    <row r="120" spans="1:6" ht="14.25" customHeight="1" x14ac:dyDescent="0.25">
      <c r="A120" s="40" t="s">
        <v>331</v>
      </c>
      <c r="B120" s="46">
        <v>163</v>
      </c>
      <c r="C120" s="46">
        <v>86</v>
      </c>
      <c r="D120" s="45">
        <v>45566</v>
      </c>
      <c r="E120" s="45">
        <v>45930</v>
      </c>
      <c r="F120" s="40"/>
    </row>
    <row r="121" spans="1:6" ht="14.25" customHeight="1" x14ac:dyDescent="0.25">
      <c r="A121" s="40" t="s">
        <v>340</v>
      </c>
      <c r="B121" s="46">
        <v>136</v>
      </c>
      <c r="C121" s="46">
        <v>80</v>
      </c>
      <c r="D121" s="45">
        <v>45566</v>
      </c>
      <c r="E121" s="45">
        <v>45930</v>
      </c>
      <c r="F121" s="40"/>
    </row>
    <row r="122" spans="1:6" ht="14.25" customHeight="1" x14ac:dyDescent="0.25">
      <c r="A122" s="40" t="s">
        <v>332</v>
      </c>
      <c r="B122" s="46">
        <v>159</v>
      </c>
      <c r="C122" s="46">
        <v>80</v>
      </c>
      <c r="D122" s="45">
        <v>45566</v>
      </c>
      <c r="E122" s="45">
        <v>45930</v>
      </c>
      <c r="F122" s="40"/>
    </row>
    <row r="123" spans="1:6" ht="14.25" customHeight="1" x14ac:dyDescent="0.25">
      <c r="A123" s="40" t="s">
        <v>189</v>
      </c>
      <c r="B123" s="46">
        <v>166</v>
      </c>
      <c r="C123" s="46">
        <v>74</v>
      </c>
      <c r="D123" s="45">
        <v>45566</v>
      </c>
      <c r="E123" s="45">
        <v>45688</v>
      </c>
      <c r="F123" s="40"/>
    </row>
    <row r="124" spans="1:6" ht="14.25" customHeight="1" x14ac:dyDescent="0.25">
      <c r="A124" s="40" t="s">
        <v>189</v>
      </c>
      <c r="B124" s="46">
        <v>208</v>
      </c>
      <c r="C124" s="46">
        <v>74</v>
      </c>
      <c r="D124" s="45">
        <v>45689</v>
      </c>
      <c r="E124" s="45">
        <v>45747</v>
      </c>
      <c r="F124" s="40"/>
    </row>
    <row r="125" spans="1:6" ht="14.25" customHeight="1" x14ac:dyDescent="0.25">
      <c r="A125" s="40" t="s">
        <v>189</v>
      </c>
      <c r="B125" s="46">
        <v>166</v>
      </c>
      <c r="C125" s="46">
        <v>74</v>
      </c>
      <c r="D125" s="45">
        <v>45748</v>
      </c>
      <c r="E125" s="45">
        <v>45930</v>
      </c>
      <c r="F125" s="40"/>
    </row>
    <row r="126" spans="1:6" ht="14.25" customHeight="1" x14ac:dyDescent="0.25">
      <c r="A126" s="40" t="s">
        <v>413</v>
      </c>
      <c r="B126" s="46">
        <v>127</v>
      </c>
      <c r="C126" s="46">
        <v>74</v>
      </c>
      <c r="D126" s="45">
        <v>45566</v>
      </c>
      <c r="E126" s="45">
        <v>45808</v>
      </c>
      <c r="F126" s="40"/>
    </row>
    <row r="127" spans="1:6" ht="14.25" customHeight="1" x14ac:dyDescent="0.25">
      <c r="A127" s="40" t="s">
        <v>413</v>
      </c>
      <c r="B127" s="46">
        <v>190</v>
      </c>
      <c r="C127" s="46">
        <v>74</v>
      </c>
      <c r="D127" s="45">
        <v>45809</v>
      </c>
      <c r="E127" s="45">
        <v>45930</v>
      </c>
      <c r="F127" s="40"/>
    </row>
    <row r="128" spans="1:6" ht="14.25" customHeight="1" x14ac:dyDescent="0.25">
      <c r="A128" s="40" t="s">
        <v>218</v>
      </c>
      <c r="B128" s="46">
        <v>142</v>
      </c>
      <c r="C128" s="46">
        <v>74</v>
      </c>
      <c r="D128" s="45">
        <v>45566</v>
      </c>
      <c r="E128" s="45">
        <v>45808</v>
      </c>
      <c r="F128" s="40"/>
    </row>
    <row r="129" spans="1:6" ht="14.25" customHeight="1" x14ac:dyDescent="0.25">
      <c r="A129" s="40" t="s">
        <v>218</v>
      </c>
      <c r="B129" s="46">
        <v>217</v>
      </c>
      <c r="C129" s="46">
        <v>74</v>
      </c>
      <c r="D129" s="45">
        <v>45809</v>
      </c>
      <c r="E129" s="45">
        <v>45900</v>
      </c>
      <c r="F129" s="40"/>
    </row>
    <row r="130" spans="1:6" ht="14.25" customHeight="1" x14ac:dyDescent="0.25">
      <c r="A130" s="40" t="s">
        <v>218</v>
      </c>
      <c r="B130" s="46">
        <v>142</v>
      </c>
      <c r="C130" s="46">
        <v>74</v>
      </c>
      <c r="D130" s="45">
        <v>45901</v>
      </c>
      <c r="E130" s="45">
        <v>45930</v>
      </c>
      <c r="F130" s="40"/>
    </row>
    <row r="131" spans="1:6" ht="14.25" customHeight="1" x14ac:dyDescent="0.25">
      <c r="A131" s="40" t="s">
        <v>167</v>
      </c>
      <c r="B131" s="46">
        <v>123</v>
      </c>
      <c r="C131" s="46">
        <v>86</v>
      </c>
      <c r="D131" s="45">
        <v>45566</v>
      </c>
      <c r="E131" s="45">
        <v>45808</v>
      </c>
      <c r="F131" s="40"/>
    </row>
    <row r="132" spans="1:6" ht="14.25" customHeight="1" x14ac:dyDescent="0.25">
      <c r="A132" s="40" t="s">
        <v>167</v>
      </c>
      <c r="B132" s="46">
        <v>168</v>
      </c>
      <c r="C132" s="46">
        <v>86</v>
      </c>
      <c r="D132" s="45">
        <v>45809</v>
      </c>
      <c r="E132" s="45">
        <v>45900</v>
      </c>
      <c r="F132" s="40"/>
    </row>
    <row r="133" spans="1:6" ht="14.25" customHeight="1" x14ac:dyDescent="0.25">
      <c r="A133" s="40" t="s">
        <v>167</v>
      </c>
      <c r="B133" s="46">
        <v>123</v>
      </c>
      <c r="C133" s="46">
        <v>86</v>
      </c>
      <c r="D133" s="45">
        <v>45901</v>
      </c>
      <c r="E133" s="45">
        <v>45930</v>
      </c>
      <c r="F133" s="40"/>
    </row>
    <row r="134" spans="1:6" ht="14.25" customHeight="1" x14ac:dyDescent="0.25">
      <c r="A134" s="40" t="s">
        <v>252</v>
      </c>
      <c r="B134" s="46">
        <v>113</v>
      </c>
      <c r="C134" s="46">
        <v>86</v>
      </c>
      <c r="D134" s="45">
        <v>45566</v>
      </c>
      <c r="E134" s="45">
        <v>45930</v>
      </c>
      <c r="F134" s="40"/>
    </row>
    <row r="135" spans="1:6" ht="14.25" customHeight="1" x14ac:dyDescent="0.25">
      <c r="A135" s="40" t="s">
        <v>361</v>
      </c>
      <c r="B135" s="46">
        <v>115</v>
      </c>
      <c r="C135" s="46">
        <v>74</v>
      </c>
      <c r="D135" s="45">
        <v>45566</v>
      </c>
      <c r="E135" s="45">
        <v>45930</v>
      </c>
      <c r="F135" s="40"/>
    </row>
    <row r="136" spans="1:6" ht="14.25" customHeight="1" x14ac:dyDescent="0.25">
      <c r="A136" s="40" t="s">
        <v>333</v>
      </c>
      <c r="B136" s="46">
        <v>131</v>
      </c>
      <c r="C136" s="46">
        <v>80</v>
      </c>
      <c r="D136" s="45">
        <v>45566</v>
      </c>
      <c r="E136" s="45">
        <v>45930</v>
      </c>
      <c r="F136" s="40"/>
    </row>
    <row r="137" spans="1:6" ht="14.25" customHeight="1" x14ac:dyDescent="0.25">
      <c r="A137" s="40" t="s">
        <v>290</v>
      </c>
      <c r="B137" s="46">
        <v>124</v>
      </c>
      <c r="C137" s="46">
        <v>74</v>
      </c>
      <c r="D137" s="45">
        <v>45566</v>
      </c>
      <c r="E137" s="45">
        <v>45930</v>
      </c>
      <c r="F137" s="40"/>
    </row>
    <row r="138" spans="1:6" ht="14.25" customHeight="1" x14ac:dyDescent="0.25">
      <c r="A138" s="40" t="s">
        <v>291</v>
      </c>
      <c r="B138" s="46">
        <v>144</v>
      </c>
      <c r="C138" s="46">
        <v>80</v>
      </c>
      <c r="D138" s="45">
        <v>45566</v>
      </c>
      <c r="E138" s="45">
        <v>45716</v>
      </c>
      <c r="F138" s="40"/>
    </row>
    <row r="139" spans="1:6" ht="14.25" customHeight="1" x14ac:dyDescent="0.25">
      <c r="A139" s="40" t="s">
        <v>291</v>
      </c>
      <c r="B139" s="46">
        <v>118</v>
      </c>
      <c r="C139" s="46">
        <v>80</v>
      </c>
      <c r="D139" s="45">
        <v>45717</v>
      </c>
      <c r="E139" s="45">
        <v>45838</v>
      </c>
      <c r="F139" s="40"/>
    </row>
    <row r="140" spans="1:6" ht="14.25" customHeight="1" x14ac:dyDescent="0.25">
      <c r="A140" s="40" t="s">
        <v>291</v>
      </c>
      <c r="B140" s="46">
        <v>161</v>
      </c>
      <c r="C140" s="46">
        <v>80</v>
      </c>
      <c r="D140" s="45">
        <v>45839</v>
      </c>
      <c r="E140" s="45">
        <v>45900</v>
      </c>
      <c r="F140" s="40"/>
    </row>
    <row r="141" spans="1:6" ht="14.25" customHeight="1" x14ac:dyDescent="0.25">
      <c r="A141" s="40" t="s">
        <v>291</v>
      </c>
      <c r="B141" s="46">
        <v>144</v>
      </c>
      <c r="C141" s="46">
        <v>80</v>
      </c>
      <c r="D141" s="45">
        <v>45901</v>
      </c>
      <c r="E141" s="45">
        <v>45930</v>
      </c>
      <c r="F141" s="40"/>
    </row>
    <row r="142" spans="1:6" ht="14.25" customHeight="1" x14ac:dyDescent="0.25">
      <c r="A142" s="40" t="s">
        <v>168</v>
      </c>
      <c r="B142" s="46">
        <v>133</v>
      </c>
      <c r="C142" s="46">
        <v>74</v>
      </c>
      <c r="D142" s="45">
        <v>45566</v>
      </c>
      <c r="E142" s="45">
        <v>45596</v>
      </c>
      <c r="F142" s="40"/>
    </row>
    <row r="143" spans="1:6" ht="14.25" customHeight="1" x14ac:dyDescent="0.25">
      <c r="A143" s="40" t="s">
        <v>168</v>
      </c>
      <c r="B143" s="46">
        <v>110</v>
      </c>
      <c r="C143" s="46">
        <v>74</v>
      </c>
      <c r="D143" s="45">
        <v>45597</v>
      </c>
      <c r="E143" s="45">
        <v>45777</v>
      </c>
      <c r="F143" s="40"/>
    </row>
    <row r="144" spans="1:6" ht="14.25" customHeight="1" x14ac:dyDescent="0.25">
      <c r="A144" s="40" t="s">
        <v>168</v>
      </c>
      <c r="B144" s="46">
        <v>133</v>
      </c>
      <c r="C144" s="46">
        <v>74</v>
      </c>
      <c r="D144" s="45">
        <v>45778</v>
      </c>
      <c r="E144" s="45">
        <v>45930</v>
      </c>
      <c r="F144" s="40"/>
    </row>
    <row r="145" spans="1:6" ht="14.25" customHeight="1" x14ac:dyDescent="0.25">
      <c r="A145" s="40" t="s">
        <v>169</v>
      </c>
      <c r="B145" s="46">
        <v>154</v>
      </c>
      <c r="C145" s="46">
        <v>86</v>
      </c>
      <c r="D145" s="45">
        <v>45566</v>
      </c>
      <c r="E145" s="45">
        <v>45930</v>
      </c>
      <c r="F145" s="40"/>
    </row>
    <row r="146" spans="1:6" ht="14.25" customHeight="1" x14ac:dyDescent="0.25">
      <c r="A146" s="40" t="s">
        <v>215</v>
      </c>
      <c r="B146" s="46">
        <v>115</v>
      </c>
      <c r="C146" s="46">
        <v>80</v>
      </c>
      <c r="D146" s="45">
        <v>45566</v>
      </c>
      <c r="E146" s="45">
        <v>45930</v>
      </c>
      <c r="F146" s="40"/>
    </row>
    <row r="147" spans="1:6" ht="14.25" customHeight="1" x14ac:dyDescent="0.25">
      <c r="A147" s="40" t="s">
        <v>375</v>
      </c>
      <c r="B147" s="46">
        <v>170</v>
      </c>
      <c r="C147" s="46">
        <v>80</v>
      </c>
      <c r="D147" s="45">
        <v>45566</v>
      </c>
      <c r="E147" s="45">
        <v>45657</v>
      </c>
      <c r="F147" s="40"/>
    </row>
    <row r="148" spans="1:6" ht="14.25" customHeight="1" x14ac:dyDescent="0.25">
      <c r="A148" s="40" t="s">
        <v>375</v>
      </c>
      <c r="B148" s="46">
        <v>191</v>
      </c>
      <c r="C148" s="46">
        <v>80</v>
      </c>
      <c r="D148" s="45">
        <v>45658</v>
      </c>
      <c r="E148" s="45">
        <v>45747</v>
      </c>
      <c r="F148" s="40"/>
    </row>
    <row r="149" spans="1:6" ht="14.25" customHeight="1" x14ac:dyDescent="0.25">
      <c r="A149" s="40" t="s">
        <v>375</v>
      </c>
      <c r="B149" s="46">
        <v>170</v>
      </c>
      <c r="C149" s="46">
        <v>80</v>
      </c>
      <c r="D149" s="45">
        <v>45748</v>
      </c>
      <c r="E149" s="45">
        <v>45930</v>
      </c>
      <c r="F149" s="40"/>
    </row>
    <row r="150" spans="1:6" ht="14.25" customHeight="1" x14ac:dyDescent="0.25">
      <c r="A150" s="40" t="s">
        <v>334</v>
      </c>
      <c r="B150" s="46">
        <v>115</v>
      </c>
      <c r="C150" s="46">
        <v>74</v>
      </c>
      <c r="D150" s="45">
        <v>45566</v>
      </c>
      <c r="E150" s="45">
        <v>45930</v>
      </c>
      <c r="F150" s="40"/>
    </row>
    <row r="151" spans="1:6" ht="14.25" customHeight="1" x14ac:dyDescent="0.25">
      <c r="A151" s="40" t="s">
        <v>190</v>
      </c>
      <c r="B151" s="46">
        <v>116</v>
      </c>
      <c r="C151" s="46">
        <v>80</v>
      </c>
      <c r="D151" s="45">
        <v>45566</v>
      </c>
      <c r="E151" s="45">
        <v>45657</v>
      </c>
      <c r="F151" s="40"/>
    </row>
    <row r="152" spans="1:6" ht="14.25" customHeight="1" x14ac:dyDescent="0.25">
      <c r="A152" s="40" t="s">
        <v>190</v>
      </c>
      <c r="B152" s="46">
        <v>157</v>
      </c>
      <c r="C152" s="46">
        <v>80</v>
      </c>
      <c r="D152" s="45">
        <v>45658</v>
      </c>
      <c r="E152" s="45">
        <v>45777</v>
      </c>
      <c r="F152" s="40"/>
    </row>
    <row r="153" spans="1:6" ht="14.25" customHeight="1" x14ac:dyDescent="0.25">
      <c r="A153" s="40" t="s">
        <v>190</v>
      </c>
      <c r="B153" s="46">
        <v>138</v>
      </c>
      <c r="C153" s="46">
        <v>80</v>
      </c>
      <c r="D153" s="45">
        <v>45778</v>
      </c>
      <c r="E153" s="45">
        <v>45869</v>
      </c>
      <c r="F153" s="40"/>
    </row>
    <row r="154" spans="1:6" ht="14.25" customHeight="1" x14ac:dyDescent="0.25">
      <c r="A154" s="40" t="s">
        <v>190</v>
      </c>
      <c r="B154" s="46">
        <v>116</v>
      </c>
      <c r="C154" s="46">
        <v>80</v>
      </c>
      <c r="D154" s="45">
        <v>45870</v>
      </c>
      <c r="E154" s="45">
        <v>45930</v>
      </c>
      <c r="F154" s="40"/>
    </row>
    <row r="155" spans="1:6" ht="14.25" customHeight="1" x14ac:dyDescent="0.25">
      <c r="A155" s="40" t="s">
        <v>364</v>
      </c>
      <c r="B155" s="46">
        <v>140</v>
      </c>
      <c r="C155" s="46">
        <v>80</v>
      </c>
      <c r="D155" s="45">
        <v>45566</v>
      </c>
      <c r="E155" s="45">
        <v>45596</v>
      </c>
      <c r="F155" s="40"/>
    </row>
    <row r="156" spans="1:6" ht="14.25" customHeight="1" x14ac:dyDescent="0.25">
      <c r="A156" s="40" t="s">
        <v>364</v>
      </c>
      <c r="B156" s="46">
        <v>110</v>
      </c>
      <c r="C156" s="46">
        <v>80</v>
      </c>
      <c r="D156" s="45">
        <v>45597</v>
      </c>
      <c r="E156" s="45">
        <v>45777</v>
      </c>
      <c r="F156" s="40"/>
    </row>
    <row r="157" spans="1:6" ht="14.25" customHeight="1" x14ac:dyDescent="0.25">
      <c r="A157" s="40" t="s">
        <v>364</v>
      </c>
      <c r="B157" s="46">
        <v>140</v>
      </c>
      <c r="C157" s="46">
        <v>80</v>
      </c>
      <c r="D157" s="45">
        <v>45778</v>
      </c>
      <c r="E157" s="45">
        <v>45930</v>
      </c>
      <c r="F157" s="40"/>
    </row>
    <row r="158" spans="1:6" ht="14.25" customHeight="1" x14ac:dyDescent="0.25">
      <c r="A158" s="40" t="s">
        <v>136</v>
      </c>
      <c r="B158" s="46">
        <v>142</v>
      </c>
      <c r="C158" s="46">
        <v>80</v>
      </c>
      <c r="D158" s="45">
        <v>45566</v>
      </c>
      <c r="E158" s="45">
        <v>45930</v>
      </c>
      <c r="F158" s="40"/>
    </row>
    <row r="159" spans="1:6" ht="14.25" customHeight="1" x14ac:dyDescent="0.25">
      <c r="A159" s="40" t="s">
        <v>170</v>
      </c>
      <c r="B159" s="46">
        <v>215</v>
      </c>
      <c r="C159" s="46">
        <v>92</v>
      </c>
      <c r="D159" s="45">
        <v>45566</v>
      </c>
      <c r="E159" s="45">
        <v>45596</v>
      </c>
      <c r="F159" s="40"/>
    </row>
    <row r="160" spans="1:6" ht="14.25" customHeight="1" x14ac:dyDescent="0.25">
      <c r="A160" s="40" t="s">
        <v>170</v>
      </c>
      <c r="B160" s="46">
        <v>165</v>
      </c>
      <c r="C160" s="46">
        <v>92</v>
      </c>
      <c r="D160" s="45">
        <v>45597</v>
      </c>
      <c r="E160" s="45">
        <v>45747</v>
      </c>
      <c r="F160" s="40"/>
    </row>
    <row r="161" spans="1:6" ht="14.25" customHeight="1" x14ac:dyDescent="0.25">
      <c r="A161" s="40" t="s">
        <v>170</v>
      </c>
      <c r="B161" s="46">
        <v>215</v>
      </c>
      <c r="C161" s="46">
        <v>92</v>
      </c>
      <c r="D161" s="45">
        <v>45748</v>
      </c>
      <c r="E161" s="45">
        <v>45930</v>
      </c>
      <c r="F161" s="40"/>
    </row>
    <row r="162" spans="1:6" ht="14.25" customHeight="1" x14ac:dyDescent="0.25">
      <c r="A162" s="40" t="s">
        <v>216</v>
      </c>
      <c r="B162" s="46">
        <v>121</v>
      </c>
      <c r="C162" s="46">
        <v>80</v>
      </c>
      <c r="D162" s="45">
        <v>45566</v>
      </c>
      <c r="E162" s="45">
        <v>45930</v>
      </c>
      <c r="F162" s="40"/>
    </row>
    <row r="163" spans="1:6" ht="14.25" customHeight="1" x14ac:dyDescent="0.25">
      <c r="A163" s="40" t="s">
        <v>258</v>
      </c>
      <c r="B163" s="46">
        <v>152</v>
      </c>
      <c r="C163" s="46">
        <v>74</v>
      </c>
      <c r="D163" s="45">
        <v>45566</v>
      </c>
      <c r="E163" s="45">
        <v>45930</v>
      </c>
      <c r="F163" s="40"/>
    </row>
    <row r="164" spans="1:6" ht="14.25" customHeight="1" x14ac:dyDescent="0.25">
      <c r="A164" s="40" t="s">
        <v>184</v>
      </c>
      <c r="B164" s="46">
        <v>275</v>
      </c>
      <c r="C164" s="46">
        <v>92</v>
      </c>
      <c r="D164" s="45">
        <v>45566</v>
      </c>
      <c r="E164" s="45">
        <v>45596</v>
      </c>
      <c r="F164" s="40"/>
    </row>
    <row r="165" spans="1:6" ht="14.25" customHeight="1" x14ac:dyDescent="0.25">
      <c r="A165" s="40" t="s">
        <v>184</v>
      </c>
      <c r="B165" s="46">
        <v>196</v>
      </c>
      <c r="C165" s="46">
        <v>92</v>
      </c>
      <c r="D165" s="45">
        <v>45597</v>
      </c>
      <c r="E165" s="45">
        <v>45716</v>
      </c>
      <c r="F165" s="40"/>
    </row>
    <row r="166" spans="1:6" ht="14.25" customHeight="1" x14ac:dyDescent="0.25">
      <c r="A166" s="40" t="s">
        <v>184</v>
      </c>
      <c r="B166" s="46">
        <v>276</v>
      </c>
      <c r="C166" s="46">
        <v>92</v>
      </c>
      <c r="D166" s="45">
        <v>45717</v>
      </c>
      <c r="E166" s="45">
        <v>45838</v>
      </c>
      <c r="F166" s="40"/>
    </row>
    <row r="167" spans="1:6" ht="14.25" customHeight="1" x14ac:dyDescent="0.25">
      <c r="A167" s="40" t="s">
        <v>184</v>
      </c>
      <c r="B167" s="46">
        <v>183</v>
      </c>
      <c r="C167" s="46">
        <v>92</v>
      </c>
      <c r="D167" s="45">
        <v>45839</v>
      </c>
      <c r="E167" s="45">
        <v>45900</v>
      </c>
      <c r="F167" s="40"/>
    </row>
    <row r="168" spans="1:6" ht="14.25" customHeight="1" x14ac:dyDescent="0.25">
      <c r="A168" s="40" t="s">
        <v>184</v>
      </c>
      <c r="B168" s="46">
        <v>275</v>
      </c>
      <c r="C168" s="46">
        <v>92</v>
      </c>
      <c r="D168" s="45">
        <v>45901</v>
      </c>
      <c r="E168" s="45">
        <v>45930</v>
      </c>
      <c r="F168" s="40"/>
    </row>
    <row r="169" spans="1:6" ht="14.25" customHeight="1" x14ac:dyDescent="0.25">
      <c r="A169" s="40" t="s">
        <v>171</v>
      </c>
      <c r="B169" s="46">
        <v>111</v>
      </c>
      <c r="C169" s="46">
        <v>80</v>
      </c>
      <c r="D169" s="45">
        <v>45566</v>
      </c>
      <c r="E169" s="45">
        <v>45808</v>
      </c>
      <c r="F169" s="40"/>
    </row>
    <row r="170" spans="1:6" ht="14.25" customHeight="1" x14ac:dyDescent="0.25">
      <c r="A170" s="40" t="s">
        <v>171</v>
      </c>
      <c r="B170" s="46">
        <v>142</v>
      </c>
      <c r="C170" s="46">
        <v>80</v>
      </c>
      <c r="D170" s="45">
        <v>45809</v>
      </c>
      <c r="E170" s="45">
        <v>45900</v>
      </c>
      <c r="F170" s="40"/>
    </row>
    <row r="171" spans="1:6" ht="14.25" customHeight="1" x14ac:dyDescent="0.25">
      <c r="A171" s="40" t="s">
        <v>171</v>
      </c>
      <c r="B171" s="46">
        <v>111</v>
      </c>
      <c r="C171" s="46">
        <v>80</v>
      </c>
      <c r="D171" s="45">
        <v>45901</v>
      </c>
      <c r="E171" s="45">
        <v>45930</v>
      </c>
      <c r="F171" s="40"/>
    </row>
    <row r="172" spans="1:6" ht="14.25" customHeight="1" x14ac:dyDescent="0.25">
      <c r="A172" s="40" t="s">
        <v>268</v>
      </c>
      <c r="B172" s="46">
        <v>220</v>
      </c>
      <c r="C172" s="46">
        <v>86</v>
      </c>
      <c r="D172" s="45">
        <v>45566</v>
      </c>
      <c r="E172" s="45">
        <v>45596</v>
      </c>
      <c r="F172" s="40"/>
    </row>
    <row r="173" spans="1:6" ht="14.25" customHeight="1" x14ac:dyDescent="0.25">
      <c r="A173" s="40" t="s">
        <v>268</v>
      </c>
      <c r="B173" s="46">
        <v>159</v>
      </c>
      <c r="C173" s="46">
        <v>86</v>
      </c>
      <c r="D173" s="45">
        <v>45597</v>
      </c>
      <c r="E173" s="45">
        <v>45808</v>
      </c>
      <c r="F173" s="40"/>
    </row>
    <row r="174" spans="1:6" ht="14.25" customHeight="1" x14ac:dyDescent="0.25">
      <c r="A174" s="40" t="s">
        <v>268</v>
      </c>
      <c r="B174" s="46">
        <v>220</v>
      </c>
      <c r="C174" s="46">
        <v>86</v>
      </c>
      <c r="D174" s="45">
        <v>45809</v>
      </c>
      <c r="E174" s="45">
        <v>45930</v>
      </c>
      <c r="F174" s="40"/>
    </row>
    <row r="175" spans="1:6" ht="14.25" customHeight="1" x14ac:dyDescent="0.25">
      <c r="A175" s="40" t="s">
        <v>172</v>
      </c>
      <c r="B175" s="46">
        <v>121</v>
      </c>
      <c r="C175" s="46">
        <v>80</v>
      </c>
      <c r="D175" s="45">
        <v>45566</v>
      </c>
      <c r="E175" s="45">
        <v>45808</v>
      </c>
      <c r="F175" s="40"/>
    </row>
    <row r="176" spans="1:6" ht="14.25" customHeight="1" x14ac:dyDescent="0.25">
      <c r="A176" s="40" t="s">
        <v>172</v>
      </c>
      <c r="B176" s="46">
        <v>184</v>
      </c>
      <c r="C176" s="46">
        <v>80</v>
      </c>
      <c r="D176" s="45">
        <v>45809</v>
      </c>
      <c r="E176" s="45">
        <v>45930</v>
      </c>
      <c r="F176" s="40"/>
    </row>
    <row r="177" spans="1:6" ht="14.25" customHeight="1" x14ac:dyDescent="0.25">
      <c r="A177" s="40" t="s">
        <v>283</v>
      </c>
      <c r="B177" s="46">
        <v>121</v>
      </c>
      <c r="C177" s="46">
        <v>74</v>
      </c>
      <c r="D177" s="45">
        <v>45566</v>
      </c>
      <c r="E177" s="45">
        <v>45930</v>
      </c>
      <c r="F177" s="40"/>
    </row>
    <row r="178" spans="1:6" ht="14.25" customHeight="1" x14ac:dyDescent="0.25">
      <c r="A178" s="40" t="s">
        <v>292</v>
      </c>
      <c r="B178" s="46">
        <v>125</v>
      </c>
      <c r="C178" s="46">
        <v>74</v>
      </c>
      <c r="D178" s="45">
        <v>45566</v>
      </c>
      <c r="E178" s="45">
        <v>45838</v>
      </c>
      <c r="F178" s="40"/>
    </row>
    <row r="179" spans="1:6" ht="14.25" customHeight="1" x14ac:dyDescent="0.25">
      <c r="A179" s="40" t="s">
        <v>292</v>
      </c>
      <c r="B179" s="46">
        <v>152</v>
      </c>
      <c r="C179" s="46">
        <v>74</v>
      </c>
      <c r="D179" s="45">
        <v>45839</v>
      </c>
      <c r="E179" s="45">
        <v>45900</v>
      </c>
      <c r="F179" s="40"/>
    </row>
    <row r="180" spans="1:6" ht="14.25" customHeight="1" x14ac:dyDescent="0.25">
      <c r="A180" s="40" t="s">
        <v>292</v>
      </c>
      <c r="B180" s="46">
        <v>125</v>
      </c>
      <c r="C180" s="46">
        <v>74</v>
      </c>
      <c r="D180" s="45">
        <v>45901</v>
      </c>
      <c r="E180" s="45">
        <v>45930</v>
      </c>
      <c r="F180" s="40"/>
    </row>
    <row r="181" spans="1:6" ht="14.25" customHeight="1" x14ac:dyDescent="0.25">
      <c r="A181" s="40" t="s">
        <v>222</v>
      </c>
      <c r="B181" s="46">
        <v>150</v>
      </c>
      <c r="C181" s="46">
        <v>86</v>
      </c>
      <c r="D181" s="45">
        <v>45566</v>
      </c>
      <c r="E181" s="45">
        <v>45930</v>
      </c>
      <c r="F181" s="40"/>
    </row>
    <row r="182" spans="1:6" ht="14.25" customHeight="1" x14ac:dyDescent="0.25">
      <c r="A182" s="40" t="s">
        <v>298</v>
      </c>
      <c r="B182" s="46">
        <v>146</v>
      </c>
      <c r="C182" s="46">
        <v>86</v>
      </c>
      <c r="D182" s="45">
        <v>45566</v>
      </c>
      <c r="E182" s="45">
        <v>45930</v>
      </c>
      <c r="F182" s="40"/>
    </row>
    <row r="183" spans="1:6" ht="14.25" customHeight="1" x14ac:dyDescent="0.25">
      <c r="A183" s="40" t="s">
        <v>299</v>
      </c>
      <c r="B183" s="46">
        <v>122</v>
      </c>
      <c r="C183" s="46">
        <v>80</v>
      </c>
      <c r="D183" s="45">
        <v>45566</v>
      </c>
      <c r="E183" s="45">
        <v>45930</v>
      </c>
      <c r="F183" s="40"/>
    </row>
    <row r="184" spans="1:6" ht="14.25" customHeight="1" x14ac:dyDescent="0.25">
      <c r="A184" s="40" t="s">
        <v>341</v>
      </c>
      <c r="B184" s="46">
        <v>132</v>
      </c>
      <c r="C184" s="46">
        <v>80</v>
      </c>
      <c r="D184" s="45">
        <v>45566</v>
      </c>
      <c r="E184" s="45">
        <v>45808</v>
      </c>
      <c r="F184" s="40"/>
    </row>
    <row r="185" spans="1:6" ht="14.25" customHeight="1" x14ac:dyDescent="0.25">
      <c r="A185" s="40" t="s">
        <v>341</v>
      </c>
      <c r="B185" s="46">
        <v>192</v>
      </c>
      <c r="C185" s="46">
        <v>80</v>
      </c>
      <c r="D185" s="45">
        <v>45809</v>
      </c>
      <c r="E185" s="45">
        <v>45869</v>
      </c>
      <c r="F185" s="40"/>
    </row>
    <row r="186" spans="1:6" ht="14.25" customHeight="1" x14ac:dyDescent="0.25">
      <c r="A186" s="40" t="s">
        <v>341</v>
      </c>
      <c r="B186" s="46">
        <v>162</v>
      </c>
      <c r="C186" s="46">
        <v>80</v>
      </c>
      <c r="D186" s="45">
        <v>45870</v>
      </c>
      <c r="E186" s="45">
        <v>45930</v>
      </c>
      <c r="F186" s="40"/>
    </row>
    <row r="187" spans="1:6" ht="14.25" customHeight="1" x14ac:dyDescent="0.25">
      <c r="A187" s="40" t="s">
        <v>137</v>
      </c>
      <c r="B187" s="46">
        <v>125</v>
      </c>
      <c r="C187" s="46">
        <v>86</v>
      </c>
      <c r="D187" s="45">
        <v>45566</v>
      </c>
      <c r="E187" s="45">
        <v>45808</v>
      </c>
      <c r="F187" s="40"/>
    </row>
    <row r="188" spans="1:6" ht="14.25" customHeight="1" x14ac:dyDescent="0.25">
      <c r="A188" s="40" t="s">
        <v>137</v>
      </c>
      <c r="B188" s="46">
        <v>172</v>
      </c>
      <c r="C188" s="46">
        <v>86</v>
      </c>
      <c r="D188" s="45">
        <v>45809</v>
      </c>
      <c r="E188" s="45">
        <v>45900</v>
      </c>
      <c r="F188" s="40"/>
    </row>
    <row r="189" spans="1:6" ht="14.25" customHeight="1" x14ac:dyDescent="0.25">
      <c r="A189" s="40" t="s">
        <v>137</v>
      </c>
      <c r="B189" s="46">
        <v>125</v>
      </c>
      <c r="C189" s="46">
        <v>86</v>
      </c>
      <c r="D189" s="45">
        <v>45901</v>
      </c>
      <c r="E189" s="45">
        <v>45930</v>
      </c>
      <c r="F189" s="40"/>
    </row>
    <row r="190" spans="1:6" ht="14.25" customHeight="1" x14ac:dyDescent="0.25">
      <c r="A190" s="40" t="s">
        <v>400</v>
      </c>
      <c r="B190" s="46">
        <v>113</v>
      </c>
      <c r="C190" s="46">
        <v>86</v>
      </c>
      <c r="D190" s="45">
        <v>45566</v>
      </c>
      <c r="E190" s="45">
        <v>45808</v>
      </c>
      <c r="F190" s="40"/>
    </row>
    <row r="191" spans="1:6" ht="14.25" customHeight="1" x14ac:dyDescent="0.25">
      <c r="A191" s="40" t="s">
        <v>400</v>
      </c>
      <c r="B191" s="46">
        <v>140</v>
      </c>
      <c r="C191" s="46">
        <v>86</v>
      </c>
      <c r="D191" s="45">
        <v>45809</v>
      </c>
      <c r="E191" s="45">
        <v>45900</v>
      </c>
      <c r="F191" s="40"/>
    </row>
    <row r="192" spans="1:6" ht="14.25" customHeight="1" x14ac:dyDescent="0.25">
      <c r="A192" s="40" t="s">
        <v>400</v>
      </c>
      <c r="B192" s="46">
        <v>113</v>
      </c>
      <c r="C192" s="46">
        <v>86</v>
      </c>
      <c r="D192" s="45">
        <v>45901</v>
      </c>
      <c r="E192" s="45">
        <v>45930</v>
      </c>
      <c r="F192" s="40"/>
    </row>
    <row r="193" spans="1:6" ht="14.25" customHeight="1" x14ac:dyDescent="0.25">
      <c r="A193" s="40" t="s">
        <v>237</v>
      </c>
      <c r="B193" s="46">
        <v>142</v>
      </c>
      <c r="C193" s="46">
        <v>86</v>
      </c>
      <c r="D193" s="45">
        <v>45566</v>
      </c>
      <c r="E193" s="45">
        <v>45838</v>
      </c>
      <c r="F193" s="40"/>
    </row>
    <row r="194" spans="1:6" ht="14.25" customHeight="1" x14ac:dyDescent="0.25">
      <c r="A194" s="40" t="s">
        <v>237</v>
      </c>
      <c r="B194" s="46">
        <v>253</v>
      </c>
      <c r="C194" s="46">
        <v>86</v>
      </c>
      <c r="D194" s="45">
        <v>45839</v>
      </c>
      <c r="E194" s="45">
        <v>45900</v>
      </c>
      <c r="F194" s="40"/>
    </row>
    <row r="195" spans="1:6" ht="14.25" customHeight="1" x14ac:dyDescent="0.25">
      <c r="A195" s="40" t="s">
        <v>237</v>
      </c>
      <c r="B195" s="46">
        <v>142</v>
      </c>
      <c r="C195" s="46">
        <v>86</v>
      </c>
      <c r="D195" s="45">
        <v>45901</v>
      </c>
      <c r="E195" s="45">
        <v>45930</v>
      </c>
      <c r="F195" s="40"/>
    </row>
    <row r="196" spans="1:6" ht="14.25" customHeight="1" x14ac:dyDescent="0.25">
      <c r="A196" s="40" t="s">
        <v>284</v>
      </c>
      <c r="B196" s="46">
        <v>124</v>
      </c>
      <c r="C196" s="46">
        <v>68</v>
      </c>
      <c r="D196" s="45">
        <v>45566</v>
      </c>
      <c r="E196" s="45">
        <v>45930</v>
      </c>
      <c r="F196" s="40"/>
    </row>
    <row r="197" spans="1:6" ht="14.25" customHeight="1" x14ac:dyDescent="0.25">
      <c r="A197" s="40" t="s">
        <v>300</v>
      </c>
      <c r="B197" s="46">
        <v>124</v>
      </c>
      <c r="C197" s="46">
        <v>80</v>
      </c>
      <c r="D197" s="45">
        <v>45566</v>
      </c>
      <c r="E197" s="45">
        <v>45930</v>
      </c>
      <c r="F197" s="40"/>
    </row>
    <row r="198" spans="1:6" ht="14.25" customHeight="1" x14ac:dyDescent="0.25">
      <c r="A198" s="40" t="s">
        <v>315</v>
      </c>
      <c r="B198" s="46">
        <v>164</v>
      </c>
      <c r="C198" s="46">
        <v>86</v>
      </c>
      <c r="D198" s="45">
        <v>45566</v>
      </c>
      <c r="E198" s="45">
        <v>45930</v>
      </c>
      <c r="F198" s="40"/>
    </row>
    <row r="199" spans="1:6" ht="14.25" customHeight="1" x14ac:dyDescent="0.25">
      <c r="A199" s="40" t="s">
        <v>173</v>
      </c>
      <c r="B199" s="46">
        <v>110</v>
      </c>
      <c r="C199" s="46">
        <v>80</v>
      </c>
      <c r="D199" s="45">
        <v>45566</v>
      </c>
      <c r="E199" s="45">
        <v>45808</v>
      </c>
      <c r="F199" s="40"/>
    </row>
    <row r="200" spans="1:6" ht="14.25" customHeight="1" x14ac:dyDescent="0.25">
      <c r="A200" s="40" t="s">
        <v>173</v>
      </c>
      <c r="B200" s="46">
        <v>140</v>
      </c>
      <c r="C200" s="46">
        <v>80</v>
      </c>
      <c r="D200" s="45">
        <v>45809</v>
      </c>
      <c r="E200" s="45">
        <v>45900</v>
      </c>
      <c r="F200" s="40"/>
    </row>
    <row r="201" spans="1:6" ht="14.25" customHeight="1" x14ac:dyDescent="0.25">
      <c r="A201" s="40" t="s">
        <v>173</v>
      </c>
      <c r="B201" s="46">
        <v>110</v>
      </c>
      <c r="C201" s="46">
        <v>80</v>
      </c>
      <c r="D201" s="45">
        <v>45901</v>
      </c>
      <c r="E201" s="45">
        <v>45930</v>
      </c>
      <c r="F201" s="40"/>
    </row>
    <row r="202" spans="1:6" ht="14.25" customHeight="1" x14ac:dyDescent="0.25">
      <c r="A202" s="40" t="s">
        <v>191</v>
      </c>
      <c r="B202" s="46">
        <v>172</v>
      </c>
      <c r="C202" s="46">
        <v>86</v>
      </c>
      <c r="D202" s="45">
        <v>45566</v>
      </c>
      <c r="E202" s="45">
        <v>45657</v>
      </c>
      <c r="F202" s="40"/>
    </row>
    <row r="203" spans="1:6" ht="14.25" customHeight="1" x14ac:dyDescent="0.25">
      <c r="A203" s="40" t="s">
        <v>191</v>
      </c>
      <c r="B203" s="46">
        <v>224</v>
      </c>
      <c r="C203" s="46">
        <v>86</v>
      </c>
      <c r="D203" s="45">
        <v>45658</v>
      </c>
      <c r="E203" s="45">
        <v>45777</v>
      </c>
      <c r="F203" s="40"/>
    </row>
    <row r="204" spans="1:6" ht="14.25" customHeight="1" x14ac:dyDescent="0.25">
      <c r="A204" s="40" t="s">
        <v>191</v>
      </c>
      <c r="B204" s="46">
        <v>143</v>
      </c>
      <c r="C204" s="46">
        <v>86</v>
      </c>
      <c r="D204" s="45">
        <v>45778</v>
      </c>
      <c r="E204" s="45">
        <v>45930</v>
      </c>
      <c r="F204" s="40"/>
    </row>
    <row r="205" spans="1:6" ht="14.25" customHeight="1" x14ac:dyDescent="0.25">
      <c r="A205" s="40" t="s">
        <v>192</v>
      </c>
      <c r="B205" s="46">
        <v>139</v>
      </c>
      <c r="C205" s="46">
        <v>80</v>
      </c>
      <c r="D205" s="45">
        <v>45566</v>
      </c>
      <c r="E205" s="45">
        <v>45657</v>
      </c>
      <c r="F205" s="40"/>
    </row>
    <row r="206" spans="1:6" ht="14.25" customHeight="1" x14ac:dyDescent="0.25">
      <c r="A206" s="40" t="s">
        <v>192</v>
      </c>
      <c r="B206" s="46">
        <v>216</v>
      </c>
      <c r="C206" s="46">
        <v>80</v>
      </c>
      <c r="D206" s="45">
        <v>45658</v>
      </c>
      <c r="E206" s="45">
        <v>45747</v>
      </c>
      <c r="F206" s="40"/>
    </row>
    <row r="207" spans="1:6" ht="14.25" customHeight="1" x14ac:dyDescent="0.25">
      <c r="A207" s="40" t="s">
        <v>192</v>
      </c>
      <c r="B207" s="46">
        <v>139</v>
      </c>
      <c r="C207" s="46">
        <v>80</v>
      </c>
      <c r="D207" s="45">
        <v>45748</v>
      </c>
      <c r="E207" s="45">
        <v>45930</v>
      </c>
      <c r="F207" s="40"/>
    </row>
    <row r="208" spans="1:6" ht="14.25" customHeight="1" x14ac:dyDescent="0.25">
      <c r="A208" s="40" t="s">
        <v>193</v>
      </c>
      <c r="B208" s="46">
        <v>164</v>
      </c>
      <c r="C208" s="46">
        <v>86</v>
      </c>
      <c r="D208" s="45">
        <v>45566</v>
      </c>
      <c r="E208" s="45">
        <v>45596</v>
      </c>
      <c r="F208" s="40"/>
    </row>
    <row r="209" spans="1:6" ht="14.25" customHeight="1" x14ac:dyDescent="0.25">
      <c r="A209" s="40" t="s">
        <v>193</v>
      </c>
      <c r="B209" s="46">
        <v>110</v>
      </c>
      <c r="C209" s="46">
        <v>86</v>
      </c>
      <c r="D209" s="45">
        <v>45597</v>
      </c>
      <c r="E209" s="45">
        <v>45716</v>
      </c>
      <c r="F209" s="40"/>
    </row>
    <row r="210" spans="1:6" ht="14.25" customHeight="1" x14ac:dyDescent="0.25">
      <c r="A210" s="40" t="s">
        <v>193</v>
      </c>
      <c r="B210" s="46">
        <v>184</v>
      </c>
      <c r="C210" s="46">
        <v>86</v>
      </c>
      <c r="D210" s="45">
        <v>45717</v>
      </c>
      <c r="E210" s="45">
        <v>45808</v>
      </c>
      <c r="F210" s="40"/>
    </row>
    <row r="211" spans="1:6" ht="14.25" customHeight="1" x14ac:dyDescent="0.25">
      <c r="A211" s="40" t="s">
        <v>193</v>
      </c>
      <c r="B211" s="46">
        <v>260</v>
      </c>
      <c r="C211" s="46">
        <v>86</v>
      </c>
      <c r="D211" s="45">
        <v>45809</v>
      </c>
      <c r="E211" s="45">
        <v>45869</v>
      </c>
      <c r="F211" s="40"/>
    </row>
    <row r="212" spans="1:6" ht="14.25" customHeight="1" x14ac:dyDescent="0.25">
      <c r="A212" s="40" t="s">
        <v>193</v>
      </c>
      <c r="B212" s="46">
        <v>164</v>
      </c>
      <c r="C212" s="46">
        <v>86</v>
      </c>
      <c r="D212" s="45">
        <v>45870</v>
      </c>
      <c r="E212" s="45">
        <v>45930</v>
      </c>
      <c r="F212" s="40"/>
    </row>
    <row r="213" spans="1:6" ht="14.25" customHeight="1" x14ac:dyDescent="0.25">
      <c r="A213" s="40" t="s">
        <v>138</v>
      </c>
      <c r="B213" s="46">
        <v>129</v>
      </c>
      <c r="C213" s="46">
        <v>86</v>
      </c>
      <c r="D213" s="45">
        <v>45566</v>
      </c>
      <c r="E213" s="45">
        <v>45930</v>
      </c>
      <c r="F213" s="40"/>
    </row>
    <row r="214" spans="1:6" ht="14.25" customHeight="1" x14ac:dyDescent="0.25">
      <c r="A214" s="40" t="s">
        <v>376</v>
      </c>
      <c r="B214" s="46">
        <v>111</v>
      </c>
      <c r="C214" s="46">
        <v>74</v>
      </c>
      <c r="D214" s="45">
        <v>45566</v>
      </c>
      <c r="E214" s="45">
        <v>45808</v>
      </c>
      <c r="F214" s="40"/>
    </row>
    <row r="215" spans="1:6" ht="14.25" customHeight="1" x14ac:dyDescent="0.25">
      <c r="A215" s="40" t="s">
        <v>376</v>
      </c>
      <c r="B215" s="46">
        <v>146</v>
      </c>
      <c r="C215" s="46">
        <v>74</v>
      </c>
      <c r="D215" s="45">
        <v>45809</v>
      </c>
      <c r="E215" s="45">
        <v>45869</v>
      </c>
      <c r="F215" s="40"/>
    </row>
    <row r="216" spans="1:6" ht="14.25" customHeight="1" x14ac:dyDescent="0.25">
      <c r="A216" s="40" t="s">
        <v>376</v>
      </c>
      <c r="B216" s="46">
        <v>111</v>
      </c>
      <c r="C216" s="46">
        <v>74</v>
      </c>
      <c r="D216" s="45">
        <v>45870</v>
      </c>
      <c r="E216" s="45">
        <v>45930</v>
      </c>
      <c r="F216" s="40"/>
    </row>
    <row r="217" spans="1:6" ht="14.25" customHeight="1" x14ac:dyDescent="0.25">
      <c r="A217" s="40" t="s">
        <v>348</v>
      </c>
      <c r="B217" s="46">
        <v>122</v>
      </c>
      <c r="C217" s="46">
        <v>68</v>
      </c>
      <c r="D217" s="45">
        <v>45566</v>
      </c>
      <c r="E217" s="45">
        <v>45596</v>
      </c>
      <c r="F217" s="40"/>
    </row>
    <row r="218" spans="1:6" ht="14.25" customHeight="1" x14ac:dyDescent="0.25">
      <c r="A218" s="40" t="s">
        <v>348</v>
      </c>
      <c r="B218" s="46">
        <v>110</v>
      </c>
      <c r="C218" s="46">
        <v>68</v>
      </c>
      <c r="D218" s="45">
        <v>45597</v>
      </c>
      <c r="E218" s="45">
        <v>45747</v>
      </c>
      <c r="F218" s="40"/>
    </row>
    <row r="219" spans="1:6" ht="14.25" customHeight="1" x14ac:dyDescent="0.25">
      <c r="A219" s="40" t="s">
        <v>348</v>
      </c>
      <c r="B219" s="46">
        <v>122</v>
      </c>
      <c r="C219" s="46">
        <v>68</v>
      </c>
      <c r="D219" s="45">
        <v>45748</v>
      </c>
      <c r="E219" s="45">
        <v>45930</v>
      </c>
      <c r="F219" s="40"/>
    </row>
    <row r="220" spans="1:6" ht="14.25" customHeight="1" x14ac:dyDescent="0.25">
      <c r="A220" s="40" t="s">
        <v>316</v>
      </c>
      <c r="B220" s="46">
        <v>117</v>
      </c>
      <c r="C220" s="46">
        <v>86</v>
      </c>
      <c r="D220" s="45">
        <v>45566</v>
      </c>
      <c r="E220" s="45">
        <v>45838</v>
      </c>
      <c r="F220" s="40"/>
    </row>
    <row r="221" spans="1:6" ht="14.25" customHeight="1" x14ac:dyDescent="0.25">
      <c r="A221" s="40" t="s">
        <v>316</v>
      </c>
      <c r="B221" s="46">
        <v>186</v>
      </c>
      <c r="C221" s="46">
        <v>86</v>
      </c>
      <c r="D221" s="45">
        <v>45839</v>
      </c>
      <c r="E221" s="45">
        <v>45900</v>
      </c>
      <c r="F221" s="40"/>
    </row>
    <row r="222" spans="1:6" ht="14.25" customHeight="1" x14ac:dyDescent="0.25">
      <c r="A222" s="40" t="s">
        <v>316</v>
      </c>
      <c r="B222" s="46">
        <v>117</v>
      </c>
      <c r="C222" s="46">
        <v>86</v>
      </c>
      <c r="D222" s="45">
        <v>45901</v>
      </c>
      <c r="E222" s="45">
        <v>45930</v>
      </c>
      <c r="F222" s="40"/>
    </row>
    <row r="223" spans="1:6" ht="14.25" customHeight="1" x14ac:dyDescent="0.25">
      <c r="A223" s="40" t="s">
        <v>128</v>
      </c>
      <c r="B223" s="46">
        <v>144</v>
      </c>
      <c r="C223" s="46">
        <v>80</v>
      </c>
      <c r="D223" s="45">
        <v>45566</v>
      </c>
      <c r="E223" s="45">
        <v>45596</v>
      </c>
      <c r="F223" s="40"/>
    </row>
    <row r="224" spans="1:6" ht="14.25" customHeight="1" x14ac:dyDescent="0.25">
      <c r="A224" s="40" t="s">
        <v>128</v>
      </c>
      <c r="B224" s="46">
        <v>110</v>
      </c>
      <c r="C224" s="46">
        <v>80</v>
      </c>
      <c r="D224" s="45">
        <v>45597</v>
      </c>
      <c r="E224" s="45">
        <v>45716</v>
      </c>
      <c r="F224" s="40"/>
    </row>
    <row r="225" spans="1:6" ht="14.25" customHeight="1" x14ac:dyDescent="0.25">
      <c r="A225" s="40" t="s">
        <v>128</v>
      </c>
      <c r="B225" s="46">
        <v>144</v>
      </c>
      <c r="C225" s="46">
        <v>80</v>
      </c>
      <c r="D225" s="45">
        <v>45717</v>
      </c>
      <c r="E225" s="45">
        <v>45930</v>
      </c>
      <c r="F225" s="40"/>
    </row>
    <row r="226" spans="1:6" ht="14.25" customHeight="1" x14ac:dyDescent="0.25">
      <c r="A226" s="40" t="s">
        <v>174</v>
      </c>
      <c r="B226" s="46">
        <v>145</v>
      </c>
      <c r="C226" s="46">
        <v>86</v>
      </c>
      <c r="D226" s="45">
        <v>45566</v>
      </c>
      <c r="E226" s="45">
        <v>45626</v>
      </c>
      <c r="F226" s="40"/>
    </row>
    <row r="227" spans="1:6" ht="14.25" customHeight="1" x14ac:dyDescent="0.25">
      <c r="A227" s="40" t="s">
        <v>174</v>
      </c>
      <c r="B227" s="46">
        <v>173</v>
      </c>
      <c r="C227" s="46">
        <v>86</v>
      </c>
      <c r="D227" s="45">
        <v>45627</v>
      </c>
      <c r="E227" s="45">
        <v>45747</v>
      </c>
      <c r="F227" s="40"/>
    </row>
    <row r="228" spans="1:6" ht="14.25" customHeight="1" x14ac:dyDescent="0.25">
      <c r="A228" s="40" t="s">
        <v>174</v>
      </c>
      <c r="B228" s="46">
        <v>122</v>
      </c>
      <c r="C228" s="46">
        <v>86</v>
      </c>
      <c r="D228" s="45">
        <v>45748</v>
      </c>
      <c r="E228" s="45">
        <v>45808</v>
      </c>
      <c r="F228" s="40"/>
    </row>
    <row r="229" spans="1:6" ht="14.25" customHeight="1" x14ac:dyDescent="0.25">
      <c r="A229" s="40" t="s">
        <v>174</v>
      </c>
      <c r="B229" s="46">
        <v>145</v>
      </c>
      <c r="C229" s="46">
        <v>86</v>
      </c>
      <c r="D229" s="45">
        <v>45809</v>
      </c>
      <c r="E229" s="45">
        <v>45930</v>
      </c>
      <c r="F229" s="40"/>
    </row>
    <row r="230" spans="1:6" ht="14.25" customHeight="1" x14ac:dyDescent="0.25">
      <c r="A230" s="40" t="s">
        <v>259</v>
      </c>
      <c r="B230" s="46">
        <v>119</v>
      </c>
      <c r="C230" s="46">
        <v>80</v>
      </c>
      <c r="D230" s="45">
        <v>45566</v>
      </c>
      <c r="E230" s="45">
        <v>45930</v>
      </c>
      <c r="F230" s="40"/>
    </row>
    <row r="231" spans="1:6" ht="14.25" customHeight="1" x14ac:dyDescent="0.25">
      <c r="A231" s="40" t="s">
        <v>285</v>
      </c>
      <c r="B231" s="46">
        <v>123</v>
      </c>
      <c r="C231" s="46">
        <v>74</v>
      </c>
      <c r="D231" s="45">
        <v>45566</v>
      </c>
      <c r="E231" s="45">
        <v>45596</v>
      </c>
      <c r="F231" s="40"/>
    </row>
    <row r="232" spans="1:6" ht="14.25" customHeight="1" x14ac:dyDescent="0.25">
      <c r="A232" s="40" t="s">
        <v>285</v>
      </c>
      <c r="B232" s="46">
        <v>112</v>
      </c>
      <c r="C232" s="46">
        <v>74</v>
      </c>
      <c r="D232" s="45">
        <v>45597</v>
      </c>
      <c r="E232" s="45">
        <v>45716</v>
      </c>
      <c r="F232" s="40"/>
    </row>
    <row r="233" spans="1:6" ht="14.25" customHeight="1" x14ac:dyDescent="0.25">
      <c r="A233" s="40" t="s">
        <v>285</v>
      </c>
      <c r="B233" s="46">
        <v>123</v>
      </c>
      <c r="C233" s="46">
        <v>74</v>
      </c>
      <c r="D233" s="45">
        <v>45717</v>
      </c>
      <c r="E233" s="45">
        <v>45930</v>
      </c>
      <c r="F233" s="40"/>
    </row>
    <row r="234" spans="1:6" ht="14.25" customHeight="1" x14ac:dyDescent="0.25">
      <c r="A234" s="40" t="s">
        <v>194</v>
      </c>
      <c r="B234" s="46">
        <v>124</v>
      </c>
      <c r="C234" s="46">
        <v>74</v>
      </c>
      <c r="D234" s="45">
        <v>45566</v>
      </c>
      <c r="E234" s="45">
        <v>45716</v>
      </c>
      <c r="F234" s="40"/>
    </row>
    <row r="235" spans="1:6" ht="14.25" customHeight="1" x14ac:dyDescent="0.25">
      <c r="A235" s="40" t="s">
        <v>194</v>
      </c>
      <c r="B235" s="46">
        <v>161</v>
      </c>
      <c r="C235" s="46">
        <v>74</v>
      </c>
      <c r="D235" s="45">
        <v>45717</v>
      </c>
      <c r="E235" s="45">
        <v>45808</v>
      </c>
      <c r="F235" s="40"/>
    </row>
    <row r="236" spans="1:6" ht="14.25" customHeight="1" x14ac:dyDescent="0.25">
      <c r="A236" s="40" t="s">
        <v>194</v>
      </c>
      <c r="B236" s="46">
        <v>214</v>
      </c>
      <c r="C236" s="46">
        <v>74</v>
      </c>
      <c r="D236" s="45">
        <v>45809</v>
      </c>
      <c r="E236" s="45">
        <v>45869</v>
      </c>
      <c r="F236" s="40"/>
    </row>
    <row r="237" spans="1:6" ht="14.25" customHeight="1" x14ac:dyDescent="0.25">
      <c r="A237" s="40" t="s">
        <v>194</v>
      </c>
      <c r="B237" s="46">
        <v>124</v>
      </c>
      <c r="C237" s="46">
        <v>74</v>
      </c>
      <c r="D237" s="45">
        <v>45870</v>
      </c>
      <c r="E237" s="45">
        <v>45930</v>
      </c>
      <c r="F237" s="40"/>
    </row>
    <row r="238" spans="1:6" ht="14.25" customHeight="1" x14ac:dyDescent="0.25">
      <c r="A238" s="40" t="s">
        <v>125</v>
      </c>
      <c r="B238" s="46">
        <v>134</v>
      </c>
      <c r="C238" s="46">
        <v>74</v>
      </c>
      <c r="D238" s="45">
        <v>45566</v>
      </c>
      <c r="E238" s="45">
        <v>45716</v>
      </c>
      <c r="F238" s="40"/>
    </row>
    <row r="239" spans="1:6" ht="14.25" customHeight="1" x14ac:dyDescent="0.25">
      <c r="A239" s="40" t="s">
        <v>125</v>
      </c>
      <c r="B239" s="46">
        <v>163</v>
      </c>
      <c r="C239" s="46">
        <v>74</v>
      </c>
      <c r="D239" s="45">
        <v>45717</v>
      </c>
      <c r="E239" s="45">
        <v>45808</v>
      </c>
      <c r="F239" s="40"/>
    </row>
    <row r="240" spans="1:6" ht="14.25" customHeight="1" x14ac:dyDescent="0.25">
      <c r="A240" s="40" t="s">
        <v>125</v>
      </c>
      <c r="B240" s="46">
        <v>216</v>
      </c>
      <c r="C240" s="46">
        <v>74</v>
      </c>
      <c r="D240" s="45">
        <v>45809</v>
      </c>
      <c r="E240" s="45">
        <v>45869</v>
      </c>
      <c r="F240" s="40"/>
    </row>
    <row r="241" spans="1:6" ht="14.25" customHeight="1" x14ac:dyDescent="0.25">
      <c r="A241" s="40" t="s">
        <v>125</v>
      </c>
      <c r="B241" s="46">
        <v>134</v>
      </c>
      <c r="C241" s="46">
        <v>74</v>
      </c>
      <c r="D241" s="45">
        <v>45870</v>
      </c>
      <c r="E241" s="45">
        <v>45930</v>
      </c>
      <c r="F241" s="40"/>
    </row>
    <row r="242" spans="1:6" ht="14.25" customHeight="1" x14ac:dyDescent="0.25">
      <c r="A242" s="40" t="s">
        <v>335</v>
      </c>
      <c r="B242" s="46">
        <v>124</v>
      </c>
      <c r="C242" s="46">
        <v>74</v>
      </c>
      <c r="D242" s="45">
        <v>45566</v>
      </c>
      <c r="E242" s="45">
        <v>45930</v>
      </c>
      <c r="F242" s="40"/>
    </row>
    <row r="243" spans="1:6" ht="14.25" customHeight="1" x14ac:dyDescent="0.25">
      <c r="A243" s="40" t="s">
        <v>349</v>
      </c>
      <c r="B243" s="46">
        <v>124</v>
      </c>
      <c r="C243" s="46">
        <v>74</v>
      </c>
      <c r="D243" s="45">
        <v>45566</v>
      </c>
      <c r="E243" s="45">
        <v>45930</v>
      </c>
      <c r="F243" s="40"/>
    </row>
    <row r="244" spans="1:6" ht="14.25" customHeight="1" x14ac:dyDescent="0.25">
      <c r="A244" s="40" t="s">
        <v>181</v>
      </c>
      <c r="B244" s="46">
        <v>138</v>
      </c>
      <c r="C244" s="46">
        <v>80</v>
      </c>
      <c r="D244" s="45">
        <v>45566</v>
      </c>
      <c r="E244" s="45">
        <v>45930</v>
      </c>
      <c r="F244" s="40"/>
    </row>
    <row r="245" spans="1:6" ht="14.25" customHeight="1" x14ac:dyDescent="0.25">
      <c r="A245" s="40" t="s">
        <v>276</v>
      </c>
      <c r="B245" s="46">
        <v>132</v>
      </c>
      <c r="C245" s="46">
        <v>74</v>
      </c>
      <c r="D245" s="45">
        <v>45566</v>
      </c>
      <c r="E245" s="45">
        <v>45930</v>
      </c>
      <c r="F245" s="40"/>
    </row>
    <row r="246" spans="1:6" ht="14.25" customHeight="1" x14ac:dyDescent="0.25">
      <c r="A246" s="40" t="s">
        <v>350</v>
      </c>
      <c r="B246" s="46">
        <v>145</v>
      </c>
      <c r="C246" s="46">
        <v>80</v>
      </c>
      <c r="D246" s="45">
        <v>45566</v>
      </c>
      <c r="E246" s="45">
        <v>45808</v>
      </c>
      <c r="F246" s="40"/>
    </row>
    <row r="247" spans="1:6" ht="14.25" customHeight="1" x14ac:dyDescent="0.25">
      <c r="A247" s="40" t="s">
        <v>350</v>
      </c>
      <c r="B247" s="46">
        <v>196</v>
      </c>
      <c r="C247" s="46">
        <v>80</v>
      </c>
      <c r="D247" s="45">
        <v>45809</v>
      </c>
      <c r="E247" s="45">
        <v>45900</v>
      </c>
      <c r="F247" s="40"/>
    </row>
    <row r="248" spans="1:6" ht="14.25" customHeight="1" x14ac:dyDescent="0.25">
      <c r="A248" s="40" t="s">
        <v>350</v>
      </c>
      <c r="B248" s="46">
        <v>145</v>
      </c>
      <c r="C248" s="46">
        <v>80</v>
      </c>
      <c r="D248" s="45">
        <v>45901</v>
      </c>
      <c r="E248" s="45">
        <v>45930</v>
      </c>
      <c r="F248" s="40"/>
    </row>
    <row r="249" spans="1:6" ht="14.25" customHeight="1" x14ac:dyDescent="0.25">
      <c r="A249" s="40" t="s">
        <v>362</v>
      </c>
      <c r="B249" s="46">
        <v>163</v>
      </c>
      <c r="C249" s="46">
        <v>80</v>
      </c>
      <c r="D249" s="45">
        <v>45566</v>
      </c>
      <c r="E249" s="45">
        <v>45596</v>
      </c>
      <c r="F249" s="40"/>
    </row>
    <row r="250" spans="1:6" ht="14.25" customHeight="1" x14ac:dyDescent="0.25">
      <c r="A250" s="40" t="s">
        <v>362</v>
      </c>
      <c r="B250" s="46">
        <v>118</v>
      </c>
      <c r="C250" s="46">
        <v>80</v>
      </c>
      <c r="D250" s="45">
        <v>45597</v>
      </c>
      <c r="E250" s="45">
        <v>45716</v>
      </c>
      <c r="F250" s="40"/>
    </row>
    <row r="251" spans="1:6" ht="14.25" customHeight="1" x14ac:dyDescent="0.25">
      <c r="A251" s="40" t="s">
        <v>362</v>
      </c>
      <c r="B251" s="46">
        <v>193</v>
      </c>
      <c r="C251" s="46">
        <v>80</v>
      </c>
      <c r="D251" s="45">
        <v>45717</v>
      </c>
      <c r="E251" s="45">
        <v>45808</v>
      </c>
      <c r="F251" s="40"/>
    </row>
    <row r="252" spans="1:6" ht="14.25" customHeight="1" x14ac:dyDescent="0.25">
      <c r="A252" s="40" t="s">
        <v>362</v>
      </c>
      <c r="B252" s="46">
        <v>215</v>
      </c>
      <c r="C252" s="46">
        <v>80</v>
      </c>
      <c r="D252" s="45">
        <v>45809</v>
      </c>
      <c r="E252" s="45">
        <v>45900</v>
      </c>
      <c r="F252" s="40"/>
    </row>
    <row r="253" spans="1:6" ht="14.25" customHeight="1" x14ac:dyDescent="0.25">
      <c r="A253" s="40" t="s">
        <v>362</v>
      </c>
      <c r="B253" s="46">
        <v>163</v>
      </c>
      <c r="C253" s="46">
        <v>80</v>
      </c>
      <c r="D253" s="45">
        <v>45901</v>
      </c>
      <c r="E253" s="45">
        <v>45930</v>
      </c>
      <c r="F253" s="40"/>
    </row>
    <row r="254" spans="1:6" ht="14.25" customHeight="1" x14ac:dyDescent="0.25">
      <c r="A254" s="40" t="s">
        <v>260</v>
      </c>
      <c r="B254" s="46">
        <v>116</v>
      </c>
      <c r="C254" s="46">
        <v>74</v>
      </c>
      <c r="D254" s="45">
        <v>45566</v>
      </c>
      <c r="E254" s="45">
        <v>45777</v>
      </c>
      <c r="F254" s="40"/>
    </row>
    <row r="255" spans="1:6" ht="14.25" customHeight="1" x14ac:dyDescent="0.25">
      <c r="A255" s="40" t="s">
        <v>260</v>
      </c>
      <c r="B255" s="46">
        <v>157</v>
      </c>
      <c r="C255" s="46">
        <v>74</v>
      </c>
      <c r="D255" s="45">
        <v>45778</v>
      </c>
      <c r="E255" s="45">
        <v>45900</v>
      </c>
      <c r="F255" s="40"/>
    </row>
    <row r="256" spans="1:6" ht="14.25" customHeight="1" x14ac:dyDescent="0.25">
      <c r="A256" s="40" t="s">
        <v>260</v>
      </c>
      <c r="B256" s="46">
        <v>116</v>
      </c>
      <c r="C256" s="46">
        <v>74</v>
      </c>
      <c r="D256" s="45">
        <v>45901</v>
      </c>
      <c r="E256" s="45">
        <v>45930</v>
      </c>
      <c r="F256" s="40"/>
    </row>
    <row r="257" spans="1:6" ht="14.25" customHeight="1" x14ac:dyDescent="0.25">
      <c r="A257" s="40" t="s">
        <v>127</v>
      </c>
      <c r="B257" s="46">
        <v>114</v>
      </c>
      <c r="C257" s="46">
        <v>68</v>
      </c>
      <c r="D257" s="45">
        <v>45566</v>
      </c>
      <c r="E257" s="45">
        <v>45930</v>
      </c>
      <c r="F257" s="40"/>
    </row>
    <row r="258" spans="1:6" ht="14.25" customHeight="1" x14ac:dyDescent="0.25">
      <c r="A258" s="40" t="s">
        <v>365</v>
      </c>
      <c r="B258" s="46">
        <v>110</v>
      </c>
      <c r="C258" s="46">
        <v>74</v>
      </c>
      <c r="D258" s="45">
        <v>45566</v>
      </c>
      <c r="E258" s="45">
        <v>45808</v>
      </c>
      <c r="F258" s="40"/>
    </row>
    <row r="259" spans="1:6" ht="14.25" customHeight="1" x14ac:dyDescent="0.25">
      <c r="A259" s="40" t="s">
        <v>365</v>
      </c>
      <c r="B259" s="46">
        <v>161</v>
      </c>
      <c r="C259" s="46">
        <v>74</v>
      </c>
      <c r="D259" s="45">
        <v>45809</v>
      </c>
      <c r="E259" s="45">
        <v>45930</v>
      </c>
      <c r="F259" s="40"/>
    </row>
    <row r="260" spans="1:6" ht="14.25" customHeight="1" x14ac:dyDescent="0.25">
      <c r="A260" s="40" t="s">
        <v>459</v>
      </c>
      <c r="B260" s="46">
        <v>128</v>
      </c>
      <c r="C260" s="46">
        <v>80</v>
      </c>
      <c r="D260" s="45">
        <v>45566</v>
      </c>
      <c r="E260" s="45">
        <v>45930</v>
      </c>
      <c r="F260" s="40"/>
    </row>
    <row r="261" spans="1:6" ht="14.25" customHeight="1" x14ac:dyDescent="0.25">
      <c r="A261" s="40" t="s">
        <v>465</v>
      </c>
      <c r="B261" s="46">
        <v>141</v>
      </c>
      <c r="C261" s="46">
        <v>74</v>
      </c>
      <c r="D261" s="45">
        <v>45566</v>
      </c>
      <c r="E261" s="45">
        <v>45747</v>
      </c>
      <c r="F261" s="40"/>
    </row>
    <row r="262" spans="1:6" ht="14.25" customHeight="1" x14ac:dyDescent="0.25">
      <c r="A262" s="40" t="s">
        <v>465</v>
      </c>
      <c r="B262" s="46">
        <v>134</v>
      </c>
      <c r="C262" s="46">
        <v>74</v>
      </c>
      <c r="D262" s="45">
        <v>45748</v>
      </c>
      <c r="E262" s="45">
        <v>45869</v>
      </c>
      <c r="F262" s="40"/>
    </row>
    <row r="263" spans="1:6" ht="14.25" customHeight="1" x14ac:dyDescent="0.25">
      <c r="A263" s="40" t="s">
        <v>465</v>
      </c>
      <c r="B263" s="46">
        <v>141</v>
      </c>
      <c r="C263" s="46">
        <v>74</v>
      </c>
      <c r="D263" s="45">
        <v>45870</v>
      </c>
      <c r="E263" s="45">
        <v>45930</v>
      </c>
      <c r="F263" s="40"/>
    </row>
    <row r="264" spans="1:6" ht="14.25" customHeight="1" x14ac:dyDescent="0.25">
      <c r="A264" s="40" t="s">
        <v>238</v>
      </c>
      <c r="B264" s="46">
        <v>131</v>
      </c>
      <c r="C264" s="46">
        <v>92</v>
      </c>
      <c r="D264" s="45">
        <v>45566</v>
      </c>
      <c r="E264" s="45">
        <v>45838</v>
      </c>
      <c r="F264" s="40"/>
    </row>
    <row r="265" spans="1:6" ht="14.25" customHeight="1" x14ac:dyDescent="0.25">
      <c r="A265" s="40" t="s">
        <v>238</v>
      </c>
      <c r="B265" s="46">
        <v>209</v>
      </c>
      <c r="C265" s="46">
        <v>92</v>
      </c>
      <c r="D265" s="45">
        <v>45839</v>
      </c>
      <c r="E265" s="45">
        <v>45900</v>
      </c>
      <c r="F265" s="40"/>
    </row>
    <row r="266" spans="1:6" ht="14.25" customHeight="1" x14ac:dyDescent="0.25">
      <c r="A266" s="40" t="s">
        <v>238</v>
      </c>
      <c r="B266" s="46">
        <v>131</v>
      </c>
      <c r="C266" s="46">
        <v>92</v>
      </c>
      <c r="D266" s="45">
        <v>45901</v>
      </c>
      <c r="E266" s="45">
        <v>45930</v>
      </c>
      <c r="F266" s="40"/>
    </row>
    <row r="267" spans="1:6" ht="14.25" customHeight="1" x14ac:dyDescent="0.25">
      <c r="A267" s="40" t="s">
        <v>310</v>
      </c>
      <c r="B267" s="46">
        <v>138</v>
      </c>
      <c r="C267" s="46">
        <v>80</v>
      </c>
      <c r="D267" s="45">
        <v>45566</v>
      </c>
      <c r="E267" s="45">
        <v>45838</v>
      </c>
      <c r="F267" s="40"/>
    </row>
    <row r="268" spans="1:6" ht="14.25" customHeight="1" x14ac:dyDescent="0.25">
      <c r="A268" s="40" t="s">
        <v>310</v>
      </c>
      <c r="B268" s="46">
        <v>184</v>
      </c>
      <c r="C268" s="46">
        <v>80</v>
      </c>
      <c r="D268" s="45">
        <v>45839</v>
      </c>
      <c r="E268" s="45">
        <v>45900</v>
      </c>
      <c r="F268" s="40"/>
    </row>
    <row r="269" spans="1:6" ht="14.25" customHeight="1" x14ac:dyDescent="0.25">
      <c r="A269" s="40" t="s">
        <v>310</v>
      </c>
      <c r="B269" s="46">
        <v>138</v>
      </c>
      <c r="C269" s="46">
        <v>80</v>
      </c>
      <c r="D269" s="45">
        <v>45901</v>
      </c>
      <c r="E269" s="45">
        <v>45930</v>
      </c>
      <c r="F269" s="40"/>
    </row>
    <row r="270" spans="1:6" ht="14.25" customHeight="1" x14ac:dyDescent="0.25">
      <c r="A270" s="40" t="s">
        <v>225</v>
      </c>
      <c r="B270" s="46">
        <v>133</v>
      </c>
      <c r="C270" s="46">
        <v>80</v>
      </c>
      <c r="D270" s="45">
        <v>45566</v>
      </c>
      <c r="E270" s="45">
        <v>45930</v>
      </c>
      <c r="F270" s="40"/>
    </row>
    <row r="271" spans="1:6" ht="14.25" customHeight="1" x14ac:dyDescent="0.25">
      <c r="A271" s="40" t="s">
        <v>317</v>
      </c>
      <c r="B271" s="46">
        <v>144</v>
      </c>
      <c r="C271" s="46">
        <v>80</v>
      </c>
      <c r="D271" s="45">
        <v>45566</v>
      </c>
      <c r="E271" s="45">
        <v>45930</v>
      </c>
      <c r="F271" s="40"/>
    </row>
    <row r="272" spans="1:6" ht="14.25" customHeight="1" x14ac:dyDescent="0.25">
      <c r="A272" s="40" t="s">
        <v>414</v>
      </c>
      <c r="B272" s="46">
        <v>212</v>
      </c>
      <c r="C272" s="46">
        <v>92</v>
      </c>
      <c r="D272" s="45">
        <v>45566</v>
      </c>
      <c r="E272" s="45">
        <v>45808</v>
      </c>
      <c r="F272" s="40"/>
    </row>
    <row r="273" spans="1:6" ht="14.25" customHeight="1" x14ac:dyDescent="0.25">
      <c r="A273" s="40" t="s">
        <v>414</v>
      </c>
      <c r="B273" s="46">
        <v>420</v>
      </c>
      <c r="C273" s="46">
        <v>92</v>
      </c>
      <c r="D273" s="45">
        <v>45809</v>
      </c>
      <c r="E273" s="45">
        <v>45930</v>
      </c>
      <c r="F273" s="40"/>
    </row>
    <row r="274" spans="1:6" ht="14.25" customHeight="1" x14ac:dyDescent="0.25">
      <c r="A274" s="40" t="s">
        <v>358</v>
      </c>
      <c r="B274" s="46">
        <v>218</v>
      </c>
      <c r="C274" s="46">
        <v>80</v>
      </c>
      <c r="D274" s="45">
        <v>45566</v>
      </c>
      <c r="E274" s="45">
        <v>45596</v>
      </c>
      <c r="F274" s="40"/>
    </row>
    <row r="275" spans="1:6" ht="14.25" customHeight="1" x14ac:dyDescent="0.25">
      <c r="A275" s="40" t="s">
        <v>358</v>
      </c>
      <c r="B275" s="46">
        <v>141</v>
      </c>
      <c r="C275" s="46">
        <v>80</v>
      </c>
      <c r="D275" s="45">
        <v>45597</v>
      </c>
      <c r="E275" s="45">
        <v>45808</v>
      </c>
      <c r="F275" s="40"/>
    </row>
    <row r="276" spans="1:6" ht="14.25" customHeight="1" x14ac:dyDescent="0.25">
      <c r="A276" s="40" t="s">
        <v>358</v>
      </c>
      <c r="B276" s="46">
        <v>268</v>
      </c>
      <c r="C276" s="46">
        <v>80</v>
      </c>
      <c r="D276" s="45">
        <v>45809</v>
      </c>
      <c r="E276" s="45">
        <v>45900</v>
      </c>
      <c r="F276" s="40"/>
    </row>
    <row r="277" spans="1:6" ht="14.25" customHeight="1" x14ac:dyDescent="0.25">
      <c r="A277" s="40" t="s">
        <v>358</v>
      </c>
      <c r="B277" s="46">
        <v>218</v>
      </c>
      <c r="C277" s="46">
        <v>80</v>
      </c>
      <c r="D277" s="45">
        <v>45901</v>
      </c>
      <c r="E277" s="45">
        <v>45930</v>
      </c>
      <c r="F277" s="40"/>
    </row>
    <row r="278" spans="1:6" ht="14.25" customHeight="1" x14ac:dyDescent="0.25">
      <c r="A278" s="40" t="s">
        <v>212</v>
      </c>
      <c r="B278" s="46">
        <v>172</v>
      </c>
      <c r="C278" s="46">
        <v>86</v>
      </c>
      <c r="D278" s="45">
        <v>45566</v>
      </c>
      <c r="E278" s="45">
        <v>45716</v>
      </c>
      <c r="F278" s="40"/>
    </row>
    <row r="279" spans="1:6" ht="14.25" customHeight="1" x14ac:dyDescent="0.25">
      <c r="A279" s="40" t="s">
        <v>212</v>
      </c>
      <c r="B279" s="46">
        <v>223</v>
      </c>
      <c r="C279" s="46">
        <v>86</v>
      </c>
      <c r="D279" s="45">
        <v>45717</v>
      </c>
      <c r="E279" s="45">
        <v>45869</v>
      </c>
      <c r="F279" s="40"/>
    </row>
    <row r="280" spans="1:6" ht="14.25" customHeight="1" x14ac:dyDescent="0.25">
      <c r="A280" s="40" t="s">
        <v>212</v>
      </c>
      <c r="B280" s="46">
        <v>172</v>
      </c>
      <c r="C280" s="46">
        <v>86</v>
      </c>
      <c r="D280" s="45">
        <v>45870</v>
      </c>
      <c r="E280" s="45">
        <v>45930</v>
      </c>
      <c r="F280" s="40"/>
    </row>
    <row r="281" spans="1:6" ht="14.25" customHeight="1" x14ac:dyDescent="0.25">
      <c r="A281" s="40" t="s">
        <v>277</v>
      </c>
      <c r="B281" s="46">
        <v>124</v>
      </c>
      <c r="C281" s="46">
        <v>80</v>
      </c>
      <c r="D281" s="45">
        <v>45566</v>
      </c>
      <c r="E281" s="45">
        <v>45838</v>
      </c>
      <c r="F281" s="40"/>
    </row>
    <row r="282" spans="1:6" ht="14.25" customHeight="1" x14ac:dyDescent="0.25">
      <c r="A282" s="40" t="s">
        <v>277</v>
      </c>
      <c r="B282" s="46">
        <v>232</v>
      </c>
      <c r="C282" s="46">
        <v>80</v>
      </c>
      <c r="D282" s="45">
        <v>45839</v>
      </c>
      <c r="E282" s="45">
        <v>45930</v>
      </c>
      <c r="F282" s="40"/>
    </row>
    <row r="283" spans="1:6" ht="14.25" customHeight="1" x14ac:dyDescent="0.25">
      <c r="A283" s="40" t="s">
        <v>227</v>
      </c>
      <c r="B283" s="46">
        <v>135</v>
      </c>
      <c r="C283" s="46">
        <v>80</v>
      </c>
      <c r="D283" s="45">
        <v>45566</v>
      </c>
      <c r="E283" s="45">
        <v>45930</v>
      </c>
      <c r="F283" s="40"/>
    </row>
    <row r="284" spans="1:6" ht="14.25" customHeight="1" x14ac:dyDescent="0.25">
      <c r="A284" s="40" t="s">
        <v>271</v>
      </c>
      <c r="B284" s="46">
        <v>135</v>
      </c>
      <c r="C284" s="46">
        <v>80</v>
      </c>
      <c r="D284" s="45">
        <v>45566</v>
      </c>
      <c r="E284" s="45">
        <v>45930</v>
      </c>
      <c r="F284" s="40"/>
    </row>
    <row r="285" spans="1:6" ht="14.25" customHeight="1" x14ac:dyDescent="0.25">
      <c r="A285" s="40" t="s">
        <v>129</v>
      </c>
      <c r="B285" s="46">
        <v>145</v>
      </c>
      <c r="C285" s="46">
        <v>74</v>
      </c>
      <c r="D285" s="45">
        <v>45566</v>
      </c>
      <c r="E285" s="45">
        <v>45930</v>
      </c>
      <c r="F285" s="40"/>
    </row>
    <row r="286" spans="1:6" ht="14.25" customHeight="1" x14ac:dyDescent="0.25">
      <c r="A286" s="40" t="s">
        <v>255</v>
      </c>
      <c r="B286" s="46">
        <v>153</v>
      </c>
      <c r="C286" s="46">
        <v>86</v>
      </c>
      <c r="D286" s="45">
        <v>45566</v>
      </c>
      <c r="E286" s="45">
        <v>45596</v>
      </c>
      <c r="F286" s="40"/>
    </row>
    <row r="287" spans="1:6" ht="14.25" customHeight="1" x14ac:dyDescent="0.25">
      <c r="A287" s="40" t="s">
        <v>255</v>
      </c>
      <c r="B287" s="46">
        <v>119</v>
      </c>
      <c r="C287" s="46">
        <v>86</v>
      </c>
      <c r="D287" s="45">
        <v>45597</v>
      </c>
      <c r="E287" s="45">
        <v>45838</v>
      </c>
      <c r="F287" s="40"/>
    </row>
    <row r="288" spans="1:6" ht="14.25" customHeight="1" x14ac:dyDescent="0.25">
      <c r="A288" s="40" t="s">
        <v>255</v>
      </c>
      <c r="B288" s="46">
        <v>201</v>
      </c>
      <c r="C288" s="46">
        <v>86</v>
      </c>
      <c r="D288" s="45">
        <v>45839</v>
      </c>
      <c r="E288" s="45">
        <v>45900</v>
      </c>
      <c r="F288" s="40"/>
    </row>
    <row r="289" spans="1:6" ht="14.25" customHeight="1" x14ac:dyDescent="0.25">
      <c r="A289" s="40" t="s">
        <v>255</v>
      </c>
      <c r="B289" s="46">
        <v>153</v>
      </c>
      <c r="C289" s="46">
        <v>86</v>
      </c>
      <c r="D289" s="45">
        <v>45901</v>
      </c>
      <c r="E289" s="45">
        <v>45930</v>
      </c>
      <c r="F289" s="40"/>
    </row>
    <row r="290" spans="1:6" ht="14.25" customHeight="1" x14ac:dyDescent="0.25">
      <c r="A290" s="40" t="s">
        <v>229</v>
      </c>
      <c r="B290" s="46">
        <v>163</v>
      </c>
      <c r="C290" s="46">
        <v>86</v>
      </c>
      <c r="D290" s="45">
        <v>45566</v>
      </c>
      <c r="E290" s="45">
        <v>45930</v>
      </c>
      <c r="F290" s="40"/>
    </row>
    <row r="291" spans="1:6" ht="14.25" customHeight="1" x14ac:dyDescent="0.25">
      <c r="A291" s="40" t="s">
        <v>195</v>
      </c>
      <c r="B291" s="46">
        <v>269</v>
      </c>
      <c r="C291" s="46">
        <v>86</v>
      </c>
      <c r="D291" s="45">
        <v>45566</v>
      </c>
      <c r="E291" s="45">
        <v>45626</v>
      </c>
      <c r="F291" s="40"/>
    </row>
    <row r="292" spans="1:6" ht="14.25" customHeight="1" x14ac:dyDescent="0.25">
      <c r="A292" s="40" t="s">
        <v>195</v>
      </c>
      <c r="B292" s="46">
        <v>366</v>
      </c>
      <c r="C292" s="46">
        <v>86</v>
      </c>
      <c r="D292" s="45">
        <v>45627</v>
      </c>
      <c r="E292" s="45">
        <v>45688</v>
      </c>
      <c r="F292" s="40"/>
    </row>
    <row r="293" spans="1:6" ht="14.25" customHeight="1" x14ac:dyDescent="0.25">
      <c r="A293" s="40" t="s">
        <v>195</v>
      </c>
      <c r="B293" s="46">
        <v>436</v>
      </c>
      <c r="C293" s="46">
        <v>86</v>
      </c>
      <c r="D293" s="45">
        <v>45689</v>
      </c>
      <c r="E293" s="45">
        <v>45777</v>
      </c>
      <c r="F293" s="40"/>
    </row>
    <row r="294" spans="1:6" ht="14.25" customHeight="1" x14ac:dyDescent="0.25">
      <c r="A294" s="40" t="s">
        <v>195</v>
      </c>
      <c r="B294" s="46">
        <v>258</v>
      </c>
      <c r="C294" s="46">
        <v>86</v>
      </c>
      <c r="D294" s="45">
        <v>45778</v>
      </c>
      <c r="E294" s="45">
        <v>45930</v>
      </c>
      <c r="F294" s="40"/>
    </row>
    <row r="295" spans="1:6" ht="14.25" customHeight="1" x14ac:dyDescent="0.25">
      <c r="A295" s="40" t="s">
        <v>286</v>
      </c>
      <c r="B295" s="46">
        <v>133</v>
      </c>
      <c r="C295" s="46">
        <v>74</v>
      </c>
      <c r="D295" s="45">
        <v>45566</v>
      </c>
      <c r="E295" s="45">
        <v>45747</v>
      </c>
      <c r="F295" s="40"/>
    </row>
    <row r="296" spans="1:6" ht="14.25" customHeight="1" x14ac:dyDescent="0.25">
      <c r="A296" s="40" t="s">
        <v>286</v>
      </c>
      <c r="B296" s="46">
        <v>190</v>
      </c>
      <c r="C296" s="46">
        <v>74</v>
      </c>
      <c r="D296" s="45">
        <v>45748</v>
      </c>
      <c r="E296" s="45">
        <v>45808</v>
      </c>
      <c r="F296" s="40"/>
    </row>
    <row r="297" spans="1:6" ht="14.25" customHeight="1" x14ac:dyDescent="0.25">
      <c r="A297" s="40" t="s">
        <v>286</v>
      </c>
      <c r="B297" s="46">
        <v>254</v>
      </c>
      <c r="C297" s="46">
        <v>74</v>
      </c>
      <c r="D297" s="45">
        <v>45809</v>
      </c>
      <c r="E297" s="45">
        <v>45900</v>
      </c>
      <c r="F297" s="40"/>
    </row>
    <row r="298" spans="1:6" ht="14.25" customHeight="1" x14ac:dyDescent="0.25">
      <c r="A298" s="40" t="s">
        <v>286</v>
      </c>
      <c r="B298" s="46">
        <v>133</v>
      </c>
      <c r="C298" s="46">
        <v>74</v>
      </c>
      <c r="D298" s="45">
        <v>45901</v>
      </c>
      <c r="E298" s="45">
        <v>45930</v>
      </c>
      <c r="F298" s="40"/>
    </row>
    <row r="299" spans="1:6" ht="14.25" customHeight="1" x14ac:dyDescent="0.25">
      <c r="A299" s="40" t="s">
        <v>318</v>
      </c>
      <c r="B299" s="46">
        <v>139</v>
      </c>
      <c r="C299" s="46">
        <v>86</v>
      </c>
      <c r="D299" s="45">
        <v>45566</v>
      </c>
      <c r="E299" s="45">
        <v>45930</v>
      </c>
      <c r="F299" s="40"/>
    </row>
    <row r="300" spans="1:6" ht="14.25" customHeight="1" x14ac:dyDescent="0.25">
      <c r="A300" s="40" t="s">
        <v>369</v>
      </c>
      <c r="B300" s="46">
        <v>119</v>
      </c>
      <c r="C300" s="46">
        <v>74</v>
      </c>
      <c r="D300" s="45">
        <v>45566</v>
      </c>
      <c r="E300" s="45">
        <v>45930</v>
      </c>
      <c r="F300" s="40"/>
    </row>
    <row r="301" spans="1:6" ht="14.25" customHeight="1" x14ac:dyDescent="0.25">
      <c r="A301" s="40" t="s">
        <v>293</v>
      </c>
      <c r="B301" s="46">
        <v>182</v>
      </c>
      <c r="C301" s="46">
        <v>74</v>
      </c>
      <c r="D301" s="45">
        <v>45566</v>
      </c>
      <c r="E301" s="45">
        <v>45596</v>
      </c>
      <c r="F301" s="40"/>
    </row>
    <row r="302" spans="1:6" ht="14.25" customHeight="1" x14ac:dyDescent="0.25">
      <c r="A302" s="40" t="s">
        <v>293</v>
      </c>
      <c r="B302" s="46">
        <v>140</v>
      </c>
      <c r="C302" s="46">
        <v>74</v>
      </c>
      <c r="D302" s="45">
        <v>45597</v>
      </c>
      <c r="E302" s="45">
        <v>45808</v>
      </c>
      <c r="F302" s="40"/>
    </row>
    <row r="303" spans="1:6" ht="14.25" customHeight="1" x14ac:dyDescent="0.25">
      <c r="A303" s="40" t="s">
        <v>293</v>
      </c>
      <c r="B303" s="46">
        <v>182</v>
      </c>
      <c r="C303" s="46">
        <v>74</v>
      </c>
      <c r="D303" s="45">
        <v>45809</v>
      </c>
      <c r="E303" s="45">
        <v>45930</v>
      </c>
      <c r="F303" s="40"/>
    </row>
    <row r="304" spans="1:6" ht="14.25" customHeight="1" x14ac:dyDescent="0.25">
      <c r="A304" s="40" t="s">
        <v>226</v>
      </c>
      <c r="B304" s="46">
        <v>123</v>
      </c>
      <c r="C304" s="46">
        <v>74</v>
      </c>
      <c r="D304" s="45">
        <v>45566</v>
      </c>
      <c r="E304" s="45">
        <v>45869</v>
      </c>
      <c r="F304" s="40"/>
    </row>
    <row r="305" spans="1:6" ht="14.25" customHeight="1" x14ac:dyDescent="0.25">
      <c r="A305" s="40" t="s">
        <v>226</v>
      </c>
      <c r="B305" s="46">
        <v>143</v>
      </c>
      <c r="C305" s="46">
        <v>74</v>
      </c>
      <c r="D305" s="45">
        <v>45870</v>
      </c>
      <c r="E305" s="45">
        <v>45930</v>
      </c>
      <c r="F305" s="40"/>
    </row>
    <row r="306" spans="1:6" ht="14.25" customHeight="1" x14ac:dyDescent="0.25">
      <c r="A306" s="40" t="s">
        <v>319</v>
      </c>
      <c r="B306" s="46">
        <v>165</v>
      </c>
      <c r="C306" s="46">
        <v>86</v>
      </c>
      <c r="D306" s="45">
        <v>45566</v>
      </c>
      <c r="E306" s="45">
        <v>45716</v>
      </c>
      <c r="F306" s="40"/>
    </row>
    <row r="307" spans="1:6" ht="14.25" customHeight="1" x14ac:dyDescent="0.25">
      <c r="A307" s="40" t="s">
        <v>319</v>
      </c>
      <c r="B307" s="46">
        <v>144</v>
      </c>
      <c r="C307" s="46">
        <v>86</v>
      </c>
      <c r="D307" s="45">
        <v>45717</v>
      </c>
      <c r="E307" s="45">
        <v>45838</v>
      </c>
      <c r="F307" s="40"/>
    </row>
    <row r="308" spans="1:6" ht="14.25" customHeight="1" x14ac:dyDescent="0.25">
      <c r="A308" s="40" t="s">
        <v>319</v>
      </c>
      <c r="B308" s="46">
        <v>238</v>
      </c>
      <c r="C308" s="46">
        <v>86</v>
      </c>
      <c r="D308" s="45">
        <v>45839</v>
      </c>
      <c r="E308" s="45">
        <v>45900</v>
      </c>
      <c r="F308" s="40"/>
    </row>
    <row r="309" spans="1:6" ht="14.25" customHeight="1" x14ac:dyDescent="0.25">
      <c r="A309" s="40" t="s">
        <v>319</v>
      </c>
      <c r="B309" s="46">
        <v>165</v>
      </c>
      <c r="C309" s="46">
        <v>86</v>
      </c>
      <c r="D309" s="45">
        <v>45901</v>
      </c>
      <c r="E309" s="45">
        <v>45930</v>
      </c>
      <c r="F309" s="40"/>
    </row>
    <row r="310" spans="1:6" ht="14.25" customHeight="1" x14ac:dyDescent="0.25">
      <c r="A310" s="40" t="s">
        <v>351</v>
      </c>
      <c r="B310" s="46">
        <v>123</v>
      </c>
      <c r="C310" s="46">
        <v>74</v>
      </c>
      <c r="D310" s="45">
        <v>45566</v>
      </c>
      <c r="E310" s="45">
        <v>45930</v>
      </c>
      <c r="F310" s="40"/>
    </row>
    <row r="311" spans="1:6" ht="14.25" customHeight="1" x14ac:dyDescent="0.25">
      <c r="A311" s="40" t="s">
        <v>311</v>
      </c>
      <c r="B311" s="46">
        <v>126</v>
      </c>
      <c r="C311" s="46">
        <v>86</v>
      </c>
      <c r="D311" s="45">
        <v>45566</v>
      </c>
      <c r="E311" s="45">
        <v>45657</v>
      </c>
      <c r="F311" s="40"/>
    </row>
    <row r="312" spans="1:6" ht="14.25" customHeight="1" x14ac:dyDescent="0.25">
      <c r="A312" s="40" t="s">
        <v>311</v>
      </c>
      <c r="B312" s="46">
        <v>159</v>
      </c>
      <c r="C312" s="46">
        <v>86</v>
      </c>
      <c r="D312" s="45">
        <v>45658</v>
      </c>
      <c r="E312" s="45">
        <v>45747</v>
      </c>
      <c r="F312" s="40"/>
    </row>
    <row r="313" spans="1:6" ht="14.25" customHeight="1" x14ac:dyDescent="0.25">
      <c r="A313" s="40" t="s">
        <v>311</v>
      </c>
      <c r="B313" s="46">
        <v>126</v>
      </c>
      <c r="C313" s="46">
        <v>86</v>
      </c>
      <c r="D313" s="45">
        <v>45748</v>
      </c>
      <c r="E313" s="45">
        <v>45930</v>
      </c>
      <c r="F313" s="40"/>
    </row>
    <row r="314" spans="1:6" ht="14.25" customHeight="1" x14ac:dyDescent="0.25">
      <c r="A314" s="40" t="s">
        <v>294</v>
      </c>
      <c r="B314" s="46">
        <v>177</v>
      </c>
      <c r="C314" s="46">
        <v>74</v>
      </c>
      <c r="D314" s="45">
        <v>45566</v>
      </c>
      <c r="E314" s="45">
        <v>45596</v>
      </c>
      <c r="F314" s="40"/>
    </row>
    <row r="315" spans="1:6" ht="14.25" customHeight="1" x14ac:dyDescent="0.25">
      <c r="A315" s="40" t="s">
        <v>294</v>
      </c>
      <c r="B315" s="46">
        <v>142</v>
      </c>
      <c r="C315" s="46">
        <v>74</v>
      </c>
      <c r="D315" s="45">
        <v>45597</v>
      </c>
      <c r="E315" s="45">
        <v>45808</v>
      </c>
      <c r="F315" s="40"/>
    </row>
    <row r="316" spans="1:6" ht="14.25" customHeight="1" x14ac:dyDescent="0.25">
      <c r="A316" s="40" t="s">
        <v>294</v>
      </c>
      <c r="B316" s="46">
        <v>177</v>
      </c>
      <c r="C316" s="46">
        <v>74</v>
      </c>
      <c r="D316" s="45">
        <v>45809</v>
      </c>
      <c r="E316" s="45">
        <v>45930</v>
      </c>
      <c r="F316" s="40"/>
    </row>
    <row r="317" spans="1:6" ht="14.25" customHeight="1" x14ac:dyDescent="0.25">
      <c r="A317" s="40" t="s">
        <v>185</v>
      </c>
      <c r="B317" s="46">
        <v>124</v>
      </c>
      <c r="C317" s="46">
        <v>74</v>
      </c>
      <c r="D317" s="45">
        <v>45566</v>
      </c>
      <c r="E317" s="45">
        <v>45808</v>
      </c>
      <c r="F317" s="40"/>
    </row>
    <row r="318" spans="1:6" ht="14.25" customHeight="1" x14ac:dyDescent="0.25">
      <c r="A318" s="40" t="s">
        <v>185</v>
      </c>
      <c r="B318" s="46">
        <v>221</v>
      </c>
      <c r="C318" s="46">
        <v>74</v>
      </c>
      <c r="D318" s="45">
        <v>45809</v>
      </c>
      <c r="E318" s="45">
        <v>45900</v>
      </c>
      <c r="F318" s="40"/>
    </row>
    <row r="319" spans="1:6" ht="14.25" customHeight="1" x14ac:dyDescent="0.25">
      <c r="A319" s="40" t="s">
        <v>185</v>
      </c>
      <c r="B319" s="46">
        <v>124</v>
      </c>
      <c r="C319" s="46">
        <v>74</v>
      </c>
      <c r="D319" s="45">
        <v>45901</v>
      </c>
      <c r="E319" s="45">
        <v>45930</v>
      </c>
      <c r="F319" s="40"/>
    </row>
    <row r="320" spans="1:6" ht="14.25" customHeight="1" x14ac:dyDescent="0.25">
      <c r="A320" s="40" t="s">
        <v>230</v>
      </c>
      <c r="B320" s="46">
        <v>118</v>
      </c>
      <c r="C320" s="46">
        <v>80</v>
      </c>
      <c r="D320" s="45">
        <v>45566</v>
      </c>
      <c r="E320" s="45">
        <v>45930</v>
      </c>
      <c r="F320" s="40"/>
    </row>
    <row r="321" spans="1:6" ht="14.25" customHeight="1" x14ac:dyDescent="0.25">
      <c r="A321" s="40" t="s">
        <v>342</v>
      </c>
      <c r="B321" s="46">
        <v>120</v>
      </c>
      <c r="C321" s="46">
        <v>92</v>
      </c>
      <c r="D321" s="45">
        <v>45566</v>
      </c>
      <c r="E321" s="45">
        <v>45838</v>
      </c>
      <c r="F321" s="40"/>
    </row>
    <row r="322" spans="1:6" ht="14.25" customHeight="1" x14ac:dyDescent="0.25">
      <c r="A322" s="40" t="s">
        <v>342</v>
      </c>
      <c r="B322" s="46">
        <v>167</v>
      </c>
      <c r="C322" s="46">
        <v>92</v>
      </c>
      <c r="D322" s="45">
        <v>45839</v>
      </c>
      <c r="E322" s="45">
        <v>45900</v>
      </c>
      <c r="F322" s="40"/>
    </row>
    <row r="323" spans="1:6" ht="14.25" customHeight="1" x14ac:dyDescent="0.25">
      <c r="A323" s="40" t="s">
        <v>342</v>
      </c>
      <c r="B323" s="46">
        <v>120</v>
      </c>
      <c r="C323" s="46">
        <v>92</v>
      </c>
      <c r="D323" s="45">
        <v>45901</v>
      </c>
      <c r="E323" s="45">
        <v>45930</v>
      </c>
      <c r="F323" s="40"/>
    </row>
    <row r="324" spans="1:6" ht="14.25" customHeight="1" x14ac:dyDescent="0.25">
      <c r="A324" s="40" t="s">
        <v>139</v>
      </c>
      <c r="B324" s="46">
        <v>191</v>
      </c>
      <c r="C324" s="46">
        <v>86</v>
      </c>
      <c r="D324" s="45">
        <v>45566</v>
      </c>
      <c r="E324" s="45">
        <v>45930</v>
      </c>
      <c r="F324" s="40"/>
    </row>
    <row r="325" spans="1:6" ht="14.25" customHeight="1" x14ac:dyDescent="0.25">
      <c r="A325" s="40" t="s">
        <v>388</v>
      </c>
      <c r="B325" s="46">
        <v>115</v>
      </c>
      <c r="C325" s="46">
        <v>80</v>
      </c>
      <c r="D325" s="45">
        <v>45566</v>
      </c>
      <c r="E325" s="45">
        <v>45930</v>
      </c>
      <c r="F325" s="40"/>
    </row>
    <row r="326" spans="1:6" ht="14.25" customHeight="1" x14ac:dyDescent="0.25">
      <c r="A326" s="40" t="s">
        <v>231</v>
      </c>
      <c r="B326" s="46">
        <v>164</v>
      </c>
      <c r="C326" s="46">
        <v>80</v>
      </c>
      <c r="D326" s="45">
        <v>45566</v>
      </c>
      <c r="E326" s="45">
        <v>45596</v>
      </c>
      <c r="F326" s="40"/>
    </row>
    <row r="327" spans="1:6" ht="14.25" customHeight="1" x14ac:dyDescent="0.25">
      <c r="A327" s="40" t="s">
        <v>231</v>
      </c>
      <c r="B327" s="46">
        <v>120</v>
      </c>
      <c r="C327" s="46">
        <v>80</v>
      </c>
      <c r="D327" s="45">
        <v>45597</v>
      </c>
      <c r="E327" s="45">
        <v>45688</v>
      </c>
      <c r="F327" s="40"/>
    </row>
    <row r="328" spans="1:6" ht="14.25" customHeight="1" x14ac:dyDescent="0.25">
      <c r="A328" s="40" t="s">
        <v>231</v>
      </c>
      <c r="B328" s="46">
        <v>155</v>
      </c>
      <c r="C328" s="46">
        <v>80</v>
      </c>
      <c r="D328" s="45">
        <v>45689</v>
      </c>
      <c r="E328" s="45">
        <v>45808</v>
      </c>
      <c r="F328" s="40"/>
    </row>
    <row r="329" spans="1:6" ht="14.25" customHeight="1" x14ac:dyDescent="0.25">
      <c r="A329" s="40" t="s">
        <v>231</v>
      </c>
      <c r="B329" s="46">
        <v>134</v>
      </c>
      <c r="C329" s="46">
        <v>80</v>
      </c>
      <c r="D329" s="45">
        <v>45809</v>
      </c>
      <c r="E329" s="45">
        <v>45900</v>
      </c>
      <c r="F329" s="40"/>
    </row>
    <row r="330" spans="1:6" ht="14.25" customHeight="1" x14ac:dyDescent="0.25">
      <c r="A330" s="40" t="s">
        <v>231</v>
      </c>
      <c r="B330" s="46">
        <v>164</v>
      </c>
      <c r="C330" s="46">
        <v>80</v>
      </c>
      <c r="D330" s="45">
        <v>45901</v>
      </c>
      <c r="E330" s="45">
        <v>45930</v>
      </c>
      <c r="F330" s="40"/>
    </row>
    <row r="331" spans="1:6" ht="14.25" customHeight="1" x14ac:dyDescent="0.25">
      <c r="A331" s="40" t="s">
        <v>389</v>
      </c>
      <c r="B331" s="46">
        <v>115</v>
      </c>
      <c r="C331" s="46">
        <v>68</v>
      </c>
      <c r="D331" s="45">
        <v>45566</v>
      </c>
      <c r="E331" s="45">
        <v>45808</v>
      </c>
      <c r="F331" s="40"/>
    </row>
    <row r="332" spans="1:6" ht="14.25" customHeight="1" x14ac:dyDescent="0.25">
      <c r="A332" s="40" t="s">
        <v>389</v>
      </c>
      <c r="B332" s="46">
        <v>110</v>
      </c>
      <c r="C332" s="46">
        <v>68</v>
      </c>
      <c r="D332" s="45">
        <v>45809</v>
      </c>
      <c r="E332" s="45">
        <v>45869</v>
      </c>
      <c r="F332" s="40"/>
    </row>
    <row r="333" spans="1:6" ht="14.25" customHeight="1" x14ac:dyDescent="0.25">
      <c r="A333" s="40" t="s">
        <v>389</v>
      </c>
      <c r="B333" s="46">
        <v>115</v>
      </c>
      <c r="C333" s="46">
        <v>68</v>
      </c>
      <c r="D333" s="45">
        <v>45870</v>
      </c>
      <c r="E333" s="45">
        <v>45930</v>
      </c>
      <c r="F333" s="40"/>
    </row>
    <row r="334" spans="1:6" ht="14.25" customHeight="1" x14ac:dyDescent="0.25">
      <c r="A334" s="40" t="s">
        <v>261</v>
      </c>
      <c r="B334" s="46">
        <v>120</v>
      </c>
      <c r="C334" s="46">
        <v>86</v>
      </c>
      <c r="D334" s="45">
        <v>45566</v>
      </c>
      <c r="E334" s="45">
        <v>45838</v>
      </c>
      <c r="F334" s="40"/>
    </row>
    <row r="335" spans="1:6" ht="14.25" customHeight="1" x14ac:dyDescent="0.25">
      <c r="A335" s="40" t="s">
        <v>261</v>
      </c>
      <c r="B335" s="46">
        <v>195</v>
      </c>
      <c r="C335" s="46">
        <v>86</v>
      </c>
      <c r="D335" s="45">
        <v>45839</v>
      </c>
      <c r="E335" s="45">
        <v>45900</v>
      </c>
      <c r="F335" s="40"/>
    </row>
    <row r="336" spans="1:6" ht="14.25" customHeight="1" x14ac:dyDescent="0.25">
      <c r="A336" s="40" t="s">
        <v>261</v>
      </c>
      <c r="B336" s="46">
        <v>120</v>
      </c>
      <c r="C336" s="46">
        <v>86</v>
      </c>
      <c r="D336" s="45">
        <v>45901</v>
      </c>
      <c r="E336" s="45">
        <v>45930</v>
      </c>
      <c r="F336" s="40"/>
    </row>
    <row r="337" spans="1:6" ht="14.25" customHeight="1" x14ac:dyDescent="0.25">
      <c r="A337" s="40" t="s">
        <v>409</v>
      </c>
      <c r="B337" s="46">
        <v>138</v>
      </c>
      <c r="C337" s="46">
        <v>80</v>
      </c>
      <c r="D337" s="45">
        <v>45566</v>
      </c>
      <c r="E337" s="45">
        <v>45596</v>
      </c>
      <c r="F337" s="40"/>
    </row>
    <row r="338" spans="1:6" ht="14.25" customHeight="1" x14ac:dyDescent="0.25">
      <c r="A338" s="40" t="s">
        <v>409</v>
      </c>
      <c r="B338" s="46">
        <v>110</v>
      </c>
      <c r="C338" s="46">
        <v>80</v>
      </c>
      <c r="D338" s="45">
        <v>45597</v>
      </c>
      <c r="E338" s="45">
        <v>45777</v>
      </c>
      <c r="F338" s="40"/>
    </row>
    <row r="339" spans="1:6" ht="14.25" customHeight="1" x14ac:dyDescent="0.25">
      <c r="A339" s="40" t="s">
        <v>409</v>
      </c>
      <c r="B339" s="46">
        <v>138</v>
      </c>
      <c r="C339" s="46">
        <v>80</v>
      </c>
      <c r="D339" s="45">
        <v>45778</v>
      </c>
      <c r="E339" s="45">
        <v>45930</v>
      </c>
      <c r="F339" s="40"/>
    </row>
    <row r="340" spans="1:6" ht="14.25" customHeight="1" x14ac:dyDescent="0.25">
      <c r="A340" s="40" t="s">
        <v>352</v>
      </c>
      <c r="B340" s="46">
        <v>118</v>
      </c>
      <c r="C340" s="46">
        <v>80</v>
      </c>
      <c r="D340" s="45">
        <v>45566</v>
      </c>
      <c r="E340" s="45">
        <v>45930</v>
      </c>
      <c r="F340" s="40"/>
    </row>
    <row r="341" spans="1:6" ht="14.25" customHeight="1" x14ac:dyDescent="0.25">
      <c r="A341" s="40" t="s">
        <v>140</v>
      </c>
      <c r="B341" s="46">
        <v>139</v>
      </c>
      <c r="C341" s="46">
        <v>86</v>
      </c>
      <c r="D341" s="45">
        <v>45566</v>
      </c>
      <c r="E341" s="45">
        <v>45626</v>
      </c>
      <c r="F341" s="40"/>
    </row>
    <row r="342" spans="1:6" ht="14.25" customHeight="1" x14ac:dyDescent="0.25">
      <c r="A342" s="40" t="s">
        <v>140</v>
      </c>
      <c r="B342" s="46">
        <v>195</v>
      </c>
      <c r="C342" s="46">
        <v>86</v>
      </c>
      <c r="D342" s="45">
        <v>45627</v>
      </c>
      <c r="E342" s="45">
        <v>45747</v>
      </c>
      <c r="F342" s="40"/>
    </row>
    <row r="343" spans="1:6" ht="14.25" customHeight="1" x14ac:dyDescent="0.25">
      <c r="A343" s="40" t="s">
        <v>140</v>
      </c>
      <c r="B343" s="46">
        <v>139</v>
      </c>
      <c r="C343" s="46">
        <v>86</v>
      </c>
      <c r="D343" s="45">
        <v>45748</v>
      </c>
      <c r="E343" s="45">
        <v>45930</v>
      </c>
      <c r="F343" s="40"/>
    </row>
    <row r="344" spans="1:6" ht="14.25" customHeight="1" x14ac:dyDescent="0.25">
      <c r="A344" s="40" t="s">
        <v>295</v>
      </c>
      <c r="B344" s="46">
        <v>130</v>
      </c>
      <c r="C344" s="46">
        <v>74</v>
      </c>
      <c r="D344" s="45">
        <v>45566</v>
      </c>
      <c r="E344" s="45">
        <v>45930</v>
      </c>
      <c r="F344" s="40"/>
    </row>
    <row r="345" spans="1:6" ht="14.25" customHeight="1" x14ac:dyDescent="0.25">
      <c r="A345" s="40" t="s">
        <v>396</v>
      </c>
      <c r="B345" s="46">
        <v>220</v>
      </c>
      <c r="C345" s="46">
        <v>86</v>
      </c>
      <c r="D345" s="45">
        <v>45566</v>
      </c>
      <c r="E345" s="45">
        <v>45596</v>
      </c>
      <c r="F345" s="40"/>
    </row>
    <row r="346" spans="1:6" ht="14.25" customHeight="1" x14ac:dyDescent="0.25">
      <c r="A346" s="40" t="s">
        <v>396</v>
      </c>
      <c r="B346" s="46">
        <v>168</v>
      </c>
      <c r="C346" s="46">
        <v>86</v>
      </c>
      <c r="D346" s="45">
        <v>45597</v>
      </c>
      <c r="E346" s="45">
        <v>45869</v>
      </c>
      <c r="F346" s="40"/>
    </row>
    <row r="347" spans="1:6" ht="14.25" customHeight="1" x14ac:dyDescent="0.25">
      <c r="A347" s="40" t="s">
        <v>396</v>
      </c>
      <c r="B347" s="46">
        <v>220</v>
      </c>
      <c r="C347" s="46">
        <v>86</v>
      </c>
      <c r="D347" s="45">
        <v>45870</v>
      </c>
      <c r="E347" s="45">
        <v>45930</v>
      </c>
      <c r="F347" s="40"/>
    </row>
    <row r="348" spans="1:6" ht="14.25" customHeight="1" x14ac:dyDescent="0.25">
      <c r="A348" s="40" t="s">
        <v>213</v>
      </c>
      <c r="B348" s="46">
        <v>126</v>
      </c>
      <c r="C348" s="46">
        <v>74</v>
      </c>
      <c r="D348" s="45">
        <v>45566</v>
      </c>
      <c r="E348" s="45">
        <v>45930</v>
      </c>
      <c r="F348" s="40"/>
    </row>
    <row r="349" spans="1:6" ht="14.25" customHeight="1" x14ac:dyDescent="0.25">
      <c r="A349" s="40" t="s">
        <v>239</v>
      </c>
      <c r="B349" s="46">
        <v>196</v>
      </c>
      <c r="C349" s="46">
        <v>92</v>
      </c>
      <c r="D349" s="45">
        <v>45566</v>
      </c>
      <c r="E349" s="45">
        <v>45808</v>
      </c>
      <c r="F349" s="40"/>
    </row>
    <row r="350" spans="1:6" ht="14.25" customHeight="1" x14ac:dyDescent="0.25">
      <c r="A350" s="40" t="s">
        <v>239</v>
      </c>
      <c r="B350" s="46">
        <v>462</v>
      </c>
      <c r="C350" s="46">
        <v>92</v>
      </c>
      <c r="D350" s="45">
        <v>45809</v>
      </c>
      <c r="E350" s="45">
        <v>45930</v>
      </c>
      <c r="F350" s="40"/>
    </row>
    <row r="351" spans="1:6" ht="14.25" customHeight="1" x14ac:dyDescent="0.25">
      <c r="A351" s="40" t="s">
        <v>370</v>
      </c>
      <c r="B351" s="46">
        <v>129</v>
      </c>
      <c r="C351" s="46">
        <v>74</v>
      </c>
      <c r="D351" s="45">
        <v>45566</v>
      </c>
      <c r="E351" s="45">
        <v>45930</v>
      </c>
      <c r="F351" s="40"/>
    </row>
    <row r="352" spans="1:6" ht="14.25" customHeight="1" x14ac:dyDescent="0.25">
      <c r="A352" s="40" t="s">
        <v>196</v>
      </c>
      <c r="B352" s="46">
        <v>145</v>
      </c>
      <c r="C352" s="46">
        <v>92</v>
      </c>
      <c r="D352" s="45">
        <v>45566</v>
      </c>
      <c r="E352" s="45">
        <v>45626</v>
      </c>
      <c r="F352" s="40"/>
    </row>
    <row r="353" spans="1:6" ht="14.25" customHeight="1" x14ac:dyDescent="0.25">
      <c r="A353" s="40" t="s">
        <v>196</v>
      </c>
      <c r="B353" s="46">
        <v>210</v>
      </c>
      <c r="C353" s="46">
        <v>92</v>
      </c>
      <c r="D353" s="45">
        <v>45627</v>
      </c>
      <c r="E353" s="45">
        <v>45688</v>
      </c>
      <c r="F353" s="40"/>
    </row>
    <row r="354" spans="1:6" ht="14.25" customHeight="1" x14ac:dyDescent="0.25">
      <c r="A354" s="40" t="s">
        <v>196</v>
      </c>
      <c r="B354" s="46">
        <v>232</v>
      </c>
      <c r="C354" s="46">
        <v>92</v>
      </c>
      <c r="D354" s="45">
        <v>45689</v>
      </c>
      <c r="E354" s="45">
        <v>45747</v>
      </c>
      <c r="F354" s="40"/>
    </row>
    <row r="355" spans="1:6" ht="14.25" customHeight="1" x14ac:dyDescent="0.25">
      <c r="A355" s="40" t="s">
        <v>196</v>
      </c>
      <c r="B355" s="46">
        <v>182</v>
      </c>
      <c r="C355" s="46">
        <v>92</v>
      </c>
      <c r="D355" s="45">
        <v>45748</v>
      </c>
      <c r="E355" s="45">
        <v>45808</v>
      </c>
      <c r="F355" s="40"/>
    </row>
    <row r="356" spans="1:6" ht="14.25" customHeight="1" x14ac:dyDescent="0.25">
      <c r="A356" s="40" t="s">
        <v>196</v>
      </c>
      <c r="B356" s="46">
        <v>145</v>
      </c>
      <c r="C356" s="46">
        <v>92</v>
      </c>
      <c r="D356" s="45">
        <v>45809</v>
      </c>
      <c r="E356" s="45">
        <v>45930</v>
      </c>
      <c r="F356" s="40"/>
    </row>
    <row r="357" spans="1:6" ht="14.25" customHeight="1" x14ac:dyDescent="0.25">
      <c r="A357" s="40" t="s">
        <v>377</v>
      </c>
      <c r="B357" s="46">
        <v>132</v>
      </c>
      <c r="C357" s="46">
        <v>74</v>
      </c>
      <c r="D357" s="45">
        <v>45566</v>
      </c>
      <c r="E357" s="45">
        <v>45596</v>
      </c>
      <c r="F357" s="40"/>
    </row>
    <row r="358" spans="1:6" ht="14.25" customHeight="1" x14ac:dyDescent="0.25">
      <c r="A358" s="40" t="s">
        <v>377</v>
      </c>
      <c r="B358" s="46">
        <v>118</v>
      </c>
      <c r="C358" s="46">
        <v>74</v>
      </c>
      <c r="D358" s="45">
        <v>45597</v>
      </c>
      <c r="E358" s="45">
        <v>45688</v>
      </c>
      <c r="F358" s="40"/>
    </row>
    <row r="359" spans="1:6" ht="14.25" customHeight="1" x14ac:dyDescent="0.25">
      <c r="A359" s="40" t="s">
        <v>377</v>
      </c>
      <c r="B359" s="46">
        <v>132</v>
      </c>
      <c r="C359" s="46">
        <v>74</v>
      </c>
      <c r="D359" s="45">
        <v>45689</v>
      </c>
      <c r="E359" s="45">
        <v>45930</v>
      </c>
      <c r="F359" s="40"/>
    </row>
    <row r="360" spans="1:6" ht="14.25" customHeight="1" x14ac:dyDescent="0.25">
      <c r="A360" s="40" t="s">
        <v>262</v>
      </c>
      <c r="B360" s="46">
        <v>120</v>
      </c>
      <c r="C360" s="46">
        <v>74</v>
      </c>
      <c r="D360" s="45">
        <v>45566</v>
      </c>
      <c r="E360" s="45">
        <v>45930</v>
      </c>
      <c r="F360" s="40"/>
    </row>
    <row r="361" spans="1:6" ht="14.25" customHeight="1" x14ac:dyDescent="0.25">
      <c r="A361" s="40" t="s">
        <v>141</v>
      </c>
      <c r="B361" s="46">
        <v>153</v>
      </c>
      <c r="C361" s="46">
        <v>92</v>
      </c>
      <c r="D361" s="45">
        <v>45566</v>
      </c>
      <c r="E361" s="45">
        <v>45808</v>
      </c>
      <c r="F361" s="40"/>
    </row>
    <row r="362" spans="1:6" ht="14.25" customHeight="1" x14ac:dyDescent="0.25">
      <c r="A362" s="40" t="s">
        <v>141</v>
      </c>
      <c r="B362" s="46">
        <v>175</v>
      </c>
      <c r="C362" s="46">
        <v>92</v>
      </c>
      <c r="D362" s="45">
        <v>45809</v>
      </c>
      <c r="E362" s="45">
        <v>45930</v>
      </c>
      <c r="F362" s="40"/>
    </row>
    <row r="363" spans="1:6" ht="14.25" customHeight="1" x14ac:dyDescent="0.25">
      <c r="A363" s="40" t="s">
        <v>410</v>
      </c>
      <c r="B363" s="46">
        <v>140</v>
      </c>
      <c r="C363" s="46">
        <v>80</v>
      </c>
      <c r="D363" s="45">
        <v>45566</v>
      </c>
      <c r="E363" s="45">
        <v>45930</v>
      </c>
      <c r="F363" s="40"/>
    </row>
    <row r="364" spans="1:6" ht="14.25" customHeight="1" x14ac:dyDescent="0.25">
      <c r="A364" s="40" t="s">
        <v>269</v>
      </c>
      <c r="B364" s="46">
        <v>148</v>
      </c>
      <c r="C364" s="46">
        <v>92</v>
      </c>
      <c r="D364" s="45">
        <v>45566</v>
      </c>
      <c r="E364" s="45">
        <v>45930</v>
      </c>
      <c r="F364" s="40"/>
    </row>
    <row r="365" spans="1:6" ht="14.25" customHeight="1" x14ac:dyDescent="0.25">
      <c r="A365" s="40" t="s">
        <v>278</v>
      </c>
      <c r="B365" s="46">
        <v>130</v>
      </c>
      <c r="C365" s="46">
        <v>74</v>
      </c>
      <c r="D365" s="45">
        <v>45566</v>
      </c>
      <c r="E365" s="45">
        <v>45808</v>
      </c>
      <c r="F365" s="40"/>
    </row>
    <row r="366" spans="1:6" ht="14.25" customHeight="1" x14ac:dyDescent="0.25">
      <c r="A366" s="40" t="s">
        <v>278</v>
      </c>
      <c r="B366" s="46">
        <v>195</v>
      </c>
      <c r="C366" s="46">
        <v>74</v>
      </c>
      <c r="D366" s="45">
        <v>45809</v>
      </c>
      <c r="E366" s="45">
        <v>45930</v>
      </c>
      <c r="F366" s="40"/>
    </row>
    <row r="367" spans="1:6" ht="14.25" customHeight="1" x14ac:dyDescent="0.25">
      <c r="A367" s="40" t="s">
        <v>382</v>
      </c>
      <c r="B367" s="46">
        <v>221</v>
      </c>
      <c r="C367" s="46">
        <v>86</v>
      </c>
      <c r="D367" s="45">
        <v>45566</v>
      </c>
      <c r="E367" s="45">
        <v>45596</v>
      </c>
      <c r="F367" s="40"/>
    </row>
    <row r="368" spans="1:6" ht="14.25" customHeight="1" x14ac:dyDescent="0.25">
      <c r="A368" s="40" t="s">
        <v>382</v>
      </c>
      <c r="B368" s="46">
        <v>110</v>
      </c>
      <c r="C368" s="46">
        <v>86</v>
      </c>
      <c r="D368" s="45">
        <v>45597</v>
      </c>
      <c r="E368" s="45">
        <v>45716</v>
      </c>
      <c r="F368" s="40"/>
    </row>
    <row r="369" spans="1:6" ht="14.25" customHeight="1" x14ac:dyDescent="0.25">
      <c r="A369" s="40" t="s">
        <v>382</v>
      </c>
      <c r="B369" s="46">
        <v>212</v>
      </c>
      <c r="C369" s="46">
        <v>86</v>
      </c>
      <c r="D369" s="45">
        <v>45717</v>
      </c>
      <c r="E369" s="45">
        <v>45838</v>
      </c>
      <c r="F369" s="40"/>
    </row>
    <row r="370" spans="1:6" ht="14.25" customHeight="1" x14ac:dyDescent="0.25">
      <c r="A370" s="40" t="s">
        <v>382</v>
      </c>
      <c r="B370" s="46">
        <v>166</v>
      </c>
      <c r="C370" s="46">
        <v>86</v>
      </c>
      <c r="D370" s="45">
        <v>45839</v>
      </c>
      <c r="E370" s="45">
        <v>45900</v>
      </c>
      <c r="F370" s="40"/>
    </row>
    <row r="371" spans="1:6" ht="14.25" customHeight="1" x14ac:dyDescent="0.25">
      <c r="A371" s="40" t="s">
        <v>382</v>
      </c>
      <c r="B371" s="46">
        <v>221</v>
      </c>
      <c r="C371" s="46">
        <v>86</v>
      </c>
      <c r="D371" s="45">
        <v>45901</v>
      </c>
      <c r="E371" s="45">
        <v>45930</v>
      </c>
      <c r="F371" s="40"/>
    </row>
    <row r="372" spans="1:6" ht="14.25" customHeight="1" x14ac:dyDescent="0.25">
      <c r="A372" s="40" t="s">
        <v>126</v>
      </c>
      <c r="B372" s="46">
        <v>114</v>
      </c>
      <c r="C372" s="46">
        <v>74</v>
      </c>
      <c r="D372" s="45">
        <v>45566</v>
      </c>
      <c r="E372" s="45">
        <v>45930</v>
      </c>
      <c r="F372" s="40"/>
    </row>
    <row r="373" spans="1:6" ht="14.25" customHeight="1" x14ac:dyDescent="0.25">
      <c r="A373" s="40" t="s">
        <v>142</v>
      </c>
      <c r="B373" s="46">
        <v>191</v>
      </c>
      <c r="C373" s="46">
        <v>92</v>
      </c>
      <c r="D373" s="45">
        <v>45566</v>
      </c>
      <c r="E373" s="45">
        <v>45688</v>
      </c>
      <c r="F373" s="40"/>
    </row>
    <row r="374" spans="1:6" ht="14.25" customHeight="1" x14ac:dyDescent="0.25">
      <c r="A374" s="40" t="s">
        <v>142</v>
      </c>
      <c r="B374" s="46">
        <v>199</v>
      </c>
      <c r="C374" s="46">
        <v>92</v>
      </c>
      <c r="D374" s="45">
        <v>45689</v>
      </c>
      <c r="E374" s="45">
        <v>45838</v>
      </c>
      <c r="F374" s="40"/>
    </row>
    <row r="375" spans="1:6" ht="14.25" customHeight="1" x14ac:dyDescent="0.25">
      <c r="A375" s="40" t="s">
        <v>142</v>
      </c>
      <c r="B375" s="46">
        <v>279</v>
      </c>
      <c r="C375" s="46">
        <v>92</v>
      </c>
      <c r="D375" s="45">
        <v>45839</v>
      </c>
      <c r="E375" s="45">
        <v>45900</v>
      </c>
      <c r="F375" s="40"/>
    </row>
    <row r="376" spans="1:6" ht="14.25" customHeight="1" x14ac:dyDescent="0.25">
      <c r="A376" s="40" t="s">
        <v>142</v>
      </c>
      <c r="B376" s="46">
        <v>191</v>
      </c>
      <c r="C376" s="46">
        <v>92</v>
      </c>
      <c r="D376" s="45">
        <v>45901</v>
      </c>
      <c r="E376" s="45">
        <v>45930</v>
      </c>
      <c r="F376" s="40"/>
    </row>
    <row r="377" spans="1:6" ht="14.25" customHeight="1" x14ac:dyDescent="0.25">
      <c r="A377" s="40" t="s">
        <v>353</v>
      </c>
      <c r="B377" s="46">
        <v>126</v>
      </c>
      <c r="C377" s="46">
        <v>80</v>
      </c>
      <c r="D377" s="45">
        <v>45566</v>
      </c>
      <c r="E377" s="45">
        <v>45930</v>
      </c>
      <c r="F377" s="40"/>
    </row>
    <row r="378" spans="1:6" ht="14.25" customHeight="1" x14ac:dyDescent="0.25">
      <c r="A378" s="40" t="s">
        <v>397</v>
      </c>
      <c r="B378" s="46">
        <v>227</v>
      </c>
      <c r="C378" s="46">
        <v>74</v>
      </c>
      <c r="D378" s="45">
        <v>45566</v>
      </c>
      <c r="E378" s="45">
        <v>45596</v>
      </c>
      <c r="F378" s="40"/>
    </row>
    <row r="379" spans="1:6" ht="14.25" customHeight="1" x14ac:dyDescent="0.25">
      <c r="A379" s="40" t="s">
        <v>397</v>
      </c>
      <c r="B379" s="46">
        <v>167</v>
      </c>
      <c r="C379" s="46">
        <v>74</v>
      </c>
      <c r="D379" s="45">
        <v>45597</v>
      </c>
      <c r="E379" s="45">
        <v>45869</v>
      </c>
      <c r="F379" s="40"/>
    </row>
    <row r="380" spans="1:6" ht="14.25" customHeight="1" x14ac:dyDescent="0.25">
      <c r="A380" s="40" t="s">
        <v>397</v>
      </c>
      <c r="B380" s="46">
        <v>227</v>
      </c>
      <c r="C380" s="46">
        <v>74</v>
      </c>
      <c r="D380" s="45">
        <v>45870</v>
      </c>
      <c r="E380" s="45">
        <v>45930</v>
      </c>
      <c r="F380" s="40"/>
    </row>
    <row r="381" spans="1:6" ht="14.25" customHeight="1" x14ac:dyDescent="0.25">
      <c r="A381" s="40" t="s">
        <v>175</v>
      </c>
      <c r="B381" s="46">
        <v>185</v>
      </c>
      <c r="C381" s="46">
        <v>74</v>
      </c>
      <c r="D381" s="45">
        <v>45566</v>
      </c>
      <c r="E381" s="45">
        <v>45596</v>
      </c>
      <c r="F381" s="40"/>
    </row>
    <row r="382" spans="1:6" ht="14.25" customHeight="1" x14ac:dyDescent="0.25">
      <c r="A382" s="40" t="s">
        <v>175</v>
      </c>
      <c r="B382" s="46">
        <v>136</v>
      </c>
      <c r="C382" s="46">
        <v>74</v>
      </c>
      <c r="D382" s="45">
        <v>45597</v>
      </c>
      <c r="E382" s="45">
        <v>45808</v>
      </c>
      <c r="F382" s="40"/>
    </row>
    <row r="383" spans="1:6" ht="14.25" customHeight="1" x14ac:dyDescent="0.25">
      <c r="A383" s="40" t="s">
        <v>175</v>
      </c>
      <c r="B383" s="46">
        <v>185</v>
      </c>
      <c r="C383" s="46">
        <v>74</v>
      </c>
      <c r="D383" s="45">
        <v>45809</v>
      </c>
      <c r="E383" s="45">
        <v>45930</v>
      </c>
      <c r="F383" s="40"/>
    </row>
    <row r="384" spans="1:6" ht="14.25" customHeight="1" x14ac:dyDescent="0.25">
      <c r="A384" s="40" t="s">
        <v>263</v>
      </c>
      <c r="B384" s="46">
        <v>110</v>
      </c>
      <c r="C384" s="46">
        <v>68</v>
      </c>
      <c r="D384" s="45">
        <v>45566</v>
      </c>
      <c r="E384" s="45">
        <v>45808</v>
      </c>
      <c r="F384" s="40"/>
    </row>
    <row r="385" spans="1:6" ht="14.25" customHeight="1" x14ac:dyDescent="0.25">
      <c r="A385" s="40" t="s">
        <v>263</v>
      </c>
      <c r="B385" s="46">
        <v>149</v>
      </c>
      <c r="C385" s="46">
        <v>68</v>
      </c>
      <c r="D385" s="45">
        <v>45809</v>
      </c>
      <c r="E385" s="45">
        <v>45900</v>
      </c>
      <c r="F385" s="40"/>
    </row>
    <row r="386" spans="1:6" ht="14.25" customHeight="1" x14ac:dyDescent="0.25">
      <c r="A386" s="40" t="s">
        <v>263</v>
      </c>
      <c r="B386" s="46">
        <v>110</v>
      </c>
      <c r="C386" s="46">
        <v>68</v>
      </c>
      <c r="D386" s="45">
        <v>45901</v>
      </c>
      <c r="E386" s="45">
        <v>45930</v>
      </c>
      <c r="F386" s="40"/>
    </row>
    <row r="387" spans="1:6" ht="14.25" customHeight="1" x14ac:dyDescent="0.25">
      <c r="A387" s="40" t="s">
        <v>363</v>
      </c>
      <c r="B387" s="46">
        <v>110</v>
      </c>
      <c r="C387" s="46">
        <v>74</v>
      </c>
      <c r="D387" s="45">
        <v>45566</v>
      </c>
      <c r="E387" s="45">
        <v>45747</v>
      </c>
      <c r="F387" s="40"/>
    </row>
    <row r="388" spans="1:6" ht="14.25" customHeight="1" x14ac:dyDescent="0.25">
      <c r="A388" s="40" t="s">
        <v>363</v>
      </c>
      <c r="B388" s="46">
        <v>132</v>
      </c>
      <c r="C388" s="46">
        <v>74</v>
      </c>
      <c r="D388" s="45">
        <v>45748</v>
      </c>
      <c r="E388" s="45">
        <v>45808</v>
      </c>
      <c r="F388" s="40"/>
    </row>
    <row r="389" spans="1:6" ht="14.25" customHeight="1" x14ac:dyDescent="0.25">
      <c r="A389" s="40" t="s">
        <v>363</v>
      </c>
      <c r="B389" s="46">
        <v>182</v>
      </c>
      <c r="C389" s="46">
        <v>74</v>
      </c>
      <c r="D389" s="45">
        <v>45809</v>
      </c>
      <c r="E389" s="45">
        <v>45900</v>
      </c>
      <c r="F389" s="40"/>
    </row>
    <row r="390" spans="1:6" ht="14.25" customHeight="1" x14ac:dyDescent="0.25">
      <c r="A390" s="40" t="s">
        <v>363</v>
      </c>
      <c r="B390" s="46">
        <v>110</v>
      </c>
      <c r="C390" s="46">
        <v>74</v>
      </c>
      <c r="D390" s="45">
        <v>45901</v>
      </c>
      <c r="E390" s="45">
        <v>45930</v>
      </c>
      <c r="F390" s="40"/>
    </row>
    <row r="391" spans="1:6" ht="14.25" customHeight="1" x14ac:dyDescent="0.25">
      <c r="A391" s="40" t="s">
        <v>240</v>
      </c>
      <c r="B391" s="46">
        <v>175</v>
      </c>
      <c r="C391" s="46">
        <v>92</v>
      </c>
      <c r="D391" s="45">
        <v>45566</v>
      </c>
      <c r="E391" s="45">
        <v>45808</v>
      </c>
      <c r="F391" s="40"/>
    </row>
    <row r="392" spans="1:6" ht="14.25" customHeight="1" x14ac:dyDescent="0.25">
      <c r="A392" s="40" t="s">
        <v>240</v>
      </c>
      <c r="B392" s="46">
        <v>471</v>
      </c>
      <c r="C392" s="46">
        <v>92</v>
      </c>
      <c r="D392" s="45">
        <v>45809</v>
      </c>
      <c r="E392" s="45">
        <v>45930</v>
      </c>
      <c r="F392" s="40"/>
    </row>
    <row r="393" spans="1:6" ht="14.25" customHeight="1" x14ac:dyDescent="0.25">
      <c r="A393" s="40" t="s">
        <v>143</v>
      </c>
      <c r="B393" s="46">
        <v>246</v>
      </c>
      <c r="C393" s="46">
        <v>92</v>
      </c>
      <c r="D393" s="45">
        <v>45566</v>
      </c>
      <c r="E393" s="45">
        <v>45626</v>
      </c>
      <c r="F393" s="40"/>
    </row>
    <row r="394" spans="1:6" ht="14.25" customHeight="1" x14ac:dyDescent="0.25">
      <c r="A394" s="40" t="s">
        <v>143</v>
      </c>
      <c r="B394" s="46">
        <v>172</v>
      </c>
      <c r="C394" s="46">
        <v>92</v>
      </c>
      <c r="D394" s="45">
        <v>45627</v>
      </c>
      <c r="E394" s="45">
        <v>45688</v>
      </c>
      <c r="F394" s="40"/>
    </row>
    <row r="395" spans="1:6" ht="14.25" customHeight="1" x14ac:dyDescent="0.25">
      <c r="A395" s="40" t="s">
        <v>143</v>
      </c>
      <c r="B395" s="46">
        <v>246</v>
      </c>
      <c r="C395" s="46">
        <v>92</v>
      </c>
      <c r="D395" s="45">
        <v>45689</v>
      </c>
      <c r="E395" s="45">
        <v>45930</v>
      </c>
      <c r="F395" s="40"/>
    </row>
    <row r="396" spans="1:6" ht="14.25" customHeight="1" x14ac:dyDescent="0.25">
      <c r="A396" s="40" t="s">
        <v>197</v>
      </c>
      <c r="B396" s="46">
        <v>164</v>
      </c>
      <c r="C396" s="46">
        <v>80</v>
      </c>
      <c r="D396" s="45">
        <v>45566</v>
      </c>
      <c r="E396" s="45">
        <v>45626</v>
      </c>
      <c r="F396" s="40"/>
    </row>
    <row r="397" spans="1:6" ht="14.25" customHeight="1" x14ac:dyDescent="0.25">
      <c r="A397" s="40" t="s">
        <v>197</v>
      </c>
      <c r="B397" s="46">
        <v>257</v>
      </c>
      <c r="C397" s="46">
        <v>80</v>
      </c>
      <c r="D397" s="45">
        <v>45627</v>
      </c>
      <c r="E397" s="45">
        <v>45688</v>
      </c>
      <c r="F397" s="40"/>
    </row>
    <row r="398" spans="1:6" ht="14.25" customHeight="1" x14ac:dyDescent="0.25">
      <c r="A398" s="40" t="s">
        <v>197</v>
      </c>
      <c r="B398" s="46">
        <v>314</v>
      </c>
      <c r="C398" s="46">
        <v>80</v>
      </c>
      <c r="D398" s="45">
        <v>45689</v>
      </c>
      <c r="E398" s="45">
        <v>45777</v>
      </c>
      <c r="F398" s="40"/>
    </row>
    <row r="399" spans="1:6" ht="14.25" customHeight="1" x14ac:dyDescent="0.25">
      <c r="A399" s="40" t="s">
        <v>197</v>
      </c>
      <c r="B399" s="46">
        <v>164</v>
      </c>
      <c r="C399" s="46">
        <v>80</v>
      </c>
      <c r="D399" s="45">
        <v>45778</v>
      </c>
      <c r="E399" s="45">
        <v>45930</v>
      </c>
      <c r="F399" s="40"/>
    </row>
    <row r="400" spans="1:6" ht="14.25" customHeight="1" x14ac:dyDescent="0.25">
      <c r="A400" s="40" t="s">
        <v>371</v>
      </c>
      <c r="B400" s="46">
        <v>248</v>
      </c>
      <c r="C400" s="46">
        <v>86</v>
      </c>
      <c r="D400" s="45">
        <v>45566</v>
      </c>
      <c r="E400" s="45">
        <v>45596</v>
      </c>
      <c r="F400" s="40"/>
    </row>
    <row r="401" spans="1:6" ht="14.25" customHeight="1" x14ac:dyDescent="0.25">
      <c r="A401" s="40" t="s">
        <v>371</v>
      </c>
      <c r="B401" s="46">
        <v>217</v>
      </c>
      <c r="C401" s="46">
        <v>86</v>
      </c>
      <c r="D401" s="45">
        <v>45597</v>
      </c>
      <c r="E401" s="45">
        <v>45900</v>
      </c>
      <c r="F401" s="40"/>
    </row>
    <row r="402" spans="1:6" ht="14.25" customHeight="1" x14ac:dyDescent="0.25">
      <c r="A402" s="40" t="s">
        <v>371</v>
      </c>
      <c r="B402" s="46">
        <v>248</v>
      </c>
      <c r="C402" s="46">
        <v>86</v>
      </c>
      <c r="D402" s="45">
        <v>45901</v>
      </c>
      <c r="E402" s="45">
        <v>45930</v>
      </c>
      <c r="F402" s="40"/>
    </row>
    <row r="403" spans="1:6" ht="14.25" customHeight="1" x14ac:dyDescent="0.25">
      <c r="A403" s="40" t="s">
        <v>182</v>
      </c>
      <c r="B403" s="46">
        <v>130</v>
      </c>
      <c r="C403" s="46">
        <v>80</v>
      </c>
      <c r="D403" s="45">
        <v>45566</v>
      </c>
      <c r="E403" s="45">
        <v>45930</v>
      </c>
      <c r="F403" s="40"/>
    </row>
    <row r="404" spans="1:6" ht="14.25" customHeight="1" x14ac:dyDescent="0.25">
      <c r="A404" s="40" t="s">
        <v>183</v>
      </c>
      <c r="B404" s="46">
        <v>124</v>
      </c>
      <c r="C404" s="46">
        <v>86</v>
      </c>
      <c r="D404" s="45">
        <v>45566</v>
      </c>
      <c r="E404" s="45">
        <v>45930</v>
      </c>
      <c r="F404" s="40"/>
    </row>
    <row r="405" spans="1:6" ht="14.25" customHeight="1" x14ac:dyDescent="0.25">
      <c r="A405" s="40" t="s">
        <v>233</v>
      </c>
      <c r="B405" s="46">
        <v>157</v>
      </c>
      <c r="C405" s="46">
        <v>80</v>
      </c>
      <c r="D405" s="45">
        <v>45566</v>
      </c>
      <c r="E405" s="45">
        <v>45688</v>
      </c>
      <c r="F405" s="40"/>
    </row>
    <row r="406" spans="1:6" ht="14.25" customHeight="1" x14ac:dyDescent="0.25">
      <c r="A406" s="40" t="s">
        <v>233</v>
      </c>
      <c r="B406" s="46">
        <v>179</v>
      </c>
      <c r="C406" s="46">
        <v>80</v>
      </c>
      <c r="D406" s="45">
        <v>45689</v>
      </c>
      <c r="E406" s="45">
        <v>45808</v>
      </c>
      <c r="F406" s="40"/>
    </row>
    <row r="407" spans="1:6" ht="14.25" customHeight="1" x14ac:dyDescent="0.25">
      <c r="A407" s="40" t="s">
        <v>233</v>
      </c>
      <c r="B407" s="46">
        <v>133</v>
      </c>
      <c r="C407" s="46">
        <v>80</v>
      </c>
      <c r="D407" s="45">
        <v>45809</v>
      </c>
      <c r="E407" s="45">
        <v>45900</v>
      </c>
      <c r="F407" s="40"/>
    </row>
    <row r="408" spans="1:6" ht="14.25" customHeight="1" x14ac:dyDescent="0.25">
      <c r="A408" s="40" t="s">
        <v>233</v>
      </c>
      <c r="B408" s="46">
        <v>157</v>
      </c>
      <c r="C408" s="46">
        <v>80</v>
      </c>
      <c r="D408" s="45">
        <v>45901</v>
      </c>
      <c r="E408" s="45">
        <v>45930</v>
      </c>
      <c r="F408" s="40"/>
    </row>
    <row r="409" spans="1:6" ht="14.25" customHeight="1" x14ac:dyDescent="0.25">
      <c r="A409" s="40" t="s">
        <v>320</v>
      </c>
      <c r="B409" s="46">
        <v>342</v>
      </c>
      <c r="C409" s="46">
        <v>92</v>
      </c>
      <c r="D409" s="45">
        <v>45566</v>
      </c>
      <c r="E409" s="45">
        <v>45657</v>
      </c>
      <c r="F409" s="40"/>
    </row>
    <row r="410" spans="1:6" ht="14.25" customHeight="1" x14ac:dyDescent="0.25">
      <c r="A410" s="40" t="s">
        <v>320</v>
      </c>
      <c r="B410" s="46">
        <v>179</v>
      </c>
      <c r="C410" s="46">
        <v>92</v>
      </c>
      <c r="D410" s="45">
        <v>45658</v>
      </c>
      <c r="E410" s="45">
        <v>45716</v>
      </c>
      <c r="F410" s="40"/>
    </row>
    <row r="411" spans="1:6" ht="14.25" customHeight="1" x14ac:dyDescent="0.25">
      <c r="A411" s="40" t="s">
        <v>320</v>
      </c>
      <c r="B411" s="46">
        <v>281</v>
      </c>
      <c r="C411" s="46">
        <v>92</v>
      </c>
      <c r="D411" s="45">
        <v>45717</v>
      </c>
      <c r="E411" s="45">
        <v>45838</v>
      </c>
      <c r="F411" s="40"/>
    </row>
    <row r="412" spans="1:6" ht="14.25" customHeight="1" x14ac:dyDescent="0.25">
      <c r="A412" s="40" t="s">
        <v>320</v>
      </c>
      <c r="B412" s="46">
        <v>237</v>
      </c>
      <c r="C412" s="46">
        <v>92</v>
      </c>
      <c r="D412" s="45">
        <v>45839</v>
      </c>
      <c r="E412" s="45">
        <v>45900</v>
      </c>
      <c r="F412" s="40"/>
    </row>
    <row r="413" spans="1:6" ht="14.25" customHeight="1" x14ac:dyDescent="0.25">
      <c r="A413" s="40" t="s">
        <v>320</v>
      </c>
      <c r="B413" s="46">
        <v>342</v>
      </c>
      <c r="C413" s="46">
        <v>92</v>
      </c>
      <c r="D413" s="45">
        <v>45901</v>
      </c>
      <c r="E413" s="45">
        <v>45930</v>
      </c>
      <c r="F413" s="40"/>
    </row>
    <row r="414" spans="1:6" ht="14.25" customHeight="1" x14ac:dyDescent="0.25">
      <c r="A414" s="40" t="s">
        <v>301</v>
      </c>
      <c r="B414" s="46">
        <v>156</v>
      </c>
      <c r="C414" s="46">
        <v>86</v>
      </c>
      <c r="D414" s="45">
        <v>45566</v>
      </c>
      <c r="E414" s="45">
        <v>45930</v>
      </c>
      <c r="F414" s="40"/>
    </row>
    <row r="415" spans="1:6" ht="14.25" customHeight="1" x14ac:dyDescent="0.25">
      <c r="A415" s="40" t="s">
        <v>321</v>
      </c>
      <c r="B415" s="46">
        <v>110</v>
      </c>
      <c r="C415" s="46">
        <v>80</v>
      </c>
      <c r="D415" s="45">
        <v>45566</v>
      </c>
      <c r="E415" s="45">
        <v>45808</v>
      </c>
      <c r="F415" s="40"/>
    </row>
    <row r="416" spans="1:6" ht="14.25" customHeight="1" x14ac:dyDescent="0.25">
      <c r="A416" s="40" t="s">
        <v>321</v>
      </c>
      <c r="B416" s="46">
        <v>142</v>
      </c>
      <c r="C416" s="46">
        <v>80</v>
      </c>
      <c r="D416" s="45">
        <v>45809</v>
      </c>
      <c r="E416" s="45">
        <v>45900</v>
      </c>
      <c r="F416" s="40"/>
    </row>
    <row r="417" spans="1:6" ht="14.25" customHeight="1" x14ac:dyDescent="0.25">
      <c r="A417" s="40" t="s">
        <v>321</v>
      </c>
      <c r="B417" s="46">
        <v>110</v>
      </c>
      <c r="C417" s="46">
        <v>80</v>
      </c>
      <c r="D417" s="45">
        <v>45901</v>
      </c>
      <c r="E417" s="45">
        <v>45930</v>
      </c>
      <c r="F417" s="40"/>
    </row>
    <row r="418" spans="1:6" ht="14.25" customHeight="1" x14ac:dyDescent="0.25">
      <c r="A418" s="40" t="s">
        <v>241</v>
      </c>
      <c r="B418" s="46">
        <v>157</v>
      </c>
      <c r="C418" s="46">
        <v>80</v>
      </c>
      <c r="D418" s="45">
        <v>45566</v>
      </c>
      <c r="E418" s="45">
        <v>45930</v>
      </c>
      <c r="F418" s="40"/>
    </row>
    <row r="419" spans="1:6" ht="14.25" customHeight="1" x14ac:dyDescent="0.25">
      <c r="A419" s="40" t="s">
        <v>322</v>
      </c>
      <c r="B419" s="46">
        <v>129</v>
      </c>
      <c r="C419" s="46">
        <v>80</v>
      </c>
      <c r="D419" s="45">
        <v>45566</v>
      </c>
      <c r="E419" s="45">
        <v>45930</v>
      </c>
      <c r="F419" s="40"/>
    </row>
    <row r="420" spans="1:6" ht="14.25" customHeight="1" x14ac:dyDescent="0.25">
      <c r="A420" s="40" t="s">
        <v>223</v>
      </c>
      <c r="B420" s="46">
        <v>115</v>
      </c>
      <c r="C420" s="46">
        <v>80</v>
      </c>
      <c r="D420" s="45">
        <v>45566</v>
      </c>
      <c r="E420" s="45">
        <v>45930</v>
      </c>
      <c r="F420" s="40"/>
    </row>
    <row r="421" spans="1:6" ht="14.25" customHeight="1" x14ac:dyDescent="0.25">
      <c r="A421" s="40" t="s">
        <v>144</v>
      </c>
      <c r="B421" s="46">
        <v>135</v>
      </c>
      <c r="C421" s="46">
        <v>80</v>
      </c>
      <c r="D421" s="45">
        <v>45566</v>
      </c>
      <c r="E421" s="45">
        <v>45930</v>
      </c>
      <c r="F421" s="40"/>
    </row>
    <row r="422" spans="1:6" ht="14.25" customHeight="1" x14ac:dyDescent="0.25">
      <c r="A422" s="40" t="s">
        <v>145</v>
      </c>
      <c r="B422" s="46">
        <v>145</v>
      </c>
      <c r="C422" s="46">
        <v>92</v>
      </c>
      <c r="D422" s="45">
        <v>45566</v>
      </c>
      <c r="E422" s="45">
        <v>45930</v>
      </c>
      <c r="F422" s="40"/>
    </row>
    <row r="423" spans="1:6" ht="14.25" customHeight="1" x14ac:dyDescent="0.25">
      <c r="A423" s="40" t="s">
        <v>253</v>
      </c>
      <c r="B423" s="46">
        <v>115</v>
      </c>
      <c r="C423" s="46">
        <v>80</v>
      </c>
      <c r="D423" s="45">
        <v>45566</v>
      </c>
      <c r="E423" s="45">
        <v>45808</v>
      </c>
      <c r="F423" s="40"/>
    </row>
    <row r="424" spans="1:6" ht="14.25" customHeight="1" x14ac:dyDescent="0.25">
      <c r="A424" s="40" t="s">
        <v>253</v>
      </c>
      <c r="B424" s="46">
        <v>295</v>
      </c>
      <c r="C424" s="46">
        <v>80</v>
      </c>
      <c r="D424" s="45">
        <v>45809</v>
      </c>
      <c r="E424" s="45">
        <v>45900</v>
      </c>
      <c r="F424" s="40"/>
    </row>
    <row r="425" spans="1:6" ht="14.25" customHeight="1" x14ac:dyDescent="0.25">
      <c r="A425" s="40" t="s">
        <v>253</v>
      </c>
      <c r="B425" s="46">
        <v>115</v>
      </c>
      <c r="C425" s="46">
        <v>80</v>
      </c>
      <c r="D425" s="45">
        <v>45901</v>
      </c>
      <c r="E425" s="45">
        <v>45930</v>
      </c>
      <c r="F425" s="40"/>
    </row>
    <row r="426" spans="1:6" ht="14.25" customHeight="1" x14ac:dyDescent="0.25">
      <c r="A426" s="40" t="s">
        <v>401</v>
      </c>
      <c r="B426" s="46">
        <v>110</v>
      </c>
      <c r="C426" s="46">
        <v>86</v>
      </c>
      <c r="D426" s="45">
        <v>45566</v>
      </c>
      <c r="E426" s="45">
        <v>45838</v>
      </c>
      <c r="F426" s="40"/>
    </row>
    <row r="427" spans="1:6" ht="14.25" customHeight="1" x14ac:dyDescent="0.25">
      <c r="A427" s="40" t="s">
        <v>401</v>
      </c>
      <c r="B427" s="46">
        <v>132</v>
      </c>
      <c r="C427" s="46">
        <v>86</v>
      </c>
      <c r="D427" s="45">
        <v>45839</v>
      </c>
      <c r="E427" s="45">
        <v>45900</v>
      </c>
      <c r="F427" s="40"/>
    </row>
    <row r="428" spans="1:6" ht="14.25" customHeight="1" x14ac:dyDescent="0.25">
      <c r="A428" s="40" t="s">
        <v>401</v>
      </c>
      <c r="B428" s="46">
        <v>110</v>
      </c>
      <c r="C428" s="46">
        <v>86</v>
      </c>
      <c r="D428" s="45">
        <v>45901</v>
      </c>
      <c r="E428" s="45">
        <v>45930</v>
      </c>
      <c r="F428" s="40"/>
    </row>
    <row r="429" spans="1:6" ht="14.25" customHeight="1" x14ac:dyDescent="0.25">
      <c r="A429" s="40" t="s">
        <v>337</v>
      </c>
      <c r="B429" s="46">
        <v>116</v>
      </c>
      <c r="C429" s="46">
        <v>80</v>
      </c>
      <c r="D429" s="45">
        <v>45566</v>
      </c>
      <c r="E429" s="45">
        <v>45930</v>
      </c>
      <c r="F429" s="40"/>
    </row>
    <row r="430" spans="1:6" ht="14.25" customHeight="1" x14ac:dyDescent="0.25">
      <c r="A430" s="40" t="s">
        <v>402</v>
      </c>
      <c r="B430" s="46">
        <v>128</v>
      </c>
      <c r="C430" s="46">
        <v>80</v>
      </c>
      <c r="D430" s="45">
        <v>45566</v>
      </c>
      <c r="E430" s="45">
        <v>45626</v>
      </c>
      <c r="F430" s="40"/>
    </row>
    <row r="431" spans="1:6" ht="14.25" customHeight="1" x14ac:dyDescent="0.25">
      <c r="A431" s="40" t="s">
        <v>402</v>
      </c>
      <c r="B431" s="46">
        <v>151</v>
      </c>
      <c r="C431" s="46">
        <v>80</v>
      </c>
      <c r="D431" s="45">
        <v>45627</v>
      </c>
      <c r="E431" s="45">
        <v>45838</v>
      </c>
      <c r="F431" s="40"/>
    </row>
    <row r="432" spans="1:6" ht="14.25" customHeight="1" x14ac:dyDescent="0.25">
      <c r="A432" s="40" t="s">
        <v>402</v>
      </c>
      <c r="B432" s="46">
        <v>175</v>
      </c>
      <c r="C432" s="46">
        <v>80</v>
      </c>
      <c r="D432" s="45">
        <v>45839</v>
      </c>
      <c r="E432" s="45">
        <v>45900</v>
      </c>
      <c r="F432" s="40"/>
    </row>
    <row r="433" spans="1:6" ht="14.25" customHeight="1" x14ac:dyDescent="0.25">
      <c r="A433" s="40" t="s">
        <v>402</v>
      </c>
      <c r="B433" s="46">
        <v>128</v>
      </c>
      <c r="C433" s="46">
        <v>80</v>
      </c>
      <c r="D433" s="45">
        <v>45901</v>
      </c>
      <c r="E433" s="45">
        <v>45930</v>
      </c>
      <c r="F433" s="40"/>
    </row>
    <row r="434" spans="1:6" ht="14.25" customHeight="1" x14ac:dyDescent="0.25">
      <c r="A434" s="40" t="s">
        <v>289</v>
      </c>
      <c r="B434" s="46">
        <v>122</v>
      </c>
      <c r="C434" s="46">
        <v>80</v>
      </c>
      <c r="D434" s="45">
        <v>45566</v>
      </c>
      <c r="E434" s="45">
        <v>45930</v>
      </c>
      <c r="F434" s="40"/>
    </row>
    <row r="435" spans="1:6" ht="14.25" customHeight="1" x14ac:dyDescent="0.25">
      <c r="A435" s="40" t="s">
        <v>198</v>
      </c>
      <c r="B435" s="46">
        <v>140</v>
      </c>
      <c r="C435" s="46">
        <v>80</v>
      </c>
      <c r="D435" s="45">
        <v>45566</v>
      </c>
      <c r="E435" s="45">
        <v>45657</v>
      </c>
      <c r="F435" s="40"/>
    </row>
    <row r="436" spans="1:6" ht="14.25" customHeight="1" x14ac:dyDescent="0.25">
      <c r="A436" s="40" t="s">
        <v>198</v>
      </c>
      <c r="B436" s="46">
        <v>169</v>
      </c>
      <c r="C436" s="46">
        <v>80</v>
      </c>
      <c r="D436" s="45">
        <v>45658</v>
      </c>
      <c r="E436" s="45">
        <v>45747</v>
      </c>
      <c r="F436" s="40"/>
    </row>
    <row r="437" spans="1:6" ht="14.25" customHeight="1" x14ac:dyDescent="0.25">
      <c r="A437" s="40" t="s">
        <v>198</v>
      </c>
      <c r="B437" s="46">
        <v>140</v>
      </c>
      <c r="C437" s="46">
        <v>80</v>
      </c>
      <c r="D437" s="45">
        <v>45748</v>
      </c>
      <c r="E437" s="45">
        <v>45930</v>
      </c>
      <c r="F437" s="40"/>
    </row>
    <row r="438" spans="1:6" ht="14.25" customHeight="1" x14ac:dyDescent="0.25">
      <c r="A438" s="40" t="s">
        <v>273</v>
      </c>
      <c r="B438" s="46">
        <v>127</v>
      </c>
      <c r="C438" s="46">
        <v>68</v>
      </c>
      <c r="D438" s="45">
        <v>45566</v>
      </c>
      <c r="E438" s="45">
        <v>45930</v>
      </c>
      <c r="F438" s="40"/>
    </row>
    <row r="439" spans="1:6" ht="14.25" customHeight="1" x14ac:dyDescent="0.25">
      <c r="A439" s="40" t="s">
        <v>146</v>
      </c>
      <c r="B439" s="46">
        <v>186</v>
      </c>
      <c r="C439" s="46">
        <v>86</v>
      </c>
      <c r="D439" s="45">
        <v>45566</v>
      </c>
      <c r="E439" s="45">
        <v>45777</v>
      </c>
      <c r="F439" s="40"/>
    </row>
    <row r="440" spans="1:6" ht="14.25" customHeight="1" x14ac:dyDescent="0.25">
      <c r="A440" s="40" t="s">
        <v>146</v>
      </c>
      <c r="B440" s="46">
        <v>141</v>
      </c>
      <c r="C440" s="46">
        <v>86</v>
      </c>
      <c r="D440" s="45">
        <v>45778</v>
      </c>
      <c r="E440" s="45">
        <v>45930</v>
      </c>
      <c r="F440" s="40"/>
    </row>
    <row r="441" spans="1:6" ht="14.25" customHeight="1" x14ac:dyDescent="0.25">
      <c r="A441" s="40" t="s">
        <v>199</v>
      </c>
      <c r="B441" s="46">
        <v>110</v>
      </c>
      <c r="C441" s="46">
        <v>80</v>
      </c>
      <c r="D441" s="45">
        <v>45566</v>
      </c>
      <c r="E441" s="45">
        <v>45716</v>
      </c>
      <c r="F441" s="40"/>
    </row>
    <row r="442" spans="1:6" ht="14.25" customHeight="1" x14ac:dyDescent="0.25">
      <c r="A442" s="40" t="s">
        <v>199</v>
      </c>
      <c r="B442" s="46">
        <v>147</v>
      </c>
      <c r="C442" s="46">
        <v>80</v>
      </c>
      <c r="D442" s="45">
        <v>45717</v>
      </c>
      <c r="E442" s="45">
        <v>45808</v>
      </c>
      <c r="F442" s="40"/>
    </row>
    <row r="443" spans="1:6" ht="14.25" customHeight="1" x14ac:dyDescent="0.25">
      <c r="A443" s="40" t="s">
        <v>199</v>
      </c>
      <c r="B443" s="46">
        <v>194</v>
      </c>
      <c r="C443" s="46">
        <v>80</v>
      </c>
      <c r="D443" s="45">
        <v>45809</v>
      </c>
      <c r="E443" s="45">
        <v>45869</v>
      </c>
      <c r="F443" s="40"/>
    </row>
    <row r="444" spans="1:6" ht="14.25" customHeight="1" x14ac:dyDescent="0.25">
      <c r="A444" s="40" t="s">
        <v>199</v>
      </c>
      <c r="B444" s="46">
        <v>110</v>
      </c>
      <c r="C444" s="46">
        <v>80</v>
      </c>
      <c r="D444" s="45">
        <v>45870</v>
      </c>
      <c r="E444" s="45">
        <v>45930</v>
      </c>
      <c r="F444" s="40"/>
    </row>
    <row r="445" spans="1:6" ht="14.25" customHeight="1" x14ac:dyDescent="0.25">
      <c r="A445" s="40" t="s">
        <v>383</v>
      </c>
      <c r="B445" s="46">
        <v>221</v>
      </c>
      <c r="C445" s="46">
        <v>92</v>
      </c>
      <c r="D445" s="45">
        <v>45566</v>
      </c>
      <c r="E445" s="45">
        <v>45626</v>
      </c>
      <c r="F445" s="40"/>
    </row>
    <row r="446" spans="1:6" ht="14.25" customHeight="1" x14ac:dyDescent="0.25">
      <c r="A446" s="40" t="s">
        <v>383</v>
      </c>
      <c r="B446" s="46">
        <v>483</v>
      </c>
      <c r="C446" s="46">
        <v>92</v>
      </c>
      <c r="D446" s="45">
        <v>45627</v>
      </c>
      <c r="E446" s="45">
        <v>45747</v>
      </c>
      <c r="F446" s="40"/>
    </row>
    <row r="447" spans="1:6" ht="14.25" customHeight="1" x14ac:dyDescent="0.25">
      <c r="A447" s="40" t="s">
        <v>383</v>
      </c>
      <c r="B447" s="46">
        <v>221</v>
      </c>
      <c r="C447" s="46">
        <v>92</v>
      </c>
      <c r="D447" s="45">
        <v>45748</v>
      </c>
      <c r="E447" s="45">
        <v>45930</v>
      </c>
      <c r="F447" s="40"/>
    </row>
    <row r="448" spans="1:6" ht="14.25" customHeight="1" x14ac:dyDescent="0.25">
      <c r="A448" s="40" t="s">
        <v>302</v>
      </c>
      <c r="B448" s="46">
        <v>143</v>
      </c>
      <c r="C448" s="46">
        <v>80</v>
      </c>
      <c r="D448" s="45">
        <v>45566</v>
      </c>
      <c r="E448" s="45">
        <v>45930</v>
      </c>
      <c r="F448" s="40"/>
    </row>
    <row r="449" spans="1:6" ht="14.25" customHeight="1" x14ac:dyDescent="0.25">
      <c r="A449" s="40" t="s">
        <v>378</v>
      </c>
      <c r="B449" s="46">
        <v>121</v>
      </c>
      <c r="C449" s="46">
        <v>74</v>
      </c>
      <c r="D449" s="45">
        <v>45566</v>
      </c>
      <c r="E449" s="45">
        <v>45930</v>
      </c>
      <c r="F449" s="40"/>
    </row>
    <row r="450" spans="1:6" ht="14.25" customHeight="1" x14ac:dyDescent="0.25">
      <c r="A450" s="40" t="s">
        <v>200</v>
      </c>
      <c r="B450" s="46">
        <v>120</v>
      </c>
      <c r="C450" s="46">
        <v>74</v>
      </c>
      <c r="D450" s="45">
        <v>45566</v>
      </c>
      <c r="E450" s="45">
        <v>45716</v>
      </c>
      <c r="F450" s="40"/>
    </row>
    <row r="451" spans="1:6" ht="14.25" customHeight="1" x14ac:dyDescent="0.25">
      <c r="A451" s="40" t="s">
        <v>200</v>
      </c>
      <c r="B451" s="46">
        <v>149</v>
      </c>
      <c r="C451" s="46">
        <v>74</v>
      </c>
      <c r="D451" s="45">
        <v>45717</v>
      </c>
      <c r="E451" s="45">
        <v>45808</v>
      </c>
      <c r="F451" s="40"/>
    </row>
    <row r="452" spans="1:6" ht="14.25" customHeight="1" x14ac:dyDescent="0.25">
      <c r="A452" s="40" t="s">
        <v>200</v>
      </c>
      <c r="B452" s="46">
        <v>190</v>
      </c>
      <c r="C452" s="46">
        <v>74</v>
      </c>
      <c r="D452" s="45">
        <v>45809</v>
      </c>
      <c r="E452" s="45">
        <v>45869</v>
      </c>
      <c r="F452" s="40"/>
    </row>
    <row r="453" spans="1:6" ht="14.25" customHeight="1" x14ac:dyDescent="0.25">
      <c r="A453" s="40" t="s">
        <v>200</v>
      </c>
      <c r="B453" s="46">
        <v>120</v>
      </c>
      <c r="C453" s="46">
        <v>74</v>
      </c>
      <c r="D453" s="45">
        <v>45870</v>
      </c>
      <c r="E453" s="45">
        <v>45930</v>
      </c>
      <c r="F453" s="40"/>
    </row>
    <row r="454" spans="1:6" ht="14.25" customHeight="1" x14ac:dyDescent="0.25">
      <c r="A454" s="40" t="s">
        <v>264</v>
      </c>
      <c r="B454" s="46">
        <v>171</v>
      </c>
      <c r="C454" s="46">
        <v>86</v>
      </c>
      <c r="D454" s="45">
        <v>45566</v>
      </c>
      <c r="E454" s="45">
        <v>45596</v>
      </c>
      <c r="F454" s="40"/>
    </row>
    <row r="455" spans="1:6" ht="14.25" customHeight="1" x14ac:dyDescent="0.25">
      <c r="A455" s="40" t="s">
        <v>264</v>
      </c>
      <c r="B455" s="46">
        <v>116</v>
      </c>
      <c r="C455" s="46">
        <v>86</v>
      </c>
      <c r="D455" s="45">
        <v>45597</v>
      </c>
      <c r="E455" s="45">
        <v>45808</v>
      </c>
      <c r="F455" s="40"/>
    </row>
    <row r="456" spans="1:6" ht="14.25" customHeight="1" x14ac:dyDescent="0.25">
      <c r="A456" s="40" t="s">
        <v>264</v>
      </c>
      <c r="B456" s="46">
        <v>220</v>
      </c>
      <c r="C456" s="46">
        <v>86</v>
      </c>
      <c r="D456" s="45">
        <v>45809</v>
      </c>
      <c r="E456" s="45">
        <v>45900</v>
      </c>
      <c r="F456" s="40"/>
    </row>
    <row r="457" spans="1:6" ht="14.25" customHeight="1" x14ac:dyDescent="0.25">
      <c r="A457" s="40" t="s">
        <v>264</v>
      </c>
      <c r="B457" s="46">
        <v>171</v>
      </c>
      <c r="C457" s="46">
        <v>86</v>
      </c>
      <c r="D457" s="45">
        <v>45901</v>
      </c>
      <c r="E457" s="45">
        <v>45930</v>
      </c>
      <c r="F457" s="40"/>
    </row>
    <row r="458" spans="1:6" ht="14.25" customHeight="1" x14ac:dyDescent="0.25">
      <c r="A458" s="40" t="s">
        <v>354</v>
      </c>
      <c r="B458" s="46">
        <v>218</v>
      </c>
      <c r="C458" s="46">
        <v>92</v>
      </c>
      <c r="D458" s="45">
        <v>45566</v>
      </c>
      <c r="E458" s="45">
        <v>45626</v>
      </c>
      <c r="F458" s="40"/>
    </row>
    <row r="459" spans="1:6" ht="14.25" customHeight="1" x14ac:dyDescent="0.25">
      <c r="A459" s="40" t="s">
        <v>354</v>
      </c>
      <c r="B459" s="46">
        <v>156</v>
      </c>
      <c r="C459" s="46">
        <v>92</v>
      </c>
      <c r="D459" s="45">
        <v>45627</v>
      </c>
      <c r="E459" s="45">
        <v>45747</v>
      </c>
      <c r="F459" s="40"/>
    </row>
    <row r="460" spans="1:6" ht="14.25" customHeight="1" x14ac:dyDescent="0.25">
      <c r="A460" s="40" t="s">
        <v>354</v>
      </c>
      <c r="B460" s="46">
        <v>187</v>
      </c>
      <c r="C460" s="46">
        <v>92</v>
      </c>
      <c r="D460" s="45">
        <v>45748</v>
      </c>
      <c r="E460" s="45">
        <v>45900</v>
      </c>
      <c r="F460" s="40"/>
    </row>
    <row r="461" spans="1:6" ht="14.25" customHeight="1" x14ac:dyDescent="0.25">
      <c r="A461" s="40" t="s">
        <v>354</v>
      </c>
      <c r="B461" s="46">
        <v>218</v>
      </c>
      <c r="C461" s="46">
        <v>92</v>
      </c>
      <c r="D461" s="45">
        <v>45901</v>
      </c>
      <c r="E461" s="45">
        <v>45930</v>
      </c>
      <c r="F461" s="40"/>
    </row>
    <row r="462" spans="1:6" ht="14.25" customHeight="1" x14ac:dyDescent="0.25">
      <c r="A462" s="40" t="s">
        <v>130</v>
      </c>
      <c r="B462" s="46">
        <v>160</v>
      </c>
      <c r="C462" s="46">
        <v>86</v>
      </c>
      <c r="D462" s="45">
        <v>45566</v>
      </c>
      <c r="E462" s="45">
        <v>45688</v>
      </c>
      <c r="F462" s="40"/>
    </row>
    <row r="463" spans="1:6" ht="14.25" customHeight="1" x14ac:dyDescent="0.25">
      <c r="A463" s="40" t="s">
        <v>130</v>
      </c>
      <c r="B463" s="46">
        <v>229</v>
      </c>
      <c r="C463" s="46">
        <v>86</v>
      </c>
      <c r="D463" s="45">
        <v>45689</v>
      </c>
      <c r="E463" s="45">
        <v>45747</v>
      </c>
      <c r="F463" s="40"/>
    </row>
    <row r="464" spans="1:6" ht="14.25" customHeight="1" x14ac:dyDescent="0.25">
      <c r="A464" s="40" t="s">
        <v>130</v>
      </c>
      <c r="B464" s="46">
        <v>161</v>
      </c>
      <c r="C464" s="46">
        <v>86</v>
      </c>
      <c r="D464" s="45">
        <v>45748</v>
      </c>
      <c r="E464" s="45">
        <v>45808</v>
      </c>
      <c r="F464" s="40"/>
    </row>
    <row r="465" spans="1:6" ht="14.25" customHeight="1" x14ac:dyDescent="0.25">
      <c r="A465" s="40" t="s">
        <v>130</v>
      </c>
      <c r="B465" s="46">
        <v>113</v>
      </c>
      <c r="C465" s="46">
        <v>86</v>
      </c>
      <c r="D465" s="45">
        <v>45809</v>
      </c>
      <c r="E465" s="45">
        <v>45900</v>
      </c>
      <c r="F465" s="40"/>
    </row>
    <row r="466" spans="1:6" ht="14.25" customHeight="1" x14ac:dyDescent="0.25">
      <c r="A466" s="40" t="s">
        <v>130</v>
      </c>
      <c r="B466" s="46">
        <v>160</v>
      </c>
      <c r="C466" s="46">
        <v>86</v>
      </c>
      <c r="D466" s="45">
        <v>45901</v>
      </c>
      <c r="E466" s="45">
        <v>45930</v>
      </c>
      <c r="F466" s="40"/>
    </row>
    <row r="467" spans="1:6" ht="14.25" customHeight="1" x14ac:dyDescent="0.25">
      <c r="A467" s="40" t="s">
        <v>355</v>
      </c>
      <c r="B467" s="46">
        <v>138</v>
      </c>
      <c r="C467" s="46">
        <v>80</v>
      </c>
      <c r="D467" s="45">
        <v>45566</v>
      </c>
      <c r="E467" s="45">
        <v>45930</v>
      </c>
      <c r="F467" s="40"/>
    </row>
    <row r="468" spans="1:6" ht="14.25" customHeight="1" x14ac:dyDescent="0.25">
      <c r="A468" s="40" t="s">
        <v>242</v>
      </c>
      <c r="B468" s="46">
        <v>136</v>
      </c>
      <c r="C468" s="46">
        <v>86</v>
      </c>
      <c r="D468" s="45">
        <v>45566</v>
      </c>
      <c r="E468" s="45">
        <v>45838</v>
      </c>
      <c r="F468" s="40"/>
    </row>
    <row r="469" spans="1:6" ht="14.25" customHeight="1" x14ac:dyDescent="0.25">
      <c r="A469" s="40" t="s">
        <v>242</v>
      </c>
      <c r="B469" s="46">
        <v>178</v>
      </c>
      <c r="C469" s="46">
        <v>86</v>
      </c>
      <c r="D469" s="45">
        <v>45839</v>
      </c>
      <c r="E469" s="45">
        <v>45900</v>
      </c>
      <c r="F469" s="40"/>
    </row>
    <row r="470" spans="1:6" ht="14.25" customHeight="1" x14ac:dyDescent="0.25">
      <c r="A470" s="40" t="s">
        <v>242</v>
      </c>
      <c r="B470" s="46">
        <v>136</v>
      </c>
      <c r="C470" s="46">
        <v>86</v>
      </c>
      <c r="D470" s="45">
        <v>45901</v>
      </c>
      <c r="E470" s="45">
        <v>45930</v>
      </c>
      <c r="F470" s="40"/>
    </row>
    <row r="471" spans="1:6" ht="14.25" customHeight="1" x14ac:dyDescent="0.25">
      <c r="A471" s="40" t="s">
        <v>379</v>
      </c>
      <c r="B471" s="46">
        <v>123</v>
      </c>
      <c r="C471" s="46">
        <v>80</v>
      </c>
      <c r="D471" s="45">
        <v>45566</v>
      </c>
      <c r="E471" s="45">
        <v>45930</v>
      </c>
      <c r="F471" s="40"/>
    </row>
    <row r="472" spans="1:6" ht="14.25" customHeight="1" x14ac:dyDescent="0.25">
      <c r="A472" s="40" t="s">
        <v>243</v>
      </c>
      <c r="B472" s="46">
        <v>126</v>
      </c>
      <c r="C472" s="46">
        <v>80</v>
      </c>
      <c r="D472" s="45">
        <v>45566</v>
      </c>
      <c r="E472" s="45">
        <v>45930</v>
      </c>
      <c r="F472" s="40"/>
    </row>
    <row r="473" spans="1:6" ht="14.25" customHeight="1" x14ac:dyDescent="0.25">
      <c r="A473" s="40" t="s">
        <v>147</v>
      </c>
      <c r="B473" s="46">
        <v>129</v>
      </c>
      <c r="C473" s="46">
        <v>86</v>
      </c>
      <c r="D473" s="45">
        <v>45566</v>
      </c>
      <c r="E473" s="45">
        <v>45930</v>
      </c>
      <c r="F473" s="40"/>
    </row>
    <row r="474" spans="1:6" ht="14.25" customHeight="1" x14ac:dyDescent="0.25">
      <c r="A474" s="40" t="s">
        <v>265</v>
      </c>
      <c r="B474" s="46">
        <v>116</v>
      </c>
      <c r="C474" s="46">
        <v>80</v>
      </c>
      <c r="D474" s="45">
        <v>45566</v>
      </c>
      <c r="E474" s="45">
        <v>45930</v>
      </c>
      <c r="F474" s="40"/>
    </row>
    <row r="475" spans="1:6" ht="14.25" customHeight="1" x14ac:dyDescent="0.25">
      <c r="A475" s="40" t="s">
        <v>403</v>
      </c>
      <c r="B475" s="46">
        <v>137</v>
      </c>
      <c r="C475" s="46">
        <v>92</v>
      </c>
      <c r="D475" s="45">
        <v>45566</v>
      </c>
      <c r="E475" s="45">
        <v>45838</v>
      </c>
      <c r="F475" s="40"/>
    </row>
    <row r="476" spans="1:6" ht="14.25" customHeight="1" x14ac:dyDescent="0.25">
      <c r="A476" s="40" t="s">
        <v>403</v>
      </c>
      <c r="B476" s="46">
        <v>235</v>
      </c>
      <c r="C476" s="46">
        <v>92</v>
      </c>
      <c r="D476" s="45">
        <v>45839</v>
      </c>
      <c r="E476" s="45">
        <v>45900</v>
      </c>
      <c r="F476" s="40"/>
    </row>
    <row r="477" spans="1:6" ht="14.25" customHeight="1" x14ac:dyDescent="0.25">
      <c r="A477" s="40" t="s">
        <v>403</v>
      </c>
      <c r="B477" s="46">
        <v>137</v>
      </c>
      <c r="C477" s="46">
        <v>92</v>
      </c>
      <c r="D477" s="45">
        <v>45901</v>
      </c>
      <c r="E477" s="45">
        <v>45930</v>
      </c>
      <c r="F477" s="40"/>
    </row>
    <row r="478" spans="1:6" ht="14.25" customHeight="1" x14ac:dyDescent="0.25">
      <c r="A478" s="40" t="s">
        <v>256</v>
      </c>
      <c r="B478" s="46">
        <v>199</v>
      </c>
      <c r="C478" s="46">
        <v>80</v>
      </c>
      <c r="D478" s="45">
        <v>45566</v>
      </c>
      <c r="E478" s="45">
        <v>45596</v>
      </c>
      <c r="F478" s="40"/>
    </row>
    <row r="479" spans="1:6" ht="14.25" customHeight="1" x14ac:dyDescent="0.25">
      <c r="A479" s="40" t="s">
        <v>256</v>
      </c>
      <c r="B479" s="46">
        <v>114</v>
      </c>
      <c r="C479" s="46">
        <v>80</v>
      </c>
      <c r="D479" s="45">
        <v>45597</v>
      </c>
      <c r="E479" s="45">
        <v>45808</v>
      </c>
      <c r="F479" s="40"/>
    </row>
    <row r="480" spans="1:6" ht="14.25" customHeight="1" x14ac:dyDescent="0.25">
      <c r="A480" s="40" t="s">
        <v>256</v>
      </c>
      <c r="B480" s="46">
        <v>211</v>
      </c>
      <c r="C480" s="46">
        <v>80</v>
      </c>
      <c r="D480" s="45">
        <v>45809</v>
      </c>
      <c r="E480" s="45">
        <v>45900</v>
      </c>
      <c r="F480" s="40"/>
    </row>
    <row r="481" spans="1:6" ht="14.25" customHeight="1" x14ac:dyDescent="0.25">
      <c r="A481" s="40" t="s">
        <v>256</v>
      </c>
      <c r="B481" s="46">
        <v>199</v>
      </c>
      <c r="C481" s="46">
        <v>80</v>
      </c>
      <c r="D481" s="45">
        <v>45901</v>
      </c>
      <c r="E481" s="45">
        <v>45930</v>
      </c>
      <c r="F481" s="40"/>
    </row>
    <row r="482" spans="1:6" ht="14.25" customHeight="1" x14ac:dyDescent="0.25">
      <c r="A482" s="40" t="s">
        <v>343</v>
      </c>
      <c r="B482" s="46">
        <v>155</v>
      </c>
      <c r="C482" s="46">
        <v>86</v>
      </c>
      <c r="D482" s="45">
        <v>45566</v>
      </c>
      <c r="E482" s="45">
        <v>45930</v>
      </c>
      <c r="F482" s="40"/>
    </row>
    <row r="483" spans="1:6" ht="14.25" customHeight="1" x14ac:dyDescent="0.25">
      <c r="A483" s="40" t="s">
        <v>296</v>
      </c>
      <c r="B483" s="46">
        <v>171</v>
      </c>
      <c r="C483" s="46">
        <v>74</v>
      </c>
      <c r="D483" s="45">
        <v>45566</v>
      </c>
      <c r="E483" s="45">
        <v>45596</v>
      </c>
      <c r="F483" s="40"/>
    </row>
    <row r="484" spans="1:6" ht="14.25" customHeight="1" x14ac:dyDescent="0.25">
      <c r="A484" s="40" t="s">
        <v>296</v>
      </c>
      <c r="B484" s="46">
        <v>129</v>
      </c>
      <c r="C484" s="46">
        <v>74</v>
      </c>
      <c r="D484" s="45">
        <v>45597</v>
      </c>
      <c r="E484" s="45">
        <v>45838</v>
      </c>
      <c r="F484" s="40"/>
    </row>
    <row r="485" spans="1:6" ht="14.25" customHeight="1" x14ac:dyDescent="0.25">
      <c r="A485" s="40" t="s">
        <v>296</v>
      </c>
      <c r="B485" s="46">
        <v>192</v>
      </c>
      <c r="C485" s="46">
        <v>74</v>
      </c>
      <c r="D485" s="45">
        <v>45839</v>
      </c>
      <c r="E485" s="45">
        <v>45900</v>
      </c>
      <c r="F485" s="40"/>
    </row>
    <row r="486" spans="1:6" ht="14.25" customHeight="1" x14ac:dyDescent="0.25">
      <c r="A486" s="40" t="s">
        <v>296</v>
      </c>
      <c r="B486" s="46">
        <v>171</v>
      </c>
      <c r="C486" s="46">
        <v>74</v>
      </c>
      <c r="D486" s="45">
        <v>45901</v>
      </c>
      <c r="E486" s="45">
        <v>45930</v>
      </c>
      <c r="F486" s="40"/>
    </row>
    <row r="487" spans="1:6" ht="14.25" customHeight="1" x14ac:dyDescent="0.25">
      <c r="A487" s="40" t="s">
        <v>323</v>
      </c>
      <c r="B487" s="46">
        <v>115</v>
      </c>
      <c r="C487" s="46">
        <v>80</v>
      </c>
      <c r="D487" s="45">
        <v>45566</v>
      </c>
      <c r="E487" s="45">
        <v>45930</v>
      </c>
      <c r="F487" s="40"/>
    </row>
    <row r="488" spans="1:6" ht="14.25" customHeight="1" x14ac:dyDescent="0.25">
      <c r="A488" s="40" t="s">
        <v>303</v>
      </c>
      <c r="B488" s="46">
        <v>138</v>
      </c>
      <c r="C488" s="46">
        <v>86</v>
      </c>
      <c r="D488" s="45">
        <v>45566</v>
      </c>
      <c r="E488" s="45">
        <v>45930</v>
      </c>
      <c r="F488" s="40"/>
    </row>
    <row r="489" spans="1:6" ht="14.25" customHeight="1" x14ac:dyDescent="0.25">
      <c r="A489" s="40" t="s">
        <v>359</v>
      </c>
      <c r="B489" s="46">
        <v>154</v>
      </c>
      <c r="C489" s="46">
        <v>80</v>
      </c>
      <c r="D489" s="45">
        <v>45566</v>
      </c>
      <c r="E489" s="45">
        <v>45930</v>
      </c>
      <c r="F489" s="40"/>
    </row>
    <row r="490" spans="1:6" ht="14.25" customHeight="1" x14ac:dyDescent="0.25">
      <c r="A490" s="40" t="s">
        <v>384</v>
      </c>
      <c r="B490" s="46">
        <v>117</v>
      </c>
      <c r="C490" s="46">
        <v>74</v>
      </c>
      <c r="D490" s="45">
        <v>45566</v>
      </c>
      <c r="E490" s="45">
        <v>45930</v>
      </c>
      <c r="F490" s="40"/>
    </row>
    <row r="491" spans="1:6" ht="14.25" customHeight="1" x14ac:dyDescent="0.25">
      <c r="A491" s="40" t="s">
        <v>201</v>
      </c>
      <c r="B491" s="46">
        <v>124</v>
      </c>
      <c r="C491" s="46">
        <v>74</v>
      </c>
      <c r="D491" s="45">
        <v>45566</v>
      </c>
      <c r="E491" s="45">
        <v>45688</v>
      </c>
      <c r="F491" s="40"/>
    </row>
    <row r="492" spans="1:6" ht="14.25" customHeight="1" x14ac:dyDescent="0.25">
      <c r="A492" s="40" t="s">
        <v>201</v>
      </c>
      <c r="B492" s="46">
        <v>192</v>
      </c>
      <c r="C492" s="46">
        <v>74</v>
      </c>
      <c r="D492" s="45">
        <v>45689</v>
      </c>
      <c r="E492" s="45">
        <v>45747</v>
      </c>
      <c r="F492" s="40"/>
    </row>
    <row r="493" spans="1:6" ht="14.25" customHeight="1" x14ac:dyDescent="0.25">
      <c r="A493" s="40" t="s">
        <v>201</v>
      </c>
      <c r="B493" s="46">
        <v>124</v>
      </c>
      <c r="C493" s="46">
        <v>74</v>
      </c>
      <c r="D493" s="45">
        <v>45748</v>
      </c>
      <c r="E493" s="45">
        <v>45930</v>
      </c>
      <c r="F493" s="40"/>
    </row>
    <row r="494" spans="1:6" ht="14.25" customHeight="1" x14ac:dyDescent="0.25">
      <c r="A494" s="40" t="s">
        <v>244</v>
      </c>
      <c r="B494" s="46">
        <v>175</v>
      </c>
      <c r="C494" s="46">
        <v>80</v>
      </c>
      <c r="D494" s="45">
        <v>45566</v>
      </c>
      <c r="E494" s="45">
        <v>45596</v>
      </c>
      <c r="F494" s="40"/>
    </row>
    <row r="495" spans="1:6" ht="14.25" customHeight="1" x14ac:dyDescent="0.25">
      <c r="A495" s="40" t="s">
        <v>244</v>
      </c>
      <c r="B495" s="46">
        <v>139</v>
      </c>
      <c r="C495" s="46">
        <v>80</v>
      </c>
      <c r="D495" s="45">
        <v>45597</v>
      </c>
      <c r="E495" s="45">
        <v>45777</v>
      </c>
      <c r="F495" s="40"/>
    </row>
    <row r="496" spans="1:6" ht="14.25" customHeight="1" x14ac:dyDescent="0.25">
      <c r="A496" s="40" t="s">
        <v>244</v>
      </c>
      <c r="B496" s="46">
        <v>175</v>
      </c>
      <c r="C496" s="46">
        <v>80</v>
      </c>
      <c r="D496" s="45">
        <v>45778</v>
      </c>
      <c r="E496" s="45">
        <v>45930</v>
      </c>
      <c r="F496" s="40"/>
    </row>
    <row r="497" spans="1:6" ht="14.25" customHeight="1" x14ac:dyDescent="0.25">
      <c r="A497" s="40" t="s">
        <v>287</v>
      </c>
      <c r="B497" s="46">
        <v>131</v>
      </c>
      <c r="C497" s="46">
        <v>74</v>
      </c>
      <c r="D497" s="45">
        <v>45566</v>
      </c>
      <c r="E497" s="45">
        <v>45930</v>
      </c>
      <c r="F497" s="40"/>
    </row>
    <row r="498" spans="1:6" ht="14.25" customHeight="1" x14ac:dyDescent="0.25">
      <c r="A498" s="40" t="s">
        <v>366</v>
      </c>
      <c r="B498" s="46">
        <v>110</v>
      </c>
      <c r="C498" s="46">
        <v>74</v>
      </c>
      <c r="D498" s="45">
        <v>45566</v>
      </c>
      <c r="E498" s="45">
        <v>45808</v>
      </c>
      <c r="F498" s="40"/>
    </row>
    <row r="499" spans="1:6" ht="14.25" customHeight="1" x14ac:dyDescent="0.25">
      <c r="A499" s="40" t="s">
        <v>366</v>
      </c>
      <c r="B499" s="46">
        <v>158</v>
      </c>
      <c r="C499" s="46">
        <v>74</v>
      </c>
      <c r="D499" s="45">
        <v>45809</v>
      </c>
      <c r="E499" s="45">
        <v>45900</v>
      </c>
      <c r="F499" s="40"/>
    </row>
    <row r="500" spans="1:6" ht="14.25" customHeight="1" x14ac:dyDescent="0.25">
      <c r="A500" s="40" t="s">
        <v>366</v>
      </c>
      <c r="B500" s="46">
        <v>110</v>
      </c>
      <c r="C500" s="46">
        <v>74</v>
      </c>
      <c r="D500" s="45">
        <v>45901</v>
      </c>
      <c r="E500" s="45">
        <v>45930</v>
      </c>
      <c r="F500" s="40"/>
    </row>
    <row r="501" spans="1:6" ht="14.25" customHeight="1" x14ac:dyDescent="0.25">
      <c r="A501" s="40" t="s">
        <v>356</v>
      </c>
      <c r="B501" s="46">
        <v>117</v>
      </c>
      <c r="C501" s="46">
        <v>74</v>
      </c>
      <c r="D501" s="45">
        <v>45566</v>
      </c>
      <c r="E501" s="45">
        <v>45930</v>
      </c>
      <c r="F501" s="40"/>
    </row>
    <row r="502" spans="1:6" ht="14.25" customHeight="1" x14ac:dyDescent="0.25">
      <c r="A502" s="40" t="s">
        <v>404</v>
      </c>
      <c r="B502" s="46">
        <v>130</v>
      </c>
      <c r="C502" s="46">
        <v>86</v>
      </c>
      <c r="D502" s="45">
        <v>45566</v>
      </c>
      <c r="E502" s="45">
        <v>45930</v>
      </c>
      <c r="F502" s="40"/>
    </row>
    <row r="503" spans="1:6" ht="14.25" customHeight="1" x14ac:dyDescent="0.25">
      <c r="A503" s="40" t="s">
        <v>390</v>
      </c>
      <c r="B503" s="46">
        <v>157</v>
      </c>
      <c r="C503" s="46">
        <v>80</v>
      </c>
      <c r="D503" s="45">
        <v>45566</v>
      </c>
      <c r="E503" s="45">
        <v>45930</v>
      </c>
      <c r="F503" s="40"/>
    </row>
    <row r="504" spans="1:6" ht="14.25" customHeight="1" x14ac:dyDescent="0.25">
      <c r="A504" s="40" t="s">
        <v>324</v>
      </c>
      <c r="B504" s="46">
        <v>155</v>
      </c>
      <c r="C504" s="46">
        <v>86</v>
      </c>
      <c r="D504" s="45">
        <v>45566</v>
      </c>
      <c r="E504" s="45">
        <v>45930</v>
      </c>
      <c r="F504" s="40"/>
    </row>
    <row r="505" spans="1:6" ht="14.25" customHeight="1" x14ac:dyDescent="0.25">
      <c r="A505" s="40" t="s">
        <v>391</v>
      </c>
      <c r="B505" s="46">
        <v>119</v>
      </c>
      <c r="C505" s="46">
        <v>74</v>
      </c>
      <c r="D505" s="45">
        <v>45566</v>
      </c>
      <c r="E505" s="45">
        <v>45930</v>
      </c>
      <c r="F505" s="40"/>
    </row>
    <row r="506" spans="1:6" ht="14.25" customHeight="1" x14ac:dyDescent="0.25">
      <c r="A506" s="40" t="s">
        <v>270</v>
      </c>
      <c r="B506" s="46">
        <v>127</v>
      </c>
      <c r="C506" s="46">
        <v>80</v>
      </c>
      <c r="D506" s="45">
        <v>45566</v>
      </c>
      <c r="E506" s="45">
        <v>45930</v>
      </c>
      <c r="F506" s="40"/>
    </row>
    <row r="507" spans="1:6" ht="14.25" customHeight="1" x14ac:dyDescent="0.25">
      <c r="A507" s="40" t="s">
        <v>325</v>
      </c>
      <c r="B507" s="46">
        <v>132</v>
      </c>
      <c r="C507" s="46">
        <v>80</v>
      </c>
      <c r="D507" s="45">
        <v>45566</v>
      </c>
      <c r="E507" s="45">
        <v>45930</v>
      </c>
      <c r="F507" s="40"/>
    </row>
    <row r="508" spans="1:6" ht="14.25" customHeight="1" x14ac:dyDescent="0.25">
      <c r="A508" s="40" t="s">
        <v>148</v>
      </c>
      <c r="B508" s="46">
        <v>150</v>
      </c>
      <c r="C508" s="46">
        <v>86</v>
      </c>
      <c r="D508" s="45">
        <v>45566</v>
      </c>
      <c r="E508" s="45">
        <v>45930</v>
      </c>
      <c r="F508" s="40"/>
    </row>
    <row r="509" spans="1:6" ht="14.25" customHeight="1" x14ac:dyDescent="0.25">
      <c r="A509" s="40" t="s">
        <v>385</v>
      </c>
      <c r="B509" s="46">
        <v>142</v>
      </c>
      <c r="C509" s="46">
        <v>80</v>
      </c>
      <c r="D509" s="45">
        <v>45566</v>
      </c>
      <c r="E509" s="45">
        <v>45930</v>
      </c>
      <c r="F509" s="40"/>
    </row>
    <row r="510" spans="1:6" ht="14.25" customHeight="1" x14ac:dyDescent="0.25">
      <c r="A510" s="40" t="s">
        <v>380</v>
      </c>
      <c r="B510" s="46">
        <v>137</v>
      </c>
      <c r="C510" s="46">
        <v>74</v>
      </c>
      <c r="D510" s="45">
        <v>45566</v>
      </c>
      <c r="E510" s="45">
        <v>45688</v>
      </c>
      <c r="F510" s="40"/>
    </row>
    <row r="511" spans="1:6" ht="14.25" customHeight="1" x14ac:dyDescent="0.25">
      <c r="A511" s="40" t="s">
        <v>380</v>
      </c>
      <c r="B511" s="46">
        <v>161</v>
      </c>
      <c r="C511" s="46">
        <v>74</v>
      </c>
      <c r="D511" s="45">
        <v>45689</v>
      </c>
      <c r="E511" s="45">
        <v>45747</v>
      </c>
      <c r="F511" s="40"/>
    </row>
    <row r="512" spans="1:6" ht="14.25" customHeight="1" x14ac:dyDescent="0.25">
      <c r="A512" s="40" t="s">
        <v>380</v>
      </c>
      <c r="B512" s="46">
        <v>137</v>
      </c>
      <c r="C512" s="46">
        <v>74</v>
      </c>
      <c r="D512" s="45">
        <v>45748</v>
      </c>
      <c r="E512" s="45">
        <v>45930</v>
      </c>
      <c r="F512" s="40"/>
    </row>
    <row r="513" spans="1:6" ht="14.25" customHeight="1" x14ac:dyDescent="0.25">
      <c r="A513" s="40" t="s">
        <v>149</v>
      </c>
      <c r="B513" s="46">
        <v>199</v>
      </c>
      <c r="C513" s="46">
        <v>86</v>
      </c>
      <c r="D513" s="45">
        <v>45566</v>
      </c>
      <c r="E513" s="45">
        <v>45808</v>
      </c>
      <c r="F513" s="40"/>
    </row>
    <row r="514" spans="1:6" ht="14.25" customHeight="1" x14ac:dyDescent="0.25">
      <c r="A514" s="40" t="s">
        <v>149</v>
      </c>
      <c r="B514" s="46">
        <v>237</v>
      </c>
      <c r="C514" s="46">
        <v>86</v>
      </c>
      <c r="D514" s="45">
        <v>45809</v>
      </c>
      <c r="E514" s="45">
        <v>45869</v>
      </c>
      <c r="F514" s="40"/>
    </row>
    <row r="515" spans="1:6" ht="14.25" customHeight="1" x14ac:dyDescent="0.25">
      <c r="A515" s="40" t="s">
        <v>149</v>
      </c>
      <c r="B515" s="46">
        <v>199</v>
      </c>
      <c r="C515" s="46">
        <v>86</v>
      </c>
      <c r="D515" s="45">
        <v>45870</v>
      </c>
      <c r="E515" s="45">
        <v>45930</v>
      </c>
      <c r="F515" s="40"/>
    </row>
    <row r="516" spans="1:6" ht="14.25" customHeight="1" x14ac:dyDescent="0.25">
      <c r="A516" s="40" t="s">
        <v>150</v>
      </c>
      <c r="B516" s="46">
        <v>272</v>
      </c>
      <c r="C516" s="46">
        <v>92</v>
      </c>
      <c r="D516" s="45">
        <v>45566</v>
      </c>
      <c r="E516" s="45">
        <v>45657</v>
      </c>
      <c r="F516" s="40"/>
    </row>
    <row r="517" spans="1:6" ht="14.25" customHeight="1" x14ac:dyDescent="0.25">
      <c r="A517" s="40" t="s">
        <v>150</v>
      </c>
      <c r="B517" s="46">
        <v>259</v>
      </c>
      <c r="C517" s="46">
        <v>92</v>
      </c>
      <c r="D517" s="45">
        <v>45658</v>
      </c>
      <c r="E517" s="45">
        <v>45900</v>
      </c>
      <c r="F517" s="40"/>
    </row>
    <row r="518" spans="1:6" ht="14.25" customHeight="1" x14ac:dyDescent="0.25">
      <c r="A518" s="40" t="s">
        <v>150</v>
      </c>
      <c r="B518" s="46">
        <v>272</v>
      </c>
      <c r="C518" s="46">
        <v>92</v>
      </c>
      <c r="D518" s="45">
        <v>45901</v>
      </c>
      <c r="E518" s="45">
        <v>45930</v>
      </c>
      <c r="F518" s="40"/>
    </row>
    <row r="519" spans="1:6" ht="14.25" customHeight="1" x14ac:dyDescent="0.25">
      <c r="A519" s="40" t="s">
        <v>151</v>
      </c>
      <c r="B519" s="46">
        <v>163</v>
      </c>
      <c r="C519" s="46">
        <v>86</v>
      </c>
      <c r="D519" s="45">
        <v>45566</v>
      </c>
      <c r="E519" s="45">
        <v>45808</v>
      </c>
      <c r="F519" s="40"/>
    </row>
    <row r="520" spans="1:6" ht="14.25" customHeight="1" x14ac:dyDescent="0.25">
      <c r="A520" s="40" t="s">
        <v>151</v>
      </c>
      <c r="B520" s="46">
        <v>203</v>
      </c>
      <c r="C520" s="46">
        <v>86</v>
      </c>
      <c r="D520" s="45">
        <v>45809</v>
      </c>
      <c r="E520" s="45">
        <v>45869</v>
      </c>
      <c r="F520" s="40"/>
    </row>
    <row r="521" spans="1:6" ht="14.25" customHeight="1" x14ac:dyDescent="0.25">
      <c r="A521" s="40" t="s">
        <v>151</v>
      </c>
      <c r="B521" s="46">
        <v>163</v>
      </c>
      <c r="C521" s="46">
        <v>86</v>
      </c>
      <c r="D521" s="45">
        <v>45870</v>
      </c>
      <c r="E521" s="45">
        <v>45930</v>
      </c>
      <c r="F521" s="40"/>
    </row>
    <row r="522" spans="1:6" ht="14.25" customHeight="1" x14ac:dyDescent="0.25">
      <c r="A522" s="40" t="s">
        <v>152</v>
      </c>
      <c r="B522" s="46">
        <v>183</v>
      </c>
      <c r="C522" s="46">
        <v>86</v>
      </c>
      <c r="D522" s="45">
        <v>45566</v>
      </c>
      <c r="E522" s="45">
        <v>45930</v>
      </c>
      <c r="F522" s="40"/>
    </row>
    <row r="523" spans="1:6" ht="14.25" customHeight="1" x14ac:dyDescent="0.25">
      <c r="A523" s="40" t="s">
        <v>336</v>
      </c>
      <c r="B523" s="46">
        <v>116</v>
      </c>
      <c r="C523" s="46">
        <v>68</v>
      </c>
      <c r="D523" s="45">
        <v>45566</v>
      </c>
      <c r="E523" s="45">
        <v>45626</v>
      </c>
      <c r="F523" s="40"/>
    </row>
    <row r="524" spans="1:6" ht="14.25" customHeight="1" x14ac:dyDescent="0.25">
      <c r="A524" s="40" t="s">
        <v>336</v>
      </c>
      <c r="B524" s="46">
        <v>144</v>
      </c>
      <c r="C524" s="46">
        <v>68</v>
      </c>
      <c r="D524" s="45">
        <v>45627</v>
      </c>
      <c r="E524" s="45">
        <v>45900</v>
      </c>
      <c r="F524" s="40"/>
    </row>
    <row r="525" spans="1:6" ht="14.25" customHeight="1" x14ac:dyDescent="0.25">
      <c r="A525" s="40" t="s">
        <v>336</v>
      </c>
      <c r="B525" s="46">
        <v>116</v>
      </c>
      <c r="C525" s="46">
        <v>68</v>
      </c>
      <c r="D525" s="45">
        <v>45901</v>
      </c>
      <c r="E525" s="45">
        <v>45930</v>
      </c>
      <c r="F525" s="40"/>
    </row>
    <row r="526" spans="1:6" ht="14.25" customHeight="1" x14ac:dyDescent="0.25">
      <c r="A526" s="40" t="s">
        <v>153</v>
      </c>
      <c r="B526" s="46">
        <v>205</v>
      </c>
      <c r="C526" s="46">
        <v>92</v>
      </c>
      <c r="D526" s="45">
        <v>45566</v>
      </c>
      <c r="E526" s="45">
        <v>45838</v>
      </c>
      <c r="F526" s="40"/>
    </row>
    <row r="527" spans="1:6" ht="14.25" customHeight="1" x14ac:dyDescent="0.25">
      <c r="A527" s="40" t="s">
        <v>153</v>
      </c>
      <c r="B527" s="46">
        <v>262</v>
      </c>
      <c r="C527" s="46">
        <v>92</v>
      </c>
      <c r="D527" s="45">
        <v>45839</v>
      </c>
      <c r="E527" s="45">
        <v>45900</v>
      </c>
      <c r="F527" s="40"/>
    </row>
    <row r="528" spans="1:6" ht="14.25" customHeight="1" x14ac:dyDescent="0.25">
      <c r="A528" s="40" t="s">
        <v>153</v>
      </c>
      <c r="B528" s="46">
        <v>205</v>
      </c>
      <c r="C528" s="46">
        <v>92</v>
      </c>
      <c r="D528" s="45">
        <v>45901</v>
      </c>
      <c r="E528" s="45">
        <v>45930</v>
      </c>
      <c r="F528" s="40"/>
    </row>
    <row r="529" spans="1:6" ht="14.25" customHeight="1" x14ac:dyDescent="0.25">
      <c r="A529" s="40" t="s">
        <v>154</v>
      </c>
      <c r="B529" s="46">
        <v>139</v>
      </c>
      <c r="C529" s="46">
        <v>86</v>
      </c>
      <c r="D529" s="45">
        <v>45566</v>
      </c>
      <c r="E529" s="45">
        <v>45808</v>
      </c>
      <c r="F529" s="40"/>
    </row>
    <row r="530" spans="1:6" ht="14.25" customHeight="1" x14ac:dyDescent="0.25">
      <c r="A530" s="40" t="s">
        <v>154</v>
      </c>
      <c r="B530" s="46">
        <v>176</v>
      </c>
      <c r="C530" s="46">
        <v>86</v>
      </c>
      <c r="D530" s="45">
        <v>45809</v>
      </c>
      <c r="E530" s="45">
        <v>45900</v>
      </c>
      <c r="F530" s="40"/>
    </row>
    <row r="531" spans="1:6" ht="14.25" customHeight="1" x14ac:dyDescent="0.25">
      <c r="A531" s="40" t="s">
        <v>154</v>
      </c>
      <c r="B531" s="46">
        <v>139</v>
      </c>
      <c r="C531" s="46">
        <v>86</v>
      </c>
      <c r="D531" s="45">
        <v>45901</v>
      </c>
      <c r="E531" s="45">
        <v>45930</v>
      </c>
      <c r="F531" s="40"/>
    </row>
    <row r="532" spans="1:6" ht="14.25" customHeight="1" x14ac:dyDescent="0.25">
      <c r="A532" s="40" t="s">
        <v>308</v>
      </c>
      <c r="B532" s="46">
        <v>167</v>
      </c>
      <c r="C532" s="46">
        <v>80</v>
      </c>
      <c r="D532" s="45">
        <v>45566</v>
      </c>
      <c r="E532" s="45">
        <v>45596</v>
      </c>
      <c r="F532" s="40"/>
    </row>
    <row r="533" spans="1:6" ht="14.25" customHeight="1" x14ac:dyDescent="0.25">
      <c r="A533" s="40" t="s">
        <v>308</v>
      </c>
      <c r="B533" s="46">
        <v>142</v>
      </c>
      <c r="C533" s="46">
        <v>80</v>
      </c>
      <c r="D533" s="45">
        <v>45597</v>
      </c>
      <c r="E533" s="45">
        <v>45657</v>
      </c>
      <c r="F533" s="40"/>
    </row>
    <row r="534" spans="1:6" ht="14.25" customHeight="1" x14ac:dyDescent="0.25">
      <c r="A534" s="40" t="s">
        <v>308</v>
      </c>
      <c r="B534" s="46">
        <v>122</v>
      </c>
      <c r="C534" s="46">
        <v>80</v>
      </c>
      <c r="D534" s="45">
        <v>45658</v>
      </c>
      <c r="E534" s="45">
        <v>45716</v>
      </c>
      <c r="F534" s="40"/>
    </row>
    <row r="535" spans="1:6" ht="14.25" customHeight="1" x14ac:dyDescent="0.25">
      <c r="A535" s="40" t="s">
        <v>308</v>
      </c>
      <c r="B535" s="46">
        <v>167</v>
      </c>
      <c r="C535" s="46">
        <v>80</v>
      </c>
      <c r="D535" s="45">
        <v>45717</v>
      </c>
      <c r="E535" s="45">
        <v>45930</v>
      </c>
      <c r="F535" s="40"/>
    </row>
    <row r="536" spans="1:6" ht="14.25" customHeight="1" x14ac:dyDescent="0.25">
      <c r="A536" s="40" t="s">
        <v>155</v>
      </c>
      <c r="B536" s="46">
        <v>273</v>
      </c>
      <c r="C536" s="46">
        <v>92</v>
      </c>
      <c r="D536" s="45">
        <v>45566</v>
      </c>
      <c r="E536" s="45">
        <v>45930</v>
      </c>
      <c r="F536" s="40"/>
    </row>
    <row r="537" spans="1:6" ht="14.25" customHeight="1" x14ac:dyDescent="0.25">
      <c r="A537" s="40" t="s">
        <v>156</v>
      </c>
      <c r="B537" s="46">
        <v>157</v>
      </c>
      <c r="C537" s="46">
        <v>86</v>
      </c>
      <c r="D537" s="45">
        <v>45566</v>
      </c>
      <c r="E537" s="45">
        <v>45930</v>
      </c>
      <c r="F537" s="40"/>
    </row>
    <row r="538" spans="1:6" ht="14.25" customHeight="1" x14ac:dyDescent="0.25">
      <c r="A538" s="40" t="s">
        <v>202</v>
      </c>
      <c r="B538" s="46">
        <v>145</v>
      </c>
      <c r="C538" s="46">
        <v>86</v>
      </c>
      <c r="D538" s="45">
        <v>45566</v>
      </c>
      <c r="E538" s="45">
        <v>45688</v>
      </c>
      <c r="F538" s="40"/>
    </row>
    <row r="539" spans="1:6" ht="14.25" customHeight="1" x14ac:dyDescent="0.25">
      <c r="A539" s="40" t="s">
        <v>202</v>
      </c>
      <c r="B539" s="46">
        <v>205</v>
      </c>
      <c r="C539" s="46">
        <v>86</v>
      </c>
      <c r="D539" s="45">
        <v>45689</v>
      </c>
      <c r="E539" s="45">
        <v>45777</v>
      </c>
      <c r="F539" s="40"/>
    </row>
    <row r="540" spans="1:6" ht="14.25" customHeight="1" x14ac:dyDescent="0.25">
      <c r="A540" s="40" t="s">
        <v>202</v>
      </c>
      <c r="B540" s="46">
        <v>131</v>
      </c>
      <c r="C540" s="46">
        <v>86</v>
      </c>
      <c r="D540" s="45">
        <v>45778</v>
      </c>
      <c r="E540" s="45">
        <v>45930</v>
      </c>
      <c r="F540" s="40"/>
    </row>
    <row r="541" spans="1:6" ht="14.25" customHeight="1" x14ac:dyDescent="0.25">
      <c r="A541" s="40" t="s">
        <v>326</v>
      </c>
      <c r="B541" s="46">
        <v>126</v>
      </c>
      <c r="C541" s="46">
        <v>80</v>
      </c>
      <c r="D541" s="45">
        <v>45566</v>
      </c>
      <c r="E541" s="45">
        <v>45838</v>
      </c>
      <c r="F541" s="40"/>
    </row>
    <row r="542" spans="1:6" ht="14.25" customHeight="1" x14ac:dyDescent="0.25">
      <c r="A542" s="40" t="s">
        <v>326</v>
      </c>
      <c r="B542" s="46">
        <v>214</v>
      </c>
      <c r="C542" s="46">
        <v>80</v>
      </c>
      <c r="D542" s="45">
        <v>45839</v>
      </c>
      <c r="E542" s="45">
        <v>45900</v>
      </c>
      <c r="F542" s="40"/>
    </row>
    <row r="543" spans="1:6" ht="14.25" customHeight="1" x14ac:dyDescent="0.25">
      <c r="A543" s="40" t="s">
        <v>326</v>
      </c>
      <c r="B543" s="46">
        <v>126</v>
      </c>
      <c r="C543" s="46">
        <v>80</v>
      </c>
      <c r="D543" s="45">
        <v>45901</v>
      </c>
      <c r="E543" s="45">
        <v>45930</v>
      </c>
      <c r="F543" s="40"/>
    </row>
    <row r="544" spans="1:6" ht="14.25" customHeight="1" x14ac:dyDescent="0.25">
      <c r="A544" s="40" t="s">
        <v>214</v>
      </c>
      <c r="B544" s="46">
        <v>147</v>
      </c>
      <c r="C544" s="46">
        <v>80</v>
      </c>
      <c r="D544" s="45">
        <v>45566</v>
      </c>
      <c r="E544" s="45">
        <v>45716</v>
      </c>
      <c r="F544" s="40"/>
    </row>
    <row r="545" spans="1:6" ht="14.25" customHeight="1" x14ac:dyDescent="0.25">
      <c r="A545" s="40" t="s">
        <v>214</v>
      </c>
      <c r="B545" s="46">
        <v>176</v>
      </c>
      <c r="C545" s="46">
        <v>80</v>
      </c>
      <c r="D545" s="45">
        <v>45717</v>
      </c>
      <c r="E545" s="45">
        <v>45777</v>
      </c>
      <c r="F545" s="40"/>
    </row>
    <row r="546" spans="1:6" ht="14.25" customHeight="1" x14ac:dyDescent="0.25">
      <c r="A546" s="40" t="s">
        <v>214</v>
      </c>
      <c r="B546" s="46">
        <v>147</v>
      </c>
      <c r="C546" s="46">
        <v>80</v>
      </c>
      <c r="D546" s="45">
        <v>45778</v>
      </c>
      <c r="E546" s="45">
        <v>45930</v>
      </c>
      <c r="F546" s="40"/>
    </row>
    <row r="547" spans="1:6" ht="14.25" customHeight="1" x14ac:dyDescent="0.25">
      <c r="A547" s="40" t="s">
        <v>344</v>
      </c>
      <c r="B547" s="46">
        <v>141</v>
      </c>
      <c r="C547" s="46">
        <v>86</v>
      </c>
      <c r="D547" s="45">
        <v>45566</v>
      </c>
      <c r="E547" s="45">
        <v>45838</v>
      </c>
      <c r="F547" s="40"/>
    </row>
    <row r="548" spans="1:6" ht="14.25" customHeight="1" x14ac:dyDescent="0.25">
      <c r="A548" s="40" t="s">
        <v>344</v>
      </c>
      <c r="B548" s="46">
        <v>236</v>
      </c>
      <c r="C548" s="46">
        <v>86</v>
      </c>
      <c r="D548" s="45">
        <v>45839</v>
      </c>
      <c r="E548" s="45">
        <v>45900</v>
      </c>
      <c r="F548" s="40"/>
    </row>
    <row r="549" spans="1:6" ht="14.25" customHeight="1" x14ac:dyDescent="0.25">
      <c r="A549" s="40" t="s">
        <v>344</v>
      </c>
      <c r="B549" s="46">
        <v>141</v>
      </c>
      <c r="C549" s="46">
        <v>86</v>
      </c>
      <c r="D549" s="45">
        <v>45901</v>
      </c>
      <c r="E549" s="45">
        <v>45930</v>
      </c>
      <c r="F549" s="40"/>
    </row>
    <row r="550" spans="1:6" ht="14.25" customHeight="1" x14ac:dyDescent="0.25">
      <c r="A550" s="40" t="s">
        <v>405</v>
      </c>
      <c r="B550" s="46">
        <v>188</v>
      </c>
      <c r="C550" s="46">
        <v>92</v>
      </c>
      <c r="D550" s="45">
        <v>45566</v>
      </c>
      <c r="E550" s="45">
        <v>45808</v>
      </c>
      <c r="F550" s="40"/>
    </row>
    <row r="551" spans="1:6" ht="14.25" customHeight="1" x14ac:dyDescent="0.25">
      <c r="A551" s="40" t="s">
        <v>405</v>
      </c>
      <c r="B551" s="46">
        <v>248</v>
      </c>
      <c r="C551" s="46">
        <v>92</v>
      </c>
      <c r="D551" s="45">
        <v>45809</v>
      </c>
      <c r="E551" s="45">
        <v>45930</v>
      </c>
      <c r="F551" s="40"/>
    </row>
    <row r="552" spans="1:6" ht="14.25" customHeight="1" x14ac:dyDescent="0.25">
      <c r="A552" s="40" t="s">
        <v>203</v>
      </c>
      <c r="B552" s="46">
        <v>126</v>
      </c>
      <c r="C552" s="46">
        <v>74</v>
      </c>
      <c r="D552" s="45">
        <v>45566</v>
      </c>
      <c r="E552" s="45">
        <v>45688</v>
      </c>
      <c r="F552" s="40"/>
    </row>
    <row r="553" spans="1:6" ht="14.25" customHeight="1" x14ac:dyDescent="0.25">
      <c r="A553" s="40" t="s">
        <v>203</v>
      </c>
      <c r="B553" s="46">
        <v>219</v>
      </c>
      <c r="C553" s="46">
        <v>74</v>
      </c>
      <c r="D553" s="45">
        <v>45689</v>
      </c>
      <c r="E553" s="45">
        <v>45747</v>
      </c>
      <c r="F553" s="40"/>
    </row>
    <row r="554" spans="1:6" ht="14.25" customHeight="1" x14ac:dyDescent="0.25">
      <c r="A554" s="40" t="s">
        <v>203</v>
      </c>
      <c r="B554" s="46">
        <v>126</v>
      </c>
      <c r="C554" s="46">
        <v>74</v>
      </c>
      <c r="D554" s="45">
        <v>45748</v>
      </c>
      <c r="E554" s="45">
        <v>45930</v>
      </c>
      <c r="F554" s="40"/>
    </row>
    <row r="555" spans="1:6" ht="14.25" customHeight="1" x14ac:dyDescent="0.25">
      <c r="A555" s="40" t="s">
        <v>131</v>
      </c>
      <c r="B555" s="46">
        <v>213</v>
      </c>
      <c r="C555" s="46">
        <v>92</v>
      </c>
      <c r="D555" s="45">
        <v>45566</v>
      </c>
      <c r="E555" s="45">
        <v>45657</v>
      </c>
      <c r="F555" s="40"/>
    </row>
    <row r="556" spans="1:6" ht="14.25" customHeight="1" x14ac:dyDescent="0.25">
      <c r="A556" s="40" t="s">
        <v>131</v>
      </c>
      <c r="B556" s="46">
        <v>164</v>
      </c>
      <c r="C556" s="46">
        <v>92</v>
      </c>
      <c r="D556" s="45">
        <v>45658</v>
      </c>
      <c r="E556" s="45">
        <v>45716</v>
      </c>
      <c r="F556" s="40"/>
    </row>
    <row r="557" spans="1:6" ht="14.25" customHeight="1" x14ac:dyDescent="0.25">
      <c r="A557" s="40" t="s">
        <v>131</v>
      </c>
      <c r="B557" s="46">
        <v>274</v>
      </c>
      <c r="C557" s="46">
        <v>92</v>
      </c>
      <c r="D557" s="45">
        <v>45717</v>
      </c>
      <c r="E557" s="45">
        <v>45777</v>
      </c>
      <c r="F557" s="40"/>
    </row>
    <row r="558" spans="1:6" ht="14.25" customHeight="1" x14ac:dyDescent="0.25">
      <c r="A558" s="40" t="s">
        <v>131</v>
      </c>
      <c r="B558" s="46">
        <v>183</v>
      </c>
      <c r="C558" s="46">
        <v>92</v>
      </c>
      <c r="D558" s="45">
        <v>45778</v>
      </c>
      <c r="E558" s="45">
        <v>45900</v>
      </c>
      <c r="F558" s="40"/>
    </row>
    <row r="559" spans="1:6" ht="14.25" customHeight="1" x14ac:dyDescent="0.25">
      <c r="A559" s="40" t="s">
        <v>131</v>
      </c>
      <c r="B559" s="46">
        <v>213</v>
      </c>
      <c r="C559" s="46">
        <v>92</v>
      </c>
      <c r="D559" s="45">
        <v>45901</v>
      </c>
      <c r="E559" s="45">
        <v>45930</v>
      </c>
      <c r="F559" s="40"/>
    </row>
    <row r="560" spans="1:6" ht="14.25" customHeight="1" x14ac:dyDescent="0.25">
      <c r="A560" s="40" t="s">
        <v>176</v>
      </c>
      <c r="B560" s="46">
        <v>162</v>
      </c>
      <c r="C560" s="46">
        <v>92</v>
      </c>
      <c r="D560" s="45">
        <v>45566</v>
      </c>
      <c r="E560" s="45">
        <v>45626</v>
      </c>
      <c r="F560" s="40"/>
    </row>
    <row r="561" spans="1:6" ht="14.25" customHeight="1" x14ac:dyDescent="0.25">
      <c r="A561" s="40" t="s">
        <v>176</v>
      </c>
      <c r="B561" s="46">
        <v>282</v>
      </c>
      <c r="C561" s="46">
        <v>92</v>
      </c>
      <c r="D561" s="45">
        <v>45627</v>
      </c>
      <c r="E561" s="45">
        <v>45747</v>
      </c>
      <c r="F561" s="40"/>
    </row>
    <row r="562" spans="1:6" ht="14.25" customHeight="1" x14ac:dyDescent="0.25">
      <c r="A562" s="40" t="s">
        <v>176</v>
      </c>
      <c r="B562" s="46">
        <v>162</v>
      </c>
      <c r="C562" s="46">
        <v>92</v>
      </c>
      <c r="D562" s="45">
        <v>45748</v>
      </c>
      <c r="E562" s="45">
        <v>45930</v>
      </c>
      <c r="F562" s="40"/>
    </row>
    <row r="563" spans="1:6" ht="14.25" customHeight="1" x14ac:dyDescent="0.25">
      <c r="A563" s="40" t="s">
        <v>304</v>
      </c>
      <c r="B563" s="46">
        <v>138</v>
      </c>
      <c r="C563" s="46">
        <v>80</v>
      </c>
      <c r="D563" s="45">
        <v>45566</v>
      </c>
      <c r="E563" s="45">
        <v>45930</v>
      </c>
      <c r="F563" s="40"/>
    </row>
    <row r="564" spans="1:6" ht="14.25" customHeight="1" x14ac:dyDescent="0.25">
      <c r="A564" s="40" t="s">
        <v>266</v>
      </c>
      <c r="B564" s="46">
        <v>110</v>
      </c>
      <c r="C564" s="46">
        <v>68</v>
      </c>
      <c r="D564" s="45">
        <v>45566</v>
      </c>
      <c r="E564" s="45">
        <v>45808</v>
      </c>
      <c r="F564" s="40"/>
    </row>
    <row r="565" spans="1:6" ht="14.25" customHeight="1" x14ac:dyDescent="0.25">
      <c r="A565" s="40" t="s">
        <v>266</v>
      </c>
      <c r="B565" s="46">
        <v>142</v>
      </c>
      <c r="C565" s="46">
        <v>68</v>
      </c>
      <c r="D565" s="45">
        <v>45809</v>
      </c>
      <c r="E565" s="45">
        <v>45900</v>
      </c>
      <c r="F565" s="40"/>
    </row>
    <row r="566" spans="1:6" ht="14.25" customHeight="1" x14ac:dyDescent="0.25">
      <c r="A566" s="40" t="s">
        <v>266</v>
      </c>
      <c r="B566" s="46">
        <v>110</v>
      </c>
      <c r="C566" s="46">
        <v>68</v>
      </c>
      <c r="D566" s="45">
        <v>45901</v>
      </c>
      <c r="E566" s="45">
        <v>45930</v>
      </c>
      <c r="F566" s="40"/>
    </row>
    <row r="567" spans="1:6" ht="14.25" customHeight="1" x14ac:dyDescent="0.25">
      <c r="A567" s="40" t="s">
        <v>157</v>
      </c>
      <c r="B567" s="46">
        <v>141</v>
      </c>
      <c r="C567" s="46">
        <v>86</v>
      </c>
      <c r="D567" s="45">
        <v>45566</v>
      </c>
      <c r="E567" s="45">
        <v>45626</v>
      </c>
      <c r="F567" s="40"/>
    </row>
    <row r="568" spans="1:6" ht="14.25" customHeight="1" x14ac:dyDescent="0.25">
      <c r="A568" s="40" t="s">
        <v>157</v>
      </c>
      <c r="B568" s="46">
        <v>247</v>
      </c>
      <c r="C568" s="46">
        <v>86</v>
      </c>
      <c r="D568" s="45">
        <v>45627</v>
      </c>
      <c r="E568" s="45">
        <v>45747</v>
      </c>
      <c r="F568" s="40"/>
    </row>
    <row r="569" spans="1:6" ht="14.25" customHeight="1" x14ac:dyDescent="0.25">
      <c r="A569" s="40" t="s">
        <v>157</v>
      </c>
      <c r="B569" s="46">
        <v>143</v>
      </c>
      <c r="C569" s="46">
        <v>86</v>
      </c>
      <c r="D569" s="45">
        <v>45748</v>
      </c>
      <c r="E569" s="45">
        <v>45808</v>
      </c>
      <c r="F569" s="40"/>
    </row>
    <row r="570" spans="1:6" ht="14.25" customHeight="1" x14ac:dyDescent="0.25">
      <c r="A570" s="40" t="s">
        <v>157</v>
      </c>
      <c r="B570" s="46">
        <v>171</v>
      </c>
      <c r="C570" s="46">
        <v>86</v>
      </c>
      <c r="D570" s="45">
        <v>45809</v>
      </c>
      <c r="E570" s="45">
        <v>45900</v>
      </c>
      <c r="F570" s="40"/>
    </row>
    <row r="571" spans="1:6" ht="14.25" customHeight="1" x14ac:dyDescent="0.25">
      <c r="A571" s="40" t="s">
        <v>157</v>
      </c>
      <c r="B571" s="46">
        <v>141</v>
      </c>
      <c r="C571" s="46">
        <v>86</v>
      </c>
      <c r="D571" s="45">
        <v>45901</v>
      </c>
      <c r="E571" s="45">
        <v>45930</v>
      </c>
      <c r="F571" s="40"/>
    </row>
    <row r="572" spans="1:6" ht="14.25" customHeight="1" x14ac:dyDescent="0.25">
      <c r="A572" s="40" t="s">
        <v>381</v>
      </c>
      <c r="B572" s="46">
        <v>118</v>
      </c>
      <c r="C572" s="46">
        <v>74</v>
      </c>
      <c r="D572" s="45">
        <v>45566</v>
      </c>
      <c r="E572" s="45">
        <v>45716</v>
      </c>
      <c r="F572" s="40"/>
    </row>
    <row r="573" spans="1:6" ht="14.25" customHeight="1" x14ac:dyDescent="0.25">
      <c r="A573" s="40" t="s">
        <v>381</v>
      </c>
      <c r="B573" s="46">
        <v>140</v>
      </c>
      <c r="C573" s="46">
        <v>74</v>
      </c>
      <c r="D573" s="45">
        <v>45717</v>
      </c>
      <c r="E573" s="45">
        <v>45869</v>
      </c>
      <c r="F573" s="40"/>
    </row>
    <row r="574" spans="1:6" ht="14.25" customHeight="1" x14ac:dyDescent="0.25">
      <c r="A574" s="40" t="s">
        <v>381</v>
      </c>
      <c r="B574" s="46">
        <v>118</v>
      </c>
      <c r="C574" s="46">
        <v>74</v>
      </c>
      <c r="D574" s="45">
        <v>45870</v>
      </c>
      <c r="E574" s="45">
        <v>45930</v>
      </c>
      <c r="F574" s="40"/>
    </row>
    <row r="575" spans="1:6" ht="14.25" customHeight="1" x14ac:dyDescent="0.25">
      <c r="A575" s="40" t="s">
        <v>274</v>
      </c>
      <c r="B575" s="46">
        <v>126</v>
      </c>
      <c r="C575" s="46">
        <v>68</v>
      </c>
      <c r="D575" s="45">
        <v>45566</v>
      </c>
      <c r="E575" s="45">
        <v>45930</v>
      </c>
      <c r="F575" s="40"/>
    </row>
    <row r="576" spans="1:6" ht="14.25" customHeight="1" x14ac:dyDescent="0.25">
      <c r="A576" s="40" t="s">
        <v>406</v>
      </c>
      <c r="B576" s="46">
        <v>126</v>
      </c>
      <c r="C576" s="46">
        <v>86</v>
      </c>
      <c r="D576" s="45">
        <v>45566</v>
      </c>
      <c r="E576" s="45">
        <v>45930</v>
      </c>
      <c r="F576" s="40"/>
    </row>
    <row r="577" spans="1:6" ht="14.25" customHeight="1" x14ac:dyDescent="0.25">
      <c r="A577" s="40" t="s">
        <v>305</v>
      </c>
      <c r="B577" s="46">
        <v>139</v>
      </c>
      <c r="C577" s="46">
        <v>80</v>
      </c>
      <c r="D577" s="45">
        <v>45566</v>
      </c>
      <c r="E577" s="45">
        <v>45930</v>
      </c>
      <c r="F577" s="40"/>
    </row>
    <row r="578" spans="1:6" ht="14.25" customHeight="1" x14ac:dyDescent="0.25">
      <c r="A578" s="40" t="s">
        <v>245</v>
      </c>
      <c r="B578" s="46">
        <v>128</v>
      </c>
      <c r="C578" s="46">
        <v>74</v>
      </c>
      <c r="D578" s="45">
        <v>45566</v>
      </c>
      <c r="E578" s="45">
        <v>45930</v>
      </c>
      <c r="F578" s="40"/>
    </row>
    <row r="579" spans="1:6" ht="14.25" customHeight="1" x14ac:dyDescent="0.25">
      <c r="A579" s="40" t="s">
        <v>204</v>
      </c>
      <c r="B579" s="46">
        <v>151</v>
      </c>
      <c r="C579" s="46">
        <v>80</v>
      </c>
      <c r="D579" s="45">
        <v>45566</v>
      </c>
      <c r="E579" s="45">
        <v>45626</v>
      </c>
      <c r="F579" s="40"/>
    </row>
    <row r="580" spans="1:6" ht="14.25" customHeight="1" x14ac:dyDescent="0.25">
      <c r="A580" s="40" t="s">
        <v>204</v>
      </c>
      <c r="B580" s="46">
        <v>170</v>
      </c>
      <c r="C580" s="46">
        <v>80</v>
      </c>
      <c r="D580" s="45">
        <v>45627</v>
      </c>
      <c r="E580" s="45">
        <v>45747</v>
      </c>
      <c r="F580" s="40"/>
    </row>
    <row r="581" spans="1:6" ht="14.25" customHeight="1" x14ac:dyDescent="0.25">
      <c r="A581" s="40" t="s">
        <v>204</v>
      </c>
      <c r="B581" s="46">
        <v>151</v>
      </c>
      <c r="C581" s="46">
        <v>80</v>
      </c>
      <c r="D581" s="45">
        <v>45748</v>
      </c>
      <c r="E581" s="45">
        <v>45930</v>
      </c>
      <c r="F581" s="40"/>
    </row>
    <row r="582" spans="1:6" ht="14.25" customHeight="1" x14ac:dyDescent="0.25">
      <c r="A582" s="40" t="s">
        <v>272</v>
      </c>
      <c r="B582" s="46">
        <v>150</v>
      </c>
      <c r="C582" s="46">
        <v>86</v>
      </c>
      <c r="D582" s="45">
        <v>45566</v>
      </c>
      <c r="E582" s="45">
        <v>45930</v>
      </c>
      <c r="F582" s="40"/>
    </row>
    <row r="583" spans="1:6" ht="14.25" customHeight="1" x14ac:dyDescent="0.25">
      <c r="A583" s="40" t="s">
        <v>275</v>
      </c>
      <c r="B583" s="46">
        <v>125</v>
      </c>
      <c r="C583" s="46">
        <v>68</v>
      </c>
      <c r="D583" s="45">
        <v>45566</v>
      </c>
      <c r="E583" s="45">
        <v>45930</v>
      </c>
      <c r="F583" s="40"/>
    </row>
    <row r="584" spans="1:6" ht="14.25" customHeight="1" x14ac:dyDescent="0.25">
      <c r="A584" s="40" t="s">
        <v>357</v>
      </c>
      <c r="B584" s="46">
        <v>124</v>
      </c>
      <c r="C584" s="46">
        <v>74</v>
      </c>
      <c r="D584" s="45">
        <v>45566</v>
      </c>
      <c r="E584" s="45">
        <v>45930</v>
      </c>
      <c r="F584" s="40"/>
    </row>
    <row r="585" spans="1:6" ht="14.25" customHeight="1" x14ac:dyDescent="0.25">
      <c r="A585" s="40" t="s">
        <v>177</v>
      </c>
      <c r="B585" s="46">
        <v>132</v>
      </c>
      <c r="C585" s="46">
        <v>92</v>
      </c>
      <c r="D585" s="45">
        <v>45566</v>
      </c>
      <c r="E585" s="45">
        <v>45626</v>
      </c>
      <c r="F585" s="40"/>
    </row>
    <row r="586" spans="1:6" ht="14.25" customHeight="1" x14ac:dyDescent="0.25">
      <c r="A586" s="40" t="s">
        <v>177</v>
      </c>
      <c r="B586" s="46">
        <v>288</v>
      </c>
      <c r="C586" s="46">
        <v>92</v>
      </c>
      <c r="D586" s="45">
        <v>45627</v>
      </c>
      <c r="E586" s="45">
        <v>45747</v>
      </c>
      <c r="F586" s="40"/>
    </row>
    <row r="587" spans="1:6" ht="14.25" customHeight="1" x14ac:dyDescent="0.25">
      <c r="A587" s="40" t="s">
        <v>177</v>
      </c>
      <c r="B587" s="46">
        <v>123</v>
      </c>
      <c r="C587" s="46">
        <v>92</v>
      </c>
      <c r="D587" s="45">
        <v>45748</v>
      </c>
      <c r="E587" s="45">
        <v>45808</v>
      </c>
      <c r="F587" s="40"/>
    </row>
    <row r="588" spans="1:6" ht="14.25" customHeight="1" x14ac:dyDescent="0.25">
      <c r="A588" s="40" t="s">
        <v>177</v>
      </c>
      <c r="B588" s="46">
        <v>179</v>
      </c>
      <c r="C588" s="46">
        <v>92</v>
      </c>
      <c r="D588" s="45">
        <v>45809</v>
      </c>
      <c r="E588" s="45">
        <v>45930</v>
      </c>
      <c r="F588" s="40"/>
    </row>
    <row r="589" spans="1:6" ht="14.25" customHeight="1" x14ac:dyDescent="0.25">
      <c r="A589" s="40" t="s">
        <v>158</v>
      </c>
      <c r="B589" s="46">
        <v>132</v>
      </c>
      <c r="C589" s="46">
        <v>74</v>
      </c>
      <c r="D589" s="45">
        <v>45566</v>
      </c>
      <c r="E589" s="45">
        <v>45930</v>
      </c>
      <c r="F589" s="40"/>
    </row>
    <row r="590" spans="1:6" ht="14.25" customHeight="1" x14ac:dyDescent="0.25">
      <c r="A590" s="40" t="s">
        <v>398</v>
      </c>
      <c r="B590" s="46">
        <v>185</v>
      </c>
      <c r="C590" s="46">
        <v>86</v>
      </c>
      <c r="D590" s="45">
        <v>45566</v>
      </c>
      <c r="E590" s="45">
        <v>45716</v>
      </c>
      <c r="F590" s="40"/>
    </row>
    <row r="591" spans="1:6" ht="14.25" customHeight="1" x14ac:dyDescent="0.25">
      <c r="A591" s="40" t="s">
        <v>398</v>
      </c>
      <c r="B591" s="46">
        <v>148</v>
      </c>
      <c r="C591" s="46">
        <v>86</v>
      </c>
      <c r="D591" s="45">
        <v>45717</v>
      </c>
      <c r="E591" s="45">
        <v>45808</v>
      </c>
      <c r="F591" s="40"/>
    </row>
    <row r="592" spans="1:6" ht="14.25" customHeight="1" x14ac:dyDescent="0.25">
      <c r="A592" s="40" t="s">
        <v>398</v>
      </c>
      <c r="B592" s="46">
        <v>185</v>
      </c>
      <c r="C592" s="46">
        <v>86</v>
      </c>
      <c r="D592" s="45">
        <v>45809</v>
      </c>
      <c r="E592" s="45">
        <v>45930</v>
      </c>
      <c r="F592" s="40"/>
    </row>
    <row r="593" spans="1:6" ht="14.25" customHeight="1" x14ac:dyDescent="0.25">
      <c r="A593" s="40" t="s">
        <v>205</v>
      </c>
      <c r="B593" s="46">
        <v>129</v>
      </c>
      <c r="C593" s="46">
        <v>80</v>
      </c>
      <c r="D593" s="45">
        <v>45566</v>
      </c>
      <c r="E593" s="45">
        <v>45688</v>
      </c>
      <c r="F593" s="40"/>
    </row>
    <row r="594" spans="1:6" ht="14.25" customHeight="1" x14ac:dyDescent="0.25">
      <c r="A594" s="40" t="s">
        <v>205</v>
      </c>
      <c r="B594" s="46">
        <v>214</v>
      </c>
      <c r="C594" s="46">
        <v>80</v>
      </c>
      <c r="D594" s="45">
        <v>45689</v>
      </c>
      <c r="E594" s="45">
        <v>45747</v>
      </c>
      <c r="F594" s="40"/>
    </row>
    <row r="595" spans="1:6" ht="14.25" customHeight="1" x14ac:dyDescent="0.25">
      <c r="A595" s="40" t="s">
        <v>205</v>
      </c>
      <c r="B595" s="46">
        <v>129</v>
      </c>
      <c r="C595" s="46">
        <v>80</v>
      </c>
      <c r="D595" s="45">
        <v>45748</v>
      </c>
      <c r="E595" s="45">
        <v>45930</v>
      </c>
      <c r="F595" s="40"/>
    </row>
    <row r="596" spans="1:6" ht="14.25" customHeight="1" x14ac:dyDescent="0.25">
      <c r="A596" s="40" t="s">
        <v>411</v>
      </c>
      <c r="B596" s="46">
        <v>133</v>
      </c>
      <c r="C596" s="46">
        <v>80</v>
      </c>
      <c r="D596" s="45">
        <v>45566</v>
      </c>
      <c r="E596" s="45">
        <v>45596</v>
      </c>
      <c r="F596" s="40"/>
    </row>
    <row r="597" spans="1:6" ht="14.25" customHeight="1" x14ac:dyDescent="0.25">
      <c r="A597" s="40" t="s">
        <v>411</v>
      </c>
      <c r="B597" s="46">
        <v>110</v>
      </c>
      <c r="C597" s="46">
        <v>80</v>
      </c>
      <c r="D597" s="45">
        <v>45597</v>
      </c>
      <c r="E597" s="45">
        <v>45808</v>
      </c>
      <c r="F597" s="40"/>
    </row>
    <row r="598" spans="1:6" ht="14.25" customHeight="1" x14ac:dyDescent="0.25">
      <c r="A598" s="40" t="s">
        <v>411</v>
      </c>
      <c r="B598" s="46">
        <v>133</v>
      </c>
      <c r="C598" s="46">
        <v>80</v>
      </c>
      <c r="D598" s="45">
        <v>45809</v>
      </c>
      <c r="E598" s="45">
        <v>45930</v>
      </c>
      <c r="F598" s="40"/>
    </row>
    <row r="599" spans="1:6" ht="14.25" customHeight="1" x14ac:dyDescent="0.25">
      <c r="A599" s="40" t="s">
        <v>219</v>
      </c>
      <c r="B599" s="46">
        <v>191</v>
      </c>
      <c r="C599" s="46">
        <v>80</v>
      </c>
      <c r="D599" s="45">
        <v>45566</v>
      </c>
      <c r="E599" s="45">
        <v>45626</v>
      </c>
      <c r="F599" s="40"/>
    </row>
    <row r="600" spans="1:6" ht="14.25" customHeight="1" x14ac:dyDescent="0.25">
      <c r="A600" s="40" t="s">
        <v>219</v>
      </c>
      <c r="B600" s="46">
        <v>300</v>
      </c>
      <c r="C600" s="46">
        <v>80</v>
      </c>
      <c r="D600" s="45">
        <v>45627</v>
      </c>
      <c r="E600" s="45">
        <v>45747</v>
      </c>
      <c r="F600" s="40"/>
    </row>
    <row r="601" spans="1:6" ht="14.25" customHeight="1" x14ac:dyDescent="0.25">
      <c r="A601" s="40" t="s">
        <v>219</v>
      </c>
      <c r="B601" s="46">
        <v>181</v>
      </c>
      <c r="C601" s="46">
        <v>80</v>
      </c>
      <c r="D601" s="45">
        <v>45748</v>
      </c>
      <c r="E601" s="45">
        <v>45808</v>
      </c>
      <c r="F601" s="40"/>
    </row>
    <row r="602" spans="1:6" ht="14.25" customHeight="1" x14ac:dyDescent="0.25">
      <c r="A602" s="40" t="s">
        <v>219</v>
      </c>
      <c r="B602" s="46">
        <v>295</v>
      </c>
      <c r="C602" s="46">
        <v>80</v>
      </c>
      <c r="D602" s="45">
        <v>45809</v>
      </c>
      <c r="E602" s="45">
        <v>45930</v>
      </c>
      <c r="F602" s="40"/>
    </row>
    <row r="603" spans="1:6" ht="14.25" customHeight="1" x14ac:dyDescent="0.25">
      <c r="A603" s="40" t="s">
        <v>159</v>
      </c>
      <c r="B603" s="46">
        <v>192</v>
      </c>
      <c r="C603" s="46">
        <v>92</v>
      </c>
      <c r="D603" s="45">
        <v>45566</v>
      </c>
      <c r="E603" s="45">
        <v>45930</v>
      </c>
      <c r="F603" s="40"/>
    </row>
    <row r="604" spans="1:6" ht="14.25" customHeight="1" x14ac:dyDescent="0.25">
      <c r="A604" s="40" t="s">
        <v>327</v>
      </c>
      <c r="B604" s="46">
        <v>122</v>
      </c>
      <c r="C604" s="46">
        <v>80</v>
      </c>
      <c r="D604" s="45">
        <v>45566</v>
      </c>
      <c r="E604" s="45">
        <v>45930</v>
      </c>
      <c r="F604" s="40"/>
    </row>
    <row r="605" spans="1:6" ht="14.25" customHeight="1" x14ac:dyDescent="0.25">
      <c r="A605" s="40" t="s">
        <v>407</v>
      </c>
      <c r="B605" s="46">
        <v>136</v>
      </c>
      <c r="C605" s="46">
        <v>86</v>
      </c>
      <c r="D605" s="45">
        <v>45566</v>
      </c>
      <c r="E605" s="45">
        <v>45930</v>
      </c>
      <c r="F605" s="40"/>
    </row>
    <row r="606" spans="1:6" ht="14.25" customHeight="1" x14ac:dyDescent="0.25">
      <c r="A606" s="40" t="s">
        <v>160</v>
      </c>
      <c r="B606" s="46">
        <v>131</v>
      </c>
      <c r="C606" s="46">
        <v>86</v>
      </c>
      <c r="D606" s="45">
        <v>45566</v>
      </c>
      <c r="E606" s="45">
        <v>45930</v>
      </c>
      <c r="F606" s="40"/>
    </row>
    <row r="607" spans="1:6" ht="14.25" customHeight="1" x14ac:dyDescent="0.25">
      <c r="A607" s="40" t="s">
        <v>206</v>
      </c>
      <c r="B607" s="46">
        <v>113</v>
      </c>
      <c r="C607" s="46">
        <v>80</v>
      </c>
      <c r="D607" s="45">
        <v>45566</v>
      </c>
      <c r="E607" s="45">
        <v>45657</v>
      </c>
      <c r="F607" s="40"/>
    </row>
    <row r="608" spans="1:6" ht="14.25" customHeight="1" x14ac:dyDescent="0.25">
      <c r="A608" s="40" t="s">
        <v>206</v>
      </c>
      <c r="B608" s="46">
        <v>138</v>
      </c>
      <c r="C608" s="46">
        <v>80</v>
      </c>
      <c r="D608" s="45">
        <v>45658</v>
      </c>
      <c r="E608" s="45">
        <v>45777</v>
      </c>
      <c r="F608" s="40"/>
    </row>
    <row r="609" spans="1:6" ht="14.25" customHeight="1" x14ac:dyDescent="0.25">
      <c r="A609" s="40" t="s">
        <v>206</v>
      </c>
      <c r="B609" s="46">
        <v>113</v>
      </c>
      <c r="C609" s="46">
        <v>80</v>
      </c>
      <c r="D609" s="45">
        <v>45778</v>
      </c>
      <c r="E609" s="45">
        <v>45930</v>
      </c>
      <c r="F609" s="40"/>
    </row>
    <row r="610" spans="1:6" ht="14.25" customHeight="1" x14ac:dyDescent="0.25">
      <c r="A610" s="40" t="s">
        <v>207</v>
      </c>
      <c r="B610" s="46">
        <v>148</v>
      </c>
      <c r="C610" s="46">
        <v>80</v>
      </c>
      <c r="D610" s="45">
        <v>45566</v>
      </c>
      <c r="E610" s="45">
        <v>45688</v>
      </c>
      <c r="F610" s="40"/>
    </row>
    <row r="611" spans="1:6" ht="14.25" customHeight="1" x14ac:dyDescent="0.25">
      <c r="A611" s="40" t="s">
        <v>207</v>
      </c>
      <c r="B611" s="46">
        <v>200</v>
      </c>
      <c r="C611" s="46">
        <v>80</v>
      </c>
      <c r="D611" s="45">
        <v>45689</v>
      </c>
      <c r="E611" s="45">
        <v>45777</v>
      </c>
      <c r="F611" s="40"/>
    </row>
    <row r="612" spans="1:6" ht="14.25" customHeight="1" x14ac:dyDescent="0.25">
      <c r="A612" s="40" t="s">
        <v>207</v>
      </c>
      <c r="B612" s="46">
        <v>148</v>
      </c>
      <c r="C612" s="46">
        <v>80</v>
      </c>
      <c r="D612" s="45">
        <v>45778</v>
      </c>
      <c r="E612" s="45">
        <v>45930</v>
      </c>
      <c r="F612" s="40"/>
    </row>
    <row r="613" spans="1:6" ht="14.25" customHeight="1" x14ac:dyDescent="0.25">
      <c r="A613" s="40" t="s">
        <v>309</v>
      </c>
      <c r="B613" s="46">
        <v>128</v>
      </c>
      <c r="C613" s="46">
        <v>74</v>
      </c>
      <c r="D613" s="45">
        <v>45566</v>
      </c>
      <c r="E613" s="45">
        <v>45930</v>
      </c>
      <c r="F613" s="40"/>
    </row>
    <row r="614" spans="1:6" ht="14.25" customHeight="1" x14ac:dyDescent="0.25">
      <c r="A614" s="40" t="s">
        <v>328</v>
      </c>
      <c r="B614" s="46">
        <v>161</v>
      </c>
      <c r="C614" s="46">
        <v>92</v>
      </c>
      <c r="D614" s="45">
        <v>45566</v>
      </c>
      <c r="E614" s="45">
        <v>45930</v>
      </c>
      <c r="F614" s="40"/>
    </row>
    <row r="615" spans="1:6" ht="14.25" customHeight="1" x14ac:dyDescent="0.25">
      <c r="A615" s="40" t="s">
        <v>178</v>
      </c>
      <c r="B615" s="46">
        <v>184</v>
      </c>
      <c r="C615" s="46">
        <v>92</v>
      </c>
      <c r="D615" s="45">
        <v>45566</v>
      </c>
      <c r="E615" s="45">
        <v>45626</v>
      </c>
      <c r="F615" s="40"/>
    </row>
    <row r="616" spans="1:6" ht="14.25" customHeight="1" x14ac:dyDescent="0.25">
      <c r="A616" s="40" t="s">
        <v>178</v>
      </c>
      <c r="B616" s="46">
        <v>350</v>
      </c>
      <c r="C616" s="46">
        <v>92</v>
      </c>
      <c r="D616" s="45">
        <v>45627</v>
      </c>
      <c r="E616" s="45">
        <v>45747</v>
      </c>
      <c r="F616" s="40"/>
    </row>
    <row r="617" spans="1:6" ht="14.25" customHeight="1" x14ac:dyDescent="0.25">
      <c r="A617" s="40" t="s">
        <v>178</v>
      </c>
      <c r="B617" s="46">
        <v>184</v>
      </c>
      <c r="C617" s="46">
        <v>92</v>
      </c>
      <c r="D617" s="45">
        <v>45748</v>
      </c>
      <c r="E617" s="45">
        <v>45930</v>
      </c>
      <c r="F617" s="40"/>
    </row>
    <row r="618" spans="1:6" ht="14.25" customHeight="1" x14ac:dyDescent="0.25">
      <c r="A618" s="40" t="s">
        <v>306</v>
      </c>
      <c r="B618" s="46">
        <v>166</v>
      </c>
      <c r="C618" s="46">
        <v>74</v>
      </c>
      <c r="D618" s="45">
        <v>45566</v>
      </c>
      <c r="E618" s="45">
        <v>45838</v>
      </c>
      <c r="F618" s="40"/>
    </row>
    <row r="619" spans="1:6" ht="14.25" customHeight="1" x14ac:dyDescent="0.25">
      <c r="A619" s="40" t="s">
        <v>306</v>
      </c>
      <c r="B619" s="46">
        <v>213</v>
      </c>
      <c r="C619" s="46">
        <v>74</v>
      </c>
      <c r="D619" s="45">
        <v>45839</v>
      </c>
      <c r="E619" s="45">
        <v>45900</v>
      </c>
      <c r="F619" s="40"/>
    </row>
    <row r="620" spans="1:6" ht="14.25" customHeight="1" x14ac:dyDescent="0.25">
      <c r="A620" s="40" t="s">
        <v>306</v>
      </c>
      <c r="B620" s="46">
        <v>166</v>
      </c>
      <c r="C620" s="46">
        <v>74</v>
      </c>
      <c r="D620" s="45">
        <v>45901</v>
      </c>
      <c r="E620" s="45">
        <v>45930</v>
      </c>
      <c r="F620" s="40"/>
    </row>
    <row r="621" spans="1:6" ht="14.25" customHeight="1" x14ac:dyDescent="0.25">
      <c r="A621" s="40" t="s">
        <v>267</v>
      </c>
      <c r="B621" s="46">
        <v>134</v>
      </c>
      <c r="C621" s="46">
        <v>80</v>
      </c>
      <c r="D621" s="45">
        <v>45566</v>
      </c>
      <c r="E621" s="45">
        <v>45838</v>
      </c>
      <c r="F621" s="40"/>
    </row>
    <row r="622" spans="1:6" ht="14.25" customHeight="1" x14ac:dyDescent="0.25">
      <c r="A622" s="40" t="s">
        <v>267</v>
      </c>
      <c r="B622" s="46">
        <v>235</v>
      </c>
      <c r="C622" s="46">
        <v>80</v>
      </c>
      <c r="D622" s="45">
        <v>45839</v>
      </c>
      <c r="E622" s="45">
        <v>45900</v>
      </c>
      <c r="F622" s="40"/>
    </row>
    <row r="623" spans="1:6" ht="14.25" customHeight="1" x14ac:dyDescent="0.25">
      <c r="A623" s="40" t="s">
        <v>267</v>
      </c>
      <c r="B623" s="46">
        <v>134</v>
      </c>
      <c r="C623" s="46">
        <v>80</v>
      </c>
      <c r="D623" s="45">
        <v>45901</v>
      </c>
      <c r="E623" s="45">
        <v>45930</v>
      </c>
      <c r="F623" s="40"/>
    </row>
    <row r="624" spans="1:6" ht="14.25" customHeight="1" x14ac:dyDescent="0.25">
      <c r="A624" s="40" t="s">
        <v>329</v>
      </c>
      <c r="B624" s="46">
        <v>121</v>
      </c>
      <c r="C624" s="46">
        <v>80</v>
      </c>
      <c r="D624" s="45">
        <v>45566</v>
      </c>
      <c r="E624" s="45">
        <v>45930</v>
      </c>
      <c r="F624" s="40"/>
    </row>
    <row r="625" spans="1:6" ht="14.25" customHeight="1" x14ac:dyDescent="0.25">
      <c r="A625" s="40" t="s">
        <v>161</v>
      </c>
      <c r="B625" s="46">
        <v>142</v>
      </c>
      <c r="C625" s="46">
        <v>86</v>
      </c>
      <c r="D625" s="45">
        <v>45566</v>
      </c>
      <c r="E625" s="45">
        <v>45626</v>
      </c>
      <c r="F625" s="40"/>
    </row>
    <row r="626" spans="1:6" ht="14.25" customHeight="1" x14ac:dyDescent="0.25">
      <c r="A626" s="40" t="s">
        <v>161</v>
      </c>
      <c r="B626" s="46">
        <v>169</v>
      </c>
      <c r="C626" s="46">
        <v>86</v>
      </c>
      <c r="D626" s="45">
        <v>45627</v>
      </c>
      <c r="E626" s="45">
        <v>45716</v>
      </c>
      <c r="F626" s="40"/>
    </row>
    <row r="627" spans="1:6" ht="14.25" customHeight="1" x14ac:dyDescent="0.25">
      <c r="A627" s="40" t="s">
        <v>161</v>
      </c>
      <c r="B627" s="46">
        <v>146</v>
      </c>
      <c r="C627" s="46">
        <v>86</v>
      </c>
      <c r="D627" s="45">
        <v>45717</v>
      </c>
      <c r="E627" s="45">
        <v>45808</v>
      </c>
      <c r="F627" s="40"/>
    </row>
    <row r="628" spans="1:6" ht="14.25" customHeight="1" x14ac:dyDescent="0.25">
      <c r="A628" s="40" t="s">
        <v>161</v>
      </c>
      <c r="B628" s="46">
        <v>173</v>
      </c>
      <c r="C628" s="46">
        <v>86</v>
      </c>
      <c r="D628" s="45">
        <v>45809</v>
      </c>
      <c r="E628" s="45">
        <v>45900</v>
      </c>
      <c r="F628" s="40"/>
    </row>
    <row r="629" spans="1:6" ht="14.25" customHeight="1" x14ac:dyDescent="0.25">
      <c r="A629" s="40" t="s">
        <v>161</v>
      </c>
      <c r="B629" s="46">
        <v>142</v>
      </c>
      <c r="C629" s="46">
        <v>86</v>
      </c>
      <c r="D629" s="45">
        <v>45901</v>
      </c>
      <c r="E629" s="45">
        <v>45930</v>
      </c>
      <c r="F629" s="40"/>
    </row>
    <row r="630" spans="1:6" ht="14.25" customHeight="1" x14ac:dyDescent="0.25">
      <c r="A630" s="40" t="s">
        <v>132</v>
      </c>
      <c r="B630" s="46">
        <v>123</v>
      </c>
      <c r="C630" s="46">
        <v>80</v>
      </c>
      <c r="D630" s="45">
        <v>45566</v>
      </c>
      <c r="E630" s="45">
        <v>45657</v>
      </c>
      <c r="F630" s="40"/>
    </row>
    <row r="631" spans="1:6" ht="14.25" customHeight="1" x14ac:dyDescent="0.25">
      <c r="A631" s="40" t="s">
        <v>132</v>
      </c>
      <c r="B631" s="46">
        <v>171</v>
      </c>
      <c r="C631" s="46">
        <v>80</v>
      </c>
      <c r="D631" s="45">
        <v>45658</v>
      </c>
      <c r="E631" s="45">
        <v>45747</v>
      </c>
      <c r="F631" s="40"/>
    </row>
    <row r="632" spans="1:6" ht="14.25" customHeight="1" x14ac:dyDescent="0.25">
      <c r="A632" s="40" t="s">
        <v>132</v>
      </c>
      <c r="B632" s="46">
        <v>123</v>
      </c>
      <c r="C632" s="46">
        <v>80</v>
      </c>
      <c r="D632" s="45">
        <v>45748</v>
      </c>
      <c r="E632" s="45">
        <v>45930</v>
      </c>
      <c r="F632" s="40"/>
    </row>
    <row r="633" spans="1:6" ht="14.25" customHeight="1" x14ac:dyDescent="0.25">
      <c r="A633" s="40" t="s">
        <v>179</v>
      </c>
      <c r="B633" s="46">
        <v>201</v>
      </c>
      <c r="C633" s="46">
        <v>92</v>
      </c>
      <c r="D633" s="45">
        <v>45566</v>
      </c>
      <c r="E633" s="45">
        <v>45626</v>
      </c>
      <c r="F633" s="40"/>
    </row>
    <row r="634" spans="1:6" ht="14.25" customHeight="1" x14ac:dyDescent="0.25">
      <c r="A634" s="40" t="s">
        <v>179</v>
      </c>
      <c r="B634" s="46">
        <v>397</v>
      </c>
      <c r="C634" s="46">
        <v>92</v>
      </c>
      <c r="D634" s="45">
        <v>45627</v>
      </c>
      <c r="E634" s="45">
        <v>45747</v>
      </c>
      <c r="F634" s="40"/>
    </row>
    <row r="635" spans="1:6" ht="14.25" customHeight="1" x14ac:dyDescent="0.25">
      <c r="A635" s="40" t="s">
        <v>179</v>
      </c>
      <c r="B635" s="46">
        <v>201</v>
      </c>
      <c r="C635" s="46">
        <v>92</v>
      </c>
      <c r="D635" s="45">
        <v>45748</v>
      </c>
      <c r="E635" s="45">
        <v>45930</v>
      </c>
      <c r="F635" s="40"/>
    </row>
    <row r="636" spans="1:6" ht="14.25" customHeight="1" x14ac:dyDescent="0.25">
      <c r="A636" s="40" t="s">
        <v>408</v>
      </c>
      <c r="B636" s="46">
        <v>155</v>
      </c>
      <c r="C636" s="46">
        <v>86</v>
      </c>
      <c r="D636" s="45">
        <v>45566</v>
      </c>
      <c r="E636" s="45">
        <v>45930</v>
      </c>
      <c r="F636" s="40"/>
    </row>
    <row r="637" spans="1:6" ht="14.25" customHeight="1" x14ac:dyDescent="0.25">
      <c r="A637" s="40" t="s">
        <v>208</v>
      </c>
      <c r="B637" s="46">
        <v>181</v>
      </c>
      <c r="C637" s="46">
        <v>74</v>
      </c>
      <c r="D637" s="45">
        <v>45566</v>
      </c>
      <c r="E637" s="45">
        <v>45626</v>
      </c>
      <c r="F637" s="40"/>
    </row>
    <row r="638" spans="1:6" ht="14.25" customHeight="1" x14ac:dyDescent="0.25">
      <c r="A638" s="40" t="s">
        <v>208</v>
      </c>
      <c r="B638" s="46">
        <v>259</v>
      </c>
      <c r="C638" s="46">
        <v>74</v>
      </c>
      <c r="D638" s="45">
        <v>45627</v>
      </c>
      <c r="E638" s="45">
        <v>45777</v>
      </c>
      <c r="F638" s="40"/>
    </row>
    <row r="639" spans="1:6" ht="14.25" customHeight="1" x14ac:dyDescent="0.25">
      <c r="A639" s="40" t="s">
        <v>208</v>
      </c>
      <c r="B639" s="46">
        <v>181</v>
      </c>
      <c r="C639" s="46">
        <v>74</v>
      </c>
      <c r="D639" s="45">
        <v>45778</v>
      </c>
      <c r="E639" s="45">
        <v>45930</v>
      </c>
      <c r="F639" s="40"/>
    </row>
    <row r="640" spans="1:6" ht="14.25" customHeight="1" x14ac:dyDescent="0.25">
      <c r="A640" s="40" t="s">
        <v>392</v>
      </c>
      <c r="B640" s="46">
        <v>124</v>
      </c>
      <c r="C640" s="46">
        <v>74</v>
      </c>
      <c r="D640" s="45">
        <v>45566</v>
      </c>
      <c r="E640" s="45">
        <v>45808</v>
      </c>
      <c r="F640" s="40"/>
    </row>
    <row r="641" spans="1:6" ht="14.25" customHeight="1" x14ac:dyDescent="0.25">
      <c r="A641" s="40" t="s">
        <v>392</v>
      </c>
      <c r="B641" s="46">
        <v>210</v>
      </c>
      <c r="C641" s="46">
        <v>74</v>
      </c>
      <c r="D641" s="45">
        <v>45809</v>
      </c>
      <c r="E641" s="45">
        <v>45900</v>
      </c>
      <c r="F641" s="40"/>
    </row>
    <row r="642" spans="1:6" ht="14.25" customHeight="1" x14ac:dyDescent="0.25">
      <c r="A642" s="40" t="s">
        <v>392</v>
      </c>
      <c r="B642" s="46">
        <v>124</v>
      </c>
      <c r="C642" s="46">
        <v>74</v>
      </c>
      <c r="D642" s="45">
        <v>45901</v>
      </c>
      <c r="E642" s="45">
        <v>45930</v>
      </c>
      <c r="F642" s="40"/>
    </row>
    <row r="643" spans="1:6" ht="14.25" customHeight="1" x14ac:dyDescent="0.25">
      <c r="A643" s="40" t="s">
        <v>162</v>
      </c>
      <c r="B643" s="46">
        <v>131</v>
      </c>
      <c r="C643" s="46">
        <v>80</v>
      </c>
      <c r="D643" s="45">
        <v>45566</v>
      </c>
      <c r="E643" s="45">
        <v>45930</v>
      </c>
      <c r="F643" s="40"/>
    </row>
    <row r="644" spans="1:6" ht="14.25" customHeight="1" x14ac:dyDescent="0.25">
      <c r="A644" s="40" t="s">
        <v>393</v>
      </c>
      <c r="B644" s="46">
        <v>131</v>
      </c>
      <c r="C644" s="46">
        <v>68</v>
      </c>
      <c r="D644" s="45">
        <v>45566</v>
      </c>
      <c r="E644" s="45">
        <v>45838</v>
      </c>
      <c r="F644" s="40"/>
    </row>
    <row r="645" spans="1:6" ht="14.25" customHeight="1" x14ac:dyDescent="0.25">
      <c r="A645" s="40" t="s">
        <v>393</v>
      </c>
      <c r="B645" s="46">
        <v>248</v>
      </c>
      <c r="C645" s="46">
        <v>68</v>
      </c>
      <c r="D645" s="45">
        <v>45839</v>
      </c>
      <c r="E645" s="45">
        <v>45900</v>
      </c>
      <c r="F645" s="40"/>
    </row>
    <row r="646" spans="1:6" ht="14.25" customHeight="1" x14ac:dyDescent="0.25">
      <c r="A646" s="40" t="s">
        <v>393</v>
      </c>
      <c r="B646" s="46">
        <v>131</v>
      </c>
      <c r="C646" s="46">
        <v>68</v>
      </c>
      <c r="D646" s="45">
        <v>45901</v>
      </c>
      <c r="E646" s="45">
        <v>45930</v>
      </c>
      <c r="F646" s="40"/>
    </row>
    <row r="647" spans="1:6" ht="14.25" customHeight="1" x14ac:dyDescent="0.25">
      <c r="A647" s="40" t="s">
        <v>330</v>
      </c>
      <c r="B647" s="46">
        <v>123</v>
      </c>
      <c r="C647" s="46">
        <v>80</v>
      </c>
      <c r="D647" s="45">
        <v>45566</v>
      </c>
      <c r="E647" s="45">
        <v>45930</v>
      </c>
      <c r="F647" s="40"/>
    </row>
    <row r="648" spans="1:6" ht="14.25" customHeight="1" x14ac:dyDescent="0.25">
      <c r="A648" s="40" t="s">
        <v>163</v>
      </c>
      <c r="B648" s="46">
        <v>142</v>
      </c>
      <c r="C648" s="46">
        <v>80</v>
      </c>
      <c r="D648" s="45">
        <v>45566</v>
      </c>
      <c r="E648" s="45">
        <v>45930</v>
      </c>
      <c r="F648" s="40"/>
    </row>
    <row r="649" spans="1:6" ht="14.25" customHeight="1" x14ac:dyDescent="0.25">
      <c r="A649" s="40" t="s">
        <v>399</v>
      </c>
      <c r="B649" s="46">
        <v>144</v>
      </c>
      <c r="C649" s="46">
        <v>86</v>
      </c>
      <c r="D649" s="45">
        <v>45566</v>
      </c>
      <c r="E649" s="45">
        <v>45930</v>
      </c>
      <c r="F649" s="40"/>
    </row>
    <row r="650" spans="1:6" ht="14.25" customHeight="1" x14ac:dyDescent="0.25">
      <c r="A650" s="40" t="s">
        <v>394</v>
      </c>
      <c r="B650" s="46">
        <v>115</v>
      </c>
      <c r="C650" s="46">
        <v>80</v>
      </c>
      <c r="D650" s="45">
        <v>45566</v>
      </c>
      <c r="E650" s="45">
        <v>45657</v>
      </c>
      <c r="F650" s="40"/>
    </row>
    <row r="651" spans="1:6" ht="14.25" customHeight="1" x14ac:dyDescent="0.25">
      <c r="A651" s="40" t="s">
        <v>394</v>
      </c>
      <c r="B651" s="46">
        <v>110</v>
      </c>
      <c r="C651" s="46">
        <v>80</v>
      </c>
      <c r="D651" s="45">
        <v>45658</v>
      </c>
      <c r="E651" s="45">
        <v>45747</v>
      </c>
      <c r="F651" s="40"/>
    </row>
    <row r="652" spans="1:6" ht="14.25" customHeight="1" x14ac:dyDescent="0.25">
      <c r="A652" s="40" t="s">
        <v>394</v>
      </c>
      <c r="B652" s="46">
        <v>134</v>
      </c>
      <c r="C652" s="46">
        <v>80</v>
      </c>
      <c r="D652" s="45">
        <v>45748</v>
      </c>
      <c r="E652" s="45">
        <v>45900</v>
      </c>
      <c r="F652" s="40"/>
    </row>
    <row r="653" spans="1:6" ht="14.25" customHeight="1" x14ac:dyDescent="0.25">
      <c r="A653" s="40" t="s">
        <v>394</v>
      </c>
      <c r="B653" s="46">
        <v>115</v>
      </c>
      <c r="C653" s="46">
        <v>80</v>
      </c>
      <c r="D653" s="45">
        <v>45901</v>
      </c>
      <c r="E653" s="45">
        <v>45930</v>
      </c>
      <c r="F653" s="40"/>
    </row>
    <row r="654" spans="1:6" ht="14.25" customHeight="1" x14ac:dyDescent="0.25">
      <c r="A654" s="40" t="s">
        <v>186</v>
      </c>
      <c r="B654" s="46">
        <v>127</v>
      </c>
      <c r="C654" s="46">
        <v>74</v>
      </c>
      <c r="D654" s="45">
        <v>45566</v>
      </c>
      <c r="E654" s="45">
        <v>45930</v>
      </c>
      <c r="F654" s="40"/>
    </row>
    <row r="655" spans="1:6" ht="14.25" customHeight="1" x14ac:dyDescent="0.25">
      <c r="A655" s="40" t="s">
        <v>288</v>
      </c>
      <c r="B655" s="46">
        <v>147</v>
      </c>
      <c r="C655" s="46">
        <v>74</v>
      </c>
      <c r="D655" s="45">
        <v>45566</v>
      </c>
      <c r="E655" s="45">
        <v>45596</v>
      </c>
      <c r="F655" s="40"/>
    </row>
    <row r="656" spans="1:6" ht="14.25" customHeight="1" x14ac:dyDescent="0.25">
      <c r="A656" s="40" t="s">
        <v>288</v>
      </c>
      <c r="B656" s="46">
        <v>110</v>
      </c>
      <c r="C656" s="46">
        <v>74</v>
      </c>
      <c r="D656" s="45">
        <v>45597</v>
      </c>
      <c r="E656" s="45">
        <v>45716</v>
      </c>
      <c r="F656" s="40"/>
    </row>
    <row r="657" spans="1:12" ht="14.25" customHeight="1" x14ac:dyDescent="0.25">
      <c r="A657" s="40" t="s">
        <v>288</v>
      </c>
      <c r="B657" s="46">
        <v>147</v>
      </c>
      <c r="C657" s="46">
        <v>74</v>
      </c>
      <c r="D657" s="45">
        <v>45717</v>
      </c>
      <c r="E657" s="45">
        <v>45930</v>
      </c>
      <c r="F657" s="40"/>
    </row>
    <row r="658" spans="1:12" ht="14.25" customHeight="1" x14ac:dyDescent="0.25">
      <c r="A658" s="40" t="s">
        <v>246</v>
      </c>
      <c r="B658" s="46">
        <v>135</v>
      </c>
      <c r="C658" s="46">
        <v>80</v>
      </c>
      <c r="D658" s="45">
        <v>45566</v>
      </c>
      <c r="E658" s="45">
        <v>45930</v>
      </c>
    </row>
    <row r="659" spans="1:12" ht="14.25" customHeight="1" x14ac:dyDescent="0.25">
      <c r="A659" s="40" t="s">
        <v>164</v>
      </c>
      <c r="B659" s="46">
        <v>181</v>
      </c>
      <c r="C659" s="46">
        <v>86</v>
      </c>
      <c r="D659" s="45">
        <v>45566</v>
      </c>
      <c r="E659" s="45">
        <v>45657</v>
      </c>
    </row>
    <row r="660" spans="1:12" ht="14.25" customHeight="1" x14ac:dyDescent="0.25">
      <c r="A660" s="40" t="s">
        <v>164</v>
      </c>
      <c r="B660" s="46">
        <v>203</v>
      </c>
      <c r="C660" s="46">
        <v>86</v>
      </c>
      <c r="D660" s="45">
        <v>45658</v>
      </c>
      <c r="E660" s="45">
        <v>45777</v>
      </c>
    </row>
    <row r="661" spans="1:12" ht="14.25" customHeight="1" x14ac:dyDescent="0.25">
      <c r="A661" s="40" t="s">
        <v>164</v>
      </c>
      <c r="B661" s="46">
        <v>181</v>
      </c>
      <c r="C661" s="46">
        <v>86</v>
      </c>
      <c r="D661" s="45">
        <v>45778</v>
      </c>
      <c r="E661" s="45">
        <v>45930</v>
      </c>
    </row>
    <row r="662" spans="1:12" s="170" customFormat="1" x14ac:dyDescent="0.25">
      <c r="A662" s="40"/>
      <c r="B662" s="40"/>
      <c r="C662" s="40"/>
      <c r="D662" s="40"/>
      <c r="E662" s="40"/>
      <c r="G662" s="40"/>
      <c r="H662" s="40"/>
      <c r="I662" s="40"/>
      <c r="J662" s="40"/>
      <c r="K662" s="40"/>
      <c r="L662" s="40"/>
    </row>
    <row r="663" spans="1:12" s="170" customFormat="1" x14ac:dyDescent="0.25">
      <c r="A663" s="40"/>
      <c r="B663" s="40"/>
      <c r="C663" s="40"/>
      <c r="D663" s="40"/>
      <c r="E663" s="40"/>
      <c r="G663" s="40"/>
      <c r="H663" s="40"/>
      <c r="I663" s="40"/>
      <c r="J663" s="40"/>
      <c r="K663" s="40"/>
      <c r="L663" s="40"/>
    </row>
    <row r="664" spans="1:12" s="170" customFormat="1" x14ac:dyDescent="0.25">
      <c r="A664" s="40"/>
      <c r="B664" s="40"/>
      <c r="C664" s="40"/>
      <c r="D664" s="40"/>
      <c r="E664" s="40"/>
      <c r="G664" s="40"/>
      <c r="H664" s="40"/>
      <c r="I664" s="40"/>
      <c r="J664" s="40"/>
      <c r="K664" s="40"/>
      <c r="L664" s="40"/>
    </row>
    <row r="665" spans="1:12" s="170" customFormat="1" x14ac:dyDescent="0.25">
      <c r="A665" s="40"/>
      <c r="B665" s="40"/>
      <c r="C665" s="40"/>
      <c r="D665" s="40"/>
      <c r="E665" s="40"/>
      <c r="G665" s="40"/>
      <c r="H665" s="40"/>
      <c r="I665" s="40"/>
      <c r="J665" s="40"/>
      <c r="K665" s="40"/>
      <c r="L665" s="40"/>
    </row>
    <row r="666" spans="1:12" s="170" customFormat="1" x14ac:dyDescent="0.25">
      <c r="A666" s="40"/>
      <c r="B666" s="40"/>
      <c r="C666" s="40"/>
      <c r="D666" s="40"/>
      <c r="E666" s="40"/>
      <c r="G666" s="40"/>
      <c r="H666" s="40"/>
      <c r="I666" s="40"/>
      <c r="J666" s="40"/>
      <c r="K666" s="40"/>
      <c r="L666" s="40"/>
    </row>
    <row r="667" spans="1:12" s="170" customFormat="1" x14ac:dyDescent="0.25">
      <c r="A667" s="40"/>
      <c r="B667" s="40"/>
      <c r="C667" s="40"/>
      <c r="D667" s="40"/>
      <c r="E667" s="40"/>
      <c r="G667" s="40"/>
      <c r="H667" s="40"/>
      <c r="I667" s="40"/>
      <c r="J667" s="40"/>
      <c r="K667" s="40"/>
      <c r="L667" s="40"/>
    </row>
    <row r="668" spans="1:12" s="170" customFormat="1" x14ac:dyDescent="0.25">
      <c r="A668" s="40"/>
      <c r="B668" s="40"/>
      <c r="C668" s="40"/>
      <c r="D668" s="40"/>
      <c r="E668" s="40"/>
      <c r="G668" s="40"/>
      <c r="H668" s="40"/>
      <c r="I668" s="40"/>
      <c r="J668" s="40"/>
      <c r="K668" s="40"/>
      <c r="L668" s="40"/>
    </row>
    <row r="669" spans="1:12" s="170" customFormat="1" x14ac:dyDescent="0.25">
      <c r="A669" s="40"/>
      <c r="B669" s="40"/>
      <c r="C669" s="40"/>
      <c r="D669" s="40"/>
      <c r="E669" s="40"/>
      <c r="G669" s="40"/>
      <c r="H669" s="40"/>
      <c r="I669" s="40"/>
      <c r="J669" s="40"/>
      <c r="K669" s="40"/>
      <c r="L669" s="40"/>
    </row>
    <row r="670" spans="1:12" s="170" customFormat="1" x14ac:dyDescent="0.25">
      <c r="A670" s="40"/>
      <c r="B670" s="40"/>
      <c r="C670" s="40"/>
      <c r="D670" s="40"/>
      <c r="E670" s="40"/>
      <c r="G670" s="40"/>
      <c r="H670" s="40"/>
      <c r="I670" s="40"/>
      <c r="J670" s="40"/>
      <c r="K670" s="40"/>
      <c r="L670" s="40"/>
    </row>
    <row r="671" spans="1:12" s="170" customFormat="1" x14ac:dyDescent="0.25">
      <c r="A671" s="40"/>
      <c r="B671" s="40"/>
      <c r="C671" s="40"/>
      <c r="D671" s="40"/>
      <c r="E671" s="40"/>
      <c r="G671" s="40"/>
      <c r="H671" s="40"/>
      <c r="I671" s="40"/>
      <c r="J671" s="40"/>
      <c r="K671" s="40"/>
      <c r="L671" s="40"/>
    </row>
    <row r="672" spans="1:12" s="170" customFormat="1" x14ac:dyDescent="0.25">
      <c r="A672" s="40"/>
      <c r="B672" s="40"/>
      <c r="C672" s="40"/>
      <c r="D672" s="40"/>
      <c r="E672" s="40"/>
      <c r="G672" s="40"/>
      <c r="H672" s="40"/>
      <c r="I672" s="40"/>
      <c r="J672" s="40"/>
      <c r="K672" s="40"/>
      <c r="L672" s="40"/>
    </row>
    <row r="673" spans="1:12" s="170" customFormat="1" x14ac:dyDescent="0.25">
      <c r="A673" s="40"/>
      <c r="B673" s="40"/>
      <c r="C673" s="40"/>
      <c r="D673" s="40"/>
      <c r="E673" s="40"/>
      <c r="G673" s="40"/>
      <c r="H673" s="40"/>
      <c r="I673" s="40"/>
      <c r="J673" s="40"/>
      <c r="K673" s="40"/>
      <c r="L673" s="40"/>
    </row>
    <row r="674" spans="1:12" s="170" customFormat="1" x14ac:dyDescent="0.25">
      <c r="A674" s="40"/>
      <c r="B674" s="40"/>
      <c r="C674" s="40"/>
      <c r="D674" s="40"/>
      <c r="E674" s="40"/>
      <c r="G674" s="40"/>
      <c r="H674" s="40"/>
      <c r="I674" s="40"/>
      <c r="J674" s="40"/>
      <c r="K674" s="40"/>
      <c r="L674" s="40"/>
    </row>
    <row r="675" spans="1:12" s="170" customFormat="1" x14ac:dyDescent="0.25">
      <c r="A675" s="40"/>
      <c r="B675" s="40"/>
      <c r="C675" s="40"/>
      <c r="D675" s="40"/>
      <c r="E675" s="40"/>
      <c r="G675" s="40"/>
      <c r="H675" s="40"/>
      <c r="I675" s="40"/>
      <c r="J675" s="40"/>
      <c r="K675" s="40"/>
      <c r="L675" s="40"/>
    </row>
    <row r="676" spans="1:12" s="170" customFormat="1" x14ac:dyDescent="0.25">
      <c r="A676" s="40"/>
      <c r="B676" s="40"/>
      <c r="C676" s="40"/>
      <c r="D676" s="40"/>
      <c r="E676" s="40"/>
      <c r="G676" s="40"/>
      <c r="H676" s="40"/>
      <c r="I676" s="40"/>
      <c r="J676" s="40"/>
      <c r="K676" s="40"/>
      <c r="L676" s="40"/>
    </row>
    <row r="677" spans="1:12" s="170" customFormat="1" x14ac:dyDescent="0.25">
      <c r="A677" s="40"/>
      <c r="B677" s="40"/>
      <c r="C677" s="40"/>
      <c r="D677" s="40"/>
      <c r="E677" s="40"/>
      <c r="G677" s="40"/>
      <c r="H677" s="40"/>
      <c r="I677" s="40"/>
      <c r="J677" s="40"/>
      <c r="K677" s="40"/>
      <c r="L677" s="40"/>
    </row>
    <row r="678" spans="1:12" s="170" customFormat="1" x14ac:dyDescent="0.25">
      <c r="A678" s="40"/>
      <c r="B678" s="40"/>
      <c r="C678" s="40"/>
      <c r="D678" s="40"/>
      <c r="E678" s="40"/>
      <c r="G678" s="40"/>
      <c r="H678" s="40"/>
      <c r="I678" s="40"/>
      <c r="J678" s="40"/>
      <c r="K678" s="40"/>
      <c r="L678" s="40"/>
    </row>
    <row r="679" spans="1:12" s="170" customFormat="1" x14ac:dyDescent="0.25">
      <c r="A679" s="40"/>
      <c r="B679" s="40"/>
      <c r="C679" s="40"/>
      <c r="D679" s="40"/>
      <c r="E679" s="40"/>
      <c r="G679" s="40"/>
      <c r="H679" s="40"/>
      <c r="I679" s="40"/>
      <c r="J679" s="40"/>
      <c r="K679" s="40"/>
      <c r="L679" s="40"/>
    </row>
    <row r="680" spans="1:12" s="170" customFormat="1" x14ac:dyDescent="0.25">
      <c r="A680" s="40"/>
      <c r="B680" s="40"/>
      <c r="C680" s="40"/>
      <c r="D680" s="40"/>
      <c r="E680" s="40"/>
      <c r="G680" s="40"/>
      <c r="H680" s="40"/>
      <c r="I680" s="40"/>
      <c r="J680" s="40"/>
      <c r="K680" s="40"/>
      <c r="L680" s="40"/>
    </row>
    <row r="681" spans="1:12" s="170" customFormat="1" x14ac:dyDescent="0.25">
      <c r="A681" s="40"/>
      <c r="B681" s="40"/>
      <c r="C681" s="40"/>
      <c r="D681" s="40"/>
      <c r="E681" s="40"/>
      <c r="G681" s="40"/>
      <c r="H681" s="40"/>
      <c r="I681" s="40"/>
      <c r="J681" s="40"/>
      <c r="K681" s="40"/>
      <c r="L681" s="40"/>
    </row>
    <row r="682" spans="1:12" s="170" customFormat="1" x14ac:dyDescent="0.25">
      <c r="A682" s="40"/>
      <c r="B682" s="40"/>
      <c r="C682" s="40"/>
      <c r="D682" s="40"/>
      <c r="E682" s="40"/>
      <c r="G682" s="40"/>
      <c r="H682" s="40"/>
      <c r="I682" s="40"/>
      <c r="J682" s="40"/>
      <c r="K682" s="40"/>
      <c r="L682" s="40"/>
    </row>
    <row r="683" spans="1:12" s="170" customFormat="1" x14ac:dyDescent="0.25">
      <c r="A683" s="40"/>
      <c r="B683" s="40"/>
      <c r="C683" s="40"/>
      <c r="D683" s="40"/>
      <c r="E683" s="40"/>
      <c r="G683" s="40"/>
      <c r="H683" s="40"/>
      <c r="I683" s="40"/>
      <c r="J683" s="40"/>
      <c r="K683" s="40"/>
      <c r="L683" s="40"/>
    </row>
    <row r="684" spans="1:12" s="170" customFormat="1" x14ac:dyDescent="0.25">
      <c r="A684" s="40"/>
      <c r="B684" s="40"/>
      <c r="C684" s="40"/>
      <c r="D684" s="40"/>
      <c r="E684" s="40"/>
      <c r="G684" s="40"/>
      <c r="H684" s="40"/>
      <c r="I684" s="40"/>
      <c r="J684" s="40"/>
      <c r="K684" s="40"/>
      <c r="L684" s="40"/>
    </row>
    <row r="685" spans="1:12" s="170" customFormat="1" x14ac:dyDescent="0.25">
      <c r="A685" s="40"/>
      <c r="B685" s="40"/>
      <c r="C685" s="40"/>
      <c r="D685" s="40"/>
      <c r="E685" s="40"/>
      <c r="G685" s="40"/>
      <c r="H685" s="40"/>
      <c r="I685" s="40"/>
      <c r="J685" s="40"/>
      <c r="K685" s="40"/>
      <c r="L685" s="40"/>
    </row>
    <row r="686" spans="1:12" s="170" customFormat="1" x14ac:dyDescent="0.25">
      <c r="A686" s="40"/>
      <c r="B686" s="40"/>
      <c r="C686" s="40"/>
      <c r="D686" s="40"/>
      <c r="E686" s="40"/>
      <c r="G686" s="40"/>
      <c r="H686" s="40"/>
      <c r="I686" s="40"/>
      <c r="J686" s="40"/>
      <c r="K686" s="40"/>
      <c r="L686" s="40"/>
    </row>
    <row r="687" spans="1:12" s="170" customFormat="1" x14ac:dyDescent="0.25">
      <c r="A687" s="40"/>
      <c r="B687" s="40"/>
      <c r="C687" s="40"/>
      <c r="D687" s="40"/>
      <c r="E687" s="40"/>
      <c r="G687" s="40"/>
      <c r="H687" s="40"/>
      <c r="I687" s="40"/>
      <c r="J687" s="40"/>
      <c r="K687" s="40"/>
      <c r="L687" s="40"/>
    </row>
    <row r="688" spans="1:12" s="170" customFormat="1" x14ac:dyDescent="0.25">
      <c r="A688" s="40"/>
      <c r="B688" s="40"/>
      <c r="C688" s="40"/>
      <c r="D688" s="40"/>
      <c r="E688" s="40"/>
      <c r="G688" s="40"/>
      <c r="H688" s="40"/>
      <c r="I688" s="40"/>
      <c r="J688" s="40"/>
      <c r="K688" s="40"/>
      <c r="L688" s="40"/>
    </row>
    <row r="689" spans="1:12" s="170" customFormat="1" x14ac:dyDescent="0.25">
      <c r="A689" s="40"/>
      <c r="B689" s="40"/>
      <c r="C689" s="40"/>
      <c r="D689" s="40"/>
      <c r="E689" s="40"/>
      <c r="G689" s="40"/>
      <c r="H689" s="40"/>
      <c r="I689" s="40"/>
      <c r="J689" s="40"/>
      <c r="K689" s="40"/>
      <c r="L689" s="40"/>
    </row>
    <row r="690" spans="1:12" s="170" customFormat="1" x14ac:dyDescent="0.25">
      <c r="A690" s="40"/>
      <c r="B690" s="40"/>
      <c r="C690" s="40"/>
      <c r="D690" s="40"/>
      <c r="E690" s="40"/>
      <c r="G690" s="40"/>
      <c r="H690" s="40"/>
      <c r="I690" s="40"/>
      <c r="J690" s="40"/>
      <c r="K690" s="40"/>
      <c r="L690" s="40"/>
    </row>
    <row r="691" spans="1:12" s="170" customFormat="1" x14ac:dyDescent="0.25">
      <c r="A691" s="40"/>
      <c r="B691" s="40"/>
      <c r="C691" s="40"/>
      <c r="D691" s="40"/>
      <c r="E691" s="40"/>
      <c r="G691" s="40"/>
      <c r="H691" s="40"/>
      <c r="I691" s="40"/>
      <c r="J691" s="40"/>
      <c r="K691" s="40"/>
      <c r="L691" s="40"/>
    </row>
    <row r="692" spans="1:12" s="170" customFormat="1" x14ac:dyDescent="0.25">
      <c r="A692" s="40"/>
      <c r="B692" s="40"/>
      <c r="C692" s="40"/>
      <c r="D692" s="40"/>
      <c r="E692" s="40"/>
      <c r="G692" s="40"/>
      <c r="H692" s="40"/>
      <c r="I692" s="40"/>
      <c r="J692" s="40"/>
      <c r="K692" s="40"/>
      <c r="L692" s="40"/>
    </row>
    <row r="693" spans="1:12" s="170" customFormat="1" x14ac:dyDescent="0.25">
      <c r="A693" s="40"/>
      <c r="B693" s="40"/>
      <c r="C693" s="40"/>
      <c r="D693" s="40"/>
      <c r="E693" s="40"/>
      <c r="G693" s="40"/>
      <c r="H693" s="40"/>
      <c r="I693" s="40"/>
      <c r="J693" s="40"/>
      <c r="K693" s="40"/>
      <c r="L693" s="40"/>
    </row>
    <row r="694" spans="1:12" s="170" customFormat="1" x14ac:dyDescent="0.25">
      <c r="A694" s="40"/>
      <c r="B694" s="40"/>
      <c r="C694" s="40"/>
      <c r="D694" s="40"/>
      <c r="E694" s="40"/>
      <c r="G694" s="40"/>
      <c r="H694" s="40"/>
      <c r="I694" s="40"/>
      <c r="J694" s="40"/>
      <c r="K694" s="40"/>
      <c r="L694" s="40"/>
    </row>
    <row r="695" spans="1:12" s="170" customFormat="1" x14ac:dyDescent="0.25">
      <c r="A695" s="40"/>
      <c r="B695" s="40"/>
      <c r="C695" s="40"/>
      <c r="D695" s="40"/>
      <c r="E695" s="40"/>
      <c r="G695" s="40"/>
      <c r="H695" s="40"/>
      <c r="I695" s="40"/>
      <c r="J695" s="40"/>
      <c r="K695" s="40"/>
      <c r="L695" s="40"/>
    </row>
    <row r="696" spans="1:12" s="170" customFormat="1" x14ac:dyDescent="0.25">
      <c r="A696" s="40"/>
      <c r="B696" s="40"/>
      <c r="C696" s="40"/>
      <c r="D696" s="40"/>
      <c r="E696" s="40"/>
      <c r="G696" s="40"/>
      <c r="H696" s="40"/>
      <c r="I696" s="40"/>
      <c r="J696" s="40"/>
      <c r="K696" s="40"/>
      <c r="L696" s="40"/>
    </row>
    <row r="697" spans="1:12" s="170" customFormat="1" x14ac:dyDescent="0.25">
      <c r="A697" s="40"/>
      <c r="B697" s="40"/>
      <c r="C697" s="40"/>
      <c r="D697" s="40"/>
      <c r="E697" s="40"/>
      <c r="G697" s="40"/>
      <c r="H697" s="40"/>
      <c r="I697" s="40"/>
      <c r="J697" s="40"/>
      <c r="K697" s="40"/>
      <c r="L697" s="40"/>
    </row>
    <row r="698" spans="1:12" s="170" customFormat="1" x14ac:dyDescent="0.25">
      <c r="A698" s="40"/>
      <c r="B698" s="40"/>
      <c r="C698" s="40"/>
      <c r="D698" s="40"/>
      <c r="E698" s="40"/>
      <c r="G698" s="40"/>
      <c r="H698" s="40"/>
      <c r="I698" s="40"/>
      <c r="J698" s="40"/>
      <c r="K698" s="40"/>
      <c r="L698" s="40"/>
    </row>
    <row r="699" spans="1:12" s="170" customFormat="1" x14ac:dyDescent="0.25">
      <c r="A699" s="40"/>
      <c r="B699" s="40"/>
      <c r="C699" s="40"/>
      <c r="D699" s="40"/>
      <c r="E699" s="40"/>
      <c r="G699" s="40"/>
      <c r="H699" s="40"/>
      <c r="I699" s="40"/>
      <c r="J699" s="40"/>
      <c r="K699" s="40"/>
      <c r="L699" s="40"/>
    </row>
    <row r="700" spans="1:12" s="170" customFormat="1" x14ac:dyDescent="0.25">
      <c r="A700" s="40"/>
      <c r="B700" s="40"/>
      <c r="C700" s="40"/>
      <c r="D700" s="40"/>
      <c r="E700" s="40"/>
      <c r="G700" s="40"/>
      <c r="H700" s="40"/>
      <c r="I700" s="40"/>
      <c r="J700" s="40"/>
      <c r="K700" s="40"/>
      <c r="L700" s="40"/>
    </row>
    <row r="701" spans="1:12" s="170" customFormat="1" x14ac:dyDescent="0.25">
      <c r="A701" s="40"/>
      <c r="B701" s="40"/>
      <c r="C701" s="40"/>
      <c r="D701" s="40"/>
      <c r="E701" s="40"/>
      <c r="G701" s="40"/>
      <c r="H701" s="40"/>
      <c r="I701" s="40"/>
      <c r="J701" s="40"/>
      <c r="K701" s="40"/>
      <c r="L701" s="40"/>
    </row>
    <row r="702" spans="1:12" s="170" customFormat="1" x14ac:dyDescent="0.25">
      <c r="A702" s="40"/>
      <c r="B702" s="40"/>
      <c r="C702" s="40"/>
      <c r="D702" s="40"/>
      <c r="E702" s="40"/>
      <c r="G702" s="40"/>
      <c r="H702" s="40"/>
      <c r="I702" s="40"/>
      <c r="J702" s="40"/>
      <c r="K702" s="40"/>
      <c r="L702" s="40"/>
    </row>
    <row r="703" spans="1:12" s="170" customFormat="1" x14ac:dyDescent="0.25">
      <c r="A703" s="40"/>
      <c r="B703" s="40"/>
      <c r="C703" s="40"/>
      <c r="D703" s="40"/>
      <c r="E703" s="40"/>
      <c r="G703" s="40"/>
      <c r="H703" s="40"/>
      <c r="I703" s="40"/>
      <c r="J703" s="40"/>
      <c r="K703" s="40"/>
      <c r="L703" s="40"/>
    </row>
    <row r="704" spans="1:12" s="170" customFormat="1" x14ac:dyDescent="0.25">
      <c r="A704" s="40"/>
      <c r="B704" s="40"/>
      <c r="C704" s="40"/>
      <c r="D704" s="40"/>
      <c r="E704" s="40"/>
      <c r="G704" s="40"/>
      <c r="H704" s="40"/>
      <c r="I704" s="40"/>
      <c r="J704" s="40"/>
      <c r="K704" s="40"/>
      <c r="L704" s="40"/>
    </row>
    <row r="705" spans="1:12" s="170" customFormat="1" x14ac:dyDescent="0.25">
      <c r="A705" s="40"/>
      <c r="B705" s="40"/>
      <c r="C705" s="40"/>
      <c r="D705" s="40"/>
      <c r="E705" s="40"/>
      <c r="G705" s="40"/>
      <c r="H705" s="40"/>
      <c r="I705" s="40"/>
      <c r="J705" s="40"/>
      <c r="K705" s="40"/>
      <c r="L705" s="40"/>
    </row>
    <row r="706" spans="1:12" s="170" customFormat="1" x14ac:dyDescent="0.25">
      <c r="A706" s="40"/>
      <c r="B706" s="40"/>
      <c r="C706" s="40"/>
      <c r="D706" s="40"/>
      <c r="E706" s="40"/>
      <c r="G706" s="40"/>
      <c r="H706" s="40"/>
      <c r="I706" s="40"/>
      <c r="J706" s="40"/>
      <c r="K706" s="40"/>
      <c r="L706" s="40"/>
    </row>
    <row r="707" spans="1:12" s="170" customFormat="1" x14ac:dyDescent="0.25">
      <c r="A707" s="40"/>
      <c r="B707" s="40"/>
      <c r="C707" s="40"/>
      <c r="D707" s="40"/>
      <c r="E707" s="40"/>
      <c r="G707" s="40"/>
      <c r="H707" s="40"/>
      <c r="I707" s="40"/>
      <c r="J707" s="40"/>
      <c r="K707" s="40"/>
      <c r="L707" s="40"/>
    </row>
    <row r="708" spans="1:12" s="170" customFormat="1" x14ac:dyDescent="0.25">
      <c r="A708" s="40"/>
      <c r="B708" s="40"/>
      <c r="C708" s="40"/>
      <c r="D708" s="40"/>
      <c r="E708" s="40"/>
      <c r="G708" s="40"/>
      <c r="H708" s="40"/>
      <c r="I708" s="40"/>
      <c r="J708" s="40"/>
      <c r="K708" s="40"/>
      <c r="L708" s="40"/>
    </row>
    <row r="709" spans="1:12" s="170" customFormat="1" x14ac:dyDescent="0.25">
      <c r="A709" s="40"/>
      <c r="B709" s="40"/>
      <c r="C709" s="40"/>
      <c r="D709" s="40"/>
      <c r="E709" s="40"/>
      <c r="G709" s="40"/>
      <c r="H709" s="40"/>
      <c r="I709" s="40"/>
      <c r="J709" s="40"/>
      <c r="K709" s="40"/>
      <c r="L709" s="40"/>
    </row>
    <row r="710" spans="1:12" s="170" customFormat="1" x14ac:dyDescent="0.25">
      <c r="A710" s="40"/>
      <c r="B710" s="40"/>
      <c r="C710" s="40"/>
      <c r="D710" s="40"/>
      <c r="E710" s="40"/>
      <c r="G710" s="40"/>
      <c r="H710" s="40"/>
      <c r="I710" s="40"/>
      <c r="J710" s="40"/>
      <c r="K710" s="40"/>
      <c r="L710" s="40"/>
    </row>
    <row r="711" spans="1:12" s="170" customFormat="1" x14ac:dyDescent="0.25">
      <c r="A711" s="40"/>
      <c r="B711" s="40"/>
      <c r="C711" s="40"/>
      <c r="D711" s="40"/>
      <c r="E711" s="40"/>
      <c r="G711" s="40"/>
      <c r="H711" s="40"/>
      <c r="I711" s="40"/>
      <c r="J711" s="40"/>
      <c r="K711" s="40"/>
      <c r="L711" s="40"/>
    </row>
    <row r="712" spans="1:12" s="170" customFormat="1" x14ac:dyDescent="0.25">
      <c r="A712" s="40"/>
      <c r="B712" s="40"/>
      <c r="C712" s="40"/>
      <c r="D712" s="40"/>
      <c r="E712" s="40"/>
      <c r="G712" s="40"/>
      <c r="H712" s="40"/>
      <c r="I712" s="40"/>
      <c r="J712" s="40"/>
      <c r="K712" s="40"/>
      <c r="L712" s="40"/>
    </row>
    <row r="713" spans="1:12" s="170" customFormat="1" x14ac:dyDescent="0.25">
      <c r="A713" s="40"/>
      <c r="B713" s="40"/>
      <c r="C713" s="40"/>
      <c r="D713" s="40"/>
      <c r="E713" s="40"/>
      <c r="G713" s="40"/>
      <c r="H713" s="40"/>
      <c r="I713" s="40"/>
      <c r="J713" s="40"/>
      <c r="K713" s="40"/>
      <c r="L713" s="40"/>
    </row>
    <row r="714" spans="1:12" s="170" customFormat="1" x14ac:dyDescent="0.25">
      <c r="A714" s="40"/>
      <c r="B714" s="40"/>
      <c r="C714" s="40"/>
      <c r="D714" s="40"/>
      <c r="E714" s="40"/>
      <c r="G714" s="40"/>
      <c r="H714" s="40"/>
      <c r="I714" s="40"/>
      <c r="J714" s="40"/>
      <c r="K714" s="40"/>
      <c r="L714" s="40"/>
    </row>
    <row r="715" spans="1:12" s="170" customFormat="1" x14ac:dyDescent="0.25">
      <c r="A715" s="40"/>
      <c r="B715" s="40"/>
      <c r="C715" s="40"/>
      <c r="D715" s="40"/>
      <c r="E715" s="40"/>
      <c r="G715" s="40"/>
      <c r="H715" s="40"/>
      <c r="I715" s="40"/>
      <c r="J715" s="40"/>
      <c r="K715" s="40"/>
      <c r="L715" s="40"/>
    </row>
    <row r="716" spans="1:12" s="170" customFormat="1" x14ac:dyDescent="0.25">
      <c r="A716" s="40"/>
      <c r="B716" s="40"/>
      <c r="C716" s="40"/>
      <c r="D716" s="40"/>
      <c r="E716" s="40"/>
      <c r="G716" s="40"/>
      <c r="H716" s="40"/>
      <c r="I716" s="40"/>
      <c r="J716" s="40"/>
      <c r="K716" s="40"/>
      <c r="L716" s="40"/>
    </row>
    <row r="717" spans="1:12" s="170" customFormat="1" x14ac:dyDescent="0.25">
      <c r="A717" s="40"/>
      <c r="B717" s="40"/>
      <c r="C717" s="40"/>
      <c r="D717" s="40"/>
      <c r="E717" s="40"/>
      <c r="G717" s="40"/>
      <c r="H717" s="40"/>
      <c r="I717" s="40"/>
      <c r="J717" s="40"/>
      <c r="K717" s="40"/>
      <c r="L717" s="40"/>
    </row>
    <row r="718" spans="1:12" s="170" customFormat="1" x14ac:dyDescent="0.25">
      <c r="A718" s="40"/>
      <c r="B718" s="40"/>
      <c r="C718" s="40"/>
      <c r="D718" s="40"/>
      <c r="E718" s="40"/>
      <c r="G718" s="40"/>
      <c r="H718" s="40"/>
      <c r="I718" s="40"/>
      <c r="J718" s="40"/>
      <c r="K718" s="40"/>
      <c r="L718" s="40"/>
    </row>
    <row r="719" spans="1:12" s="170" customFormat="1" x14ac:dyDescent="0.25">
      <c r="A719" s="40"/>
      <c r="B719" s="40"/>
      <c r="C719" s="40"/>
      <c r="D719" s="40"/>
      <c r="E719" s="40"/>
      <c r="G719" s="40"/>
      <c r="H719" s="40"/>
      <c r="I719" s="40"/>
      <c r="J719" s="40"/>
      <c r="K719" s="40"/>
      <c r="L719" s="40"/>
    </row>
    <row r="720" spans="1:12" s="170" customFormat="1" x14ac:dyDescent="0.25">
      <c r="A720" s="40"/>
      <c r="B720" s="40"/>
      <c r="C720" s="40"/>
      <c r="D720" s="40"/>
      <c r="E720" s="40"/>
      <c r="G720" s="40"/>
      <c r="H720" s="40"/>
      <c r="I720" s="40"/>
      <c r="J720" s="40"/>
      <c r="K720" s="40"/>
      <c r="L720" s="40"/>
    </row>
    <row r="721" spans="1:12" s="170" customFormat="1" x14ac:dyDescent="0.25">
      <c r="A721" s="40"/>
      <c r="B721" s="40"/>
      <c r="C721" s="40"/>
      <c r="D721" s="40"/>
      <c r="E721" s="40"/>
      <c r="G721" s="40"/>
      <c r="H721" s="40"/>
      <c r="I721" s="40"/>
      <c r="J721" s="40"/>
      <c r="K721" s="40"/>
      <c r="L721" s="40"/>
    </row>
    <row r="722" spans="1:12" s="170" customFormat="1" x14ac:dyDescent="0.25">
      <c r="A722" s="40"/>
      <c r="B722" s="40"/>
      <c r="C722" s="40"/>
      <c r="D722" s="40"/>
      <c r="E722" s="40"/>
      <c r="G722" s="40"/>
      <c r="H722" s="40"/>
      <c r="I722" s="40"/>
      <c r="J722" s="40"/>
      <c r="K722" s="40"/>
      <c r="L722" s="40"/>
    </row>
    <row r="723" spans="1:12" s="170" customFormat="1" x14ac:dyDescent="0.25">
      <c r="A723" s="40"/>
      <c r="B723" s="40"/>
      <c r="C723" s="40"/>
      <c r="D723" s="40"/>
      <c r="E723" s="40"/>
      <c r="G723" s="40"/>
      <c r="H723" s="40"/>
      <c r="I723" s="40"/>
      <c r="J723" s="40"/>
      <c r="K723" s="40"/>
      <c r="L723" s="40"/>
    </row>
    <row r="724" spans="1:12" s="170" customFormat="1" x14ac:dyDescent="0.25">
      <c r="A724" s="40"/>
      <c r="B724" s="40"/>
      <c r="C724" s="40"/>
      <c r="D724" s="40"/>
      <c r="E724" s="40"/>
      <c r="G724" s="40"/>
      <c r="H724" s="40"/>
      <c r="I724" s="40"/>
      <c r="J724" s="40"/>
      <c r="K724" s="40"/>
      <c r="L724" s="40"/>
    </row>
    <row r="725" spans="1:12" s="170" customFormat="1" x14ac:dyDescent="0.25">
      <c r="A725" s="40"/>
      <c r="B725" s="40"/>
      <c r="C725" s="40"/>
      <c r="D725" s="40"/>
      <c r="E725" s="40"/>
      <c r="G725" s="40"/>
      <c r="H725" s="40"/>
      <c r="I725" s="40"/>
      <c r="J725" s="40"/>
      <c r="K725" s="40"/>
      <c r="L725" s="40"/>
    </row>
    <row r="726" spans="1:12" s="170" customFormat="1" x14ac:dyDescent="0.25">
      <c r="A726" s="40"/>
      <c r="B726" s="40"/>
      <c r="C726" s="40"/>
      <c r="D726" s="40"/>
      <c r="E726" s="40"/>
      <c r="G726" s="40"/>
      <c r="H726" s="40"/>
      <c r="I726" s="40"/>
      <c r="J726" s="40"/>
      <c r="K726" s="40"/>
      <c r="L726" s="40"/>
    </row>
    <row r="727" spans="1:12" s="170" customFormat="1" x14ac:dyDescent="0.25">
      <c r="A727" s="40"/>
      <c r="B727" s="40"/>
      <c r="C727" s="40"/>
      <c r="D727" s="40"/>
      <c r="E727" s="40"/>
      <c r="G727" s="40"/>
      <c r="H727" s="40"/>
      <c r="I727" s="40"/>
      <c r="J727" s="40"/>
      <c r="K727" s="40"/>
      <c r="L727" s="40"/>
    </row>
    <row r="728" spans="1:12" s="170" customFormat="1" x14ac:dyDescent="0.25">
      <c r="A728" s="40"/>
      <c r="B728" s="40"/>
      <c r="C728" s="40"/>
      <c r="D728" s="40"/>
      <c r="E728" s="40"/>
      <c r="G728" s="40"/>
      <c r="H728" s="40"/>
      <c r="I728" s="40"/>
      <c r="J728" s="40"/>
      <c r="K728" s="40"/>
      <c r="L728" s="40"/>
    </row>
    <row r="729" spans="1:12" s="170" customFormat="1" x14ac:dyDescent="0.25">
      <c r="A729" s="40"/>
      <c r="B729" s="40"/>
      <c r="C729" s="40"/>
      <c r="D729" s="40"/>
      <c r="E729" s="40"/>
      <c r="G729" s="40"/>
      <c r="H729" s="40"/>
      <c r="I729" s="40"/>
      <c r="J729" s="40"/>
      <c r="K729" s="40"/>
      <c r="L729" s="40"/>
    </row>
    <row r="730" spans="1:12" s="170" customFormat="1" x14ac:dyDescent="0.25">
      <c r="A730" s="40"/>
      <c r="B730" s="40"/>
      <c r="C730" s="40"/>
      <c r="D730" s="40"/>
      <c r="E730" s="40"/>
      <c r="G730" s="40"/>
      <c r="H730" s="40"/>
      <c r="I730" s="40"/>
      <c r="J730" s="40"/>
      <c r="K730" s="40"/>
      <c r="L730" s="40"/>
    </row>
    <row r="731" spans="1:12" s="170" customFormat="1" x14ac:dyDescent="0.25">
      <c r="A731" s="40"/>
      <c r="B731" s="40"/>
      <c r="C731" s="40"/>
      <c r="D731" s="40"/>
      <c r="E731" s="40"/>
      <c r="G731" s="40"/>
      <c r="H731" s="40"/>
      <c r="I731" s="40"/>
      <c r="J731" s="40"/>
      <c r="K731" s="40"/>
      <c r="L731" s="40"/>
    </row>
    <row r="732" spans="1:12" s="170" customFormat="1" x14ac:dyDescent="0.25">
      <c r="A732" s="40"/>
      <c r="B732" s="40"/>
      <c r="C732" s="40"/>
      <c r="D732" s="40"/>
      <c r="E732" s="40"/>
      <c r="G732" s="40"/>
      <c r="H732" s="40"/>
      <c r="I732" s="40"/>
      <c r="J732" s="40"/>
      <c r="K732" s="40"/>
      <c r="L732" s="40"/>
    </row>
    <row r="733" spans="1:12" s="170" customFormat="1" x14ac:dyDescent="0.25">
      <c r="A733" s="40"/>
      <c r="B733" s="40"/>
      <c r="C733" s="40"/>
      <c r="D733" s="40"/>
      <c r="E733" s="40"/>
      <c r="G733" s="40"/>
      <c r="H733" s="40"/>
      <c r="I733" s="40"/>
      <c r="J733" s="40"/>
      <c r="K733" s="40"/>
      <c r="L733" s="40"/>
    </row>
    <row r="734" spans="1:12" s="170" customFormat="1" x14ac:dyDescent="0.25">
      <c r="A734" s="40"/>
      <c r="B734" s="40"/>
      <c r="C734" s="40"/>
      <c r="D734" s="40"/>
      <c r="E734" s="40"/>
      <c r="G734" s="40"/>
      <c r="H734" s="40"/>
      <c r="I734" s="40"/>
      <c r="J734" s="40"/>
      <c r="K734" s="40"/>
      <c r="L734" s="40"/>
    </row>
    <row r="735" spans="1:12" s="170" customFormat="1" x14ac:dyDescent="0.25">
      <c r="A735" s="40"/>
      <c r="B735" s="40"/>
      <c r="C735" s="40"/>
      <c r="D735" s="40"/>
      <c r="E735" s="40"/>
      <c r="G735" s="40"/>
      <c r="H735" s="40"/>
      <c r="I735" s="40"/>
      <c r="J735" s="40"/>
      <c r="K735" s="40"/>
      <c r="L735" s="40"/>
    </row>
    <row r="736" spans="1:12" s="170" customFormat="1" x14ac:dyDescent="0.25">
      <c r="A736" s="40"/>
      <c r="B736" s="40"/>
      <c r="C736" s="40"/>
      <c r="D736" s="40"/>
      <c r="E736" s="40"/>
      <c r="G736" s="40"/>
      <c r="H736" s="40"/>
      <c r="I736" s="40"/>
      <c r="J736" s="40"/>
      <c r="K736" s="40"/>
      <c r="L736" s="40"/>
    </row>
    <row r="737" spans="1:12" s="170" customFormat="1" x14ac:dyDescent="0.25">
      <c r="A737" s="40"/>
      <c r="B737" s="40"/>
      <c r="C737" s="40"/>
      <c r="D737" s="40"/>
      <c r="E737" s="40"/>
      <c r="G737" s="40"/>
      <c r="H737" s="40"/>
      <c r="I737" s="40"/>
      <c r="J737" s="40"/>
      <c r="K737" s="40"/>
      <c r="L737" s="40"/>
    </row>
    <row r="738" spans="1:12" s="170" customFormat="1" x14ac:dyDescent="0.25">
      <c r="A738" s="40"/>
      <c r="B738" s="40"/>
      <c r="C738" s="40"/>
      <c r="D738" s="40"/>
      <c r="E738" s="40"/>
      <c r="G738" s="40"/>
      <c r="H738" s="40"/>
      <c r="I738" s="40"/>
      <c r="J738" s="40"/>
      <c r="K738" s="40"/>
      <c r="L738" s="40"/>
    </row>
    <row r="739" spans="1:12" s="170" customFormat="1" x14ac:dyDescent="0.25">
      <c r="A739" s="40"/>
      <c r="B739" s="40"/>
      <c r="C739" s="40"/>
      <c r="D739" s="40"/>
      <c r="E739" s="40"/>
      <c r="G739" s="40"/>
      <c r="H739" s="40"/>
      <c r="I739" s="40"/>
      <c r="J739" s="40"/>
      <c r="K739" s="40"/>
      <c r="L739" s="40"/>
    </row>
    <row r="740" spans="1:12" s="170" customFormat="1" x14ac:dyDescent="0.25">
      <c r="A740" s="40"/>
      <c r="B740" s="40"/>
      <c r="C740" s="40"/>
      <c r="D740" s="40"/>
      <c r="E740" s="40"/>
      <c r="G740" s="40"/>
      <c r="H740" s="40"/>
      <c r="I740" s="40"/>
      <c r="J740" s="40"/>
      <c r="K740" s="40"/>
      <c r="L740" s="40"/>
    </row>
    <row r="741" spans="1:12" s="170" customFormat="1" x14ac:dyDescent="0.25">
      <c r="A741" s="40"/>
      <c r="B741" s="40"/>
      <c r="C741" s="40"/>
      <c r="D741" s="40"/>
      <c r="E741" s="40"/>
      <c r="G741" s="40"/>
      <c r="H741" s="40"/>
      <c r="I741" s="40"/>
      <c r="J741" s="40"/>
      <c r="K741" s="40"/>
      <c r="L741" s="40"/>
    </row>
    <row r="742" spans="1:12" s="170" customFormat="1" x14ac:dyDescent="0.25">
      <c r="A742" s="40"/>
      <c r="B742" s="40"/>
      <c r="C742" s="40"/>
      <c r="D742" s="40"/>
      <c r="E742" s="40"/>
      <c r="G742" s="40"/>
      <c r="H742" s="40"/>
      <c r="I742" s="40"/>
      <c r="J742" s="40"/>
      <c r="K742" s="40"/>
      <c r="L742" s="40"/>
    </row>
    <row r="743" spans="1:12" s="170" customFormat="1" x14ac:dyDescent="0.25">
      <c r="A743" s="40"/>
      <c r="B743" s="40"/>
      <c r="C743" s="40"/>
      <c r="D743" s="40"/>
      <c r="E743" s="40"/>
      <c r="G743" s="40"/>
      <c r="H743" s="40"/>
      <c r="I743" s="40"/>
      <c r="J743" s="40"/>
      <c r="K743" s="40"/>
      <c r="L743" s="40"/>
    </row>
    <row r="744" spans="1:12" s="170" customFormat="1" x14ac:dyDescent="0.25">
      <c r="A744" s="40"/>
      <c r="B744" s="40"/>
      <c r="C744" s="40"/>
      <c r="D744" s="40"/>
      <c r="E744" s="40"/>
      <c r="G744" s="40"/>
      <c r="H744" s="40"/>
      <c r="I744" s="40"/>
      <c r="J744" s="40"/>
      <c r="K744" s="40"/>
      <c r="L744" s="40"/>
    </row>
    <row r="745" spans="1:12" s="170" customFormat="1" x14ac:dyDescent="0.25">
      <c r="A745" s="40"/>
      <c r="B745" s="40"/>
      <c r="C745" s="40"/>
      <c r="D745" s="40"/>
      <c r="E745" s="40"/>
      <c r="G745" s="40"/>
      <c r="H745" s="40"/>
      <c r="I745" s="40"/>
      <c r="J745" s="40"/>
      <c r="K745" s="40"/>
      <c r="L745" s="40"/>
    </row>
    <row r="746" spans="1:12" s="170" customFormat="1" x14ac:dyDescent="0.25">
      <c r="A746" s="40"/>
      <c r="B746" s="40"/>
      <c r="C746" s="40"/>
      <c r="D746" s="40"/>
      <c r="E746" s="40"/>
      <c r="G746" s="40"/>
      <c r="H746" s="40"/>
      <c r="I746" s="40"/>
      <c r="J746" s="40"/>
      <c r="K746" s="40"/>
      <c r="L746" s="40"/>
    </row>
    <row r="747" spans="1:12" s="170" customFormat="1" x14ac:dyDescent="0.25">
      <c r="A747" s="40"/>
      <c r="B747" s="40"/>
      <c r="C747" s="40"/>
      <c r="D747" s="40"/>
      <c r="E747" s="40"/>
      <c r="G747" s="40"/>
      <c r="H747" s="40"/>
      <c r="I747" s="40"/>
      <c r="J747" s="40"/>
      <c r="K747" s="40"/>
      <c r="L747" s="40"/>
    </row>
    <row r="748" spans="1:12" s="170" customFormat="1" x14ac:dyDescent="0.25">
      <c r="A748" s="40"/>
      <c r="B748" s="40"/>
      <c r="C748" s="40"/>
      <c r="D748" s="40"/>
      <c r="E748" s="40"/>
      <c r="G748" s="40"/>
      <c r="H748" s="40"/>
      <c r="I748" s="40"/>
      <c r="J748" s="40"/>
      <c r="K748" s="40"/>
      <c r="L748" s="40"/>
    </row>
    <row r="749" spans="1:12" s="170" customFormat="1" x14ac:dyDescent="0.25">
      <c r="A749" s="40"/>
      <c r="B749" s="40"/>
      <c r="C749" s="40"/>
      <c r="D749" s="40"/>
      <c r="E749" s="40"/>
      <c r="G749" s="40"/>
      <c r="H749" s="40"/>
      <c r="I749" s="40"/>
      <c r="J749" s="40"/>
      <c r="K749" s="40"/>
      <c r="L749" s="40"/>
    </row>
    <row r="750" spans="1:12" s="170" customFormat="1" x14ac:dyDescent="0.25">
      <c r="A750" s="40"/>
      <c r="B750" s="40"/>
      <c r="C750" s="40"/>
      <c r="D750" s="40"/>
      <c r="E750" s="40"/>
      <c r="G750" s="40"/>
      <c r="H750" s="40"/>
      <c r="I750" s="40"/>
      <c r="J750" s="40"/>
      <c r="K750" s="40"/>
      <c r="L750" s="40"/>
    </row>
    <row r="751" spans="1:12" s="170" customFormat="1" x14ac:dyDescent="0.25">
      <c r="A751" s="40"/>
      <c r="B751" s="40"/>
      <c r="C751" s="40"/>
      <c r="D751" s="40"/>
      <c r="E751" s="40"/>
      <c r="G751" s="40"/>
      <c r="H751" s="40"/>
      <c r="I751" s="40"/>
      <c r="J751" s="40"/>
      <c r="K751" s="40"/>
      <c r="L751" s="40"/>
    </row>
    <row r="752" spans="1:12" s="170" customFormat="1" x14ac:dyDescent="0.25">
      <c r="A752" s="40"/>
      <c r="B752" s="40"/>
      <c r="C752" s="40"/>
      <c r="D752" s="40"/>
      <c r="E752" s="40"/>
      <c r="G752" s="40"/>
      <c r="H752" s="40"/>
      <c r="I752" s="40"/>
      <c r="J752" s="40"/>
      <c r="K752" s="40"/>
      <c r="L752" s="40"/>
    </row>
    <row r="753" spans="1:12" s="170" customFormat="1" x14ac:dyDescent="0.25">
      <c r="A753" s="40"/>
      <c r="B753" s="40"/>
      <c r="C753" s="40"/>
      <c r="D753" s="40"/>
      <c r="E753" s="40"/>
      <c r="G753" s="40"/>
      <c r="H753" s="40"/>
      <c r="I753" s="40"/>
      <c r="J753" s="40"/>
      <c r="K753" s="40"/>
      <c r="L753" s="40"/>
    </row>
    <row r="754" spans="1:12" s="170" customFormat="1" x14ac:dyDescent="0.25">
      <c r="A754" s="40"/>
      <c r="B754" s="40"/>
      <c r="C754" s="40"/>
      <c r="D754" s="40"/>
      <c r="E754" s="40"/>
      <c r="G754" s="40"/>
      <c r="H754" s="40"/>
      <c r="I754" s="40"/>
      <c r="J754" s="40"/>
      <c r="K754" s="40"/>
      <c r="L754" s="40"/>
    </row>
    <row r="755" spans="1:12" s="170" customFormat="1" x14ac:dyDescent="0.25">
      <c r="A755" s="40"/>
      <c r="B755" s="40"/>
      <c r="C755" s="40"/>
      <c r="D755" s="40"/>
      <c r="E755" s="40"/>
      <c r="G755" s="40"/>
      <c r="H755" s="40"/>
      <c r="I755" s="40"/>
      <c r="J755" s="40"/>
      <c r="K755" s="40"/>
      <c r="L755" s="40"/>
    </row>
    <row r="756" spans="1:12" s="170" customFormat="1" x14ac:dyDescent="0.25">
      <c r="A756" s="40"/>
      <c r="B756" s="40"/>
      <c r="C756" s="40"/>
      <c r="D756" s="40"/>
      <c r="E756" s="40"/>
      <c r="G756" s="40"/>
      <c r="H756" s="40"/>
      <c r="I756" s="40"/>
      <c r="J756" s="40"/>
      <c r="K756" s="40"/>
      <c r="L756" s="40"/>
    </row>
    <row r="757" spans="1:12" s="170" customFormat="1" x14ac:dyDescent="0.25">
      <c r="A757" s="40"/>
      <c r="B757" s="40"/>
      <c r="C757" s="40"/>
      <c r="D757" s="40"/>
      <c r="E757" s="40"/>
      <c r="G757" s="40"/>
      <c r="H757" s="40"/>
      <c r="I757" s="40"/>
      <c r="J757" s="40"/>
      <c r="K757" s="40"/>
      <c r="L757" s="40"/>
    </row>
    <row r="758" spans="1:12" s="170" customFormat="1" x14ac:dyDescent="0.25">
      <c r="A758" s="40"/>
      <c r="B758" s="40"/>
      <c r="C758" s="40"/>
      <c r="D758" s="40"/>
      <c r="E758" s="40"/>
      <c r="G758" s="40"/>
      <c r="H758" s="40"/>
      <c r="I758" s="40"/>
      <c r="J758" s="40"/>
      <c r="K758" s="40"/>
      <c r="L758" s="40"/>
    </row>
    <row r="759" spans="1:12" s="170" customFormat="1" x14ac:dyDescent="0.25">
      <c r="A759" s="40"/>
      <c r="B759" s="40"/>
      <c r="C759" s="40"/>
      <c r="D759" s="40"/>
      <c r="E759" s="40"/>
      <c r="G759" s="40"/>
      <c r="H759" s="40"/>
      <c r="I759" s="40"/>
      <c r="J759" s="40"/>
      <c r="K759" s="40"/>
      <c r="L759" s="40"/>
    </row>
    <row r="760" spans="1:12" s="170" customFormat="1" x14ac:dyDescent="0.25">
      <c r="A760" s="40"/>
      <c r="B760" s="40"/>
      <c r="C760" s="40"/>
      <c r="D760" s="40"/>
      <c r="E760" s="40"/>
      <c r="G760" s="40"/>
      <c r="H760" s="40"/>
      <c r="I760" s="40"/>
      <c r="J760" s="40"/>
      <c r="K760" s="40"/>
      <c r="L760" s="40"/>
    </row>
    <row r="761" spans="1:12" s="170" customFormat="1" x14ac:dyDescent="0.25">
      <c r="A761" s="40"/>
      <c r="B761" s="40"/>
      <c r="C761" s="40"/>
      <c r="D761" s="40"/>
      <c r="E761" s="40"/>
      <c r="G761" s="40"/>
      <c r="H761" s="40"/>
      <c r="I761" s="40"/>
      <c r="J761" s="40"/>
      <c r="K761" s="40"/>
      <c r="L761" s="40"/>
    </row>
    <row r="762" spans="1:12" s="170" customFormat="1" x14ac:dyDescent="0.25">
      <c r="A762" s="40"/>
      <c r="B762" s="40"/>
      <c r="C762" s="40"/>
      <c r="D762" s="40"/>
      <c r="E762" s="40"/>
      <c r="G762" s="40"/>
      <c r="H762" s="40"/>
      <c r="I762" s="40"/>
      <c r="J762" s="40"/>
      <c r="K762" s="40"/>
      <c r="L762" s="40"/>
    </row>
    <row r="763" spans="1:12" s="170" customFormat="1" x14ac:dyDescent="0.25">
      <c r="A763" s="40"/>
      <c r="B763" s="40"/>
      <c r="C763" s="40"/>
      <c r="D763" s="40"/>
      <c r="E763" s="40"/>
      <c r="G763" s="40"/>
      <c r="H763" s="40"/>
      <c r="I763" s="40"/>
      <c r="J763" s="40"/>
      <c r="K763" s="40"/>
      <c r="L763" s="40"/>
    </row>
    <row r="764" spans="1:12" s="170" customFormat="1" x14ac:dyDescent="0.25">
      <c r="A764" s="40"/>
      <c r="B764" s="40"/>
      <c r="C764" s="40"/>
      <c r="D764" s="40"/>
      <c r="E764" s="40"/>
      <c r="G764" s="40"/>
      <c r="H764" s="40"/>
      <c r="I764" s="40"/>
      <c r="J764" s="40"/>
      <c r="K764" s="40"/>
      <c r="L764" s="40"/>
    </row>
    <row r="765" spans="1:12" s="170" customFormat="1" x14ac:dyDescent="0.25">
      <c r="A765" s="40"/>
      <c r="B765" s="40"/>
      <c r="C765" s="40"/>
      <c r="D765" s="40"/>
      <c r="E765" s="40"/>
      <c r="G765" s="40"/>
      <c r="H765" s="40"/>
      <c r="I765" s="40"/>
      <c r="J765" s="40"/>
      <c r="K765" s="40"/>
      <c r="L765" s="40"/>
    </row>
    <row r="766" spans="1:12" s="170" customFormat="1" x14ac:dyDescent="0.25">
      <c r="A766" s="40"/>
      <c r="B766" s="40"/>
      <c r="C766" s="40"/>
      <c r="D766" s="40"/>
      <c r="E766" s="40"/>
      <c r="G766" s="40"/>
      <c r="H766" s="40"/>
      <c r="I766" s="40"/>
      <c r="J766" s="40"/>
      <c r="K766" s="40"/>
      <c r="L766" s="40"/>
    </row>
    <row r="767" spans="1:12" s="170" customFormat="1" x14ac:dyDescent="0.25">
      <c r="A767" s="40"/>
      <c r="B767" s="40"/>
      <c r="C767" s="40"/>
      <c r="D767" s="40"/>
      <c r="E767" s="40"/>
      <c r="G767" s="40"/>
      <c r="H767" s="40"/>
      <c r="I767" s="40"/>
      <c r="J767" s="40"/>
      <c r="K767" s="40"/>
      <c r="L767" s="40"/>
    </row>
    <row r="768" spans="1:12" s="170" customFormat="1" x14ac:dyDescent="0.25">
      <c r="A768" s="40"/>
      <c r="B768" s="40"/>
      <c r="C768" s="40"/>
      <c r="D768" s="40"/>
      <c r="E768" s="40"/>
      <c r="G768" s="40"/>
      <c r="H768" s="40"/>
      <c r="I768" s="40"/>
      <c r="J768" s="40"/>
      <c r="K768" s="40"/>
      <c r="L768" s="40"/>
    </row>
    <row r="769" spans="1:12" s="170" customFormat="1" x14ac:dyDescent="0.25">
      <c r="A769" s="40"/>
      <c r="B769" s="40"/>
      <c r="C769" s="40"/>
      <c r="D769" s="40"/>
      <c r="E769" s="40"/>
      <c r="G769" s="40"/>
      <c r="H769" s="40"/>
      <c r="I769" s="40"/>
      <c r="J769" s="40"/>
      <c r="K769" s="40"/>
      <c r="L769" s="40"/>
    </row>
    <row r="770" spans="1:12" s="170" customFormat="1" x14ac:dyDescent="0.25">
      <c r="A770" s="40"/>
      <c r="B770" s="40"/>
      <c r="C770" s="40"/>
      <c r="D770" s="40"/>
      <c r="E770" s="40"/>
      <c r="G770" s="40"/>
      <c r="H770" s="40"/>
      <c r="I770" s="40"/>
      <c r="J770" s="40"/>
      <c r="K770" s="40"/>
      <c r="L770" s="40"/>
    </row>
    <row r="771" spans="1:12" s="170" customFormat="1" x14ac:dyDescent="0.25">
      <c r="A771" s="40"/>
      <c r="B771" s="40"/>
      <c r="C771" s="40"/>
      <c r="D771" s="40"/>
      <c r="E771" s="40"/>
      <c r="G771" s="40"/>
      <c r="H771" s="40"/>
      <c r="I771" s="40"/>
      <c r="J771" s="40"/>
      <c r="K771" s="40"/>
      <c r="L771" s="40"/>
    </row>
    <row r="772" spans="1:12" s="170" customFormat="1" x14ac:dyDescent="0.25">
      <c r="A772" s="40"/>
      <c r="B772" s="40"/>
      <c r="C772" s="40"/>
      <c r="D772" s="40"/>
      <c r="E772" s="40"/>
      <c r="G772" s="40"/>
      <c r="H772" s="40"/>
      <c r="I772" s="40"/>
      <c r="J772" s="40"/>
      <c r="K772" s="40"/>
      <c r="L772" s="40"/>
    </row>
    <row r="773" spans="1:12" s="170" customFormat="1" x14ac:dyDescent="0.25">
      <c r="A773" s="40"/>
      <c r="B773" s="40"/>
      <c r="C773" s="40"/>
      <c r="D773" s="40"/>
      <c r="E773" s="40"/>
      <c r="G773" s="40"/>
      <c r="H773" s="40"/>
      <c r="I773" s="40"/>
      <c r="J773" s="40"/>
      <c r="K773" s="40"/>
      <c r="L773" s="40"/>
    </row>
    <row r="774" spans="1:12" s="170" customFormat="1" x14ac:dyDescent="0.25">
      <c r="A774" s="40"/>
      <c r="B774" s="40"/>
      <c r="C774" s="40"/>
      <c r="D774" s="40"/>
      <c r="E774" s="40"/>
      <c r="G774" s="40"/>
      <c r="H774" s="40"/>
      <c r="I774" s="40"/>
      <c r="J774" s="40"/>
      <c r="K774" s="40"/>
      <c r="L774" s="40"/>
    </row>
    <row r="775" spans="1:12" s="170" customFormat="1" x14ac:dyDescent="0.25">
      <c r="A775" s="40"/>
      <c r="B775" s="40"/>
      <c r="C775" s="40"/>
      <c r="D775" s="40"/>
      <c r="E775" s="40"/>
      <c r="G775" s="40"/>
      <c r="H775" s="40"/>
      <c r="I775" s="40"/>
      <c r="J775" s="40"/>
      <c r="K775" s="40"/>
      <c r="L775" s="40"/>
    </row>
    <row r="776" spans="1:12" s="170" customFormat="1" x14ac:dyDescent="0.25">
      <c r="A776" s="40"/>
      <c r="B776" s="40"/>
      <c r="C776" s="40"/>
      <c r="D776" s="40"/>
      <c r="E776" s="40"/>
      <c r="G776" s="40"/>
      <c r="H776" s="40"/>
      <c r="I776" s="40"/>
      <c r="J776" s="40"/>
      <c r="K776" s="40"/>
      <c r="L776" s="40"/>
    </row>
    <row r="777" spans="1:12" s="170" customFormat="1" x14ac:dyDescent="0.25">
      <c r="A777" s="40"/>
      <c r="B777" s="40"/>
      <c r="C777" s="40"/>
      <c r="D777" s="40"/>
      <c r="E777" s="40"/>
      <c r="G777" s="40"/>
      <c r="H777" s="40"/>
      <c r="I777" s="40"/>
      <c r="J777" s="40"/>
      <c r="K777" s="40"/>
      <c r="L777" s="40"/>
    </row>
    <row r="778" spans="1:12" s="170" customFormat="1" x14ac:dyDescent="0.25">
      <c r="A778" s="40"/>
      <c r="B778" s="40"/>
      <c r="C778" s="40"/>
      <c r="D778" s="40"/>
      <c r="E778" s="40"/>
      <c r="G778" s="40"/>
      <c r="H778" s="40"/>
      <c r="I778" s="40"/>
      <c r="J778" s="40"/>
      <c r="K778" s="40"/>
      <c r="L778" s="40"/>
    </row>
    <row r="779" spans="1:12" s="170" customFormat="1" x14ac:dyDescent="0.25">
      <c r="A779" s="40"/>
      <c r="B779" s="40"/>
      <c r="C779" s="40"/>
      <c r="D779" s="40"/>
      <c r="E779" s="40"/>
      <c r="G779" s="40"/>
      <c r="H779" s="40"/>
      <c r="I779" s="40"/>
      <c r="J779" s="40"/>
      <c r="K779" s="40"/>
      <c r="L779" s="40"/>
    </row>
    <row r="780" spans="1:12" s="170" customFormat="1" x14ac:dyDescent="0.25">
      <c r="A780" s="40"/>
      <c r="B780" s="40"/>
      <c r="C780" s="40"/>
      <c r="D780" s="40"/>
      <c r="E780" s="40"/>
      <c r="G780" s="40"/>
      <c r="H780" s="40"/>
      <c r="I780" s="40"/>
      <c r="J780" s="40"/>
      <c r="K780" s="40"/>
      <c r="L780" s="40"/>
    </row>
    <row r="781" spans="1:12" s="170" customFormat="1" x14ac:dyDescent="0.25">
      <c r="A781" s="40"/>
      <c r="B781" s="40"/>
      <c r="C781" s="40"/>
      <c r="D781" s="40"/>
      <c r="E781" s="40"/>
      <c r="G781" s="40"/>
      <c r="H781" s="40"/>
      <c r="I781" s="40"/>
      <c r="J781" s="40"/>
      <c r="K781" s="40"/>
      <c r="L781" s="40"/>
    </row>
    <row r="782" spans="1:12" s="170" customFormat="1" x14ac:dyDescent="0.25">
      <c r="A782" s="40"/>
      <c r="B782" s="40"/>
      <c r="C782" s="40"/>
      <c r="D782" s="40"/>
      <c r="E782" s="40"/>
      <c r="G782" s="40"/>
      <c r="H782" s="40"/>
      <c r="I782" s="40"/>
      <c r="J782" s="40"/>
      <c r="K782" s="40"/>
      <c r="L782" s="40"/>
    </row>
    <row r="783" spans="1:12" s="170" customFormat="1" x14ac:dyDescent="0.25">
      <c r="A783" s="40"/>
      <c r="B783" s="40"/>
      <c r="C783" s="40"/>
      <c r="D783" s="40"/>
      <c r="E783" s="40"/>
      <c r="G783" s="40"/>
      <c r="H783" s="40"/>
      <c r="I783" s="40"/>
      <c r="J783" s="40"/>
      <c r="K783" s="40"/>
      <c r="L783" s="40"/>
    </row>
    <row r="784" spans="1:12" s="170" customFormat="1" x14ac:dyDescent="0.25">
      <c r="A784" s="40"/>
      <c r="B784" s="40"/>
      <c r="C784" s="40"/>
      <c r="D784" s="40"/>
      <c r="E784" s="40"/>
      <c r="G784" s="40"/>
      <c r="H784" s="40"/>
      <c r="I784" s="40"/>
      <c r="J784" s="40"/>
      <c r="K784" s="40"/>
      <c r="L784" s="40"/>
    </row>
    <row r="785" spans="1:12" s="170" customFormat="1" x14ac:dyDescent="0.25">
      <c r="A785" s="40"/>
      <c r="B785" s="40"/>
      <c r="C785" s="40"/>
      <c r="D785" s="40"/>
      <c r="E785" s="40"/>
      <c r="G785" s="40"/>
      <c r="H785" s="40"/>
      <c r="I785" s="40"/>
      <c r="J785" s="40"/>
      <c r="K785" s="40"/>
      <c r="L785" s="40"/>
    </row>
    <row r="786" spans="1:12" s="170" customFormat="1" x14ac:dyDescent="0.25">
      <c r="A786" s="40"/>
      <c r="B786" s="40"/>
      <c r="C786" s="40"/>
      <c r="D786" s="40"/>
      <c r="E786" s="40"/>
      <c r="G786" s="40"/>
      <c r="H786" s="40"/>
      <c r="I786" s="40"/>
      <c r="J786" s="40"/>
      <c r="K786" s="40"/>
      <c r="L786" s="40"/>
    </row>
    <row r="787" spans="1:12" s="170" customFormat="1" x14ac:dyDescent="0.25">
      <c r="A787" s="40"/>
      <c r="B787" s="40"/>
      <c r="C787" s="40"/>
      <c r="D787" s="40"/>
      <c r="E787" s="40"/>
      <c r="G787" s="40"/>
      <c r="H787" s="40"/>
      <c r="I787" s="40"/>
      <c r="J787" s="40"/>
      <c r="K787" s="40"/>
      <c r="L787" s="40"/>
    </row>
    <row r="788" spans="1:12" s="170" customFormat="1" x14ac:dyDescent="0.25">
      <c r="A788" s="40"/>
      <c r="B788" s="40"/>
      <c r="C788" s="40"/>
      <c r="D788" s="40"/>
      <c r="E788" s="40"/>
      <c r="G788" s="40"/>
      <c r="H788" s="40"/>
      <c r="I788" s="40"/>
      <c r="J788" s="40"/>
      <c r="K788" s="40"/>
      <c r="L788" s="40"/>
    </row>
    <row r="789" spans="1:12" s="170" customFormat="1" x14ac:dyDescent="0.25">
      <c r="A789" s="40"/>
      <c r="B789" s="40"/>
      <c r="C789" s="40"/>
      <c r="D789" s="40"/>
      <c r="E789" s="40"/>
      <c r="G789" s="40"/>
      <c r="H789" s="40"/>
      <c r="I789" s="40"/>
      <c r="J789" s="40"/>
      <c r="K789" s="40"/>
      <c r="L789" s="40"/>
    </row>
    <row r="790" spans="1:12" s="170" customFormat="1" x14ac:dyDescent="0.25">
      <c r="A790" s="40"/>
      <c r="B790" s="40"/>
      <c r="C790" s="40"/>
      <c r="D790" s="40"/>
      <c r="E790" s="40"/>
      <c r="G790" s="40"/>
      <c r="H790" s="40"/>
      <c r="I790" s="40"/>
      <c r="J790" s="40"/>
      <c r="K790" s="40"/>
      <c r="L790" s="40"/>
    </row>
    <row r="791" spans="1:12" s="170" customFormat="1" x14ac:dyDescent="0.25">
      <c r="A791" s="40"/>
      <c r="B791" s="40"/>
      <c r="C791" s="40"/>
      <c r="D791" s="40"/>
      <c r="E791" s="40"/>
      <c r="G791" s="40"/>
      <c r="H791" s="40"/>
      <c r="I791" s="40"/>
      <c r="J791" s="40"/>
      <c r="K791" s="40"/>
      <c r="L791" s="40"/>
    </row>
    <row r="792" spans="1:12" s="170" customFormat="1" x14ac:dyDescent="0.25">
      <c r="A792" s="40"/>
      <c r="B792" s="40"/>
      <c r="C792" s="40"/>
      <c r="D792" s="40"/>
      <c r="E792" s="40"/>
      <c r="G792" s="40"/>
      <c r="H792" s="40"/>
      <c r="I792" s="40"/>
      <c r="J792" s="40"/>
      <c r="K792" s="40"/>
      <c r="L792" s="40"/>
    </row>
    <row r="793" spans="1:12" s="170" customFormat="1" x14ac:dyDescent="0.25">
      <c r="A793" s="40"/>
      <c r="B793" s="40"/>
      <c r="C793" s="40"/>
      <c r="D793" s="40"/>
      <c r="E793" s="40"/>
      <c r="G793" s="40"/>
      <c r="H793" s="40"/>
      <c r="I793" s="40"/>
      <c r="J793" s="40"/>
      <c r="K793" s="40"/>
      <c r="L793" s="40"/>
    </row>
    <row r="794" spans="1:12" s="170" customFormat="1" x14ac:dyDescent="0.25">
      <c r="A794" s="40"/>
      <c r="B794" s="40"/>
      <c r="C794" s="40"/>
      <c r="D794" s="40"/>
      <c r="E794" s="40"/>
      <c r="G794" s="40"/>
      <c r="H794" s="40"/>
      <c r="I794" s="40"/>
      <c r="J794" s="40"/>
      <c r="K794" s="40"/>
      <c r="L794" s="40"/>
    </row>
    <row r="795" spans="1:12" s="170" customFormat="1" x14ac:dyDescent="0.25">
      <c r="A795" s="40"/>
      <c r="B795" s="40"/>
      <c r="C795" s="40"/>
      <c r="D795" s="40"/>
      <c r="E795" s="40"/>
      <c r="G795" s="40"/>
      <c r="H795" s="40"/>
      <c r="I795" s="40"/>
      <c r="J795" s="40"/>
      <c r="K795" s="40"/>
      <c r="L795" s="40"/>
    </row>
    <row r="796" spans="1:12" s="170" customFormat="1" x14ac:dyDescent="0.25">
      <c r="A796" s="40"/>
      <c r="B796" s="40"/>
      <c r="C796" s="40"/>
      <c r="D796" s="40"/>
      <c r="E796" s="40"/>
      <c r="G796" s="40"/>
      <c r="H796" s="40"/>
      <c r="I796" s="40"/>
      <c r="J796" s="40"/>
      <c r="K796" s="40"/>
      <c r="L796" s="40"/>
    </row>
    <row r="797" spans="1:12" s="170" customFormat="1" x14ac:dyDescent="0.25">
      <c r="A797" s="40"/>
      <c r="B797" s="40"/>
      <c r="C797" s="40"/>
      <c r="D797" s="40"/>
      <c r="E797" s="40"/>
      <c r="G797" s="40"/>
      <c r="H797" s="40"/>
      <c r="I797" s="40"/>
      <c r="J797" s="40"/>
      <c r="K797" s="40"/>
      <c r="L797" s="40"/>
    </row>
    <row r="798" spans="1:12" s="170" customFormat="1" x14ac:dyDescent="0.25">
      <c r="A798" s="40"/>
      <c r="B798" s="40"/>
      <c r="C798" s="40"/>
      <c r="D798" s="40"/>
      <c r="E798" s="40"/>
      <c r="G798" s="40"/>
      <c r="H798" s="40"/>
      <c r="I798" s="40"/>
      <c r="J798" s="40"/>
      <c r="K798" s="40"/>
      <c r="L798" s="40"/>
    </row>
    <row r="799" spans="1:12" s="170" customFormat="1" x14ac:dyDescent="0.25">
      <c r="A799" s="40"/>
      <c r="B799" s="40"/>
      <c r="C799" s="40"/>
      <c r="D799" s="40"/>
      <c r="E799" s="40"/>
      <c r="G799" s="40"/>
      <c r="H799" s="40"/>
      <c r="I799" s="40"/>
      <c r="J799" s="40"/>
      <c r="K799" s="40"/>
      <c r="L799" s="40"/>
    </row>
    <row r="800" spans="1:12" s="170" customFormat="1" x14ac:dyDescent="0.25">
      <c r="A800" s="40"/>
      <c r="B800" s="40"/>
      <c r="C800" s="40"/>
      <c r="D800" s="40"/>
      <c r="E800" s="40"/>
      <c r="G800" s="40"/>
      <c r="H800" s="40"/>
      <c r="I800" s="40"/>
      <c r="J800" s="40"/>
      <c r="K800" s="40"/>
      <c r="L800" s="40"/>
    </row>
    <row r="801" spans="1:12" s="170" customFormat="1" x14ac:dyDescent="0.25">
      <c r="A801" s="40"/>
      <c r="B801" s="40"/>
      <c r="C801" s="40"/>
      <c r="D801" s="40"/>
      <c r="E801" s="40"/>
      <c r="G801" s="40"/>
      <c r="H801" s="40"/>
      <c r="I801" s="40"/>
      <c r="J801" s="40"/>
      <c r="K801" s="40"/>
      <c r="L801" s="40"/>
    </row>
    <row r="802" spans="1:12" s="170" customFormat="1" x14ac:dyDescent="0.25">
      <c r="A802" s="40"/>
      <c r="B802" s="40"/>
      <c r="C802" s="40"/>
      <c r="D802" s="40"/>
      <c r="E802" s="40"/>
      <c r="G802" s="40"/>
      <c r="H802" s="40"/>
      <c r="I802" s="40"/>
      <c r="J802" s="40"/>
      <c r="K802" s="40"/>
      <c r="L802" s="40"/>
    </row>
    <row r="803" spans="1:12" s="170" customFormat="1" x14ac:dyDescent="0.25">
      <c r="A803" s="40"/>
      <c r="B803" s="40"/>
      <c r="C803" s="40"/>
      <c r="D803" s="40"/>
      <c r="E803" s="40"/>
      <c r="G803" s="40"/>
      <c r="H803" s="40"/>
      <c r="I803" s="40"/>
      <c r="J803" s="40"/>
      <c r="K803" s="40"/>
      <c r="L803" s="40"/>
    </row>
    <row r="804" spans="1:12" s="170" customFormat="1" x14ac:dyDescent="0.25">
      <c r="A804" s="40"/>
      <c r="B804" s="40"/>
      <c r="C804" s="40"/>
      <c r="D804" s="40"/>
      <c r="E804" s="40"/>
      <c r="G804" s="40"/>
      <c r="H804" s="40"/>
      <c r="I804" s="40"/>
      <c r="J804" s="40"/>
      <c r="K804" s="40"/>
      <c r="L804" s="40"/>
    </row>
    <row r="805" spans="1:12" s="170" customFormat="1" x14ac:dyDescent="0.25">
      <c r="A805" s="40"/>
      <c r="B805" s="40"/>
      <c r="C805" s="40"/>
      <c r="D805" s="40"/>
      <c r="E805" s="40"/>
      <c r="G805" s="40"/>
      <c r="H805" s="40"/>
      <c r="I805" s="40"/>
      <c r="J805" s="40"/>
      <c r="K805" s="40"/>
      <c r="L805" s="40"/>
    </row>
    <row r="806" spans="1:12" s="170" customFormat="1" x14ac:dyDescent="0.25">
      <c r="A806" s="40"/>
      <c r="B806" s="40"/>
      <c r="C806" s="40"/>
      <c r="D806" s="40"/>
      <c r="E806" s="40"/>
      <c r="G806" s="40"/>
      <c r="H806" s="40"/>
      <c r="I806" s="40"/>
      <c r="J806" s="40"/>
      <c r="K806" s="40"/>
      <c r="L806" s="40"/>
    </row>
    <row r="807" spans="1:12" s="170" customFormat="1" x14ac:dyDescent="0.25">
      <c r="A807" s="40"/>
      <c r="B807" s="40"/>
      <c r="C807" s="40"/>
      <c r="D807" s="40"/>
      <c r="E807" s="40"/>
      <c r="G807" s="40"/>
      <c r="H807" s="40"/>
      <c r="I807" s="40"/>
      <c r="J807" s="40"/>
      <c r="K807" s="40"/>
      <c r="L807" s="40"/>
    </row>
    <row r="808" spans="1:12" s="170" customFormat="1" x14ac:dyDescent="0.25">
      <c r="A808" s="40"/>
      <c r="B808" s="40"/>
      <c r="C808" s="40"/>
      <c r="D808" s="40"/>
      <c r="E808" s="40"/>
      <c r="G808" s="40"/>
      <c r="H808" s="40"/>
      <c r="I808" s="40"/>
      <c r="J808" s="40"/>
      <c r="K808" s="40"/>
      <c r="L808" s="40"/>
    </row>
    <row r="809" spans="1:12" s="170" customFormat="1" x14ac:dyDescent="0.25">
      <c r="A809" s="40"/>
      <c r="B809" s="40"/>
      <c r="C809" s="40"/>
      <c r="D809" s="40"/>
      <c r="E809" s="40"/>
      <c r="G809" s="40"/>
      <c r="H809" s="40"/>
      <c r="I809" s="40"/>
      <c r="J809" s="40"/>
      <c r="K809" s="40"/>
      <c r="L809" s="40"/>
    </row>
    <row r="810" spans="1:12" s="170" customFormat="1" x14ac:dyDescent="0.25">
      <c r="A810" s="40"/>
      <c r="B810" s="40"/>
      <c r="C810" s="40"/>
      <c r="D810" s="40"/>
      <c r="E810" s="40"/>
      <c r="G810" s="40"/>
      <c r="H810" s="40"/>
      <c r="I810" s="40"/>
      <c r="J810" s="40"/>
      <c r="K810" s="40"/>
      <c r="L810" s="40"/>
    </row>
    <row r="811" spans="1:12" s="170" customFormat="1" x14ac:dyDescent="0.25">
      <c r="A811" s="40"/>
      <c r="B811" s="40"/>
      <c r="C811" s="40"/>
      <c r="D811" s="40"/>
      <c r="E811" s="40"/>
      <c r="G811" s="40"/>
      <c r="H811" s="40"/>
      <c r="I811" s="40"/>
      <c r="J811" s="40"/>
      <c r="K811" s="40"/>
      <c r="L811" s="40"/>
    </row>
    <row r="812" spans="1:12" s="170" customFormat="1" x14ac:dyDescent="0.25">
      <c r="A812" s="40"/>
      <c r="B812" s="40"/>
      <c r="C812" s="40"/>
      <c r="D812" s="40"/>
      <c r="E812" s="40"/>
      <c r="G812" s="40"/>
      <c r="H812" s="40"/>
      <c r="I812" s="40"/>
      <c r="J812" s="40"/>
      <c r="K812" s="40"/>
      <c r="L812" s="40"/>
    </row>
    <row r="813" spans="1:12" s="170" customFormat="1" x14ac:dyDescent="0.25">
      <c r="A813" s="40"/>
      <c r="B813" s="40"/>
      <c r="C813" s="40"/>
      <c r="D813" s="40"/>
      <c r="E813" s="40"/>
      <c r="G813" s="40"/>
      <c r="H813" s="40"/>
      <c r="I813" s="40"/>
      <c r="J813" s="40"/>
      <c r="K813" s="40"/>
      <c r="L813" s="40"/>
    </row>
    <row r="814" spans="1:12" s="170" customFormat="1" x14ac:dyDescent="0.25">
      <c r="A814" s="40"/>
      <c r="B814" s="40"/>
      <c r="C814" s="40"/>
      <c r="D814" s="40"/>
      <c r="E814" s="40"/>
      <c r="G814" s="40"/>
      <c r="H814" s="40"/>
      <c r="I814" s="40"/>
      <c r="J814" s="40"/>
      <c r="K814" s="40"/>
      <c r="L814" s="40"/>
    </row>
    <row r="815" spans="1:12" s="170" customFormat="1" x14ac:dyDescent="0.25">
      <c r="A815" s="40"/>
      <c r="B815" s="40"/>
      <c r="C815" s="40"/>
      <c r="D815" s="40"/>
      <c r="E815" s="40"/>
      <c r="G815" s="40"/>
      <c r="H815" s="40"/>
      <c r="I815" s="40"/>
      <c r="J815" s="40"/>
      <c r="K815" s="40"/>
      <c r="L815" s="40"/>
    </row>
    <row r="816" spans="1:12" s="170" customFormat="1" x14ac:dyDescent="0.25">
      <c r="A816" s="40"/>
      <c r="B816" s="40"/>
      <c r="C816" s="40"/>
      <c r="D816" s="40"/>
      <c r="E816" s="40"/>
      <c r="G816" s="40"/>
      <c r="H816" s="40"/>
      <c r="I816" s="40"/>
      <c r="J816" s="40"/>
      <c r="K816" s="40"/>
      <c r="L816" s="40"/>
    </row>
    <row r="817" spans="1:12" s="170" customFormat="1" x14ac:dyDescent="0.25">
      <c r="A817" s="40"/>
      <c r="B817" s="40"/>
      <c r="C817" s="40"/>
      <c r="D817" s="40"/>
      <c r="E817" s="40"/>
      <c r="G817" s="40"/>
      <c r="H817" s="40"/>
      <c r="I817" s="40"/>
      <c r="J817" s="40"/>
      <c r="K817" s="40"/>
      <c r="L817" s="40"/>
    </row>
    <row r="818" spans="1:12" s="170" customFormat="1" x14ac:dyDescent="0.25">
      <c r="A818" s="40"/>
      <c r="B818" s="40"/>
      <c r="C818" s="40"/>
      <c r="D818" s="40"/>
      <c r="E818" s="40"/>
      <c r="G818" s="40"/>
      <c r="H818" s="40"/>
      <c r="I818" s="40"/>
      <c r="J818" s="40"/>
      <c r="K818" s="40"/>
      <c r="L818" s="40"/>
    </row>
    <row r="819" spans="1:12" s="170" customFormat="1" x14ac:dyDescent="0.25">
      <c r="A819" s="40"/>
      <c r="B819" s="40"/>
      <c r="C819" s="40"/>
      <c r="D819" s="40"/>
      <c r="E819" s="40"/>
      <c r="G819" s="40"/>
      <c r="H819" s="40"/>
      <c r="I819" s="40"/>
      <c r="J819" s="40"/>
      <c r="K819" s="40"/>
      <c r="L819" s="40"/>
    </row>
    <row r="820" spans="1:12" s="170" customFormat="1" x14ac:dyDescent="0.25">
      <c r="A820" s="40"/>
      <c r="B820" s="40"/>
      <c r="C820" s="40"/>
      <c r="D820" s="40"/>
      <c r="E820" s="40"/>
      <c r="G820" s="40"/>
      <c r="H820" s="40"/>
      <c r="I820" s="40"/>
      <c r="J820" s="40"/>
      <c r="K820" s="40"/>
      <c r="L820" s="40"/>
    </row>
    <row r="821" spans="1:12" s="170" customFormat="1" x14ac:dyDescent="0.25">
      <c r="A821" s="40"/>
      <c r="B821" s="40"/>
      <c r="C821" s="40"/>
      <c r="D821" s="40"/>
      <c r="E821" s="40"/>
      <c r="G821" s="40"/>
      <c r="H821" s="40"/>
      <c r="I821" s="40"/>
      <c r="J821" s="40"/>
      <c r="K821" s="40"/>
      <c r="L821" s="40"/>
    </row>
    <row r="822" spans="1:12" s="170" customFormat="1" x14ac:dyDescent="0.25">
      <c r="A822" s="40"/>
      <c r="B822" s="40"/>
      <c r="C822" s="40"/>
      <c r="D822" s="40"/>
      <c r="E822" s="40"/>
      <c r="G822" s="40"/>
      <c r="H822" s="40"/>
      <c r="I822" s="40"/>
      <c r="J822" s="40"/>
      <c r="K822" s="40"/>
      <c r="L822" s="40"/>
    </row>
    <row r="823" spans="1:12" s="170" customFormat="1" x14ac:dyDescent="0.25">
      <c r="A823" s="40"/>
      <c r="B823" s="40"/>
      <c r="C823" s="40"/>
      <c r="D823" s="40"/>
      <c r="E823" s="40"/>
      <c r="G823" s="40"/>
      <c r="H823" s="40"/>
      <c r="I823" s="40"/>
      <c r="J823" s="40"/>
      <c r="K823" s="40"/>
      <c r="L823" s="40"/>
    </row>
    <row r="824" spans="1:12" s="170" customFormat="1" x14ac:dyDescent="0.25">
      <c r="A824" s="40"/>
      <c r="B824" s="40"/>
      <c r="C824" s="40"/>
      <c r="D824" s="40"/>
      <c r="E824" s="40"/>
      <c r="G824" s="40"/>
      <c r="H824" s="40"/>
      <c r="I824" s="40"/>
      <c r="J824" s="40"/>
      <c r="K824" s="40"/>
      <c r="L824" s="40"/>
    </row>
    <row r="825" spans="1:12" s="170" customFormat="1" x14ac:dyDescent="0.25">
      <c r="A825" s="40"/>
      <c r="B825" s="40"/>
      <c r="C825" s="40"/>
      <c r="D825" s="40"/>
      <c r="E825" s="40"/>
      <c r="G825" s="40"/>
      <c r="H825" s="40"/>
      <c r="I825" s="40"/>
      <c r="J825" s="40"/>
      <c r="K825" s="40"/>
      <c r="L825" s="40"/>
    </row>
    <row r="826" spans="1:12" s="170" customFormat="1" x14ac:dyDescent="0.25">
      <c r="A826" s="40"/>
      <c r="B826" s="40"/>
      <c r="C826" s="40"/>
      <c r="D826" s="40"/>
      <c r="E826" s="40"/>
      <c r="G826" s="40"/>
      <c r="H826" s="40"/>
      <c r="I826" s="40"/>
      <c r="J826" s="40"/>
      <c r="K826" s="40"/>
      <c r="L826" s="40"/>
    </row>
    <row r="827" spans="1:12" s="170" customFormat="1" x14ac:dyDescent="0.25">
      <c r="A827" s="40"/>
      <c r="B827" s="40"/>
      <c r="C827" s="40"/>
      <c r="D827" s="40"/>
      <c r="E827" s="40"/>
      <c r="G827" s="40"/>
      <c r="H827" s="40"/>
      <c r="I827" s="40"/>
      <c r="J827" s="40"/>
      <c r="K827" s="40"/>
      <c r="L827" s="40"/>
    </row>
    <row r="828" spans="1:12" s="170" customFormat="1" x14ac:dyDescent="0.25">
      <c r="A828" s="40"/>
      <c r="B828" s="40"/>
      <c r="C828" s="40"/>
      <c r="D828" s="40"/>
      <c r="E828" s="40"/>
      <c r="G828" s="40"/>
      <c r="H828" s="40"/>
      <c r="I828" s="40"/>
      <c r="J828" s="40"/>
      <c r="K828" s="40"/>
      <c r="L828" s="40"/>
    </row>
    <row r="829" spans="1:12" s="170" customFormat="1" x14ac:dyDescent="0.25">
      <c r="A829" s="40"/>
      <c r="B829" s="40"/>
      <c r="C829" s="40"/>
      <c r="D829" s="40"/>
      <c r="E829" s="40"/>
      <c r="G829" s="40"/>
      <c r="H829" s="40"/>
      <c r="I829" s="40"/>
      <c r="J829" s="40"/>
      <c r="K829" s="40"/>
      <c r="L829" s="40"/>
    </row>
    <row r="830" spans="1:12" s="170" customFormat="1" x14ac:dyDescent="0.25">
      <c r="A830" s="40"/>
      <c r="B830" s="40"/>
      <c r="C830" s="40"/>
      <c r="D830" s="40"/>
      <c r="E830" s="40"/>
      <c r="G830" s="40"/>
      <c r="H830" s="40"/>
      <c r="I830" s="40"/>
      <c r="J830" s="40"/>
      <c r="K830" s="40"/>
      <c r="L830" s="40"/>
    </row>
    <row r="831" spans="1:12" s="170" customFormat="1" x14ac:dyDescent="0.25">
      <c r="A831" s="40"/>
      <c r="B831" s="40"/>
      <c r="C831" s="40"/>
      <c r="D831" s="40"/>
      <c r="E831" s="40"/>
      <c r="G831" s="40"/>
      <c r="H831" s="40"/>
      <c r="I831" s="40"/>
      <c r="J831" s="40"/>
      <c r="K831" s="40"/>
      <c r="L831" s="40"/>
    </row>
    <row r="832" spans="1:12" s="170" customFormat="1" x14ac:dyDescent="0.25">
      <c r="A832" s="40"/>
      <c r="B832" s="40"/>
      <c r="C832" s="40"/>
      <c r="D832" s="40"/>
      <c r="E832" s="40"/>
      <c r="G832" s="40"/>
      <c r="H832" s="40"/>
      <c r="I832" s="40"/>
      <c r="J832" s="40"/>
      <c r="K832" s="40"/>
      <c r="L832" s="40"/>
    </row>
    <row r="833" spans="1:12" s="170" customFormat="1" x14ac:dyDescent="0.25">
      <c r="A833" s="40"/>
      <c r="B833" s="40"/>
      <c r="C833" s="40"/>
      <c r="D833" s="40"/>
      <c r="E833" s="40"/>
      <c r="G833" s="40"/>
      <c r="H833" s="40"/>
      <c r="I833" s="40"/>
      <c r="J833" s="40"/>
      <c r="K833" s="40"/>
      <c r="L833" s="40"/>
    </row>
    <row r="834" spans="1:12" s="170" customFormat="1" x14ac:dyDescent="0.25">
      <c r="A834" s="40"/>
      <c r="B834" s="40"/>
      <c r="C834" s="40"/>
      <c r="D834" s="40"/>
      <c r="E834" s="40"/>
      <c r="G834" s="40"/>
      <c r="H834" s="40"/>
      <c r="I834" s="40"/>
      <c r="J834" s="40"/>
      <c r="K834" s="40"/>
      <c r="L834" s="40"/>
    </row>
    <row r="835" spans="1:12" s="170" customFormat="1" x14ac:dyDescent="0.25">
      <c r="A835" s="40"/>
      <c r="B835" s="40"/>
      <c r="C835" s="40"/>
      <c r="D835" s="40"/>
      <c r="E835" s="40"/>
      <c r="G835" s="40"/>
      <c r="H835" s="40"/>
      <c r="I835" s="40"/>
      <c r="J835" s="40"/>
      <c r="K835" s="40"/>
      <c r="L835" s="40"/>
    </row>
    <row r="836" spans="1:12" s="170" customFormat="1" x14ac:dyDescent="0.25">
      <c r="A836" s="40"/>
      <c r="B836" s="40"/>
      <c r="C836" s="40"/>
      <c r="D836" s="40"/>
      <c r="E836" s="40"/>
      <c r="G836" s="40"/>
      <c r="H836" s="40"/>
      <c r="I836" s="40"/>
      <c r="J836" s="40"/>
      <c r="K836" s="40"/>
      <c r="L836" s="40"/>
    </row>
    <row r="837" spans="1:12" s="170" customFormat="1" x14ac:dyDescent="0.25">
      <c r="A837" s="40"/>
      <c r="B837" s="40"/>
      <c r="C837" s="40"/>
      <c r="D837" s="40"/>
      <c r="E837" s="40"/>
      <c r="G837" s="40"/>
      <c r="H837" s="40"/>
      <c r="I837" s="40"/>
      <c r="J837" s="40"/>
      <c r="K837" s="40"/>
      <c r="L837" s="40"/>
    </row>
    <row r="838" spans="1:12" s="170" customFormat="1" x14ac:dyDescent="0.25">
      <c r="A838" s="40"/>
      <c r="B838" s="40"/>
      <c r="C838" s="40"/>
      <c r="D838" s="40"/>
      <c r="E838" s="40"/>
      <c r="G838" s="40"/>
      <c r="H838" s="40"/>
      <c r="I838" s="40"/>
      <c r="J838" s="40"/>
      <c r="K838" s="40"/>
      <c r="L838" s="40"/>
    </row>
    <row r="839" spans="1:12" s="170" customFormat="1" x14ac:dyDescent="0.25">
      <c r="A839" s="40"/>
      <c r="B839" s="40"/>
      <c r="C839" s="40"/>
      <c r="D839" s="40"/>
      <c r="E839" s="40"/>
      <c r="G839" s="40"/>
      <c r="H839" s="40"/>
      <c r="I839" s="40"/>
      <c r="J839" s="40"/>
      <c r="K839" s="40"/>
      <c r="L839" s="40"/>
    </row>
    <row r="840" spans="1:12" s="170" customFormat="1" x14ac:dyDescent="0.25">
      <c r="A840" s="40"/>
      <c r="B840" s="40"/>
      <c r="C840" s="40"/>
      <c r="D840" s="40"/>
      <c r="E840" s="40"/>
      <c r="G840" s="40"/>
      <c r="H840" s="40"/>
      <c r="I840" s="40"/>
      <c r="J840" s="40"/>
      <c r="K840" s="40"/>
      <c r="L840" s="40"/>
    </row>
    <row r="841" spans="1:12" s="170" customFormat="1" x14ac:dyDescent="0.25">
      <c r="A841" s="40"/>
      <c r="B841" s="40"/>
      <c r="C841" s="40"/>
      <c r="D841" s="40"/>
      <c r="E841" s="40"/>
      <c r="G841" s="40"/>
      <c r="H841" s="40"/>
      <c r="I841" s="40"/>
      <c r="J841" s="40"/>
      <c r="K841" s="40"/>
      <c r="L841" s="40"/>
    </row>
    <row r="842" spans="1:12" s="170" customFormat="1" x14ac:dyDescent="0.25">
      <c r="A842" s="40"/>
      <c r="B842" s="40"/>
      <c r="C842" s="40"/>
      <c r="D842" s="40"/>
      <c r="E842" s="40"/>
      <c r="G842" s="40"/>
      <c r="H842" s="40"/>
      <c r="I842" s="40"/>
      <c r="J842" s="40"/>
      <c r="K842" s="40"/>
      <c r="L842" s="40"/>
    </row>
    <row r="843" spans="1:12" s="170" customFormat="1" x14ac:dyDescent="0.25">
      <c r="A843" s="40"/>
      <c r="B843" s="40"/>
      <c r="C843" s="40"/>
      <c r="D843" s="40"/>
      <c r="E843" s="40"/>
      <c r="G843" s="40"/>
      <c r="H843" s="40"/>
      <c r="I843" s="40"/>
      <c r="J843" s="40"/>
      <c r="K843" s="40"/>
      <c r="L843" s="40"/>
    </row>
    <row r="844" spans="1:12" s="170" customFormat="1" x14ac:dyDescent="0.25">
      <c r="A844" s="40"/>
      <c r="B844" s="40"/>
      <c r="C844" s="40"/>
      <c r="D844" s="40"/>
      <c r="E844" s="40"/>
      <c r="G844" s="40"/>
      <c r="H844" s="40"/>
      <c r="I844" s="40"/>
      <c r="J844" s="40"/>
      <c r="K844" s="40"/>
      <c r="L844" s="40"/>
    </row>
    <row r="845" spans="1:12" s="170" customFormat="1" x14ac:dyDescent="0.25">
      <c r="A845" s="40"/>
      <c r="B845" s="40"/>
      <c r="C845" s="40"/>
      <c r="D845" s="40"/>
      <c r="E845" s="40"/>
      <c r="G845" s="40"/>
      <c r="H845" s="40"/>
      <c r="I845" s="40"/>
      <c r="J845" s="40"/>
      <c r="K845" s="40"/>
      <c r="L845" s="40"/>
    </row>
    <row r="846" spans="1:12" s="170" customFormat="1" x14ac:dyDescent="0.25">
      <c r="A846" s="40"/>
      <c r="B846" s="40"/>
      <c r="C846" s="40"/>
      <c r="D846" s="40"/>
      <c r="E846" s="40"/>
      <c r="G846" s="40"/>
      <c r="H846" s="40"/>
      <c r="I846" s="40"/>
      <c r="J846" s="40"/>
      <c r="K846" s="40"/>
      <c r="L846" s="40"/>
    </row>
    <row r="847" spans="1:12" s="170" customFormat="1" x14ac:dyDescent="0.25">
      <c r="A847" s="40"/>
      <c r="B847" s="40"/>
      <c r="C847" s="40"/>
      <c r="D847" s="40"/>
      <c r="E847" s="40"/>
      <c r="G847" s="40"/>
      <c r="H847" s="40"/>
      <c r="I847" s="40"/>
      <c r="J847" s="40"/>
      <c r="K847" s="40"/>
      <c r="L847" s="40"/>
    </row>
    <row r="848" spans="1:12" s="170" customFormat="1" x14ac:dyDescent="0.25">
      <c r="A848" s="40"/>
      <c r="B848" s="40"/>
      <c r="C848" s="40"/>
      <c r="D848" s="40"/>
      <c r="E848" s="40"/>
      <c r="G848" s="40"/>
      <c r="H848" s="40"/>
      <c r="I848" s="40"/>
      <c r="J848" s="40"/>
      <c r="K848" s="40"/>
      <c r="L848" s="40"/>
    </row>
    <row r="849" spans="1:12" s="170" customFormat="1" x14ac:dyDescent="0.25">
      <c r="A849" s="40"/>
      <c r="B849" s="40"/>
      <c r="C849" s="40"/>
      <c r="D849" s="40"/>
      <c r="E849" s="40"/>
      <c r="G849" s="40"/>
      <c r="H849" s="40"/>
      <c r="I849" s="40"/>
      <c r="J849" s="40"/>
      <c r="K849" s="40"/>
      <c r="L849" s="40"/>
    </row>
    <row r="850" spans="1:12" s="170" customFormat="1" x14ac:dyDescent="0.25">
      <c r="A850" s="40"/>
      <c r="B850" s="40"/>
      <c r="C850" s="40"/>
      <c r="D850" s="40"/>
      <c r="E850" s="40"/>
      <c r="G850" s="40"/>
      <c r="H850" s="40"/>
      <c r="I850" s="40"/>
      <c r="J850" s="40"/>
      <c r="K850" s="40"/>
      <c r="L850" s="40"/>
    </row>
    <row r="851" spans="1:12" s="170" customFormat="1" x14ac:dyDescent="0.25">
      <c r="A851" s="40"/>
      <c r="B851" s="40"/>
      <c r="C851" s="40"/>
      <c r="D851" s="40"/>
      <c r="E851" s="40"/>
      <c r="G851" s="40"/>
      <c r="H851" s="40"/>
      <c r="I851" s="40"/>
      <c r="J851" s="40"/>
      <c r="K851" s="40"/>
      <c r="L851" s="40"/>
    </row>
    <row r="852" spans="1:12" s="170" customFormat="1" x14ac:dyDescent="0.25">
      <c r="A852" s="40"/>
      <c r="B852" s="40"/>
      <c r="C852" s="40"/>
      <c r="D852" s="40"/>
      <c r="E852" s="40"/>
      <c r="G852" s="40"/>
      <c r="H852" s="40"/>
      <c r="I852" s="40"/>
      <c r="J852" s="40"/>
      <c r="K852" s="40"/>
      <c r="L852" s="40"/>
    </row>
    <row r="853" spans="1:12" s="170" customFormat="1" x14ac:dyDescent="0.25">
      <c r="A853" s="40"/>
      <c r="B853" s="40"/>
      <c r="C853" s="40"/>
      <c r="D853" s="40"/>
      <c r="E853" s="40"/>
      <c r="G853" s="40"/>
      <c r="H853" s="40"/>
      <c r="I853" s="40"/>
      <c r="J853" s="40"/>
      <c r="K853" s="40"/>
      <c r="L853" s="40"/>
    </row>
    <row r="854" spans="1:12" s="170" customFormat="1" x14ac:dyDescent="0.25">
      <c r="A854" s="40"/>
      <c r="B854" s="40"/>
      <c r="C854" s="40"/>
      <c r="D854" s="40"/>
      <c r="E854" s="40"/>
      <c r="G854" s="40"/>
      <c r="H854" s="40"/>
      <c r="I854" s="40"/>
      <c r="J854" s="40"/>
      <c r="K854" s="40"/>
      <c r="L854" s="40"/>
    </row>
    <row r="855" spans="1:12" s="170" customFormat="1" x14ac:dyDescent="0.25">
      <c r="A855" s="40"/>
      <c r="B855" s="40"/>
      <c r="C855" s="40"/>
      <c r="D855" s="40"/>
      <c r="E855" s="40"/>
      <c r="G855" s="40"/>
      <c r="H855" s="40"/>
      <c r="I855" s="40"/>
      <c r="J855" s="40"/>
      <c r="K855" s="40"/>
      <c r="L855" s="40"/>
    </row>
    <row r="856" spans="1:12" s="170" customFormat="1" x14ac:dyDescent="0.25">
      <c r="A856" s="40"/>
      <c r="B856" s="40"/>
      <c r="C856" s="40"/>
      <c r="D856" s="40"/>
      <c r="E856" s="40"/>
      <c r="G856" s="40"/>
      <c r="H856" s="40"/>
      <c r="I856" s="40"/>
      <c r="J856" s="40"/>
      <c r="K856" s="40"/>
      <c r="L856" s="40"/>
    </row>
    <row r="857" spans="1:12" s="170" customFormat="1" x14ac:dyDescent="0.25">
      <c r="A857" s="40"/>
      <c r="B857" s="40"/>
      <c r="C857" s="40"/>
      <c r="D857" s="40"/>
      <c r="E857" s="40"/>
      <c r="G857" s="40"/>
      <c r="H857" s="40"/>
      <c r="I857" s="40"/>
      <c r="J857" s="40"/>
      <c r="K857" s="40"/>
      <c r="L857" s="40"/>
    </row>
    <row r="858" spans="1:12" s="170" customFormat="1" x14ac:dyDescent="0.25">
      <c r="A858" s="40"/>
      <c r="B858" s="40"/>
      <c r="C858" s="40"/>
      <c r="D858" s="40"/>
      <c r="E858" s="40"/>
      <c r="G858" s="40"/>
      <c r="H858" s="40"/>
      <c r="I858" s="40"/>
      <c r="J858" s="40"/>
      <c r="K858" s="40"/>
      <c r="L858" s="40"/>
    </row>
    <row r="859" spans="1:12" s="170" customFormat="1" x14ac:dyDescent="0.25">
      <c r="A859" s="40"/>
      <c r="B859" s="40"/>
      <c r="C859" s="40"/>
      <c r="D859" s="40"/>
      <c r="E859" s="40"/>
      <c r="G859" s="40"/>
      <c r="H859" s="40"/>
      <c r="I859" s="40"/>
      <c r="J859" s="40"/>
      <c r="K859" s="40"/>
      <c r="L859" s="40"/>
    </row>
    <row r="860" spans="1:12" s="170" customFormat="1" x14ac:dyDescent="0.25">
      <c r="A860" s="40"/>
      <c r="B860" s="40"/>
      <c r="C860" s="40"/>
      <c r="D860" s="40"/>
      <c r="E860" s="40"/>
      <c r="G860" s="40"/>
      <c r="H860" s="40"/>
      <c r="I860" s="40"/>
      <c r="J860" s="40"/>
      <c r="K860" s="40"/>
      <c r="L860" s="40"/>
    </row>
    <row r="861" spans="1:12" s="170" customFormat="1" x14ac:dyDescent="0.25">
      <c r="A861" s="40"/>
      <c r="B861" s="40"/>
      <c r="C861" s="40"/>
      <c r="D861" s="40"/>
      <c r="E861" s="40"/>
      <c r="G861" s="40"/>
      <c r="H861" s="40"/>
      <c r="I861" s="40"/>
      <c r="J861" s="40"/>
      <c r="K861" s="40"/>
      <c r="L861" s="40"/>
    </row>
    <row r="862" spans="1:12" s="170" customFormat="1" x14ac:dyDescent="0.25">
      <c r="A862" s="40"/>
      <c r="B862" s="40"/>
      <c r="C862" s="40"/>
      <c r="D862" s="40"/>
      <c r="E862" s="40"/>
      <c r="G862" s="40"/>
      <c r="H862" s="40"/>
      <c r="I862" s="40"/>
      <c r="J862" s="40"/>
      <c r="K862" s="40"/>
      <c r="L862" s="40"/>
    </row>
    <row r="863" spans="1:12" s="170" customFormat="1" x14ac:dyDescent="0.25">
      <c r="A863" s="40"/>
      <c r="B863" s="40"/>
      <c r="C863" s="40"/>
      <c r="D863" s="40"/>
      <c r="E863" s="40"/>
      <c r="G863" s="40"/>
      <c r="H863" s="40"/>
      <c r="I863" s="40"/>
      <c r="J863" s="40"/>
      <c r="K863" s="40"/>
      <c r="L863" s="40"/>
    </row>
    <row r="864" spans="1:12" s="170" customFormat="1" x14ac:dyDescent="0.25">
      <c r="A864" s="40"/>
      <c r="B864" s="40"/>
      <c r="C864" s="40"/>
      <c r="D864" s="40"/>
      <c r="E864" s="40"/>
      <c r="G864" s="40"/>
      <c r="H864" s="40"/>
      <c r="I864" s="40"/>
      <c r="J864" s="40"/>
      <c r="K864" s="40"/>
      <c r="L864" s="40"/>
    </row>
    <row r="865" spans="1:12" s="170" customFormat="1" x14ac:dyDescent="0.25">
      <c r="A865" s="40"/>
      <c r="B865" s="40"/>
      <c r="C865" s="40"/>
      <c r="D865" s="40"/>
      <c r="E865" s="40"/>
      <c r="G865" s="40"/>
      <c r="H865" s="40"/>
      <c r="I865" s="40"/>
      <c r="J865" s="40"/>
      <c r="K865" s="40"/>
      <c r="L865" s="40"/>
    </row>
    <row r="866" spans="1:12" s="170" customFormat="1" x14ac:dyDescent="0.25">
      <c r="A866" s="40"/>
      <c r="B866" s="40"/>
      <c r="C866" s="40"/>
      <c r="D866" s="40"/>
      <c r="E866" s="40"/>
      <c r="G866" s="40"/>
      <c r="H866" s="40"/>
      <c r="I866" s="40"/>
      <c r="J866" s="40"/>
      <c r="K866" s="40"/>
      <c r="L866" s="40"/>
    </row>
    <row r="867" spans="1:12" s="170" customFormat="1" x14ac:dyDescent="0.25">
      <c r="A867" s="40"/>
      <c r="B867" s="40"/>
      <c r="C867" s="40"/>
      <c r="D867" s="40"/>
      <c r="E867" s="40"/>
      <c r="G867" s="40"/>
      <c r="H867" s="40"/>
      <c r="I867" s="40"/>
      <c r="J867" s="40"/>
      <c r="K867" s="40"/>
      <c r="L867" s="40"/>
    </row>
    <row r="868" spans="1:12" s="170" customFormat="1" x14ac:dyDescent="0.25">
      <c r="A868" s="40"/>
      <c r="B868" s="40"/>
      <c r="C868" s="40"/>
      <c r="D868" s="40"/>
      <c r="E868" s="40"/>
      <c r="G868" s="40"/>
      <c r="H868" s="40"/>
      <c r="I868" s="40"/>
      <c r="J868" s="40"/>
      <c r="K868" s="40"/>
      <c r="L868" s="40"/>
    </row>
    <row r="869" spans="1:12" s="170" customFormat="1" x14ac:dyDescent="0.25">
      <c r="A869" s="40"/>
      <c r="B869" s="40"/>
      <c r="C869" s="40"/>
      <c r="D869" s="40"/>
      <c r="E869" s="40"/>
      <c r="G869" s="40"/>
      <c r="H869" s="40"/>
      <c r="I869" s="40"/>
      <c r="J869" s="40"/>
      <c r="K869" s="40"/>
      <c r="L869" s="40"/>
    </row>
    <row r="870" spans="1:12" s="170" customFormat="1" x14ac:dyDescent="0.25">
      <c r="A870" s="40"/>
      <c r="B870" s="40"/>
      <c r="C870" s="40"/>
      <c r="D870" s="40"/>
      <c r="E870" s="40"/>
      <c r="G870" s="40"/>
      <c r="H870" s="40"/>
      <c r="I870" s="40"/>
      <c r="J870" s="40"/>
      <c r="K870" s="40"/>
      <c r="L870" s="40"/>
    </row>
    <row r="871" spans="1:12" s="170" customFormat="1" x14ac:dyDescent="0.25">
      <c r="A871" s="40"/>
      <c r="B871" s="40"/>
      <c r="C871" s="40"/>
      <c r="D871" s="40"/>
      <c r="E871" s="40"/>
      <c r="G871" s="40"/>
      <c r="H871" s="40"/>
      <c r="I871" s="40"/>
      <c r="J871" s="40"/>
      <c r="K871" s="40"/>
      <c r="L871" s="40"/>
    </row>
    <row r="872" spans="1:12" s="170" customFormat="1" x14ac:dyDescent="0.25">
      <c r="A872" s="40"/>
      <c r="B872" s="40"/>
      <c r="C872" s="40"/>
      <c r="D872" s="40"/>
      <c r="E872" s="40"/>
      <c r="G872" s="40"/>
      <c r="H872" s="40"/>
      <c r="I872" s="40"/>
      <c r="J872" s="40"/>
      <c r="K872" s="40"/>
      <c r="L872" s="40"/>
    </row>
    <row r="873" spans="1:12" s="170" customFormat="1" x14ac:dyDescent="0.25">
      <c r="A873" s="40"/>
      <c r="B873" s="40"/>
      <c r="C873" s="40"/>
      <c r="D873" s="40"/>
      <c r="E873" s="40"/>
      <c r="G873" s="40"/>
      <c r="H873" s="40"/>
      <c r="I873" s="40"/>
      <c r="J873" s="40"/>
      <c r="K873" s="40"/>
      <c r="L873" s="40"/>
    </row>
    <row r="874" spans="1:12" s="170" customFormat="1" x14ac:dyDescent="0.25">
      <c r="A874" s="40"/>
      <c r="B874" s="40"/>
      <c r="C874" s="40"/>
      <c r="D874" s="40"/>
      <c r="E874" s="40"/>
      <c r="G874" s="40"/>
      <c r="H874" s="40"/>
      <c r="I874" s="40"/>
      <c r="J874" s="40"/>
      <c r="K874" s="40"/>
      <c r="L874" s="40"/>
    </row>
    <row r="875" spans="1:12" s="170" customFormat="1" x14ac:dyDescent="0.25">
      <c r="A875" s="40"/>
      <c r="B875" s="40"/>
      <c r="C875" s="40"/>
      <c r="D875" s="40"/>
      <c r="E875" s="40"/>
      <c r="G875" s="40"/>
      <c r="H875" s="40"/>
      <c r="I875" s="40"/>
      <c r="J875" s="40"/>
      <c r="K875" s="40"/>
      <c r="L875" s="40"/>
    </row>
    <row r="876" spans="1:12" s="170" customFormat="1" x14ac:dyDescent="0.25">
      <c r="A876" s="40"/>
      <c r="B876" s="40"/>
      <c r="C876" s="40"/>
      <c r="D876" s="40"/>
      <c r="E876" s="40"/>
      <c r="G876" s="40"/>
      <c r="H876" s="40"/>
      <c r="I876" s="40"/>
      <c r="J876" s="40"/>
      <c r="K876" s="40"/>
      <c r="L876" s="40"/>
    </row>
    <row r="877" spans="1:12" s="170" customFormat="1" x14ac:dyDescent="0.25">
      <c r="A877" s="40"/>
      <c r="B877" s="40"/>
      <c r="C877" s="40"/>
      <c r="D877" s="40"/>
      <c r="E877" s="40"/>
      <c r="G877" s="40"/>
      <c r="H877" s="40"/>
      <c r="I877" s="40"/>
      <c r="J877" s="40"/>
      <c r="K877" s="40"/>
      <c r="L877" s="40"/>
    </row>
    <row r="878" spans="1:12" s="170" customFormat="1" x14ac:dyDescent="0.25">
      <c r="A878" s="40"/>
      <c r="B878" s="40"/>
      <c r="C878" s="40"/>
      <c r="D878" s="40"/>
      <c r="E878" s="40"/>
      <c r="G878" s="40"/>
      <c r="H878" s="40"/>
      <c r="I878" s="40"/>
      <c r="J878" s="40"/>
      <c r="K878" s="40"/>
      <c r="L878" s="40"/>
    </row>
    <row r="879" spans="1:12" s="170" customFormat="1" x14ac:dyDescent="0.25">
      <c r="A879" s="40"/>
      <c r="B879" s="40"/>
      <c r="C879" s="40"/>
      <c r="D879" s="40"/>
      <c r="E879" s="40"/>
      <c r="G879" s="40"/>
      <c r="H879" s="40"/>
      <c r="I879" s="40"/>
      <c r="J879" s="40"/>
      <c r="K879" s="40"/>
      <c r="L879" s="40"/>
    </row>
    <row r="880" spans="1:12" s="170" customFormat="1" x14ac:dyDescent="0.25">
      <c r="A880" s="40"/>
      <c r="B880" s="40"/>
      <c r="C880" s="40"/>
      <c r="D880" s="40"/>
      <c r="E880" s="40"/>
      <c r="G880" s="40"/>
      <c r="H880" s="40"/>
      <c r="I880" s="40"/>
      <c r="J880" s="40"/>
      <c r="K880" s="40"/>
      <c r="L880" s="40"/>
    </row>
    <row r="881" spans="1:12" s="170" customFormat="1" x14ac:dyDescent="0.25">
      <c r="A881" s="40"/>
      <c r="B881" s="40"/>
      <c r="C881" s="40"/>
      <c r="D881" s="40"/>
      <c r="E881" s="40"/>
      <c r="G881" s="40"/>
      <c r="H881" s="40"/>
      <c r="I881" s="40"/>
      <c r="J881" s="40"/>
      <c r="K881" s="40"/>
      <c r="L881" s="40"/>
    </row>
    <row r="882" spans="1:12" s="170" customFormat="1" x14ac:dyDescent="0.25">
      <c r="A882" s="40"/>
      <c r="B882" s="40"/>
      <c r="C882" s="40"/>
      <c r="D882" s="40"/>
      <c r="E882" s="40"/>
      <c r="G882" s="40"/>
      <c r="H882" s="40"/>
      <c r="I882" s="40"/>
      <c r="J882" s="40"/>
      <c r="K882" s="40"/>
      <c r="L882" s="40"/>
    </row>
    <row r="883" spans="1:12" s="170" customFormat="1" x14ac:dyDescent="0.25">
      <c r="A883" s="40"/>
      <c r="B883" s="40"/>
      <c r="C883" s="40"/>
      <c r="D883" s="40"/>
      <c r="E883" s="40"/>
      <c r="G883" s="40"/>
      <c r="H883" s="40"/>
      <c r="I883" s="40"/>
      <c r="J883" s="40"/>
      <c r="K883" s="40"/>
      <c r="L883" s="40"/>
    </row>
    <row r="884" spans="1:12" s="170" customFormat="1" x14ac:dyDescent="0.25">
      <c r="A884" s="40"/>
      <c r="B884" s="40"/>
      <c r="C884" s="40"/>
      <c r="D884" s="40"/>
      <c r="E884" s="40"/>
      <c r="G884" s="40"/>
      <c r="H884" s="40"/>
      <c r="I884" s="40"/>
      <c r="J884" s="40"/>
      <c r="K884" s="40"/>
      <c r="L884" s="40"/>
    </row>
    <row r="885" spans="1:12" s="170" customFormat="1" x14ac:dyDescent="0.25">
      <c r="A885" s="40"/>
      <c r="B885" s="40"/>
      <c r="C885" s="40"/>
      <c r="D885" s="40"/>
      <c r="E885" s="40"/>
      <c r="G885" s="40"/>
      <c r="H885" s="40"/>
      <c r="I885" s="40"/>
      <c r="J885" s="40"/>
      <c r="K885" s="40"/>
      <c r="L885" s="40"/>
    </row>
    <row r="886" spans="1:12" s="170" customFormat="1" x14ac:dyDescent="0.25">
      <c r="A886" s="40"/>
      <c r="B886" s="40"/>
      <c r="C886" s="40"/>
      <c r="D886" s="40"/>
      <c r="E886" s="40"/>
      <c r="G886" s="40"/>
      <c r="H886" s="40"/>
      <c r="I886" s="40"/>
      <c r="J886" s="40"/>
      <c r="K886" s="40"/>
      <c r="L886" s="40"/>
    </row>
    <row r="887" spans="1:12" s="170" customFormat="1" x14ac:dyDescent="0.25">
      <c r="A887" s="40"/>
      <c r="B887" s="40"/>
      <c r="C887" s="40"/>
      <c r="D887" s="40"/>
      <c r="E887" s="40"/>
      <c r="G887" s="40"/>
      <c r="H887" s="40"/>
      <c r="I887" s="40"/>
      <c r="J887" s="40"/>
      <c r="K887" s="40"/>
      <c r="L887" s="40"/>
    </row>
    <row r="888" spans="1:12" s="170" customFormat="1" x14ac:dyDescent="0.25">
      <c r="A888" s="40"/>
      <c r="B888" s="40"/>
      <c r="C888" s="40"/>
      <c r="D888" s="40"/>
      <c r="E888" s="40"/>
      <c r="G888" s="40"/>
      <c r="H888" s="40"/>
      <c r="I888" s="40"/>
      <c r="J888" s="40"/>
      <c r="K888" s="40"/>
      <c r="L888" s="40"/>
    </row>
    <row r="889" spans="1:12" s="170" customFormat="1" x14ac:dyDescent="0.25">
      <c r="A889" s="40"/>
      <c r="B889" s="40"/>
      <c r="C889" s="40"/>
      <c r="D889" s="40"/>
      <c r="E889" s="40"/>
      <c r="G889" s="40"/>
      <c r="H889" s="40"/>
      <c r="I889" s="40"/>
      <c r="J889" s="40"/>
      <c r="K889" s="40"/>
      <c r="L889" s="40"/>
    </row>
    <row r="890" spans="1:12" s="170" customFormat="1" x14ac:dyDescent="0.25">
      <c r="A890" s="40"/>
      <c r="B890" s="40"/>
      <c r="C890" s="40"/>
      <c r="D890" s="40"/>
      <c r="E890" s="40"/>
      <c r="G890" s="40"/>
      <c r="H890" s="40"/>
      <c r="I890" s="40"/>
      <c r="J890" s="40"/>
      <c r="K890" s="40"/>
      <c r="L890" s="40"/>
    </row>
    <row r="891" spans="1:12" s="170" customFormat="1" x14ac:dyDescent="0.25">
      <c r="A891" s="40"/>
      <c r="B891" s="40"/>
      <c r="C891" s="40"/>
      <c r="D891" s="40"/>
      <c r="E891" s="40"/>
      <c r="G891" s="40"/>
      <c r="H891" s="40"/>
      <c r="I891" s="40"/>
      <c r="J891" s="40"/>
      <c r="K891" s="40"/>
      <c r="L891" s="40"/>
    </row>
    <row r="892" spans="1:12" s="170" customFormat="1" x14ac:dyDescent="0.25">
      <c r="A892" s="40"/>
      <c r="B892" s="40"/>
      <c r="C892" s="40"/>
      <c r="D892" s="40"/>
      <c r="E892" s="40"/>
      <c r="G892" s="40"/>
      <c r="H892" s="40"/>
      <c r="I892" s="40"/>
      <c r="J892" s="40"/>
      <c r="K892" s="40"/>
      <c r="L892" s="40"/>
    </row>
    <row r="893" spans="1:12" s="170" customFormat="1" x14ac:dyDescent="0.25">
      <c r="A893" s="40"/>
      <c r="B893" s="40"/>
      <c r="C893" s="40"/>
      <c r="D893" s="40"/>
      <c r="E893" s="40"/>
      <c r="G893" s="40"/>
      <c r="H893" s="40"/>
      <c r="I893" s="40"/>
      <c r="J893" s="40"/>
      <c r="K893" s="40"/>
      <c r="L893" s="40"/>
    </row>
    <row r="894" spans="1:12" s="170" customFormat="1" x14ac:dyDescent="0.25">
      <c r="A894" s="40"/>
      <c r="B894" s="40"/>
      <c r="C894" s="40"/>
      <c r="D894" s="40"/>
      <c r="E894" s="40"/>
      <c r="G894" s="40"/>
      <c r="H894" s="40"/>
      <c r="I894" s="40"/>
      <c r="J894" s="40"/>
      <c r="K894" s="40"/>
      <c r="L894" s="40"/>
    </row>
    <row r="895" spans="1:12" s="170" customFormat="1" x14ac:dyDescent="0.25">
      <c r="A895" s="40"/>
      <c r="B895" s="40"/>
      <c r="C895" s="40"/>
      <c r="D895" s="40"/>
      <c r="E895" s="40"/>
      <c r="G895" s="40"/>
      <c r="H895" s="40"/>
      <c r="I895" s="40"/>
      <c r="J895" s="40"/>
      <c r="K895" s="40"/>
      <c r="L895" s="40"/>
    </row>
    <row r="896" spans="1:12" s="170" customFormat="1" x14ac:dyDescent="0.25">
      <c r="A896" s="40"/>
      <c r="B896" s="40"/>
      <c r="C896" s="40"/>
      <c r="D896" s="40"/>
      <c r="E896" s="40"/>
      <c r="G896" s="40"/>
      <c r="H896" s="40"/>
      <c r="I896" s="40"/>
      <c r="J896" s="40"/>
      <c r="K896" s="40"/>
      <c r="L896" s="40"/>
    </row>
    <row r="897" spans="1:12" s="170" customFormat="1" x14ac:dyDescent="0.25">
      <c r="A897" s="40"/>
      <c r="B897" s="40"/>
      <c r="C897" s="40"/>
      <c r="D897" s="40"/>
      <c r="E897" s="40"/>
      <c r="G897" s="40"/>
      <c r="H897" s="40"/>
      <c r="I897" s="40"/>
      <c r="J897" s="40"/>
      <c r="K897" s="40"/>
      <c r="L897" s="40"/>
    </row>
    <row r="898" spans="1:12" s="170" customFormat="1" x14ac:dyDescent="0.25">
      <c r="A898" s="40"/>
      <c r="B898" s="40"/>
      <c r="C898" s="40"/>
      <c r="D898" s="40"/>
      <c r="E898" s="40"/>
      <c r="G898" s="40"/>
      <c r="H898" s="40"/>
      <c r="I898" s="40"/>
      <c r="J898" s="40"/>
      <c r="K898" s="40"/>
      <c r="L898" s="40"/>
    </row>
    <row r="899" spans="1:12" s="170" customFormat="1" x14ac:dyDescent="0.25">
      <c r="A899" s="40"/>
      <c r="B899" s="40"/>
      <c r="C899" s="40"/>
      <c r="D899" s="40"/>
      <c r="E899" s="40"/>
      <c r="G899" s="40"/>
      <c r="H899" s="40"/>
      <c r="I899" s="40"/>
      <c r="J899" s="40"/>
      <c r="K899" s="40"/>
      <c r="L899" s="40"/>
    </row>
    <row r="900" spans="1:12" s="170" customFormat="1" x14ac:dyDescent="0.25">
      <c r="A900" s="40"/>
      <c r="B900" s="40"/>
      <c r="C900" s="40"/>
      <c r="D900" s="40"/>
      <c r="E900" s="40"/>
      <c r="G900" s="40"/>
      <c r="H900" s="40"/>
      <c r="I900" s="40"/>
      <c r="J900" s="40"/>
      <c r="K900" s="40"/>
      <c r="L900" s="40"/>
    </row>
    <row r="901" spans="1:12" s="170" customFormat="1" x14ac:dyDescent="0.25">
      <c r="A901" s="40"/>
      <c r="B901" s="40"/>
      <c r="C901" s="40"/>
      <c r="D901" s="40"/>
      <c r="E901" s="40"/>
      <c r="G901" s="40"/>
      <c r="H901" s="40"/>
      <c r="I901" s="40"/>
      <c r="J901" s="40"/>
      <c r="K901" s="40"/>
      <c r="L901" s="40"/>
    </row>
    <row r="902" spans="1:12" s="170" customFormat="1" x14ac:dyDescent="0.25">
      <c r="A902" s="40"/>
      <c r="B902" s="40"/>
      <c r="C902" s="40"/>
      <c r="D902" s="40"/>
      <c r="E902" s="40"/>
      <c r="G902" s="40"/>
      <c r="H902" s="40"/>
      <c r="I902" s="40"/>
      <c r="J902" s="40"/>
      <c r="K902" s="40"/>
      <c r="L902" s="40"/>
    </row>
    <row r="903" spans="1:12" s="170" customFormat="1" x14ac:dyDescent="0.25">
      <c r="A903" s="40"/>
      <c r="B903" s="40"/>
      <c r="C903" s="40"/>
      <c r="D903" s="40"/>
      <c r="E903" s="40"/>
      <c r="G903" s="40"/>
      <c r="H903" s="40"/>
      <c r="I903" s="40"/>
      <c r="J903" s="40"/>
      <c r="K903" s="40"/>
      <c r="L903" s="40"/>
    </row>
    <row r="904" spans="1:12" s="170" customFormat="1" x14ac:dyDescent="0.25">
      <c r="A904" s="40"/>
      <c r="B904" s="40"/>
      <c r="C904" s="40"/>
      <c r="D904" s="40"/>
      <c r="E904" s="40"/>
      <c r="G904" s="40"/>
      <c r="H904" s="40"/>
      <c r="I904" s="40"/>
      <c r="J904" s="40"/>
      <c r="K904" s="40"/>
      <c r="L904" s="40"/>
    </row>
    <row r="905" spans="1:12" s="170" customFormat="1" x14ac:dyDescent="0.25">
      <c r="A905" s="40"/>
      <c r="B905" s="40"/>
      <c r="C905" s="40"/>
      <c r="D905" s="40"/>
      <c r="E905" s="40"/>
      <c r="G905" s="40"/>
      <c r="H905" s="40"/>
      <c r="I905" s="40"/>
      <c r="J905" s="40"/>
      <c r="K905" s="40"/>
      <c r="L905" s="40"/>
    </row>
    <row r="906" spans="1:12" s="170" customFormat="1" x14ac:dyDescent="0.25">
      <c r="A906" s="40"/>
      <c r="B906" s="40"/>
      <c r="C906" s="40"/>
      <c r="D906" s="40"/>
      <c r="E906" s="40"/>
      <c r="G906" s="40"/>
      <c r="H906" s="40"/>
      <c r="I906" s="40"/>
      <c r="J906" s="40"/>
      <c r="K906" s="40"/>
      <c r="L906" s="40"/>
    </row>
    <row r="907" spans="1:12" s="170" customFormat="1" x14ac:dyDescent="0.25">
      <c r="A907" s="40"/>
      <c r="B907" s="40"/>
      <c r="C907" s="40"/>
      <c r="D907" s="40"/>
      <c r="E907" s="40"/>
      <c r="G907" s="40"/>
      <c r="H907" s="40"/>
      <c r="I907" s="40"/>
      <c r="J907" s="40"/>
      <c r="K907" s="40"/>
      <c r="L907" s="40"/>
    </row>
    <row r="908" spans="1:12" s="170" customFormat="1" x14ac:dyDescent="0.25">
      <c r="A908" s="40"/>
      <c r="B908" s="40"/>
      <c r="C908" s="40"/>
      <c r="D908" s="40"/>
      <c r="E908" s="40"/>
      <c r="G908" s="40"/>
      <c r="H908" s="40"/>
      <c r="I908" s="40"/>
      <c r="J908" s="40"/>
      <c r="K908" s="40"/>
      <c r="L908" s="40"/>
    </row>
    <row r="909" spans="1:12" s="170" customFormat="1" x14ac:dyDescent="0.25">
      <c r="A909" s="40"/>
      <c r="B909" s="40"/>
      <c r="C909" s="40"/>
      <c r="D909" s="40"/>
      <c r="E909" s="40"/>
      <c r="G909" s="40"/>
      <c r="H909" s="40"/>
      <c r="I909" s="40"/>
      <c r="J909" s="40"/>
      <c r="K909" s="40"/>
      <c r="L909" s="40"/>
    </row>
    <row r="910" spans="1:12" s="170" customFormat="1" x14ac:dyDescent="0.25">
      <c r="A910" s="40"/>
      <c r="B910" s="40"/>
      <c r="C910" s="40"/>
      <c r="D910" s="40"/>
      <c r="E910" s="40"/>
      <c r="G910" s="40"/>
      <c r="H910" s="40"/>
      <c r="I910" s="40"/>
      <c r="J910" s="40"/>
      <c r="K910" s="40"/>
      <c r="L910" s="40"/>
    </row>
    <row r="911" spans="1:12" s="170" customFormat="1" x14ac:dyDescent="0.25">
      <c r="A911" s="40"/>
      <c r="B911" s="40"/>
      <c r="C911" s="40"/>
      <c r="D911" s="40"/>
      <c r="E911" s="40"/>
      <c r="G911" s="40"/>
      <c r="H911" s="40"/>
      <c r="I911" s="40"/>
      <c r="J911" s="40"/>
      <c r="K911" s="40"/>
      <c r="L911" s="40"/>
    </row>
    <row r="912" spans="1:12" s="170" customFormat="1" x14ac:dyDescent="0.25">
      <c r="A912" s="40"/>
      <c r="B912" s="40"/>
      <c r="C912" s="40"/>
      <c r="D912" s="40"/>
      <c r="E912" s="40"/>
      <c r="G912" s="40"/>
      <c r="H912" s="40"/>
      <c r="I912" s="40"/>
      <c r="J912" s="40"/>
      <c r="K912" s="40"/>
      <c r="L912" s="40"/>
    </row>
    <row r="913" spans="1:12" s="170" customFormat="1" x14ac:dyDescent="0.25">
      <c r="A913" s="40"/>
      <c r="B913" s="40"/>
      <c r="C913" s="40"/>
      <c r="D913" s="40"/>
      <c r="E913" s="40"/>
      <c r="G913" s="40"/>
      <c r="H913" s="40"/>
      <c r="I913" s="40"/>
      <c r="J913" s="40"/>
      <c r="K913" s="40"/>
      <c r="L913" s="40"/>
    </row>
    <row r="914" spans="1:12" s="170" customFormat="1" x14ac:dyDescent="0.25">
      <c r="A914" s="40"/>
      <c r="B914" s="40"/>
      <c r="C914" s="40"/>
      <c r="D914" s="40"/>
      <c r="E914" s="40"/>
      <c r="G914" s="40"/>
      <c r="H914" s="40"/>
      <c r="I914" s="40"/>
      <c r="J914" s="40"/>
      <c r="K914" s="40"/>
      <c r="L914" s="40"/>
    </row>
    <row r="915" spans="1:12" s="170" customFormat="1" x14ac:dyDescent="0.25">
      <c r="A915" s="40"/>
      <c r="B915" s="40"/>
      <c r="C915" s="40"/>
      <c r="D915" s="40"/>
      <c r="E915" s="40"/>
      <c r="G915" s="40"/>
      <c r="H915" s="40"/>
      <c r="I915" s="40"/>
      <c r="J915" s="40"/>
      <c r="K915" s="40"/>
      <c r="L915" s="40"/>
    </row>
    <row r="916" spans="1:12" s="170" customFormat="1" x14ac:dyDescent="0.25">
      <c r="A916" s="40"/>
      <c r="B916" s="40"/>
      <c r="C916" s="40"/>
      <c r="D916" s="40"/>
      <c r="E916" s="40"/>
      <c r="G916" s="40"/>
      <c r="H916" s="40"/>
      <c r="I916" s="40"/>
      <c r="J916" s="40"/>
      <c r="K916" s="40"/>
      <c r="L916" s="40"/>
    </row>
    <row r="917" spans="1:12" s="170" customFormat="1" x14ac:dyDescent="0.25">
      <c r="A917" s="40"/>
      <c r="B917" s="40"/>
      <c r="C917" s="40"/>
      <c r="D917" s="40"/>
      <c r="E917" s="40"/>
      <c r="G917" s="40"/>
      <c r="H917" s="40"/>
      <c r="I917" s="40"/>
      <c r="J917" s="40"/>
      <c r="K917" s="40"/>
      <c r="L917" s="40"/>
    </row>
    <row r="918" spans="1:12" s="170" customFormat="1" x14ac:dyDescent="0.25">
      <c r="A918" s="40"/>
      <c r="B918" s="40"/>
      <c r="C918" s="40"/>
      <c r="D918" s="40"/>
      <c r="E918" s="40"/>
      <c r="G918" s="40"/>
      <c r="H918" s="40"/>
      <c r="I918" s="40"/>
      <c r="J918" s="40"/>
      <c r="K918" s="40"/>
      <c r="L918" s="40"/>
    </row>
    <row r="919" spans="1:12" s="170" customFormat="1" x14ac:dyDescent="0.25">
      <c r="A919" s="40"/>
      <c r="B919" s="40"/>
      <c r="C919" s="40"/>
      <c r="D919" s="40"/>
      <c r="E919" s="40"/>
      <c r="G919" s="40"/>
      <c r="H919" s="40"/>
      <c r="I919" s="40"/>
      <c r="J919" s="40"/>
      <c r="K919" s="40"/>
      <c r="L919" s="40"/>
    </row>
    <row r="920" spans="1:12" s="170" customFormat="1" x14ac:dyDescent="0.25">
      <c r="A920" s="40"/>
      <c r="B920" s="40"/>
      <c r="C920" s="40"/>
      <c r="D920" s="40"/>
      <c r="E920" s="40"/>
      <c r="G920" s="40"/>
      <c r="H920" s="40"/>
      <c r="I920" s="40"/>
      <c r="J920" s="40"/>
      <c r="K920" s="40"/>
      <c r="L920" s="40"/>
    </row>
    <row r="921" spans="1:12" s="170" customFormat="1" x14ac:dyDescent="0.25">
      <c r="A921" s="40"/>
      <c r="B921" s="40"/>
      <c r="C921" s="40"/>
      <c r="D921" s="40"/>
      <c r="E921" s="40"/>
      <c r="G921" s="40"/>
      <c r="H921" s="40"/>
      <c r="I921" s="40"/>
      <c r="J921" s="40"/>
      <c r="K921" s="40"/>
      <c r="L921" s="40"/>
    </row>
    <row r="922" spans="1:12" s="170" customFormat="1" x14ac:dyDescent="0.25">
      <c r="A922" s="40"/>
      <c r="B922" s="40"/>
      <c r="C922" s="40"/>
      <c r="D922" s="40"/>
      <c r="E922" s="40"/>
      <c r="G922" s="40"/>
      <c r="H922" s="40"/>
      <c r="I922" s="40"/>
      <c r="J922" s="40"/>
      <c r="K922" s="40"/>
      <c r="L922" s="40"/>
    </row>
    <row r="923" spans="1:12" s="170" customFormat="1" x14ac:dyDescent="0.25">
      <c r="A923" s="40"/>
      <c r="B923" s="40"/>
      <c r="C923" s="40"/>
      <c r="D923" s="40"/>
      <c r="E923" s="40"/>
      <c r="G923" s="40"/>
      <c r="H923" s="40"/>
      <c r="I923" s="40"/>
      <c r="J923" s="40"/>
      <c r="K923" s="40"/>
      <c r="L923" s="40"/>
    </row>
    <row r="924" spans="1:12" s="170" customFormat="1" x14ac:dyDescent="0.25">
      <c r="A924" s="40"/>
      <c r="B924" s="40"/>
      <c r="C924" s="40"/>
      <c r="D924" s="40"/>
      <c r="E924" s="40"/>
      <c r="G924" s="40"/>
      <c r="H924" s="40"/>
      <c r="I924" s="40"/>
      <c r="J924" s="40"/>
      <c r="K924" s="40"/>
      <c r="L924" s="40"/>
    </row>
    <row r="925" spans="1:12" s="170" customFormat="1" x14ac:dyDescent="0.25">
      <c r="A925" s="40"/>
      <c r="B925" s="40"/>
      <c r="C925" s="40"/>
      <c r="D925" s="40"/>
      <c r="E925" s="40"/>
      <c r="G925" s="40"/>
      <c r="H925" s="40"/>
      <c r="I925" s="40"/>
      <c r="J925" s="40"/>
      <c r="K925" s="40"/>
      <c r="L925" s="40"/>
    </row>
    <row r="926" spans="1:12" s="170" customFormat="1" x14ac:dyDescent="0.25">
      <c r="A926" s="40"/>
      <c r="B926" s="40"/>
      <c r="C926" s="40"/>
      <c r="D926" s="40"/>
      <c r="E926" s="40"/>
      <c r="G926" s="40"/>
      <c r="H926" s="40"/>
      <c r="I926" s="40"/>
      <c r="J926" s="40"/>
      <c r="K926" s="40"/>
      <c r="L926" s="40"/>
    </row>
    <row r="927" spans="1:12" s="170" customFormat="1" x14ac:dyDescent="0.25">
      <c r="A927" s="40"/>
      <c r="B927" s="40"/>
      <c r="C927" s="40"/>
      <c r="D927" s="40"/>
      <c r="E927" s="40"/>
      <c r="G927" s="40"/>
      <c r="H927" s="40"/>
      <c r="I927" s="40"/>
      <c r="J927" s="40"/>
      <c r="K927" s="40"/>
      <c r="L927" s="40"/>
    </row>
    <row r="928" spans="1:12" s="170" customFormat="1" x14ac:dyDescent="0.25">
      <c r="A928" s="40"/>
      <c r="B928" s="40"/>
      <c r="C928" s="40"/>
      <c r="D928" s="40"/>
      <c r="E928" s="40"/>
      <c r="G928" s="40"/>
      <c r="H928" s="40"/>
      <c r="I928" s="40"/>
      <c r="J928" s="40"/>
      <c r="K928" s="40"/>
      <c r="L928" s="40"/>
    </row>
    <row r="929" spans="1:12" s="170" customFormat="1" x14ac:dyDescent="0.25">
      <c r="A929" s="40"/>
      <c r="B929" s="40"/>
      <c r="C929" s="40"/>
      <c r="D929" s="40"/>
      <c r="E929" s="40"/>
      <c r="G929" s="40"/>
      <c r="H929" s="40"/>
      <c r="I929" s="40"/>
      <c r="J929" s="40"/>
      <c r="K929" s="40"/>
      <c r="L929" s="40"/>
    </row>
    <row r="930" spans="1:12" s="170" customFormat="1" x14ac:dyDescent="0.25">
      <c r="A930" s="40"/>
      <c r="B930" s="40"/>
      <c r="C930" s="40"/>
      <c r="D930" s="40"/>
      <c r="E930" s="40"/>
      <c r="G930" s="40"/>
      <c r="H930" s="40"/>
      <c r="I930" s="40"/>
      <c r="J930" s="40"/>
      <c r="K930" s="40"/>
      <c r="L930" s="40"/>
    </row>
    <row r="931" spans="1:12" s="170" customFormat="1" x14ac:dyDescent="0.25">
      <c r="A931" s="40"/>
      <c r="B931" s="40"/>
      <c r="C931" s="40"/>
      <c r="D931" s="40"/>
      <c r="E931" s="40"/>
      <c r="G931" s="40"/>
      <c r="H931" s="40"/>
      <c r="I931" s="40"/>
      <c r="J931" s="40"/>
      <c r="K931" s="40"/>
      <c r="L931" s="40"/>
    </row>
    <row r="932" spans="1:12" s="170" customFormat="1" x14ac:dyDescent="0.25">
      <c r="A932" s="40"/>
      <c r="B932" s="40"/>
      <c r="C932" s="40"/>
      <c r="D932" s="40"/>
      <c r="E932" s="40"/>
      <c r="G932" s="40"/>
      <c r="H932" s="40"/>
      <c r="I932" s="40"/>
      <c r="J932" s="40"/>
      <c r="K932" s="40"/>
      <c r="L932" s="40"/>
    </row>
    <row r="933" spans="1:12" s="170" customFormat="1" x14ac:dyDescent="0.25">
      <c r="A933" s="40"/>
      <c r="B933" s="40"/>
      <c r="C933" s="40"/>
      <c r="D933" s="40"/>
      <c r="E933" s="40"/>
      <c r="G933" s="40"/>
      <c r="H933" s="40"/>
      <c r="I933" s="40"/>
      <c r="J933" s="40"/>
      <c r="K933" s="40"/>
      <c r="L933" s="40"/>
    </row>
    <row r="934" spans="1:12" s="170" customFormat="1" x14ac:dyDescent="0.25">
      <c r="A934" s="40"/>
      <c r="B934" s="40"/>
      <c r="C934" s="40"/>
      <c r="D934" s="40"/>
      <c r="E934" s="40"/>
      <c r="G934" s="40"/>
      <c r="H934" s="40"/>
      <c r="I934" s="40"/>
      <c r="J934" s="40"/>
      <c r="K934" s="40"/>
      <c r="L934" s="40"/>
    </row>
    <row r="935" spans="1:12" s="170" customFormat="1" x14ac:dyDescent="0.25">
      <c r="A935" s="40"/>
      <c r="B935" s="40"/>
      <c r="C935" s="40"/>
      <c r="D935" s="40"/>
      <c r="E935" s="40"/>
      <c r="G935" s="40"/>
      <c r="H935" s="40"/>
      <c r="I935" s="40"/>
      <c r="J935" s="40"/>
      <c r="K935" s="40"/>
      <c r="L935" s="40"/>
    </row>
    <row r="936" spans="1:12" s="170" customFormat="1" x14ac:dyDescent="0.25">
      <c r="A936" s="40"/>
      <c r="B936" s="40"/>
      <c r="C936" s="40"/>
      <c r="D936" s="40"/>
      <c r="E936" s="40"/>
      <c r="G936" s="40"/>
      <c r="H936" s="40"/>
      <c r="I936" s="40"/>
      <c r="J936" s="40"/>
      <c r="K936" s="40"/>
      <c r="L936" s="40"/>
    </row>
    <row r="937" spans="1:12" s="170" customFormat="1" x14ac:dyDescent="0.25">
      <c r="A937" s="40"/>
      <c r="B937" s="40"/>
      <c r="C937" s="40"/>
      <c r="D937" s="40"/>
      <c r="E937" s="40"/>
      <c r="G937" s="40"/>
      <c r="H937" s="40"/>
      <c r="I937" s="40"/>
      <c r="J937" s="40"/>
      <c r="K937" s="40"/>
      <c r="L937" s="40"/>
    </row>
    <row r="938" spans="1:12" s="170" customFormat="1" x14ac:dyDescent="0.25">
      <c r="A938" s="40"/>
      <c r="B938" s="40"/>
      <c r="C938" s="40"/>
      <c r="D938" s="40"/>
      <c r="E938" s="40"/>
      <c r="G938" s="40"/>
      <c r="H938" s="40"/>
      <c r="I938" s="40"/>
      <c r="J938" s="40"/>
      <c r="K938" s="40"/>
      <c r="L938" s="40"/>
    </row>
    <row r="939" spans="1:12" s="170" customFormat="1" x14ac:dyDescent="0.25">
      <c r="A939" s="40"/>
      <c r="B939" s="40"/>
      <c r="C939" s="40"/>
      <c r="D939" s="40"/>
      <c r="E939" s="40"/>
      <c r="G939" s="40"/>
      <c r="H939" s="40"/>
      <c r="I939" s="40"/>
      <c r="J939" s="40"/>
      <c r="K939" s="40"/>
      <c r="L939" s="40"/>
    </row>
    <row r="940" spans="1:12" s="170" customFormat="1" x14ac:dyDescent="0.25">
      <c r="A940" s="40"/>
      <c r="B940" s="40"/>
      <c r="C940" s="40"/>
      <c r="D940" s="40"/>
      <c r="E940" s="40"/>
      <c r="G940" s="40"/>
      <c r="H940" s="40"/>
      <c r="I940" s="40"/>
      <c r="J940" s="40"/>
      <c r="K940" s="40"/>
      <c r="L940" s="40"/>
    </row>
    <row r="941" spans="1:12" s="170" customFormat="1" x14ac:dyDescent="0.25">
      <c r="A941" s="40"/>
      <c r="B941" s="40"/>
      <c r="C941" s="40"/>
      <c r="D941" s="40"/>
      <c r="E941" s="40"/>
      <c r="G941" s="40"/>
      <c r="H941" s="40"/>
      <c r="I941" s="40"/>
      <c r="J941" s="40"/>
      <c r="K941" s="40"/>
      <c r="L941" s="40"/>
    </row>
    <row r="942" spans="1:12" s="170" customFormat="1" x14ac:dyDescent="0.25">
      <c r="A942" s="40"/>
      <c r="B942" s="40"/>
      <c r="C942" s="40"/>
      <c r="D942" s="40"/>
      <c r="E942" s="40"/>
      <c r="G942" s="40"/>
      <c r="H942" s="40"/>
      <c r="I942" s="40"/>
      <c r="J942" s="40"/>
      <c r="K942" s="40"/>
      <c r="L942" s="40"/>
    </row>
    <row r="943" spans="1:12" s="170" customFormat="1" x14ac:dyDescent="0.25">
      <c r="A943" s="40"/>
      <c r="B943" s="40"/>
      <c r="C943" s="40"/>
      <c r="D943" s="40"/>
      <c r="E943" s="40"/>
      <c r="G943" s="40"/>
      <c r="H943" s="40"/>
      <c r="I943" s="40"/>
      <c r="J943" s="40"/>
      <c r="K943" s="40"/>
      <c r="L943" s="40"/>
    </row>
    <row r="944" spans="1:12" s="170" customFormat="1" x14ac:dyDescent="0.25">
      <c r="A944" s="40"/>
      <c r="B944" s="40"/>
      <c r="C944" s="40"/>
      <c r="D944" s="40"/>
      <c r="E944" s="40"/>
      <c r="G944" s="40"/>
      <c r="H944" s="40"/>
      <c r="I944" s="40"/>
      <c r="J944" s="40"/>
      <c r="K944" s="40"/>
      <c r="L944" s="40"/>
    </row>
    <row r="945" spans="1:12" s="170" customFormat="1" x14ac:dyDescent="0.25">
      <c r="A945" s="40"/>
      <c r="B945" s="40"/>
      <c r="C945" s="40"/>
      <c r="D945" s="40"/>
      <c r="E945" s="40"/>
      <c r="G945" s="40"/>
      <c r="H945" s="40"/>
      <c r="I945" s="40"/>
      <c r="J945" s="40"/>
      <c r="K945" s="40"/>
      <c r="L945" s="40"/>
    </row>
    <row r="946" spans="1:12" s="170" customFormat="1" x14ac:dyDescent="0.25">
      <c r="A946" s="40"/>
      <c r="B946" s="40"/>
      <c r="C946" s="40"/>
      <c r="D946" s="40"/>
      <c r="E946" s="40"/>
      <c r="G946" s="40"/>
      <c r="H946" s="40"/>
      <c r="I946" s="40"/>
      <c r="J946" s="40"/>
      <c r="K946" s="40"/>
      <c r="L946" s="40"/>
    </row>
    <row r="947" spans="1:12" s="170" customFormat="1" x14ac:dyDescent="0.25">
      <c r="A947" s="40"/>
      <c r="B947" s="40"/>
      <c r="C947" s="40"/>
      <c r="D947" s="40"/>
      <c r="E947" s="40"/>
      <c r="G947" s="40"/>
      <c r="H947" s="40"/>
      <c r="I947" s="40"/>
      <c r="J947" s="40"/>
      <c r="K947" s="40"/>
      <c r="L947" s="40"/>
    </row>
    <row r="948" spans="1:12" s="170" customFormat="1" x14ac:dyDescent="0.25">
      <c r="A948" s="40"/>
      <c r="B948" s="40"/>
      <c r="C948" s="40"/>
      <c r="D948" s="40"/>
      <c r="E948" s="40"/>
      <c r="G948" s="40"/>
      <c r="H948" s="40"/>
      <c r="I948" s="40"/>
      <c r="J948" s="40"/>
      <c r="K948" s="40"/>
      <c r="L948" s="40"/>
    </row>
    <row r="949" spans="1:12" s="170" customFormat="1" x14ac:dyDescent="0.25">
      <c r="A949" s="40"/>
      <c r="B949" s="40"/>
      <c r="C949" s="40"/>
      <c r="D949" s="40"/>
      <c r="E949" s="40"/>
      <c r="G949" s="40"/>
      <c r="H949" s="40"/>
      <c r="I949" s="40"/>
      <c r="J949" s="40"/>
      <c r="K949" s="40"/>
      <c r="L949" s="40"/>
    </row>
    <row r="950" spans="1:12" s="170" customFormat="1" x14ac:dyDescent="0.25">
      <c r="A950" s="40"/>
      <c r="B950" s="40"/>
      <c r="C950" s="40"/>
      <c r="D950" s="40"/>
      <c r="E950" s="40"/>
      <c r="G950" s="40"/>
      <c r="H950" s="40"/>
      <c r="I950" s="40"/>
      <c r="J950" s="40"/>
      <c r="K950" s="40"/>
      <c r="L950" s="40"/>
    </row>
    <row r="951" spans="1:12" s="170" customFormat="1" x14ac:dyDescent="0.25">
      <c r="A951" s="40"/>
      <c r="B951" s="40"/>
      <c r="C951" s="40"/>
      <c r="D951" s="40"/>
      <c r="E951" s="40"/>
      <c r="G951" s="40"/>
      <c r="H951" s="40"/>
      <c r="I951" s="40"/>
      <c r="J951" s="40"/>
      <c r="K951" s="40"/>
      <c r="L951" s="40"/>
    </row>
    <row r="952" spans="1:12" s="170" customFormat="1" x14ac:dyDescent="0.25">
      <c r="A952" s="40"/>
      <c r="B952" s="40"/>
      <c r="C952" s="40"/>
      <c r="D952" s="40"/>
      <c r="E952" s="40"/>
      <c r="G952" s="40"/>
      <c r="H952" s="40"/>
      <c r="I952" s="40"/>
      <c r="J952" s="40"/>
      <c r="K952" s="40"/>
      <c r="L952" s="40"/>
    </row>
    <row r="953" spans="1:12" s="170" customFormat="1" x14ac:dyDescent="0.25">
      <c r="A953" s="40"/>
      <c r="B953" s="40"/>
      <c r="C953" s="40"/>
      <c r="D953" s="40"/>
      <c r="E953" s="40"/>
      <c r="G953" s="40"/>
      <c r="H953" s="40"/>
      <c r="I953" s="40"/>
      <c r="J953" s="40"/>
      <c r="K953" s="40"/>
      <c r="L953" s="40"/>
    </row>
    <row r="954" spans="1:12" s="170" customFormat="1" x14ac:dyDescent="0.25">
      <c r="A954" s="40"/>
      <c r="B954" s="40"/>
      <c r="C954" s="40"/>
      <c r="D954" s="40"/>
      <c r="E954" s="40"/>
      <c r="G954" s="40"/>
      <c r="H954" s="40"/>
      <c r="I954" s="40"/>
      <c r="J954" s="40"/>
      <c r="K954" s="40"/>
      <c r="L954" s="40"/>
    </row>
    <row r="955" spans="1:12" s="170" customFormat="1" x14ac:dyDescent="0.25">
      <c r="A955" s="40"/>
      <c r="B955" s="40"/>
      <c r="C955" s="40"/>
      <c r="D955" s="40"/>
      <c r="E955" s="40"/>
      <c r="G955" s="40"/>
      <c r="H955" s="40"/>
      <c r="I955" s="40"/>
      <c r="J955" s="40"/>
      <c r="K955" s="40"/>
      <c r="L955" s="40"/>
    </row>
    <row r="956" spans="1:12" s="170" customFormat="1" x14ac:dyDescent="0.25">
      <c r="A956" s="40"/>
      <c r="B956" s="40"/>
      <c r="C956" s="40"/>
      <c r="D956" s="40"/>
      <c r="E956" s="40"/>
      <c r="G956" s="40"/>
      <c r="H956" s="40"/>
      <c r="I956" s="40"/>
      <c r="J956" s="40"/>
      <c r="K956" s="40"/>
      <c r="L956" s="40"/>
    </row>
    <row r="957" spans="1:12" s="170" customFormat="1" x14ac:dyDescent="0.25">
      <c r="A957" s="40"/>
      <c r="B957" s="40"/>
      <c r="C957" s="40"/>
      <c r="D957" s="40"/>
      <c r="E957" s="40"/>
      <c r="G957" s="40"/>
      <c r="H957" s="40"/>
      <c r="I957" s="40"/>
      <c r="J957" s="40"/>
      <c r="K957" s="40"/>
      <c r="L957" s="40"/>
    </row>
    <row r="958" spans="1:12" s="170" customFormat="1" x14ac:dyDescent="0.25">
      <c r="A958" s="40"/>
      <c r="B958" s="40"/>
      <c r="C958" s="40"/>
      <c r="D958" s="40"/>
      <c r="E958" s="40"/>
      <c r="G958" s="40"/>
      <c r="H958" s="40"/>
      <c r="I958" s="40"/>
      <c r="J958" s="40"/>
      <c r="K958" s="40"/>
      <c r="L958" s="40"/>
    </row>
    <row r="959" spans="1:12" s="170" customFormat="1" x14ac:dyDescent="0.25">
      <c r="A959" s="40"/>
      <c r="B959" s="40"/>
      <c r="C959" s="40"/>
      <c r="D959" s="40"/>
      <c r="E959" s="40"/>
      <c r="G959" s="40"/>
      <c r="H959" s="40"/>
      <c r="I959" s="40"/>
      <c r="J959" s="40"/>
      <c r="K959" s="40"/>
      <c r="L959" s="40"/>
    </row>
    <row r="960" spans="1:12" s="170" customFormat="1" x14ac:dyDescent="0.25">
      <c r="A960" s="40"/>
      <c r="B960" s="40"/>
      <c r="C960" s="40"/>
      <c r="D960" s="40"/>
      <c r="E960" s="40"/>
      <c r="G960" s="40"/>
      <c r="H960" s="40"/>
      <c r="I960" s="40"/>
      <c r="J960" s="40"/>
      <c r="K960" s="40"/>
      <c r="L960" s="40"/>
    </row>
    <row r="961" spans="1:12" s="170" customFormat="1" x14ac:dyDescent="0.25">
      <c r="A961" s="40"/>
      <c r="B961" s="40"/>
      <c r="C961" s="40"/>
      <c r="D961" s="40"/>
      <c r="E961" s="40"/>
      <c r="G961" s="40"/>
      <c r="H961" s="40"/>
      <c r="I961" s="40"/>
      <c r="J961" s="40"/>
      <c r="K961" s="40"/>
      <c r="L961" s="40"/>
    </row>
    <row r="962" spans="1:12" s="170" customFormat="1" x14ac:dyDescent="0.25">
      <c r="A962" s="40"/>
      <c r="B962" s="40"/>
      <c r="C962" s="40"/>
      <c r="D962" s="40"/>
      <c r="E962" s="40"/>
      <c r="G962" s="40"/>
      <c r="H962" s="40"/>
      <c r="I962" s="40"/>
      <c r="J962" s="40"/>
      <c r="K962" s="40"/>
      <c r="L962" s="40"/>
    </row>
    <row r="963" spans="1:12" s="170" customFormat="1" x14ac:dyDescent="0.25">
      <c r="A963" s="40"/>
      <c r="B963" s="40"/>
      <c r="C963" s="40"/>
      <c r="D963" s="40"/>
      <c r="E963" s="40"/>
      <c r="G963" s="40"/>
      <c r="H963" s="40"/>
      <c r="I963" s="40"/>
      <c r="J963" s="40"/>
      <c r="K963" s="40"/>
      <c r="L963" s="40"/>
    </row>
    <row r="964" spans="1:12" s="170" customFormat="1" x14ac:dyDescent="0.25">
      <c r="A964" s="40"/>
      <c r="B964" s="40"/>
      <c r="C964" s="40"/>
      <c r="D964" s="40"/>
      <c r="E964" s="40"/>
      <c r="G964" s="40"/>
      <c r="H964" s="40"/>
      <c r="I964" s="40"/>
      <c r="J964" s="40"/>
      <c r="K964" s="40"/>
      <c r="L964" s="40"/>
    </row>
    <row r="965" spans="1:12" s="170" customFormat="1" x14ac:dyDescent="0.25">
      <c r="A965" s="40"/>
      <c r="B965" s="40"/>
      <c r="C965" s="40"/>
      <c r="D965" s="40"/>
      <c r="E965" s="40"/>
      <c r="G965" s="40"/>
      <c r="H965" s="40"/>
      <c r="I965" s="40"/>
      <c r="J965" s="40"/>
      <c r="K965" s="40"/>
      <c r="L965" s="40"/>
    </row>
    <row r="966" spans="1:12" s="170" customFormat="1" x14ac:dyDescent="0.25">
      <c r="A966" s="40"/>
      <c r="B966" s="40"/>
      <c r="C966" s="40"/>
      <c r="D966" s="40"/>
      <c r="E966" s="40"/>
      <c r="G966" s="40"/>
      <c r="H966" s="40"/>
      <c r="I966" s="40"/>
      <c r="J966" s="40"/>
      <c r="K966" s="40"/>
      <c r="L966" s="40"/>
    </row>
    <row r="967" spans="1:12" s="170" customFormat="1" x14ac:dyDescent="0.25">
      <c r="A967" s="40"/>
      <c r="B967" s="40"/>
      <c r="C967" s="40"/>
      <c r="D967" s="40"/>
      <c r="E967" s="40"/>
      <c r="G967" s="40"/>
      <c r="H967" s="40"/>
      <c r="I967" s="40"/>
      <c r="J967" s="40"/>
      <c r="K967" s="40"/>
      <c r="L967" s="40"/>
    </row>
    <row r="968" spans="1:12" s="170" customFormat="1" x14ac:dyDescent="0.25">
      <c r="A968" s="40"/>
      <c r="B968" s="40"/>
      <c r="C968" s="40"/>
      <c r="D968" s="40"/>
      <c r="E968" s="40"/>
      <c r="G968" s="40"/>
      <c r="H968" s="40"/>
      <c r="I968" s="40"/>
      <c r="J968" s="40"/>
      <c r="K968" s="40"/>
      <c r="L968" s="40"/>
    </row>
    <row r="969" spans="1:12" s="170" customFormat="1" x14ac:dyDescent="0.25">
      <c r="A969" s="40"/>
      <c r="B969" s="40"/>
      <c r="C969" s="40"/>
      <c r="D969" s="40"/>
      <c r="E969" s="40"/>
      <c r="G969" s="40"/>
      <c r="H969" s="40"/>
      <c r="I969" s="40"/>
      <c r="J969" s="40"/>
      <c r="K969" s="40"/>
      <c r="L969" s="40"/>
    </row>
    <row r="970" spans="1:12" s="170" customFormat="1" x14ac:dyDescent="0.25">
      <c r="A970" s="40"/>
      <c r="B970" s="40"/>
      <c r="C970" s="40"/>
      <c r="D970" s="40"/>
      <c r="E970" s="40"/>
      <c r="G970" s="40"/>
      <c r="H970" s="40"/>
      <c r="I970" s="40"/>
      <c r="J970" s="40"/>
      <c r="K970" s="40"/>
      <c r="L970" s="40"/>
    </row>
    <row r="971" spans="1:12" s="170" customFormat="1" x14ac:dyDescent="0.25">
      <c r="A971" s="40"/>
      <c r="B971" s="40"/>
      <c r="C971" s="40"/>
      <c r="D971" s="40"/>
      <c r="E971" s="40"/>
      <c r="G971" s="40"/>
      <c r="H971" s="40"/>
      <c r="I971" s="40"/>
      <c r="J971" s="40"/>
      <c r="K971" s="40"/>
      <c r="L971" s="40"/>
    </row>
    <row r="972" spans="1:12" s="170" customFormat="1" x14ac:dyDescent="0.25">
      <c r="A972" s="40"/>
      <c r="B972" s="40"/>
      <c r="C972" s="40"/>
      <c r="D972" s="40"/>
      <c r="E972" s="40"/>
      <c r="G972" s="40"/>
      <c r="H972" s="40"/>
      <c r="I972" s="40"/>
      <c r="J972" s="40"/>
      <c r="K972" s="40"/>
      <c r="L972" s="40"/>
    </row>
    <row r="973" spans="1:12" s="170" customFormat="1" x14ac:dyDescent="0.25">
      <c r="A973" s="40"/>
      <c r="B973" s="40"/>
      <c r="C973" s="40"/>
      <c r="D973" s="40"/>
      <c r="E973" s="40"/>
      <c r="G973" s="40"/>
      <c r="H973" s="40"/>
      <c r="I973" s="40"/>
      <c r="J973" s="40"/>
      <c r="K973" s="40"/>
      <c r="L973" s="40"/>
    </row>
    <row r="974" spans="1:12" s="170" customFormat="1" x14ac:dyDescent="0.25">
      <c r="A974" s="40"/>
      <c r="B974" s="40"/>
      <c r="C974" s="40"/>
      <c r="D974" s="40"/>
      <c r="E974" s="40"/>
      <c r="G974" s="40"/>
      <c r="H974" s="40"/>
      <c r="I974" s="40"/>
      <c r="J974" s="40"/>
      <c r="K974" s="40"/>
      <c r="L974" s="40"/>
    </row>
    <row r="975" spans="1:12" s="170" customFormat="1" x14ac:dyDescent="0.25">
      <c r="A975" s="40"/>
      <c r="B975" s="40"/>
      <c r="C975" s="40"/>
      <c r="D975" s="40"/>
      <c r="E975" s="40"/>
      <c r="G975" s="40"/>
      <c r="H975" s="40"/>
      <c r="I975" s="40"/>
      <c r="J975" s="40"/>
      <c r="K975" s="40"/>
      <c r="L975" s="40"/>
    </row>
    <row r="976" spans="1:12" s="170" customFormat="1" x14ac:dyDescent="0.25">
      <c r="A976" s="40"/>
      <c r="B976" s="40"/>
      <c r="C976" s="40"/>
      <c r="D976" s="40"/>
      <c r="E976" s="40"/>
      <c r="G976" s="40"/>
      <c r="H976" s="40"/>
      <c r="I976" s="40"/>
      <c r="J976" s="40"/>
      <c r="K976" s="40"/>
      <c r="L976" s="40"/>
    </row>
    <row r="977" spans="1:12" s="170" customFormat="1" x14ac:dyDescent="0.25">
      <c r="A977" s="40"/>
      <c r="B977" s="40"/>
      <c r="C977" s="40"/>
      <c r="D977" s="40"/>
      <c r="E977" s="40"/>
      <c r="G977" s="40"/>
      <c r="H977" s="40"/>
      <c r="I977" s="40"/>
      <c r="J977" s="40"/>
      <c r="K977" s="40"/>
      <c r="L977" s="40"/>
    </row>
    <row r="978" spans="1:12" s="170" customFormat="1" x14ac:dyDescent="0.25">
      <c r="A978" s="40"/>
      <c r="B978" s="40"/>
      <c r="C978" s="40"/>
      <c r="D978" s="40"/>
      <c r="E978" s="40"/>
      <c r="G978" s="40"/>
      <c r="H978" s="40"/>
      <c r="I978" s="40"/>
      <c r="J978" s="40"/>
      <c r="K978" s="40"/>
      <c r="L978" s="40"/>
    </row>
    <row r="979" spans="1:12" s="170" customFormat="1" x14ac:dyDescent="0.25">
      <c r="A979" s="40"/>
      <c r="B979" s="40"/>
      <c r="C979" s="40"/>
      <c r="D979" s="40"/>
      <c r="E979" s="40"/>
      <c r="G979" s="40"/>
      <c r="H979" s="40"/>
      <c r="I979" s="40"/>
      <c r="J979" s="40"/>
      <c r="K979" s="40"/>
      <c r="L979" s="40"/>
    </row>
    <row r="980" spans="1:12" s="170" customFormat="1" x14ac:dyDescent="0.25">
      <c r="A980" s="40"/>
      <c r="B980" s="40"/>
      <c r="C980" s="40"/>
      <c r="D980" s="40"/>
      <c r="E980" s="40"/>
      <c r="G980" s="40"/>
      <c r="H980" s="40"/>
      <c r="I980" s="40"/>
      <c r="J980" s="40"/>
      <c r="K980" s="40"/>
      <c r="L980" s="40"/>
    </row>
    <row r="981" spans="1:12" s="170" customFormat="1" x14ac:dyDescent="0.25">
      <c r="A981" s="40"/>
      <c r="B981" s="40"/>
      <c r="C981" s="40"/>
      <c r="D981" s="40"/>
      <c r="E981" s="40"/>
      <c r="G981" s="40"/>
      <c r="H981" s="40"/>
      <c r="I981" s="40"/>
      <c r="J981" s="40"/>
      <c r="K981" s="40"/>
      <c r="L981" s="40"/>
    </row>
    <row r="982" spans="1:12" s="170" customFormat="1" x14ac:dyDescent="0.25">
      <c r="A982" s="40"/>
      <c r="B982" s="40"/>
      <c r="C982" s="40"/>
      <c r="D982" s="40"/>
      <c r="E982" s="40"/>
      <c r="G982" s="40"/>
      <c r="H982" s="40"/>
      <c r="I982" s="40"/>
      <c r="J982" s="40"/>
      <c r="K982" s="40"/>
      <c r="L982" s="40"/>
    </row>
    <row r="983" spans="1:12" s="170" customFormat="1" x14ac:dyDescent="0.25">
      <c r="A983" s="40"/>
      <c r="B983" s="40"/>
      <c r="C983" s="40"/>
      <c r="D983" s="40"/>
      <c r="E983" s="40"/>
      <c r="G983" s="40"/>
      <c r="H983" s="40"/>
      <c r="I983" s="40"/>
      <c r="J983" s="40"/>
      <c r="K983" s="40"/>
      <c r="L983" s="40"/>
    </row>
    <row r="984" spans="1:12" s="170" customFormat="1" x14ac:dyDescent="0.25">
      <c r="A984" s="40"/>
      <c r="B984" s="40"/>
      <c r="C984" s="40"/>
      <c r="D984" s="40"/>
      <c r="E984" s="40"/>
      <c r="G984" s="40"/>
      <c r="H984" s="40"/>
      <c r="I984" s="40"/>
      <c r="J984" s="40"/>
      <c r="K984" s="40"/>
      <c r="L984" s="40"/>
    </row>
    <row r="985" spans="1:12" s="170" customFormat="1" x14ac:dyDescent="0.25">
      <c r="A985" s="40"/>
      <c r="B985" s="40"/>
      <c r="C985" s="40"/>
      <c r="D985" s="40"/>
      <c r="E985" s="40"/>
      <c r="G985" s="40"/>
      <c r="H985" s="40"/>
      <c r="I985" s="40"/>
      <c r="J985" s="40"/>
      <c r="K985" s="40"/>
      <c r="L985" s="40"/>
    </row>
    <row r="986" spans="1:12" s="170" customFormat="1" x14ac:dyDescent="0.25">
      <c r="A986" s="40"/>
      <c r="B986" s="40"/>
      <c r="C986" s="40"/>
      <c r="D986" s="40"/>
      <c r="E986" s="40"/>
      <c r="G986" s="40"/>
      <c r="H986" s="40"/>
      <c r="I986" s="40"/>
      <c r="J986" s="40"/>
      <c r="K986" s="40"/>
      <c r="L986" s="40"/>
    </row>
    <row r="987" spans="1:12" s="170" customFormat="1" x14ac:dyDescent="0.25">
      <c r="A987" s="40"/>
      <c r="B987" s="40"/>
      <c r="C987" s="40"/>
      <c r="D987" s="40"/>
      <c r="E987" s="40"/>
      <c r="G987" s="40"/>
      <c r="H987" s="40"/>
      <c r="I987" s="40"/>
      <c r="J987" s="40"/>
      <c r="K987" s="40"/>
      <c r="L987" s="40"/>
    </row>
    <row r="988" spans="1:12" s="170" customFormat="1" x14ac:dyDescent="0.25">
      <c r="A988" s="40"/>
      <c r="B988" s="40"/>
      <c r="C988" s="40"/>
      <c r="D988" s="40"/>
      <c r="E988" s="40"/>
      <c r="G988" s="40"/>
      <c r="H988" s="40"/>
      <c r="I988" s="40"/>
      <c r="J988" s="40"/>
      <c r="K988" s="40"/>
      <c r="L988" s="40"/>
    </row>
    <row r="989" spans="1:12" s="170" customFormat="1" x14ac:dyDescent="0.25">
      <c r="A989" s="40"/>
      <c r="B989" s="40"/>
      <c r="C989" s="40"/>
      <c r="D989" s="40"/>
      <c r="E989" s="40"/>
      <c r="G989" s="40"/>
      <c r="H989" s="40"/>
      <c r="I989" s="40"/>
      <c r="J989" s="40"/>
      <c r="K989" s="40"/>
      <c r="L989" s="40"/>
    </row>
    <row r="990" spans="1:12" s="170" customFormat="1" x14ac:dyDescent="0.25">
      <c r="A990" s="40"/>
      <c r="B990" s="40"/>
      <c r="C990" s="40"/>
      <c r="D990" s="40"/>
      <c r="E990" s="40"/>
      <c r="G990" s="40"/>
      <c r="H990" s="40"/>
      <c r="I990" s="40"/>
      <c r="J990" s="40"/>
      <c r="K990" s="40"/>
      <c r="L990" s="40"/>
    </row>
    <row r="991" spans="1:12" s="170" customFormat="1" x14ac:dyDescent="0.25">
      <c r="A991" s="40"/>
      <c r="B991" s="40"/>
      <c r="C991" s="40"/>
      <c r="D991" s="40"/>
      <c r="E991" s="40"/>
      <c r="G991" s="40"/>
      <c r="H991" s="40"/>
      <c r="I991" s="40"/>
      <c r="J991" s="40"/>
      <c r="K991" s="40"/>
      <c r="L991" s="40"/>
    </row>
    <row r="992" spans="1:12" s="170" customFormat="1" x14ac:dyDescent="0.25">
      <c r="A992" s="40"/>
      <c r="B992" s="40"/>
      <c r="C992" s="40"/>
      <c r="D992" s="40"/>
      <c r="E992" s="40"/>
      <c r="G992" s="40"/>
      <c r="H992" s="40"/>
      <c r="I992" s="40"/>
      <c r="J992" s="40"/>
      <c r="K992" s="40"/>
      <c r="L992" s="40"/>
    </row>
    <row r="993" spans="1:12" s="170" customFormat="1" x14ac:dyDescent="0.25">
      <c r="A993" s="40"/>
      <c r="B993" s="40"/>
      <c r="C993" s="40"/>
      <c r="D993" s="40"/>
      <c r="E993" s="40"/>
      <c r="G993" s="40"/>
      <c r="H993" s="40"/>
      <c r="I993" s="40"/>
      <c r="J993" s="40"/>
      <c r="K993" s="40"/>
      <c r="L993" s="40"/>
    </row>
    <row r="994" spans="1:12" s="170" customFormat="1" x14ac:dyDescent="0.25">
      <c r="A994" s="40"/>
      <c r="B994" s="40"/>
      <c r="C994" s="40"/>
      <c r="D994" s="40"/>
      <c r="E994" s="40"/>
      <c r="G994" s="40"/>
      <c r="H994" s="40"/>
      <c r="I994" s="40"/>
      <c r="J994" s="40"/>
      <c r="K994" s="40"/>
      <c r="L994" s="40"/>
    </row>
    <row r="995" spans="1:12" s="170" customFormat="1" x14ac:dyDescent="0.25">
      <c r="A995" s="40"/>
      <c r="B995" s="40"/>
      <c r="C995" s="40"/>
      <c r="D995" s="40"/>
      <c r="E995" s="40"/>
      <c r="G995" s="40"/>
      <c r="H995" s="40"/>
      <c r="I995" s="40"/>
      <c r="J995" s="40"/>
      <c r="K995" s="40"/>
      <c r="L995" s="40"/>
    </row>
    <row r="996" spans="1:12" s="170" customFormat="1" x14ac:dyDescent="0.25">
      <c r="A996" s="40"/>
      <c r="B996" s="40"/>
      <c r="C996" s="40"/>
      <c r="D996" s="40"/>
      <c r="E996" s="40"/>
      <c r="G996" s="40"/>
      <c r="H996" s="40"/>
      <c r="I996" s="40"/>
      <c r="J996" s="40"/>
      <c r="K996" s="40"/>
      <c r="L996" s="40"/>
    </row>
    <row r="997" spans="1:12" s="170" customFormat="1" x14ac:dyDescent="0.25">
      <c r="A997" s="40"/>
      <c r="B997" s="40"/>
      <c r="C997" s="40"/>
      <c r="D997" s="40"/>
      <c r="E997" s="40"/>
      <c r="G997" s="40"/>
      <c r="H997" s="40"/>
      <c r="I997" s="40"/>
      <c r="J997" s="40"/>
      <c r="K997" s="40"/>
      <c r="L997" s="40"/>
    </row>
    <row r="998" spans="1:12" s="170" customFormat="1" x14ac:dyDescent="0.25">
      <c r="A998" s="40"/>
      <c r="B998" s="40"/>
      <c r="C998" s="40"/>
      <c r="D998" s="40"/>
      <c r="E998" s="40"/>
      <c r="G998" s="40"/>
      <c r="H998" s="40"/>
      <c r="I998" s="40"/>
      <c r="J998" s="40"/>
      <c r="K998" s="40"/>
      <c r="L998" s="40"/>
    </row>
    <row r="999" spans="1:12" s="170" customFormat="1" x14ac:dyDescent="0.25">
      <c r="A999" s="40"/>
      <c r="B999" s="40"/>
      <c r="C999" s="40"/>
      <c r="D999" s="40"/>
      <c r="E999" s="40"/>
      <c r="G999" s="40"/>
      <c r="H999" s="40"/>
      <c r="I999" s="40"/>
      <c r="J999" s="40"/>
      <c r="K999" s="40"/>
      <c r="L999" s="40"/>
    </row>
    <row r="1000" spans="1:12" s="170" customFormat="1" x14ac:dyDescent="0.25">
      <c r="A1000" s="40"/>
      <c r="B1000" s="40"/>
      <c r="C1000" s="40"/>
      <c r="D1000" s="40"/>
      <c r="E1000" s="40"/>
      <c r="G1000" s="40"/>
      <c r="H1000" s="40"/>
      <c r="I1000" s="40"/>
      <c r="J1000" s="40"/>
      <c r="K1000" s="40"/>
      <c r="L1000" s="40"/>
    </row>
    <row r="1001" spans="1:12" s="170" customFormat="1" x14ac:dyDescent="0.25">
      <c r="A1001" s="40"/>
      <c r="B1001" s="40"/>
      <c r="C1001" s="40"/>
      <c r="D1001" s="40"/>
      <c r="E1001" s="40"/>
      <c r="G1001" s="40"/>
      <c r="H1001" s="40"/>
      <c r="I1001" s="40"/>
      <c r="J1001" s="40"/>
      <c r="K1001" s="40"/>
      <c r="L1001" s="40"/>
    </row>
    <row r="1002" spans="1:12" s="170" customFormat="1" x14ac:dyDescent="0.25">
      <c r="A1002" s="40"/>
      <c r="B1002" s="40"/>
      <c r="C1002" s="40"/>
      <c r="D1002" s="40"/>
      <c r="E1002" s="40"/>
      <c r="G1002" s="40"/>
      <c r="H1002" s="40"/>
      <c r="I1002" s="40"/>
      <c r="J1002" s="40"/>
      <c r="K1002" s="40"/>
      <c r="L1002" s="40"/>
    </row>
    <row r="1003" spans="1:12" s="170" customFormat="1" x14ac:dyDescent="0.25">
      <c r="A1003" s="40"/>
      <c r="B1003" s="40"/>
      <c r="C1003" s="40"/>
      <c r="D1003" s="40"/>
      <c r="E1003" s="40"/>
      <c r="G1003" s="40"/>
      <c r="H1003" s="40"/>
      <c r="I1003" s="40"/>
      <c r="J1003" s="40"/>
      <c r="K1003" s="40"/>
      <c r="L1003" s="40"/>
    </row>
    <row r="1004" spans="1:12" s="170" customFormat="1" x14ac:dyDescent="0.25">
      <c r="A1004" s="40"/>
      <c r="B1004" s="40"/>
      <c r="C1004" s="40"/>
      <c r="D1004" s="40"/>
      <c r="E1004" s="40"/>
      <c r="G1004" s="40"/>
      <c r="H1004" s="40"/>
      <c r="I1004" s="40"/>
      <c r="J1004" s="40"/>
      <c r="K1004" s="40"/>
      <c r="L1004" s="40"/>
    </row>
    <row r="1005" spans="1:12" s="170" customFormat="1" x14ac:dyDescent="0.25">
      <c r="A1005" s="40"/>
      <c r="B1005" s="40"/>
      <c r="C1005" s="40"/>
      <c r="D1005" s="40"/>
      <c r="E1005" s="40"/>
      <c r="G1005" s="40"/>
      <c r="H1005" s="40"/>
      <c r="I1005" s="40"/>
      <c r="J1005" s="40"/>
      <c r="K1005" s="40"/>
      <c r="L1005" s="40"/>
    </row>
    <row r="1006" spans="1:12" s="170" customFormat="1" x14ac:dyDescent="0.25">
      <c r="A1006" s="40"/>
      <c r="B1006" s="40"/>
      <c r="C1006" s="40"/>
      <c r="D1006" s="40"/>
      <c r="E1006" s="40"/>
      <c r="G1006" s="40"/>
      <c r="H1006" s="40"/>
      <c r="I1006" s="40"/>
      <c r="J1006" s="40"/>
      <c r="K1006" s="40"/>
      <c r="L1006" s="40"/>
    </row>
    <row r="1007" spans="1:12" s="170" customFormat="1" x14ac:dyDescent="0.25">
      <c r="A1007" s="40"/>
      <c r="B1007" s="40"/>
      <c r="C1007" s="40"/>
      <c r="D1007" s="40"/>
      <c r="E1007" s="40"/>
      <c r="G1007" s="40"/>
      <c r="H1007" s="40"/>
      <c r="I1007" s="40"/>
      <c r="J1007" s="40"/>
      <c r="K1007" s="40"/>
      <c r="L1007" s="40"/>
    </row>
    <row r="1008" spans="1:12" s="170" customFormat="1" x14ac:dyDescent="0.25">
      <c r="A1008" s="40"/>
      <c r="B1008" s="40"/>
      <c r="C1008" s="40"/>
      <c r="D1008" s="40"/>
      <c r="E1008" s="40"/>
      <c r="G1008" s="40"/>
      <c r="H1008" s="40"/>
      <c r="I1008" s="40"/>
      <c r="J1008" s="40"/>
      <c r="K1008" s="40"/>
      <c r="L1008" s="40"/>
    </row>
    <row r="1009" spans="1:12" s="170" customFormat="1" x14ac:dyDescent="0.25">
      <c r="A1009" s="40"/>
      <c r="B1009" s="40"/>
      <c r="C1009" s="40"/>
      <c r="D1009" s="40"/>
      <c r="E1009" s="40"/>
      <c r="G1009" s="40"/>
      <c r="H1009" s="40"/>
      <c r="I1009" s="40"/>
      <c r="J1009" s="40"/>
      <c r="K1009" s="40"/>
      <c r="L1009" s="40"/>
    </row>
    <row r="1010" spans="1:12" s="170" customFormat="1" x14ac:dyDescent="0.25">
      <c r="A1010" s="40"/>
      <c r="B1010" s="40"/>
      <c r="C1010" s="40"/>
      <c r="D1010" s="40"/>
      <c r="E1010" s="40"/>
      <c r="G1010" s="40"/>
      <c r="H1010" s="40"/>
      <c r="I1010" s="40"/>
      <c r="J1010" s="40"/>
      <c r="K1010" s="40"/>
      <c r="L1010" s="40"/>
    </row>
    <row r="1011" spans="1:12" s="170" customFormat="1" x14ac:dyDescent="0.25">
      <c r="A1011" s="40"/>
      <c r="B1011" s="40"/>
      <c r="C1011" s="40"/>
      <c r="D1011" s="40"/>
      <c r="E1011" s="40"/>
      <c r="G1011" s="40"/>
      <c r="H1011" s="40"/>
      <c r="I1011" s="40"/>
      <c r="J1011" s="40"/>
      <c r="K1011" s="40"/>
      <c r="L1011" s="40"/>
    </row>
    <row r="1012" spans="1:12" s="170" customFormat="1" x14ac:dyDescent="0.25">
      <c r="A1012" s="40"/>
      <c r="B1012" s="40"/>
      <c r="C1012" s="40"/>
      <c r="D1012" s="40"/>
      <c r="E1012" s="40"/>
      <c r="G1012" s="40"/>
      <c r="H1012" s="40"/>
      <c r="I1012" s="40"/>
      <c r="J1012" s="40"/>
      <c r="K1012" s="40"/>
      <c r="L1012" s="40"/>
    </row>
    <row r="1013" spans="1:12" s="170" customFormat="1" x14ac:dyDescent="0.25">
      <c r="A1013" s="40"/>
      <c r="B1013" s="40"/>
      <c r="C1013" s="40"/>
      <c r="D1013" s="40"/>
      <c r="E1013" s="40"/>
      <c r="G1013" s="40"/>
      <c r="H1013" s="40"/>
      <c r="I1013" s="40"/>
      <c r="J1013" s="40"/>
      <c r="K1013" s="40"/>
      <c r="L1013" s="40"/>
    </row>
    <row r="1014" spans="1:12" s="170" customFormat="1" x14ac:dyDescent="0.25">
      <c r="A1014" s="40"/>
      <c r="B1014" s="40"/>
      <c r="C1014" s="40"/>
      <c r="D1014" s="40"/>
      <c r="E1014" s="40"/>
      <c r="G1014" s="40"/>
      <c r="H1014" s="40"/>
      <c r="I1014" s="40"/>
      <c r="J1014" s="40"/>
      <c r="K1014" s="40"/>
      <c r="L1014" s="40"/>
    </row>
    <row r="1015" spans="1:12" s="170" customFormat="1" x14ac:dyDescent="0.25">
      <c r="A1015" s="40"/>
      <c r="B1015" s="40"/>
      <c r="C1015" s="40"/>
      <c r="D1015" s="40"/>
      <c r="E1015" s="40"/>
      <c r="G1015" s="40"/>
      <c r="H1015" s="40"/>
      <c r="I1015" s="40"/>
      <c r="J1015" s="40"/>
      <c r="K1015" s="40"/>
      <c r="L1015" s="40"/>
    </row>
    <row r="1016" spans="1:12" s="170" customFormat="1" x14ac:dyDescent="0.25">
      <c r="A1016" s="40"/>
      <c r="B1016" s="40"/>
      <c r="C1016" s="40"/>
      <c r="D1016" s="40"/>
      <c r="E1016" s="40"/>
      <c r="G1016" s="40"/>
      <c r="H1016" s="40"/>
      <c r="I1016" s="40"/>
      <c r="J1016" s="40"/>
      <c r="K1016" s="40"/>
      <c r="L1016" s="40"/>
    </row>
    <row r="1017" spans="1:12" s="170" customFormat="1" x14ac:dyDescent="0.25">
      <c r="A1017" s="40"/>
      <c r="B1017" s="40"/>
      <c r="C1017" s="40"/>
      <c r="D1017" s="40"/>
      <c r="E1017" s="40"/>
      <c r="G1017" s="40"/>
      <c r="H1017" s="40"/>
      <c r="I1017" s="40"/>
      <c r="J1017" s="40"/>
      <c r="K1017" s="40"/>
      <c r="L1017" s="40"/>
    </row>
    <row r="1018" spans="1:12" s="170" customFormat="1" x14ac:dyDescent="0.25">
      <c r="A1018" s="40"/>
      <c r="B1018" s="40"/>
      <c r="C1018" s="40"/>
      <c r="D1018" s="40"/>
      <c r="E1018" s="40"/>
      <c r="G1018" s="40"/>
      <c r="H1018" s="40"/>
      <c r="I1018" s="40"/>
      <c r="J1018" s="40"/>
      <c r="K1018" s="40"/>
      <c r="L1018" s="40"/>
    </row>
    <row r="1019" spans="1:12" s="170" customFormat="1" x14ac:dyDescent="0.25">
      <c r="A1019" s="40"/>
      <c r="B1019" s="40"/>
      <c r="C1019" s="40"/>
      <c r="D1019" s="40"/>
      <c r="E1019" s="40"/>
      <c r="G1019" s="40"/>
      <c r="H1019" s="40"/>
      <c r="I1019" s="40"/>
      <c r="J1019" s="40"/>
      <c r="K1019" s="40"/>
      <c r="L1019" s="40"/>
    </row>
    <row r="1020" spans="1:12" s="170" customFormat="1" x14ac:dyDescent="0.25">
      <c r="A1020" s="40"/>
      <c r="B1020" s="40"/>
      <c r="C1020" s="40"/>
      <c r="D1020" s="40"/>
      <c r="E1020" s="40"/>
      <c r="G1020" s="40"/>
      <c r="H1020" s="40"/>
      <c r="I1020" s="40"/>
      <c r="J1020" s="40"/>
      <c r="K1020" s="40"/>
      <c r="L1020" s="40"/>
    </row>
    <row r="1021" spans="1:12" s="170" customFormat="1" x14ac:dyDescent="0.25">
      <c r="A1021" s="40"/>
      <c r="B1021" s="40"/>
      <c r="C1021" s="40"/>
      <c r="D1021" s="40"/>
      <c r="E1021" s="40"/>
      <c r="G1021" s="40"/>
      <c r="H1021" s="40"/>
      <c r="I1021" s="40"/>
      <c r="J1021" s="40"/>
      <c r="K1021" s="40"/>
      <c r="L1021" s="40"/>
    </row>
    <row r="1022" spans="1:12" s="170" customFormat="1" x14ac:dyDescent="0.25">
      <c r="A1022" s="40"/>
      <c r="B1022" s="40"/>
      <c r="C1022" s="40"/>
      <c r="D1022" s="40"/>
      <c r="E1022" s="40"/>
      <c r="G1022" s="40"/>
      <c r="H1022" s="40"/>
      <c r="I1022" s="40"/>
      <c r="J1022" s="40"/>
      <c r="K1022" s="40"/>
      <c r="L1022" s="40"/>
    </row>
    <row r="1023" spans="1:12" s="170" customFormat="1" x14ac:dyDescent="0.25">
      <c r="A1023" s="40"/>
      <c r="B1023" s="40"/>
      <c r="C1023" s="40"/>
      <c r="D1023" s="40"/>
      <c r="E1023" s="40"/>
      <c r="G1023" s="40"/>
      <c r="H1023" s="40"/>
      <c r="I1023" s="40"/>
      <c r="J1023" s="40"/>
      <c r="K1023" s="40"/>
      <c r="L1023" s="40"/>
    </row>
    <row r="1024" spans="1:12" s="170" customFormat="1" x14ac:dyDescent="0.25">
      <c r="A1024" s="40"/>
      <c r="B1024" s="40"/>
      <c r="C1024" s="40"/>
      <c r="D1024" s="40"/>
      <c r="E1024" s="40"/>
      <c r="G1024" s="40"/>
      <c r="H1024" s="40"/>
      <c r="I1024" s="40"/>
      <c r="J1024" s="40"/>
      <c r="K1024" s="40"/>
      <c r="L1024" s="40"/>
    </row>
    <row r="1025" spans="1:12" s="170" customFormat="1" x14ac:dyDescent="0.25">
      <c r="A1025" s="40"/>
      <c r="B1025" s="40"/>
      <c r="C1025" s="40"/>
      <c r="D1025" s="40"/>
      <c r="E1025" s="40"/>
      <c r="G1025" s="40"/>
      <c r="H1025" s="40"/>
      <c r="I1025" s="40"/>
      <c r="J1025" s="40"/>
      <c r="K1025" s="40"/>
      <c r="L1025" s="40"/>
    </row>
    <row r="1026" spans="1:12" s="170" customFormat="1" x14ac:dyDescent="0.25">
      <c r="A1026" s="40"/>
      <c r="B1026" s="40"/>
      <c r="C1026" s="40"/>
      <c r="D1026" s="40"/>
      <c r="E1026" s="40"/>
      <c r="G1026" s="40"/>
      <c r="H1026" s="40"/>
      <c r="I1026" s="40"/>
      <c r="J1026" s="40"/>
      <c r="K1026" s="40"/>
      <c r="L1026" s="40"/>
    </row>
    <row r="1027" spans="1:12" s="170" customFormat="1" x14ac:dyDescent="0.25">
      <c r="A1027" s="40"/>
      <c r="B1027" s="40"/>
      <c r="C1027" s="40"/>
      <c r="D1027" s="40"/>
      <c r="E1027" s="40"/>
      <c r="G1027" s="40"/>
      <c r="H1027" s="40"/>
      <c r="I1027" s="40"/>
      <c r="J1027" s="40"/>
      <c r="K1027" s="40"/>
      <c r="L1027" s="40"/>
    </row>
    <row r="1028" spans="1:12" s="170" customFormat="1" x14ac:dyDescent="0.25">
      <c r="A1028" s="40"/>
      <c r="B1028" s="40"/>
      <c r="C1028" s="40"/>
      <c r="D1028" s="40"/>
      <c r="E1028" s="40"/>
      <c r="G1028" s="40"/>
      <c r="H1028" s="40"/>
      <c r="I1028" s="40"/>
      <c r="J1028" s="40"/>
      <c r="K1028" s="40"/>
      <c r="L1028" s="40"/>
    </row>
    <row r="1029" spans="1:12" s="170" customFormat="1" x14ac:dyDescent="0.25">
      <c r="A1029" s="40"/>
      <c r="B1029" s="40"/>
      <c r="C1029" s="40"/>
      <c r="D1029" s="40"/>
      <c r="E1029" s="40"/>
      <c r="G1029" s="40"/>
      <c r="H1029" s="40"/>
      <c r="I1029" s="40"/>
      <c r="J1029" s="40"/>
      <c r="K1029" s="40"/>
      <c r="L1029" s="40"/>
    </row>
    <row r="1030" spans="1:12" s="170" customFormat="1" x14ac:dyDescent="0.25">
      <c r="A1030" s="40"/>
      <c r="B1030" s="40"/>
      <c r="C1030" s="40"/>
      <c r="D1030" s="40"/>
      <c r="E1030" s="40"/>
      <c r="G1030" s="40"/>
      <c r="H1030" s="40"/>
      <c r="I1030" s="40"/>
      <c r="J1030" s="40"/>
      <c r="K1030" s="40"/>
      <c r="L1030" s="40"/>
    </row>
    <row r="1031" spans="1:12" s="170" customFormat="1" x14ac:dyDescent="0.25">
      <c r="A1031" s="40"/>
      <c r="B1031" s="40"/>
      <c r="C1031" s="40"/>
      <c r="D1031" s="40"/>
      <c r="E1031" s="40"/>
      <c r="G1031" s="40"/>
      <c r="H1031" s="40"/>
      <c r="I1031" s="40"/>
      <c r="J1031" s="40"/>
      <c r="K1031" s="40"/>
      <c r="L1031" s="40"/>
    </row>
    <row r="1032" spans="1:12" s="170" customFormat="1" x14ac:dyDescent="0.25">
      <c r="A1032" s="40"/>
      <c r="B1032" s="40"/>
      <c r="C1032" s="40"/>
      <c r="D1032" s="40"/>
      <c r="E1032" s="40"/>
      <c r="G1032" s="40"/>
      <c r="H1032" s="40"/>
      <c r="I1032" s="40"/>
      <c r="J1032" s="40"/>
      <c r="K1032" s="40"/>
      <c r="L1032" s="40"/>
    </row>
    <row r="1033" spans="1:12" s="170" customFormat="1" x14ac:dyDescent="0.25">
      <c r="A1033" s="40"/>
      <c r="B1033" s="40"/>
      <c r="C1033" s="40"/>
      <c r="D1033" s="40"/>
      <c r="E1033" s="40"/>
      <c r="G1033" s="40"/>
      <c r="H1033" s="40"/>
      <c r="I1033" s="40"/>
      <c r="J1033" s="40"/>
      <c r="K1033" s="40"/>
      <c r="L1033" s="40"/>
    </row>
    <row r="1034" spans="1:12" s="170" customFormat="1" x14ac:dyDescent="0.25">
      <c r="A1034" s="40"/>
      <c r="B1034" s="40"/>
      <c r="C1034" s="40"/>
      <c r="D1034" s="40"/>
      <c r="E1034" s="40"/>
      <c r="G1034" s="40"/>
      <c r="H1034" s="40"/>
      <c r="I1034" s="40"/>
      <c r="J1034" s="40"/>
      <c r="K1034" s="40"/>
      <c r="L1034" s="40"/>
    </row>
    <row r="1035" spans="1:12" s="170" customFormat="1" x14ac:dyDescent="0.25">
      <c r="A1035" s="40"/>
      <c r="B1035" s="40"/>
      <c r="C1035" s="40"/>
      <c r="D1035" s="40"/>
      <c r="E1035" s="40"/>
      <c r="G1035" s="40"/>
      <c r="H1035" s="40"/>
      <c r="I1035" s="40"/>
      <c r="J1035" s="40"/>
      <c r="K1035" s="40"/>
      <c r="L1035" s="40"/>
    </row>
    <row r="1036" spans="1:12" s="170" customFormat="1" x14ac:dyDescent="0.25">
      <c r="A1036" s="40"/>
      <c r="B1036" s="40"/>
      <c r="C1036" s="40"/>
      <c r="D1036" s="40"/>
      <c r="E1036" s="40"/>
      <c r="G1036" s="40"/>
      <c r="H1036" s="40"/>
      <c r="I1036" s="40"/>
      <c r="J1036" s="40"/>
      <c r="K1036" s="40"/>
      <c r="L1036" s="40"/>
    </row>
    <row r="1037" spans="1:12" s="170" customFormat="1" x14ac:dyDescent="0.25">
      <c r="A1037" s="40"/>
      <c r="B1037" s="40"/>
      <c r="C1037" s="40"/>
      <c r="D1037" s="40"/>
      <c r="E1037" s="40"/>
      <c r="G1037" s="40"/>
      <c r="H1037" s="40"/>
      <c r="I1037" s="40"/>
      <c r="J1037" s="40"/>
      <c r="K1037" s="40"/>
      <c r="L1037" s="40"/>
    </row>
    <row r="1038" spans="1:12" s="170" customFormat="1" x14ac:dyDescent="0.25">
      <c r="A1038" s="40"/>
      <c r="B1038" s="40"/>
      <c r="C1038" s="40"/>
      <c r="D1038" s="40"/>
      <c r="E1038" s="40"/>
      <c r="G1038" s="40"/>
      <c r="H1038" s="40"/>
      <c r="I1038" s="40"/>
      <c r="J1038" s="40"/>
      <c r="K1038" s="40"/>
      <c r="L1038" s="40"/>
    </row>
    <row r="1039" spans="1:12" s="170" customFormat="1" x14ac:dyDescent="0.25">
      <c r="A1039" s="40"/>
      <c r="B1039" s="40"/>
      <c r="C1039" s="40"/>
      <c r="D1039" s="40"/>
      <c r="E1039" s="40"/>
      <c r="G1039" s="40"/>
      <c r="H1039" s="40"/>
      <c r="I1039" s="40"/>
      <c r="J1039" s="40"/>
      <c r="K1039" s="40"/>
      <c r="L1039" s="40"/>
    </row>
    <row r="1040" spans="1:12" s="170" customFormat="1" x14ac:dyDescent="0.25">
      <c r="A1040" s="40"/>
      <c r="B1040" s="40"/>
      <c r="C1040" s="40"/>
      <c r="D1040" s="40"/>
      <c r="E1040" s="40"/>
      <c r="G1040" s="40"/>
      <c r="H1040" s="40"/>
      <c r="I1040" s="40"/>
      <c r="J1040" s="40"/>
      <c r="K1040" s="40"/>
      <c r="L1040" s="40"/>
    </row>
    <row r="1041" spans="1:12" s="170" customFormat="1" x14ac:dyDescent="0.25">
      <c r="A1041" s="40"/>
      <c r="B1041" s="40"/>
      <c r="C1041" s="40"/>
      <c r="D1041" s="40"/>
      <c r="E1041" s="40"/>
      <c r="G1041" s="40"/>
      <c r="H1041" s="40"/>
      <c r="I1041" s="40"/>
      <c r="J1041" s="40"/>
      <c r="K1041" s="40"/>
      <c r="L1041" s="40"/>
    </row>
    <row r="1042" spans="1:12" s="170" customFormat="1" x14ac:dyDescent="0.25">
      <c r="A1042" s="40"/>
      <c r="B1042" s="40"/>
      <c r="C1042" s="40"/>
      <c r="D1042" s="40"/>
      <c r="E1042" s="40"/>
      <c r="G1042" s="40"/>
      <c r="H1042" s="40"/>
      <c r="I1042" s="40"/>
      <c r="J1042" s="40"/>
      <c r="K1042" s="40"/>
      <c r="L1042" s="40"/>
    </row>
    <row r="1043" spans="1:12" s="170" customFormat="1" x14ac:dyDescent="0.25">
      <c r="A1043" s="40"/>
      <c r="B1043" s="40"/>
      <c r="C1043" s="40"/>
      <c r="D1043" s="40"/>
      <c r="E1043" s="40"/>
      <c r="G1043" s="40"/>
      <c r="H1043" s="40"/>
      <c r="I1043" s="40"/>
      <c r="J1043" s="40"/>
      <c r="K1043" s="40"/>
      <c r="L1043" s="40"/>
    </row>
    <row r="1044" spans="1:12" s="170" customFormat="1" x14ac:dyDescent="0.25">
      <c r="A1044" s="40"/>
      <c r="B1044" s="40"/>
      <c r="C1044" s="40"/>
      <c r="D1044" s="40"/>
      <c r="E1044" s="40"/>
      <c r="G1044" s="40"/>
      <c r="H1044" s="40"/>
      <c r="I1044" s="40"/>
      <c r="J1044" s="40"/>
      <c r="K1044" s="40"/>
      <c r="L1044" s="40"/>
    </row>
    <row r="1045" spans="1:12" s="170" customFormat="1" x14ac:dyDescent="0.25">
      <c r="A1045" s="40"/>
      <c r="B1045" s="40"/>
      <c r="C1045" s="40"/>
      <c r="D1045" s="40"/>
      <c r="E1045" s="40"/>
      <c r="G1045" s="40"/>
      <c r="H1045" s="40"/>
      <c r="I1045" s="40"/>
      <c r="J1045" s="40"/>
      <c r="K1045" s="40"/>
      <c r="L1045" s="40"/>
    </row>
    <row r="1046" spans="1:12" s="170" customFormat="1" x14ac:dyDescent="0.25">
      <c r="A1046" s="40"/>
      <c r="B1046" s="40"/>
      <c r="C1046" s="40"/>
      <c r="D1046" s="40"/>
      <c r="E1046" s="40"/>
      <c r="G1046" s="40"/>
      <c r="H1046" s="40"/>
      <c r="I1046" s="40"/>
      <c r="J1046" s="40"/>
      <c r="K1046" s="40"/>
      <c r="L1046" s="40"/>
    </row>
    <row r="1047" spans="1:12" s="170" customFormat="1" x14ac:dyDescent="0.25">
      <c r="A1047" s="40"/>
      <c r="B1047" s="40"/>
      <c r="C1047" s="40"/>
      <c r="D1047" s="40"/>
      <c r="E1047" s="40"/>
      <c r="G1047" s="40"/>
      <c r="H1047" s="40"/>
      <c r="I1047" s="40"/>
      <c r="J1047" s="40"/>
      <c r="K1047" s="40"/>
      <c r="L1047" s="40"/>
    </row>
    <row r="1048" spans="1:12" s="170" customFormat="1" x14ac:dyDescent="0.25">
      <c r="A1048" s="40"/>
      <c r="B1048" s="40"/>
      <c r="C1048" s="40"/>
      <c r="D1048" s="40"/>
      <c r="E1048" s="40"/>
      <c r="G1048" s="40"/>
      <c r="H1048" s="40"/>
      <c r="I1048" s="40"/>
      <c r="J1048" s="40"/>
      <c r="K1048" s="40"/>
      <c r="L1048" s="40"/>
    </row>
    <row r="1049" spans="1:12" s="170" customFormat="1" x14ac:dyDescent="0.25">
      <c r="A1049" s="40"/>
      <c r="B1049" s="40"/>
      <c r="C1049" s="40"/>
      <c r="D1049" s="40"/>
      <c r="E1049" s="40"/>
      <c r="G1049" s="40"/>
      <c r="H1049" s="40"/>
      <c r="I1049" s="40"/>
      <c r="J1049" s="40"/>
      <c r="K1049" s="40"/>
      <c r="L1049" s="40"/>
    </row>
    <row r="1050" spans="1:12" s="170" customFormat="1" x14ac:dyDescent="0.25">
      <c r="A1050" s="40"/>
      <c r="B1050" s="40"/>
      <c r="C1050" s="40"/>
      <c r="D1050" s="40"/>
      <c r="E1050" s="40"/>
      <c r="G1050" s="40"/>
      <c r="H1050" s="40"/>
      <c r="I1050" s="40"/>
      <c r="J1050" s="40"/>
      <c r="K1050" s="40"/>
      <c r="L1050" s="40"/>
    </row>
    <row r="1051" spans="1:12" s="170" customFormat="1" x14ac:dyDescent="0.25">
      <c r="A1051" s="40"/>
      <c r="B1051" s="40"/>
      <c r="C1051" s="40"/>
      <c r="D1051" s="40"/>
      <c r="E1051" s="40"/>
      <c r="G1051" s="40"/>
      <c r="H1051" s="40"/>
      <c r="I1051" s="40"/>
      <c r="J1051" s="40"/>
      <c r="K1051" s="40"/>
      <c r="L1051" s="40"/>
    </row>
    <row r="1052" spans="1:12" s="170" customFormat="1" x14ac:dyDescent="0.25">
      <c r="A1052" s="40"/>
      <c r="B1052" s="40"/>
      <c r="C1052" s="40"/>
      <c r="D1052" s="40"/>
      <c r="E1052" s="40"/>
      <c r="G1052" s="40"/>
      <c r="H1052" s="40"/>
      <c r="I1052" s="40"/>
      <c r="J1052" s="40"/>
      <c r="K1052" s="40"/>
      <c r="L1052" s="40"/>
    </row>
    <row r="1053" spans="1:12" s="170" customFormat="1" x14ac:dyDescent="0.25">
      <c r="A1053" s="40"/>
      <c r="B1053" s="40"/>
      <c r="C1053" s="40"/>
      <c r="D1053" s="40"/>
      <c r="E1053" s="40"/>
      <c r="G1053" s="40"/>
      <c r="H1053" s="40"/>
      <c r="I1053" s="40"/>
      <c r="J1053" s="40"/>
      <c r="K1053" s="40"/>
      <c r="L1053" s="40"/>
    </row>
    <row r="1054" spans="1:12" s="170" customFormat="1" x14ac:dyDescent="0.25">
      <c r="A1054" s="40"/>
      <c r="B1054" s="40"/>
      <c r="C1054" s="40"/>
      <c r="D1054" s="40"/>
      <c r="E1054" s="40"/>
      <c r="G1054" s="40"/>
      <c r="H1054" s="40"/>
      <c r="I1054" s="40"/>
      <c r="J1054" s="40"/>
      <c r="K1054" s="40"/>
      <c r="L1054" s="40"/>
    </row>
    <row r="1055" spans="1:12" s="170" customFormat="1" x14ac:dyDescent="0.25">
      <c r="A1055" s="40"/>
      <c r="B1055" s="40"/>
      <c r="C1055" s="40"/>
      <c r="D1055" s="40"/>
      <c r="E1055" s="40"/>
      <c r="G1055" s="40"/>
      <c r="H1055" s="40"/>
      <c r="I1055" s="40"/>
      <c r="J1055" s="40"/>
      <c r="K1055" s="40"/>
      <c r="L1055" s="40"/>
    </row>
    <row r="1056" spans="1:12" s="170" customFormat="1" x14ac:dyDescent="0.25">
      <c r="A1056" s="40"/>
      <c r="B1056" s="40"/>
      <c r="C1056" s="40"/>
      <c r="D1056" s="40"/>
      <c r="E1056" s="40"/>
      <c r="G1056" s="40"/>
      <c r="H1056" s="40"/>
      <c r="I1056" s="40"/>
      <c r="J1056" s="40"/>
      <c r="K1056" s="40"/>
      <c r="L1056" s="40"/>
    </row>
    <row r="1057" spans="1:12" s="170" customFormat="1" x14ac:dyDescent="0.25">
      <c r="A1057" s="40"/>
      <c r="B1057" s="40"/>
      <c r="C1057" s="40"/>
      <c r="D1057" s="40"/>
      <c r="E1057" s="40"/>
      <c r="G1057" s="40"/>
      <c r="H1057" s="40"/>
      <c r="I1057" s="40"/>
      <c r="J1057" s="40"/>
      <c r="K1057" s="40"/>
      <c r="L1057" s="40"/>
    </row>
    <row r="1058" spans="1:12" s="170" customFormat="1" x14ac:dyDescent="0.25">
      <c r="A1058" s="40"/>
      <c r="B1058" s="40"/>
      <c r="C1058" s="40"/>
      <c r="D1058" s="40"/>
      <c r="E1058" s="40"/>
      <c r="G1058" s="40"/>
      <c r="H1058" s="40"/>
      <c r="I1058" s="40"/>
      <c r="J1058" s="40"/>
      <c r="K1058" s="40"/>
      <c r="L1058" s="40"/>
    </row>
    <row r="1059" spans="1:12" s="170" customFormat="1" x14ac:dyDescent="0.25">
      <c r="A1059" s="40"/>
      <c r="B1059" s="40"/>
      <c r="C1059" s="40"/>
      <c r="D1059" s="40"/>
      <c r="E1059" s="40"/>
      <c r="G1059" s="40"/>
      <c r="H1059" s="40"/>
      <c r="I1059" s="40"/>
      <c r="J1059" s="40"/>
      <c r="K1059" s="40"/>
      <c r="L1059" s="40"/>
    </row>
    <row r="1060" spans="1:12" s="170" customFormat="1" x14ac:dyDescent="0.25">
      <c r="A1060" s="40"/>
      <c r="B1060" s="40"/>
      <c r="C1060" s="40"/>
      <c r="D1060" s="40"/>
      <c r="E1060" s="40"/>
      <c r="G1060" s="40"/>
      <c r="H1060" s="40"/>
      <c r="I1060" s="40"/>
      <c r="J1060" s="40"/>
      <c r="K1060" s="40"/>
      <c r="L1060" s="40"/>
    </row>
    <row r="1061" spans="1:12" s="170" customFormat="1" x14ac:dyDescent="0.25">
      <c r="A1061" s="40"/>
      <c r="B1061" s="40"/>
      <c r="C1061" s="40"/>
      <c r="D1061" s="40"/>
      <c r="E1061" s="40"/>
      <c r="G1061" s="40"/>
      <c r="H1061" s="40"/>
      <c r="I1061" s="40"/>
      <c r="J1061" s="40"/>
      <c r="K1061" s="40"/>
      <c r="L1061" s="40"/>
    </row>
    <row r="1062" spans="1:12" s="170" customFormat="1" x14ac:dyDescent="0.25">
      <c r="A1062" s="40"/>
      <c r="B1062" s="40"/>
      <c r="C1062" s="40"/>
      <c r="D1062" s="40"/>
      <c r="E1062" s="40"/>
      <c r="G1062" s="40"/>
      <c r="H1062" s="40"/>
      <c r="I1062" s="40"/>
      <c r="J1062" s="40"/>
      <c r="K1062" s="40"/>
      <c r="L1062" s="40"/>
    </row>
    <row r="1063" spans="1:12" s="170" customFormat="1" x14ac:dyDescent="0.25">
      <c r="A1063" s="40"/>
      <c r="B1063" s="40"/>
      <c r="C1063" s="40"/>
      <c r="D1063" s="40"/>
      <c r="E1063" s="40"/>
      <c r="G1063" s="40"/>
      <c r="H1063" s="40"/>
      <c r="I1063" s="40"/>
      <c r="J1063" s="40"/>
      <c r="K1063" s="40"/>
      <c r="L1063" s="40"/>
    </row>
    <row r="1064" spans="1:12" s="170" customFormat="1" x14ac:dyDescent="0.25">
      <c r="A1064" s="40"/>
      <c r="B1064" s="40"/>
      <c r="C1064" s="40"/>
      <c r="D1064" s="40"/>
      <c r="E1064" s="40"/>
      <c r="G1064" s="40"/>
      <c r="H1064" s="40"/>
      <c r="I1064" s="40"/>
      <c r="J1064" s="40"/>
      <c r="K1064" s="40"/>
      <c r="L1064" s="40"/>
    </row>
    <row r="1065" spans="1:12" s="170" customFormat="1" x14ac:dyDescent="0.25">
      <c r="A1065" s="40"/>
      <c r="B1065" s="40"/>
      <c r="C1065" s="40"/>
      <c r="D1065" s="40"/>
      <c r="E1065" s="40"/>
      <c r="G1065" s="40"/>
      <c r="H1065" s="40"/>
      <c r="I1065" s="40"/>
      <c r="J1065" s="40"/>
      <c r="K1065" s="40"/>
      <c r="L1065" s="40"/>
    </row>
    <row r="1066" spans="1:12" s="170" customFormat="1" x14ac:dyDescent="0.25">
      <c r="A1066" s="40"/>
      <c r="B1066" s="40"/>
      <c r="C1066" s="40"/>
      <c r="D1066" s="40"/>
      <c r="E1066" s="40"/>
      <c r="G1066" s="40"/>
      <c r="H1066" s="40"/>
      <c r="I1066" s="40"/>
      <c r="J1066" s="40"/>
      <c r="K1066" s="40"/>
      <c r="L1066" s="40"/>
    </row>
    <row r="1067" spans="1:12" s="170" customFormat="1" x14ac:dyDescent="0.25">
      <c r="A1067" s="40"/>
      <c r="B1067" s="40"/>
      <c r="C1067" s="40"/>
      <c r="D1067" s="40"/>
      <c r="E1067" s="40"/>
      <c r="G1067" s="40"/>
      <c r="H1067" s="40"/>
      <c r="I1067" s="40"/>
      <c r="J1067" s="40"/>
      <c r="K1067" s="40"/>
      <c r="L1067" s="40"/>
    </row>
    <row r="1068" spans="1:12" s="170" customFormat="1" x14ac:dyDescent="0.25">
      <c r="A1068" s="40"/>
      <c r="B1068" s="40"/>
      <c r="C1068" s="40"/>
      <c r="D1068" s="40"/>
      <c r="E1068" s="40"/>
      <c r="G1068" s="40"/>
      <c r="H1068" s="40"/>
      <c r="I1068" s="40"/>
      <c r="J1068" s="40"/>
      <c r="K1068" s="40"/>
      <c r="L1068" s="40"/>
    </row>
    <row r="1069" spans="1:12" s="170" customFormat="1" x14ac:dyDescent="0.25">
      <c r="A1069" s="40"/>
      <c r="B1069" s="40"/>
      <c r="C1069" s="40"/>
      <c r="D1069" s="40"/>
      <c r="E1069" s="40"/>
      <c r="G1069" s="40"/>
      <c r="H1069" s="40"/>
      <c r="I1069" s="40"/>
      <c r="J1069" s="40"/>
      <c r="K1069" s="40"/>
      <c r="L1069" s="40"/>
    </row>
    <row r="1070" spans="1:12" s="170" customFormat="1" x14ac:dyDescent="0.25">
      <c r="A1070" s="40"/>
      <c r="B1070" s="40"/>
      <c r="C1070" s="40"/>
      <c r="D1070" s="40"/>
      <c r="E1070" s="40"/>
      <c r="G1070" s="40"/>
      <c r="H1070" s="40"/>
      <c r="I1070" s="40"/>
      <c r="J1070" s="40"/>
      <c r="K1070" s="40"/>
      <c r="L1070" s="40"/>
    </row>
    <row r="1071" spans="1:12" s="170" customFormat="1" x14ac:dyDescent="0.25">
      <c r="A1071" s="40"/>
      <c r="B1071" s="40"/>
      <c r="C1071" s="40"/>
      <c r="D1071" s="40"/>
      <c r="E1071" s="40"/>
      <c r="G1071" s="40"/>
      <c r="H1071" s="40"/>
      <c r="I1071" s="40"/>
      <c r="J1071" s="40"/>
      <c r="K1071" s="40"/>
      <c r="L1071" s="40"/>
    </row>
    <row r="1072" spans="1:12" s="170" customFormat="1" x14ac:dyDescent="0.25">
      <c r="A1072" s="40"/>
      <c r="B1072" s="40"/>
      <c r="C1072" s="40"/>
      <c r="D1072" s="40"/>
      <c r="E1072" s="40"/>
      <c r="G1072" s="40"/>
      <c r="H1072" s="40"/>
      <c r="I1072" s="40"/>
      <c r="J1072" s="40"/>
      <c r="K1072" s="40"/>
      <c r="L1072" s="40"/>
    </row>
    <row r="1073" spans="1:12" s="170" customFormat="1" x14ac:dyDescent="0.25">
      <c r="A1073" s="40"/>
      <c r="B1073" s="40"/>
      <c r="C1073" s="40"/>
      <c r="D1073" s="40"/>
      <c r="E1073" s="40"/>
      <c r="G1073" s="40"/>
      <c r="H1073" s="40"/>
      <c r="I1073" s="40"/>
      <c r="J1073" s="40"/>
      <c r="K1073" s="40"/>
      <c r="L1073" s="40"/>
    </row>
    <row r="1074" spans="1:12" s="170" customFormat="1" x14ac:dyDescent="0.25">
      <c r="A1074" s="40"/>
      <c r="B1074" s="40"/>
      <c r="C1074" s="40"/>
      <c r="D1074" s="40"/>
      <c r="E1074" s="40"/>
      <c r="G1074" s="40"/>
      <c r="H1074" s="40"/>
      <c r="I1074" s="40"/>
      <c r="J1074" s="40"/>
      <c r="K1074" s="40"/>
      <c r="L1074" s="40"/>
    </row>
    <row r="1075" spans="1:12" s="170" customFormat="1" x14ac:dyDescent="0.25">
      <c r="A1075" s="40"/>
      <c r="B1075" s="40"/>
      <c r="C1075" s="40"/>
      <c r="D1075" s="40"/>
      <c r="E1075" s="40"/>
      <c r="G1075" s="40"/>
      <c r="H1075" s="40"/>
      <c r="I1075" s="40"/>
      <c r="J1075" s="40"/>
      <c r="K1075" s="40"/>
      <c r="L1075" s="40"/>
    </row>
    <row r="1076" spans="1:12" s="170" customFormat="1" x14ac:dyDescent="0.25">
      <c r="A1076" s="40"/>
      <c r="B1076" s="40"/>
      <c r="C1076" s="40"/>
      <c r="D1076" s="40"/>
      <c r="E1076" s="40"/>
      <c r="G1076" s="40"/>
      <c r="H1076" s="40"/>
      <c r="I1076" s="40"/>
      <c r="J1076" s="40"/>
      <c r="K1076" s="40"/>
      <c r="L1076" s="40"/>
    </row>
    <row r="1077" spans="1:12" s="170" customFormat="1" x14ac:dyDescent="0.25">
      <c r="A1077" s="40"/>
      <c r="B1077" s="40"/>
      <c r="C1077" s="40"/>
      <c r="D1077" s="40"/>
      <c r="E1077" s="40"/>
      <c r="G1077" s="40"/>
      <c r="H1077" s="40"/>
      <c r="I1077" s="40"/>
      <c r="J1077" s="40"/>
      <c r="K1077" s="40"/>
      <c r="L1077" s="40"/>
    </row>
    <row r="1078" spans="1:12" s="170" customFormat="1" x14ac:dyDescent="0.25">
      <c r="A1078" s="40"/>
      <c r="B1078" s="40"/>
      <c r="C1078" s="40"/>
      <c r="D1078" s="40"/>
      <c r="E1078" s="40"/>
      <c r="G1078" s="40"/>
      <c r="H1078" s="40"/>
      <c r="I1078" s="40"/>
      <c r="J1078" s="40"/>
      <c r="K1078" s="40"/>
      <c r="L1078" s="40"/>
    </row>
    <row r="1079" spans="1:12" s="170" customFormat="1" x14ac:dyDescent="0.25">
      <c r="A1079" s="40"/>
      <c r="B1079" s="40"/>
      <c r="C1079" s="40"/>
      <c r="D1079" s="40"/>
      <c r="E1079" s="40"/>
      <c r="G1079" s="40"/>
      <c r="H1079" s="40"/>
      <c r="I1079" s="40"/>
      <c r="J1079" s="40"/>
      <c r="K1079" s="40"/>
      <c r="L1079" s="40"/>
    </row>
    <row r="1080" spans="1:12" s="170" customFormat="1" x14ac:dyDescent="0.25">
      <c r="A1080" s="40"/>
      <c r="B1080" s="40"/>
      <c r="C1080" s="40"/>
      <c r="D1080" s="40"/>
      <c r="E1080" s="40"/>
      <c r="G1080" s="40"/>
      <c r="H1080" s="40"/>
      <c r="I1080" s="40"/>
      <c r="J1080" s="40"/>
      <c r="K1080" s="40"/>
      <c r="L1080" s="40"/>
    </row>
    <row r="1081" spans="1:12" s="170" customFormat="1" x14ac:dyDescent="0.25">
      <c r="A1081" s="40"/>
      <c r="B1081" s="40"/>
      <c r="C1081" s="40"/>
      <c r="D1081" s="40"/>
      <c r="E1081" s="40"/>
      <c r="G1081" s="40"/>
      <c r="H1081" s="40"/>
      <c r="I1081" s="40"/>
      <c r="J1081" s="40"/>
      <c r="K1081" s="40"/>
      <c r="L1081" s="40"/>
    </row>
    <row r="1082" spans="1:12" s="170" customFormat="1" x14ac:dyDescent="0.25">
      <c r="A1082" s="40"/>
      <c r="B1082" s="40"/>
      <c r="C1082" s="40"/>
      <c r="D1082" s="40"/>
      <c r="E1082" s="40"/>
      <c r="G1082" s="40"/>
      <c r="H1082" s="40"/>
      <c r="I1082" s="40"/>
      <c r="J1082" s="40"/>
      <c r="K1082" s="40"/>
      <c r="L1082" s="40"/>
    </row>
    <row r="1083" spans="1:12" s="170" customFormat="1" x14ac:dyDescent="0.25">
      <c r="A1083" s="40"/>
      <c r="B1083" s="40"/>
      <c r="C1083" s="40"/>
      <c r="D1083" s="40"/>
      <c r="E1083" s="40"/>
      <c r="G1083" s="40"/>
      <c r="H1083" s="40"/>
      <c r="I1083" s="40"/>
      <c r="J1083" s="40"/>
      <c r="K1083" s="40"/>
      <c r="L1083" s="40"/>
    </row>
    <row r="1084" spans="1:12" s="170" customFormat="1" x14ac:dyDescent="0.25">
      <c r="A1084" s="40"/>
      <c r="B1084" s="40"/>
      <c r="C1084" s="40"/>
      <c r="D1084" s="40"/>
      <c r="E1084" s="40"/>
      <c r="G1084" s="40"/>
      <c r="H1084" s="40"/>
      <c r="I1084" s="40"/>
      <c r="J1084" s="40"/>
      <c r="K1084" s="40"/>
      <c r="L1084" s="40"/>
    </row>
    <row r="1085" spans="1:12" s="170" customFormat="1" x14ac:dyDescent="0.25">
      <c r="A1085" s="40"/>
      <c r="B1085" s="40"/>
      <c r="C1085" s="40"/>
      <c r="D1085" s="40"/>
      <c r="E1085" s="40"/>
      <c r="G1085" s="40"/>
      <c r="H1085" s="40"/>
      <c r="I1085" s="40"/>
      <c r="J1085" s="40"/>
      <c r="K1085" s="40"/>
      <c r="L1085" s="40"/>
    </row>
    <row r="1086" spans="1:12" s="170" customFormat="1" x14ac:dyDescent="0.25">
      <c r="A1086" s="40"/>
      <c r="B1086" s="40"/>
      <c r="C1086" s="40"/>
      <c r="D1086" s="40"/>
      <c r="E1086" s="40"/>
      <c r="G1086" s="40"/>
      <c r="H1086" s="40"/>
      <c r="I1086" s="40"/>
      <c r="J1086" s="40"/>
      <c r="K1086" s="40"/>
      <c r="L1086" s="40"/>
    </row>
    <row r="1087" spans="1:12" s="170" customFormat="1" x14ac:dyDescent="0.25">
      <c r="A1087" s="40"/>
      <c r="B1087" s="40"/>
      <c r="C1087" s="40"/>
      <c r="D1087" s="40"/>
      <c r="E1087" s="40"/>
      <c r="G1087" s="40"/>
      <c r="H1087" s="40"/>
      <c r="I1087" s="40"/>
      <c r="J1087" s="40"/>
      <c r="K1087" s="40"/>
      <c r="L1087" s="40"/>
    </row>
    <row r="1088" spans="1:12" s="170" customFormat="1" x14ac:dyDescent="0.25">
      <c r="A1088" s="40"/>
      <c r="B1088" s="40"/>
      <c r="C1088" s="40"/>
      <c r="D1088" s="40"/>
      <c r="E1088" s="40"/>
      <c r="G1088" s="40"/>
      <c r="H1088" s="40"/>
      <c r="I1088" s="40"/>
      <c r="J1088" s="40"/>
      <c r="K1088" s="40"/>
      <c r="L1088" s="40"/>
    </row>
    <row r="1089" spans="1:12" s="170" customFormat="1" x14ac:dyDescent="0.25">
      <c r="A1089" s="40"/>
      <c r="B1089" s="40"/>
      <c r="C1089" s="40"/>
      <c r="D1089" s="40"/>
      <c r="E1089" s="40"/>
      <c r="G1089" s="40"/>
      <c r="H1089" s="40"/>
      <c r="I1089" s="40"/>
      <c r="J1089" s="40"/>
      <c r="K1089" s="40"/>
      <c r="L1089" s="40"/>
    </row>
    <row r="1090" spans="1:12" s="170" customFormat="1" x14ac:dyDescent="0.25">
      <c r="A1090" s="40"/>
      <c r="B1090" s="40"/>
      <c r="C1090" s="40"/>
      <c r="D1090" s="40"/>
      <c r="E1090" s="40"/>
      <c r="G1090" s="40"/>
      <c r="H1090" s="40"/>
      <c r="I1090" s="40"/>
      <c r="J1090" s="40"/>
      <c r="K1090" s="40"/>
      <c r="L1090" s="40"/>
    </row>
    <row r="1091" spans="1:12" s="170" customFormat="1" x14ac:dyDescent="0.25">
      <c r="A1091" s="40"/>
      <c r="B1091" s="40"/>
      <c r="C1091" s="40"/>
      <c r="D1091" s="40"/>
      <c r="E1091" s="40"/>
      <c r="G1091" s="40"/>
      <c r="H1091" s="40"/>
      <c r="I1091" s="40"/>
      <c r="J1091" s="40"/>
      <c r="K1091" s="40"/>
      <c r="L1091" s="40"/>
    </row>
    <row r="1092" spans="1:12" s="170" customFormat="1" x14ac:dyDescent="0.25">
      <c r="A1092" s="40"/>
      <c r="B1092" s="40"/>
      <c r="C1092" s="40"/>
      <c r="D1092" s="40"/>
      <c r="E1092" s="40"/>
      <c r="G1092" s="40"/>
      <c r="H1092" s="40"/>
      <c r="I1092" s="40"/>
      <c r="J1092" s="40"/>
      <c r="K1092" s="40"/>
      <c r="L1092" s="40"/>
    </row>
    <row r="1093" spans="1:12" s="170" customFormat="1" x14ac:dyDescent="0.25">
      <c r="A1093" s="40"/>
      <c r="B1093" s="40"/>
      <c r="C1093" s="40"/>
      <c r="D1093" s="40"/>
      <c r="E1093" s="40"/>
      <c r="G1093" s="40"/>
      <c r="H1093" s="40"/>
      <c r="I1093" s="40"/>
      <c r="J1093" s="40"/>
      <c r="K1093" s="40"/>
      <c r="L1093" s="40"/>
    </row>
    <row r="1094" spans="1:12" s="170" customFormat="1" x14ac:dyDescent="0.25">
      <c r="A1094" s="40"/>
      <c r="B1094" s="40"/>
      <c r="C1094" s="40"/>
      <c r="D1094" s="40"/>
      <c r="E1094" s="40"/>
      <c r="G1094" s="40"/>
      <c r="H1094" s="40"/>
      <c r="I1094" s="40"/>
      <c r="J1094" s="40"/>
      <c r="K1094" s="40"/>
      <c r="L1094" s="40"/>
    </row>
    <row r="1095" spans="1:12" s="170" customFormat="1" x14ac:dyDescent="0.25">
      <c r="A1095" s="40"/>
      <c r="B1095" s="40"/>
      <c r="C1095" s="40"/>
      <c r="D1095" s="40"/>
      <c r="E1095" s="40"/>
      <c r="G1095" s="40"/>
      <c r="H1095" s="40"/>
      <c r="I1095" s="40"/>
      <c r="J1095" s="40"/>
      <c r="K1095" s="40"/>
      <c r="L1095" s="40"/>
    </row>
    <row r="1096" spans="1:12" s="170" customFormat="1" x14ac:dyDescent="0.25">
      <c r="A1096" s="40"/>
      <c r="B1096" s="40"/>
      <c r="C1096" s="40"/>
      <c r="D1096" s="40"/>
      <c r="E1096" s="40"/>
      <c r="G1096" s="40"/>
      <c r="H1096" s="40"/>
      <c r="I1096" s="40"/>
      <c r="J1096" s="40"/>
      <c r="K1096" s="40"/>
      <c r="L1096" s="40"/>
    </row>
    <row r="1097" spans="1:12" s="170" customFormat="1" x14ac:dyDescent="0.25">
      <c r="A1097" s="40"/>
      <c r="B1097" s="40"/>
      <c r="C1097" s="40"/>
      <c r="D1097" s="40"/>
      <c r="E1097" s="40"/>
      <c r="G1097" s="40"/>
      <c r="H1097" s="40"/>
      <c r="I1097" s="40"/>
      <c r="J1097" s="40"/>
      <c r="K1097" s="40"/>
      <c r="L1097" s="40"/>
    </row>
    <row r="1098" spans="1:12" s="170" customFormat="1" x14ac:dyDescent="0.25">
      <c r="A1098" s="40"/>
      <c r="B1098" s="40"/>
      <c r="C1098" s="40"/>
      <c r="D1098" s="40"/>
      <c r="E1098" s="40"/>
      <c r="G1098" s="40"/>
      <c r="H1098" s="40"/>
      <c r="I1098" s="40"/>
      <c r="J1098" s="40"/>
      <c r="K1098" s="40"/>
      <c r="L1098" s="40"/>
    </row>
    <row r="1099" spans="1:12" s="170" customFormat="1" x14ac:dyDescent="0.25">
      <c r="A1099" s="40"/>
      <c r="B1099" s="40"/>
      <c r="C1099" s="40"/>
      <c r="D1099" s="40"/>
      <c r="E1099" s="40"/>
      <c r="G1099" s="40"/>
      <c r="H1099" s="40"/>
      <c r="I1099" s="40"/>
      <c r="J1099" s="40"/>
      <c r="K1099" s="40"/>
      <c r="L1099" s="40"/>
    </row>
    <row r="1100" spans="1:12" s="170" customFormat="1" x14ac:dyDescent="0.25">
      <c r="A1100" s="40"/>
      <c r="B1100" s="40"/>
      <c r="C1100" s="40"/>
      <c r="D1100" s="40"/>
      <c r="E1100" s="40"/>
      <c r="G1100" s="40"/>
      <c r="H1100" s="40"/>
      <c r="I1100" s="40"/>
      <c r="J1100" s="40"/>
      <c r="K1100" s="40"/>
      <c r="L1100" s="40"/>
    </row>
    <row r="1101" spans="1:12" s="170" customFormat="1" x14ac:dyDescent="0.25">
      <c r="A1101" s="40"/>
      <c r="B1101" s="40"/>
      <c r="C1101" s="40"/>
      <c r="D1101" s="40"/>
      <c r="E1101" s="40"/>
      <c r="G1101" s="40"/>
      <c r="H1101" s="40"/>
      <c r="I1101" s="40"/>
      <c r="J1101" s="40"/>
      <c r="K1101" s="40"/>
      <c r="L1101" s="40"/>
    </row>
    <row r="1102" spans="1:12" s="170" customFormat="1" x14ac:dyDescent="0.25">
      <c r="A1102" s="40"/>
      <c r="B1102" s="40"/>
      <c r="C1102" s="40"/>
      <c r="D1102" s="40"/>
      <c r="E1102" s="40"/>
      <c r="G1102" s="40"/>
      <c r="H1102" s="40"/>
      <c r="I1102" s="40"/>
      <c r="J1102" s="40"/>
      <c r="K1102" s="40"/>
      <c r="L1102" s="40"/>
    </row>
    <row r="1103" spans="1:12" s="170" customFormat="1" x14ac:dyDescent="0.25">
      <c r="A1103" s="40"/>
      <c r="B1103" s="40"/>
      <c r="C1103" s="40"/>
      <c r="D1103" s="40"/>
      <c r="E1103" s="40"/>
      <c r="G1103" s="40"/>
      <c r="H1103" s="40"/>
      <c r="I1103" s="40"/>
      <c r="J1103" s="40"/>
      <c r="K1103" s="40"/>
      <c r="L1103" s="40"/>
    </row>
    <row r="1104" spans="1:12" s="170" customFormat="1" x14ac:dyDescent="0.25">
      <c r="A1104" s="40"/>
      <c r="B1104" s="40"/>
      <c r="C1104" s="40"/>
      <c r="D1104" s="40"/>
      <c r="E1104" s="40"/>
      <c r="G1104" s="40"/>
      <c r="H1104" s="40"/>
      <c r="I1104" s="40"/>
      <c r="J1104" s="40"/>
      <c r="K1104" s="40"/>
      <c r="L1104" s="40"/>
    </row>
    <row r="1105" spans="1:12" s="170" customFormat="1" x14ac:dyDescent="0.25">
      <c r="A1105" s="40"/>
      <c r="B1105" s="40"/>
      <c r="C1105" s="40"/>
      <c r="D1105" s="40"/>
      <c r="E1105" s="40"/>
      <c r="G1105" s="40"/>
      <c r="H1105" s="40"/>
      <c r="I1105" s="40"/>
      <c r="J1105" s="40"/>
      <c r="K1105" s="40"/>
      <c r="L1105" s="40"/>
    </row>
    <row r="1106" spans="1:12" s="170" customFormat="1" x14ac:dyDescent="0.25">
      <c r="A1106" s="40"/>
      <c r="B1106" s="40"/>
      <c r="C1106" s="40"/>
      <c r="D1106" s="40"/>
      <c r="E1106" s="40"/>
      <c r="G1106" s="40"/>
      <c r="H1106" s="40"/>
      <c r="I1106" s="40"/>
      <c r="J1106" s="40"/>
      <c r="K1106" s="40"/>
      <c r="L1106" s="40"/>
    </row>
    <row r="1107" spans="1:12" s="170" customFormat="1" x14ac:dyDescent="0.25">
      <c r="A1107" s="40"/>
      <c r="B1107" s="40"/>
      <c r="C1107" s="40"/>
      <c r="D1107" s="40"/>
      <c r="E1107" s="40"/>
      <c r="G1107" s="40"/>
      <c r="H1107" s="40"/>
      <c r="I1107" s="40"/>
      <c r="J1107" s="40"/>
      <c r="K1107" s="40"/>
      <c r="L1107" s="40"/>
    </row>
    <row r="1108" spans="1:12" s="170" customFormat="1" x14ac:dyDescent="0.25">
      <c r="A1108" s="40"/>
      <c r="B1108" s="40"/>
      <c r="C1108" s="40"/>
      <c r="D1108" s="40"/>
      <c r="E1108" s="40"/>
      <c r="G1108" s="40"/>
      <c r="H1108" s="40"/>
      <c r="I1108" s="40"/>
      <c r="J1108" s="40"/>
      <c r="K1108" s="40"/>
      <c r="L1108" s="40"/>
    </row>
    <row r="1109" spans="1:12" s="170" customFormat="1" x14ac:dyDescent="0.25">
      <c r="A1109" s="40"/>
      <c r="B1109" s="40"/>
      <c r="C1109" s="40"/>
      <c r="D1109" s="40"/>
      <c r="E1109" s="40"/>
      <c r="G1109" s="40"/>
      <c r="H1109" s="40"/>
      <c r="I1109" s="40"/>
      <c r="J1109" s="40"/>
      <c r="K1109" s="40"/>
      <c r="L1109" s="40"/>
    </row>
    <row r="1110" spans="1:12" s="170" customFormat="1" x14ac:dyDescent="0.25">
      <c r="A1110" s="40"/>
      <c r="B1110" s="40"/>
      <c r="C1110" s="40"/>
      <c r="D1110" s="40"/>
      <c r="E1110" s="40"/>
      <c r="G1110" s="40"/>
      <c r="H1110" s="40"/>
      <c r="I1110" s="40"/>
      <c r="J1110" s="40"/>
      <c r="K1110" s="40"/>
      <c r="L1110" s="40"/>
    </row>
    <row r="1111" spans="1:12" s="170" customFormat="1" x14ac:dyDescent="0.25">
      <c r="A1111" s="40"/>
      <c r="B1111" s="40"/>
      <c r="C1111" s="40"/>
      <c r="D1111" s="40"/>
      <c r="E1111" s="40"/>
      <c r="G1111" s="40"/>
      <c r="H1111" s="40"/>
      <c r="I1111" s="40"/>
      <c r="J1111" s="40"/>
      <c r="K1111" s="40"/>
      <c r="L1111" s="40"/>
    </row>
    <row r="1112" spans="1:12" s="170" customFormat="1" x14ac:dyDescent="0.25">
      <c r="A1112" s="40"/>
      <c r="B1112" s="40"/>
      <c r="C1112" s="40"/>
      <c r="D1112" s="40"/>
      <c r="E1112" s="40"/>
      <c r="G1112" s="40"/>
      <c r="H1112" s="40"/>
      <c r="I1112" s="40"/>
      <c r="J1112" s="40"/>
      <c r="K1112" s="40"/>
      <c r="L1112" s="40"/>
    </row>
    <row r="1113" spans="1:12" s="170" customFormat="1" x14ac:dyDescent="0.25">
      <c r="A1113" s="40"/>
      <c r="B1113" s="40"/>
      <c r="C1113" s="40"/>
      <c r="D1113" s="40"/>
      <c r="E1113" s="40"/>
      <c r="G1113" s="40"/>
      <c r="H1113" s="40"/>
      <c r="I1113" s="40"/>
      <c r="J1113" s="40"/>
      <c r="K1113" s="40"/>
      <c r="L1113" s="40"/>
    </row>
    <row r="1114" spans="1:12" s="170" customFormat="1" x14ac:dyDescent="0.25">
      <c r="A1114" s="40"/>
      <c r="B1114" s="40"/>
      <c r="C1114" s="40"/>
      <c r="D1114" s="40"/>
      <c r="E1114" s="40"/>
      <c r="G1114" s="40"/>
      <c r="H1114" s="40"/>
      <c r="I1114" s="40"/>
      <c r="J1114" s="40"/>
      <c r="K1114" s="40"/>
      <c r="L1114" s="40"/>
    </row>
    <row r="1115" spans="1:12" s="170" customFormat="1" x14ac:dyDescent="0.25">
      <c r="A1115" s="40"/>
      <c r="B1115" s="40"/>
      <c r="C1115" s="40"/>
      <c r="D1115" s="40"/>
      <c r="E1115" s="40"/>
      <c r="G1115" s="40"/>
      <c r="H1115" s="40"/>
      <c r="I1115" s="40"/>
      <c r="J1115" s="40"/>
      <c r="K1115" s="40"/>
      <c r="L1115" s="40"/>
    </row>
    <row r="1116" spans="1:12" s="170" customFormat="1" x14ac:dyDescent="0.25">
      <c r="A1116" s="40"/>
      <c r="B1116" s="40"/>
      <c r="C1116" s="40"/>
      <c r="D1116" s="40"/>
      <c r="E1116" s="40"/>
      <c r="G1116" s="40"/>
      <c r="H1116" s="40"/>
      <c r="I1116" s="40"/>
      <c r="J1116" s="40"/>
      <c r="K1116" s="40"/>
      <c r="L1116" s="40"/>
    </row>
    <row r="1117" spans="1:12" s="170" customFormat="1" x14ac:dyDescent="0.25">
      <c r="A1117" s="40"/>
      <c r="B1117" s="40"/>
      <c r="C1117" s="40"/>
      <c r="D1117" s="40"/>
      <c r="E1117" s="40"/>
      <c r="G1117" s="40"/>
      <c r="H1117" s="40"/>
      <c r="I1117" s="40"/>
      <c r="J1117" s="40"/>
      <c r="K1117" s="40"/>
      <c r="L1117" s="40"/>
    </row>
    <row r="1118" spans="1:12" s="170" customFormat="1" x14ac:dyDescent="0.25">
      <c r="A1118" s="40"/>
      <c r="B1118" s="40"/>
      <c r="C1118" s="40"/>
      <c r="D1118" s="40"/>
      <c r="E1118" s="40"/>
      <c r="G1118" s="40"/>
      <c r="H1118" s="40"/>
      <c r="I1118" s="40"/>
      <c r="J1118" s="40"/>
      <c r="K1118" s="40"/>
      <c r="L1118" s="40"/>
    </row>
    <row r="1119" spans="1:12" s="170" customFormat="1" x14ac:dyDescent="0.25">
      <c r="A1119" s="40"/>
      <c r="B1119" s="40"/>
      <c r="C1119" s="40"/>
      <c r="D1119" s="40"/>
      <c r="E1119" s="40"/>
      <c r="G1119" s="40"/>
      <c r="H1119" s="40"/>
      <c r="I1119" s="40"/>
      <c r="J1119" s="40"/>
      <c r="K1119" s="40"/>
      <c r="L1119" s="40"/>
    </row>
    <row r="1120" spans="1:12" s="170" customFormat="1" x14ac:dyDescent="0.25">
      <c r="A1120" s="40"/>
      <c r="B1120" s="40"/>
      <c r="C1120" s="40"/>
      <c r="D1120" s="40"/>
      <c r="E1120" s="40"/>
      <c r="G1120" s="40"/>
      <c r="H1120" s="40"/>
      <c r="I1120" s="40"/>
      <c r="J1120" s="40"/>
      <c r="K1120" s="40"/>
      <c r="L1120" s="40"/>
    </row>
    <row r="1121" spans="1:12" s="170" customFormat="1" x14ac:dyDescent="0.25">
      <c r="A1121" s="40"/>
      <c r="B1121" s="40"/>
      <c r="C1121" s="40"/>
      <c r="D1121" s="40"/>
      <c r="E1121" s="40"/>
      <c r="G1121" s="40"/>
      <c r="H1121" s="40"/>
      <c r="I1121" s="40"/>
      <c r="J1121" s="40"/>
      <c r="K1121" s="40"/>
      <c r="L1121" s="40"/>
    </row>
    <row r="1122" spans="1:12" s="170" customFormat="1" x14ac:dyDescent="0.25">
      <c r="A1122" s="40"/>
      <c r="B1122" s="40"/>
      <c r="C1122" s="40"/>
      <c r="D1122" s="40"/>
      <c r="E1122" s="40"/>
      <c r="G1122" s="40"/>
      <c r="H1122" s="40"/>
      <c r="I1122" s="40"/>
      <c r="J1122" s="40"/>
      <c r="K1122" s="40"/>
      <c r="L1122" s="40"/>
    </row>
    <row r="1123" spans="1:12" s="170" customFormat="1" x14ac:dyDescent="0.25">
      <c r="A1123" s="40"/>
      <c r="B1123" s="40"/>
      <c r="C1123" s="40"/>
      <c r="D1123" s="40"/>
      <c r="E1123" s="40"/>
      <c r="G1123" s="40"/>
      <c r="H1123" s="40"/>
      <c r="I1123" s="40"/>
      <c r="J1123" s="40"/>
      <c r="K1123" s="40"/>
      <c r="L1123" s="40"/>
    </row>
    <row r="1124" spans="1:12" s="170" customFormat="1" x14ac:dyDescent="0.25">
      <c r="A1124" s="40"/>
      <c r="B1124" s="40"/>
      <c r="C1124" s="40"/>
      <c r="D1124" s="40"/>
      <c r="E1124" s="40"/>
      <c r="G1124" s="40"/>
      <c r="H1124" s="40"/>
      <c r="I1124" s="40"/>
      <c r="J1124" s="40"/>
      <c r="K1124" s="40"/>
      <c r="L1124" s="40"/>
    </row>
    <row r="1125" spans="1:12" s="170" customFormat="1" x14ac:dyDescent="0.25">
      <c r="A1125" s="40"/>
      <c r="B1125" s="40"/>
      <c r="C1125" s="40"/>
      <c r="D1125" s="40"/>
      <c r="E1125" s="40"/>
      <c r="G1125" s="40"/>
      <c r="H1125" s="40"/>
      <c r="I1125" s="40"/>
      <c r="J1125" s="40"/>
      <c r="K1125" s="40"/>
      <c r="L1125" s="40"/>
    </row>
    <row r="1126" spans="1:12" s="170" customFormat="1" x14ac:dyDescent="0.25">
      <c r="A1126" s="40"/>
      <c r="B1126" s="40"/>
      <c r="C1126" s="40"/>
      <c r="D1126" s="40"/>
      <c r="E1126" s="40"/>
      <c r="G1126" s="40"/>
      <c r="H1126" s="40"/>
      <c r="I1126" s="40"/>
      <c r="J1126" s="40"/>
      <c r="K1126" s="40"/>
      <c r="L1126" s="40"/>
    </row>
    <row r="1127" spans="1:12" s="170" customFormat="1" x14ac:dyDescent="0.25">
      <c r="A1127" s="40"/>
      <c r="B1127" s="40"/>
      <c r="C1127" s="40"/>
      <c r="D1127" s="40"/>
      <c r="E1127" s="40"/>
      <c r="G1127" s="40"/>
      <c r="H1127" s="40"/>
      <c r="I1127" s="40"/>
      <c r="J1127" s="40"/>
      <c r="K1127" s="40"/>
      <c r="L1127" s="40"/>
    </row>
    <row r="1128" spans="1:12" s="170" customFormat="1" x14ac:dyDescent="0.25">
      <c r="A1128" s="40"/>
      <c r="B1128" s="40"/>
      <c r="C1128" s="40"/>
      <c r="D1128" s="40"/>
      <c r="E1128" s="40"/>
      <c r="G1128" s="40"/>
      <c r="H1128" s="40"/>
      <c r="I1128" s="40"/>
      <c r="J1128" s="40"/>
      <c r="K1128" s="40"/>
      <c r="L1128" s="40"/>
    </row>
    <row r="1129" spans="1:12" s="170" customFormat="1" x14ac:dyDescent="0.25">
      <c r="A1129" s="40"/>
      <c r="B1129" s="40"/>
      <c r="C1129" s="40"/>
      <c r="D1129" s="40"/>
      <c r="E1129" s="40"/>
      <c r="G1129" s="40"/>
      <c r="H1129" s="40"/>
      <c r="I1129" s="40"/>
      <c r="J1129" s="40"/>
      <c r="K1129" s="40"/>
      <c r="L1129" s="40"/>
    </row>
    <row r="1130" spans="1:12" s="170" customFormat="1" x14ac:dyDescent="0.25">
      <c r="A1130" s="40"/>
      <c r="B1130" s="40"/>
      <c r="C1130" s="40"/>
      <c r="D1130" s="40"/>
      <c r="E1130" s="40"/>
      <c r="G1130" s="40"/>
      <c r="H1130" s="40"/>
      <c r="I1130" s="40"/>
      <c r="J1130" s="40"/>
      <c r="K1130" s="40"/>
      <c r="L1130" s="40"/>
    </row>
    <row r="1131" spans="1:12" s="170" customFormat="1" x14ac:dyDescent="0.25">
      <c r="A1131" s="40"/>
      <c r="B1131" s="40"/>
      <c r="C1131" s="40"/>
      <c r="D1131" s="40"/>
      <c r="E1131" s="40"/>
      <c r="G1131" s="40"/>
      <c r="H1131" s="40"/>
      <c r="I1131" s="40"/>
      <c r="J1131" s="40"/>
      <c r="K1131" s="40"/>
      <c r="L1131" s="40"/>
    </row>
    <row r="1132" spans="1:12" s="170" customFormat="1" x14ac:dyDescent="0.25">
      <c r="A1132" s="40"/>
      <c r="B1132" s="40"/>
      <c r="C1132" s="40"/>
      <c r="D1132" s="40"/>
      <c r="E1132" s="40"/>
      <c r="G1132" s="40"/>
      <c r="H1132" s="40"/>
      <c r="I1132" s="40"/>
      <c r="J1132" s="40"/>
      <c r="K1132" s="40"/>
      <c r="L1132" s="40"/>
    </row>
    <row r="1133" spans="1:12" s="170" customFormat="1" x14ac:dyDescent="0.25">
      <c r="A1133" s="40"/>
      <c r="B1133" s="40"/>
      <c r="C1133" s="40"/>
      <c r="D1133" s="40"/>
      <c r="E1133" s="40"/>
      <c r="G1133" s="40"/>
      <c r="H1133" s="40"/>
      <c r="I1133" s="40"/>
      <c r="J1133" s="40"/>
      <c r="K1133" s="40"/>
      <c r="L1133" s="40"/>
    </row>
    <row r="1134" spans="1:12" s="170" customFormat="1" x14ac:dyDescent="0.25">
      <c r="A1134" s="40"/>
      <c r="B1134" s="40"/>
      <c r="C1134" s="40"/>
      <c r="D1134" s="40"/>
      <c r="E1134" s="40"/>
      <c r="G1134" s="40"/>
      <c r="H1134" s="40"/>
      <c r="I1134" s="40"/>
      <c r="J1134" s="40"/>
      <c r="K1134" s="40"/>
      <c r="L1134" s="40"/>
    </row>
    <row r="1135" spans="1:12" s="170" customFormat="1" x14ac:dyDescent="0.25">
      <c r="A1135" s="40"/>
      <c r="B1135" s="40"/>
      <c r="C1135" s="40"/>
      <c r="D1135" s="40"/>
      <c r="E1135" s="40"/>
      <c r="G1135" s="40"/>
      <c r="H1135" s="40"/>
      <c r="I1135" s="40"/>
      <c r="J1135" s="40"/>
      <c r="K1135" s="40"/>
      <c r="L1135" s="40"/>
    </row>
    <row r="1136" spans="1:12" s="170" customFormat="1" x14ac:dyDescent="0.25">
      <c r="A1136" s="40"/>
      <c r="B1136" s="40"/>
      <c r="C1136" s="40"/>
      <c r="D1136" s="40"/>
      <c r="E1136" s="40"/>
      <c r="G1136" s="40"/>
      <c r="H1136" s="40"/>
      <c r="I1136" s="40"/>
      <c r="J1136" s="40"/>
      <c r="K1136" s="40"/>
      <c r="L1136" s="40"/>
    </row>
    <row r="1137" spans="1:12" s="170" customFormat="1" x14ac:dyDescent="0.25">
      <c r="A1137" s="40"/>
      <c r="B1137" s="40"/>
      <c r="C1137" s="40"/>
      <c r="D1137" s="40"/>
      <c r="E1137" s="40"/>
      <c r="G1137" s="40"/>
      <c r="H1137" s="40"/>
      <c r="I1137" s="40"/>
      <c r="J1137" s="40"/>
      <c r="K1137" s="40"/>
      <c r="L1137" s="40"/>
    </row>
    <row r="1138" spans="1:12" s="170" customFormat="1" x14ac:dyDescent="0.25">
      <c r="A1138" s="40"/>
      <c r="B1138" s="40"/>
      <c r="C1138" s="40"/>
      <c r="D1138" s="40"/>
      <c r="E1138" s="40"/>
      <c r="G1138" s="40"/>
      <c r="H1138" s="40"/>
      <c r="I1138" s="40"/>
      <c r="J1138" s="40"/>
      <c r="K1138" s="40"/>
      <c r="L1138" s="40"/>
    </row>
    <row r="1139" spans="1:12" s="170" customFormat="1" x14ac:dyDescent="0.25">
      <c r="A1139" s="40"/>
      <c r="B1139" s="40"/>
      <c r="C1139" s="40"/>
      <c r="D1139" s="40"/>
      <c r="E1139" s="40"/>
      <c r="G1139" s="40"/>
      <c r="H1139" s="40"/>
      <c r="I1139" s="40"/>
      <c r="J1139" s="40"/>
      <c r="K1139" s="40"/>
      <c r="L1139" s="40"/>
    </row>
    <row r="1140" spans="1:12" s="170" customFormat="1" x14ac:dyDescent="0.25">
      <c r="A1140" s="40"/>
      <c r="B1140" s="40"/>
      <c r="C1140" s="40"/>
      <c r="D1140" s="40"/>
      <c r="E1140" s="40"/>
      <c r="G1140" s="40"/>
      <c r="H1140" s="40"/>
      <c r="I1140" s="40"/>
      <c r="J1140" s="40"/>
      <c r="K1140" s="40"/>
      <c r="L1140" s="40"/>
    </row>
    <row r="1141" spans="1:12" s="170" customFormat="1" x14ac:dyDescent="0.25">
      <c r="A1141" s="40"/>
      <c r="B1141" s="40"/>
      <c r="C1141" s="40"/>
      <c r="D1141" s="40"/>
      <c r="E1141" s="40"/>
      <c r="G1141" s="40"/>
      <c r="H1141" s="40"/>
      <c r="I1141" s="40"/>
      <c r="J1141" s="40"/>
      <c r="K1141" s="40"/>
      <c r="L1141" s="40"/>
    </row>
    <row r="1142" spans="1:12" s="170" customFormat="1" x14ac:dyDescent="0.25">
      <c r="A1142" s="40"/>
      <c r="B1142" s="40"/>
      <c r="C1142" s="40"/>
      <c r="D1142" s="40"/>
      <c r="E1142" s="40"/>
      <c r="G1142" s="40"/>
      <c r="H1142" s="40"/>
      <c r="I1142" s="40"/>
      <c r="J1142" s="40"/>
      <c r="K1142" s="40"/>
      <c r="L1142" s="40"/>
    </row>
    <row r="1143" spans="1:12" s="170" customFormat="1" x14ac:dyDescent="0.25">
      <c r="A1143" s="40"/>
      <c r="B1143" s="40"/>
      <c r="C1143" s="40"/>
      <c r="D1143" s="40"/>
      <c r="E1143" s="40"/>
      <c r="G1143" s="40"/>
      <c r="H1143" s="40"/>
      <c r="I1143" s="40"/>
      <c r="J1143" s="40"/>
      <c r="K1143" s="40"/>
      <c r="L1143" s="40"/>
    </row>
    <row r="1144" spans="1:12" s="170" customFormat="1" x14ac:dyDescent="0.25">
      <c r="A1144" s="40"/>
      <c r="B1144" s="40"/>
      <c r="C1144" s="40"/>
      <c r="D1144" s="40"/>
      <c r="E1144" s="40"/>
      <c r="G1144" s="40"/>
      <c r="H1144" s="40"/>
      <c r="I1144" s="40"/>
      <c r="J1144" s="40"/>
      <c r="K1144" s="40"/>
      <c r="L1144" s="40"/>
    </row>
    <row r="1145" spans="1:12" s="170" customFormat="1" x14ac:dyDescent="0.25">
      <c r="A1145" s="40"/>
      <c r="B1145" s="40"/>
      <c r="C1145" s="40"/>
      <c r="D1145" s="40"/>
      <c r="E1145" s="40"/>
      <c r="G1145" s="40"/>
      <c r="H1145" s="40"/>
      <c r="I1145" s="40"/>
      <c r="J1145" s="40"/>
      <c r="K1145" s="40"/>
      <c r="L1145" s="40"/>
    </row>
    <row r="1146" spans="1:12" s="170" customFormat="1" x14ac:dyDescent="0.25">
      <c r="A1146" s="40"/>
      <c r="B1146" s="40"/>
      <c r="C1146" s="40"/>
      <c r="D1146" s="40"/>
      <c r="E1146" s="40"/>
      <c r="G1146" s="40"/>
      <c r="H1146" s="40"/>
      <c r="I1146" s="40"/>
      <c r="J1146" s="40"/>
      <c r="K1146" s="40"/>
      <c r="L1146" s="40"/>
    </row>
    <row r="1147" spans="1:12" s="170" customFormat="1" x14ac:dyDescent="0.25">
      <c r="A1147" s="40"/>
      <c r="B1147" s="40"/>
      <c r="C1147" s="40"/>
      <c r="D1147" s="40"/>
      <c r="E1147" s="40"/>
      <c r="G1147" s="40"/>
      <c r="H1147" s="40"/>
      <c r="I1147" s="40"/>
      <c r="J1147" s="40"/>
      <c r="K1147" s="40"/>
      <c r="L1147" s="40"/>
    </row>
    <row r="1148" spans="1:12" s="170" customFormat="1" x14ac:dyDescent="0.25">
      <c r="A1148" s="40"/>
      <c r="B1148" s="40"/>
      <c r="C1148" s="40"/>
      <c r="D1148" s="40"/>
      <c r="E1148" s="40"/>
      <c r="G1148" s="40"/>
      <c r="H1148" s="40"/>
      <c r="I1148" s="40"/>
      <c r="J1148" s="40"/>
      <c r="K1148" s="40"/>
      <c r="L1148" s="40"/>
    </row>
    <row r="1149" spans="1:12" s="170" customFormat="1" x14ac:dyDescent="0.25">
      <c r="A1149" s="40"/>
      <c r="B1149" s="40"/>
      <c r="C1149" s="40"/>
      <c r="D1149" s="40"/>
      <c r="E1149" s="40"/>
      <c r="G1149" s="40"/>
      <c r="H1149" s="40"/>
      <c r="I1149" s="40"/>
      <c r="J1149" s="40"/>
      <c r="K1149" s="40"/>
      <c r="L1149" s="40"/>
    </row>
    <row r="1150" spans="1:12" s="170" customFormat="1" x14ac:dyDescent="0.25">
      <c r="A1150" s="40"/>
      <c r="B1150" s="40"/>
      <c r="C1150" s="40"/>
      <c r="D1150" s="40"/>
      <c r="E1150" s="40"/>
      <c r="G1150" s="40"/>
      <c r="H1150" s="40"/>
      <c r="I1150" s="40"/>
      <c r="J1150" s="40"/>
      <c r="K1150" s="40"/>
      <c r="L1150" s="40"/>
    </row>
    <row r="1151" spans="1:12" s="170" customFormat="1" x14ac:dyDescent="0.25">
      <c r="A1151" s="40"/>
      <c r="B1151" s="40"/>
      <c r="C1151" s="40"/>
      <c r="D1151" s="40"/>
      <c r="E1151" s="40"/>
      <c r="G1151" s="40"/>
      <c r="H1151" s="40"/>
      <c r="I1151" s="40"/>
      <c r="J1151" s="40"/>
      <c r="K1151" s="40"/>
      <c r="L1151" s="40"/>
    </row>
    <row r="1152" spans="1:12" s="170" customFormat="1" x14ac:dyDescent="0.25">
      <c r="A1152" s="40"/>
      <c r="B1152" s="40"/>
      <c r="C1152" s="40"/>
      <c r="D1152" s="40"/>
      <c r="E1152" s="40"/>
      <c r="G1152" s="40"/>
      <c r="H1152" s="40"/>
      <c r="I1152" s="40"/>
      <c r="J1152" s="40"/>
      <c r="K1152" s="40"/>
      <c r="L1152" s="40"/>
    </row>
    <row r="1153" spans="1:12" s="170" customFormat="1" x14ac:dyDescent="0.25">
      <c r="A1153" s="40"/>
      <c r="B1153" s="40"/>
      <c r="C1153" s="40"/>
      <c r="D1153" s="40"/>
      <c r="E1153" s="40"/>
      <c r="G1153" s="40"/>
      <c r="H1153" s="40"/>
      <c r="I1153" s="40"/>
      <c r="J1153" s="40"/>
      <c r="K1153" s="40"/>
      <c r="L1153" s="40"/>
    </row>
    <row r="1154" spans="1:12" s="170" customFormat="1" x14ac:dyDescent="0.25">
      <c r="A1154" s="40"/>
      <c r="B1154" s="40"/>
      <c r="C1154" s="40"/>
      <c r="D1154" s="40"/>
      <c r="E1154" s="40"/>
      <c r="G1154" s="40"/>
      <c r="H1154" s="40"/>
      <c r="I1154" s="40"/>
      <c r="J1154" s="40"/>
      <c r="K1154" s="40"/>
      <c r="L1154" s="40"/>
    </row>
    <row r="1155" spans="1:12" s="170" customFormat="1" x14ac:dyDescent="0.25">
      <c r="A1155" s="40"/>
      <c r="B1155" s="40"/>
      <c r="C1155" s="40"/>
      <c r="D1155" s="40"/>
      <c r="E1155" s="40"/>
      <c r="G1155" s="40"/>
      <c r="H1155" s="40"/>
      <c r="I1155" s="40"/>
      <c r="J1155" s="40"/>
      <c r="K1155" s="40"/>
      <c r="L1155" s="40"/>
    </row>
    <row r="1156" spans="1:12" s="170" customFormat="1" x14ac:dyDescent="0.25">
      <c r="A1156" s="40"/>
      <c r="B1156" s="40"/>
      <c r="C1156" s="40"/>
      <c r="D1156" s="40"/>
      <c r="E1156" s="40"/>
      <c r="G1156" s="40"/>
      <c r="H1156" s="40"/>
      <c r="I1156" s="40"/>
      <c r="J1156" s="40"/>
      <c r="K1156" s="40"/>
      <c r="L1156" s="40"/>
    </row>
    <row r="1157" spans="1:12" s="170" customFormat="1" x14ac:dyDescent="0.25">
      <c r="A1157" s="40"/>
      <c r="B1157" s="40"/>
      <c r="C1157" s="40"/>
      <c r="D1157" s="40"/>
      <c r="E1157" s="40"/>
      <c r="G1157" s="40"/>
      <c r="H1157" s="40"/>
      <c r="I1157" s="40"/>
      <c r="J1157" s="40"/>
      <c r="K1157" s="40"/>
      <c r="L1157" s="40"/>
    </row>
    <row r="1158" spans="1:12" s="170" customFormat="1" x14ac:dyDescent="0.25">
      <c r="A1158" s="40"/>
      <c r="B1158" s="40"/>
      <c r="C1158" s="40"/>
      <c r="D1158" s="40"/>
      <c r="E1158" s="40"/>
      <c r="G1158" s="40"/>
      <c r="H1158" s="40"/>
      <c r="I1158" s="40"/>
      <c r="J1158" s="40"/>
      <c r="K1158" s="40"/>
      <c r="L1158" s="40"/>
    </row>
    <row r="1159" spans="1:12" s="170" customFormat="1" x14ac:dyDescent="0.25">
      <c r="A1159" s="40"/>
      <c r="B1159" s="40"/>
      <c r="C1159" s="40"/>
      <c r="D1159" s="40"/>
      <c r="E1159" s="40"/>
      <c r="G1159" s="40"/>
      <c r="H1159" s="40"/>
      <c r="I1159" s="40"/>
      <c r="J1159" s="40"/>
      <c r="K1159" s="40"/>
      <c r="L1159" s="40"/>
    </row>
    <row r="1160" spans="1:12" s="170" customFormat="1" x14ac:dyDescent="0.25">
      <c r="A1160" s="40"/>
      <c r="B1160" s="40"/>
      <c r="C1160" s="40"/>
      <c r="D1160" s="40"/>
      <c r="E1160" s="40"/>
      <c r="G1160" s="40"/>
      <c r="H1160" s="40"/>
      <c r="I1160" s="40"/>
      <c r="J1160" s="40"/>
      <c r="K1160" s="40"/>
      <c r="L1160" s="40"/>
    </row>
    <row r="1161" spans="1:12" s="170" customFormat="1" x14ac:dyDescent="0.25">
      <c r="A1161" s="40"/>
      <c r="B1161" s="40"/>
      <c r="C1161" s="40"/>
      <c r="D1161" s="40"/>
      <c r="E1161" s="40"/>
      <c r="G1161" s="40"/>
      <c r="H1161" s="40"/>
      <c r="I1161" s="40"/>
      <c r="J1161" s="40"/>
      <c r="K1161" s="40"/>
      <c r="L1161" s="40"/>
    </row>
    <row r="1162" spans="1:12" s="170" customFormat="1" x14ac:dyDescent="0.25">
      <c r="A1162" s="40"/>
      <c r="B1162" s="40"/>
      <c r="C1162" s="40"/>
      <c r="D1162" s="40"/>
      <c r="E1162" s="40"/>
      <c r="G1162" s="40"/>
      <c r="H1162" s="40"/>
      <c r="I1162" s="40"/>
      <c r="J1162" s="40"/>
      <c r="K1162" s="40"/>
      <c r="L1162" s="40"/>
    </row>
    <row r="1163" spans="1:12" s="170" customFormat="1" x14ac:dyDescent="0.25">
      <c r="A1163" s="40"/>
      <c r="B1163" s="40"/>
      <c r="C1163" s="40"/>
      <c r="D1163" s="40"/>
      <c r="E1163" s="40"/>
      <c r="G1163" s="40"/>
      <c r="H1163" s="40"/>
      <c r="I1163" s="40"/>
      <c r="J1163" s="40"/>
      <c r="K1163" s="40"/>
      <c r="L1163" s="40"/>
    </row>
    <row r="1164" spans="1:12" s="170" customFormat="1" x14ac:dyDescent="0.25">
      <c r="A1164" s="40"/>
      <c r="B1164" s="40"/>
      <c r="C1164" s="40"/>
      <c r="D1164" s="40"/>
      <c r="E1164" s="40"/>
      <c r="G1164" s="40"/>
      <c r="H1164" s="40"/>
      <c r="I1164" s="40"/>
      <c r="J1164" s="40"/>
      <c r="K1164" s="40"/>
      <c r="L1164" s="40"/>
    </row>
    <row r="1165" spans="1:12" s="170" customFormat="1" x14ac:dyDescent="0.25">
      <c r="A1165" s="40"/>
      <c r="B1165" s="40"/>
      <c r="C1165" s="40"/>
      <c r="D1165" s="40"/>
      <c r="E1165" s="40"/>
      <c r="G1165" s="40"/>
      <c r="H1165" s="40"/>
      <c r="I1165" s="40"/>
      <c r="J1165" s="40"/>
      <c r="K1165" s="40"/>
      <c r="L1165" s="40"/>
    </row>
    <row r="1166" spans="1:12" s="170" customFormat="1" x14ac:dyDescent="0.25">
      <c r="A1166" s="40"/>
      <c r="B1166" s="40"/>
      <c r="C1166" s="40"/>
      <c r="D1166" s="40"/>
      <c r="E1166" s="40"/>
      <c r="G1166" s="40"/>
      <c r="H1166" s="40"/>
      <c r="I1166" s="40"/>
      <c r="J1166" s="40"/>
      <c r="K1166" s="40"/>
      <c r="L1166" s="40"/>
    </row>
    <row r="1167" spans="1:12" s="170" customFormat="1" x14ac:dyDescent="0.25">
      <c r="A1167" s="40"/>
      <c r="B1167" s="40"/>
      <c r="C1167" s="40"/>
      <c r="D1167" s="40"/>
      <c r="E1167" s="40"/>
      <c r="G1167" s="40"/>
      <c r="H1167" s="40"/>
      <c r="I1167" s="40"/>
      <c r="J1167" s="40"/>
      <c r="K1167" s="40"/>
      <c r="L1167" s="40"/>
    </row>
    <row r="1168" spans="1:12" s="170" customFormat="1" x14ac:dyDescent="0.25">
      <c r="A1168" s="40"/>
      <c r="B1168" s="40"/>
      <c r="C1168" s="40"/>
      <c r="D1168" s="40"/>
      <c r="E1168" s="40"/>
      <c r="G1168" s="40"/>
      <c r="H1168" s="40"/>
      <c r="I1168" s="40"/>
      <c r="J1168" s="40"/>
      <c r="K1168" s="40"/>
      <c r="L1168" s="40"/>
    </row>
    <row r="1169" spans="1:12" s="170" customFormat="1" x14ac:dyDescent="0.25">
      <c r="A1169" s="40"/>
      <c r="B1169" s="40"/>
      <c r="C1169" s="40"/>
      <c r="D1169" s="40"/>
      <c r="E1169" s="40"/>
      <c r="G1169" s="40"/>
      <c r="H1169" s="40"/>
      <c r="I1169" s="40"/>
      <c r="J1169" s="40"/>
      <c r="K1169" s="40"/>
      <c r="L1169" s="40"/>
    </row>
    <row r="1170" spans="1:12" s="170" customFormat="1" x14ac:dyDescent="0.25">
      <c r="A1170" s="40"/>
      <c r="B1170" s="40"/>
      <c r="C1170" s="40"/>
      <c r="D1170" s="40"/>
      <c r="E1170" s="40"/>
      <c r="G1170" s="40"/>
      <c r="H1170" s="40"/>
      <c r="I1170" s="40"/>
      <c r="J1170" s="40"/>
      <c r="K1170" s="40"/>
      <c r="L1170" s="40"/>
    </row>
    <row r="1171" spans="1:12" s="170" customFormat="1" x14ac:dyDescent="0.25">
      <c r="A1171" s="40"/>
      <c r="B1171" s="40"/>
      <c r="C1171" s="40"/>
      <c r="D1171" s="40"/>
      <c r="E1171" s="40"/>
      <c r="G1171" s="40"/>
      <c r="H1171" s="40"/>
      <c r="I1171" s="40"/>
      <c r="J1171" s="40"/>
      <c r="K1171" s="40"/>
      <c r="L1171" s="40"/>
    </row>
    <row r="1172" spans="1:12" s="170" customFormat="1" x14ac:dyDescent="0.25">
      <c r="A1172" s="40"/>
      <c r="B1172" s="40"/>
      <c r="C1172" s="40"/>
      <c r="D1172" s="40"/>
      <c r="E1172" s="40"/>
      <c r="G1172" s="40"/>
      <c r="H1172" s="40"/>
      <c r="I1172" s="40"/>
      <c r="J1172" s="40"/>
      <c r="K1172" s="40"/>
      <c r="L1172" s="40"/>
    </row>
    <row r="1173" spans="1:12" s="170" customFormat="1" x14ac:dyDescent="0.25">
      <c r="A1173" s="40"/>
      <c r="B1173" s="40"/>
      <c r="C1173" s="40"/>
      <c r="D1173" s="40"/>
      <c r="E1173" s="40"/>
      <c r="G1173" s="40"/>
      <c r="H1173" s="40"/>
      <c r="I1173" s="40"/>
      <c r="J1173" s="40"/>
      <c r="K1173" s="40"/>
      <c r="L1173" s="40"/>
    </row>
    <row r="1174" spans="1:12" s="170" customFormat="1" x14ac:dyDescent="0.25">
      <c r="A1174" s="40"/>
      <c r="B1174" s="40"/>
      <c r="C1174" s="40"/>
      <c r="D1174" s="40"/>
      <c r="E1174" s="40"/>
      <c r="G1174" s="40"/>
      <c r="H1174" s="40"/>
      <c r="I1174" s="40"/>
      <c r="J1174" s="40"/>
      <c r="K1174" s="40"/>
      <c r="L1174" s="40"/>
    </row>
    <row r="1175" spans="1:12" s="170" customFormat="1" x14ac:dyDescent="0.25">
      <c r="A1175" s="40"/>
      <c r="B1175" s="40"/>
      <c r="C1175" s="40"/>
      <c r="D1175" s="40"/>
      <c r="E1175" s="40"/>
      <c r="G1175" s="40"/>
      <c r="H1175" s="40"/>
      <c r="I1175" s="40"/>
      <c r="J1175" s="40"/>
      <c r="K1175" s="40"/>
      <c r="L1175" s="40"/>
    </row>
    <row r="1176" spans="1:12" s="170" customFormat="1" x14ac:dyDescent="0.25">
      <c r="A1176" s="40"/>
      <c r="B1176" s="40"/>
      <c r="C1176" s="40"/>
      <c r="D1176" s="40"/>
      <c r="E1176" s="40"/>
      <c r="G1176" s="40"/>
      <c r="H1176" s="40"/>
      <c r="I1176" s="40"/>
      <c r="J1176" s="40"/>
      <c r="K1176" s="40"/>
      <c r="L1176" s="40"/>
    </row>
    <row r="1177" spans="1:12" s="170" customFormat="1" x14ac:dyDescent="0.25">
      <c r="A1177" s="40"/>
      <c r="B1177" s="40"/>
      <c r="C1177" s="40"/>
      <c r="D1177" s="40"/>
      <c r="E1177" s="40"/>
      <c r="G1177" s="40"/>
      <c r="H1177" s="40"/>
      <c r="I1177" s="40"/>
      <c r="J1177" s="40"/>
      <c r="K1177" s="40"/>
      <c r="L1177" s="40"/>
    </row>
    <row r="1178" spans="1:12" s="170" customFormat="1" x14ac:dyDescent="0.25">
      <c r="A1178" s="40"/>
      <c r="B1178" s="40"/>
      <c r="C1178" s="40"/>
      <c r="D1178" s="40"/>
      <c r="E1178" s="40"/>
      <c r="G1178" s="40"/>
      <c r="H1178" s="40"/>
      <c r="I1178" s="40"/>
      <c r="J1178" s="40"/>
      <c r="K1178" s="40"/>
      <c r="L1178" s="40"/>
    </row>
    <row r="1179" spans="1:12" s="170" customFormat="1" x14ac:dyDescent="0.25">
      <c r="A1179" s="40"/>
      <c r="B1179" s="40"/>
      <c r="C1179" s="40"/>
      <c r="D1179" s="40"/>
      <c r="E1179" s="40"/>
      <c r="G1179" s="40"/>
      <c r="H1179" s="40"/>
      <c r="I1179" s="40"/>
      <c r="J1179" s="40"/>
      <c r="K1179" s="40"/>
      <c r="L1179" s="40"/>
    </row>
    <row r="1180" spans="1:12" s="170" customFormat="1" x14ac:dyDescent="0.25">
      <c r="A1180" s="40"/>
      <c r="B1180" s="40"/>
      <c r="C1180" s="40"/>
      <c r="D1180" s="40"/>
      <c r="E1180" s="40"/>
      <c r="G1180" s="40"/>
      <c r="H1180" s="40"/>
      <c r="I1180" s="40"/>
      <c r="J1180" s="40"/>
      <c r="K1180" s="40"/>
      <c r="L1180" s="40"/>
    </row>
    <row r="1181" spans="1:12" s="170" customFormat="1" x14ac:dyDescent="0.25">
      <c r="A1181" s="40"/>
      <c r="B1181" s="40"/>
      <c r="C1181" s="40"/>
      <c r="D1181" s="40"/>
      <c r="E1181" s="40"/>
      <c r="G1181" s="40"/>
      <c r="H1181" s="40"/>
      <c r="I1181" s="40"/>
      <c r="J1181" s="40"/>
      <c r="K1181" s="40"/>
      <c r="L1181" s="40"/>
    </row>
    <row r="1182" spans="1:12" s="170" customFormat="1" x14ac:dyDescent="0.25">
      <c r="A1182" s="40"/>
      <c r="B1182" s="40"/>
      <c r="C1182" s="40"/>
      <c r="D1182" s="40"/>
      <c r="E1182" s="40"/>
      <c r="G1182" s="40"/>
      <c r="H1182" s="40"/>
      <c r="I1182" s="40"/>
      <c r="J1182" s="40"/>
      <c r="K1182" s="40"/>
      <c r="L1182" s="40"/>
    </row>
    <row r="1183" spans="1:12" s="170" customFormat="1" x14ac:dyDescent="0.25">
      <c r="A1183" s="40"/>
      <c r="B1183" s="40"/>
      <c r="C1183" s="40"/>
      <c r="D1183" s="40"/>
      <c r="E1183" s="40"/>
      <c r="G1183" s="40"/>
      <c r="H1183" s="40"/>
      <c r="I1183" s="40"/>
      <c r="J1183" s="40"/>
      <c r="K1183" s="40"/>
      <c r="L1183" s="40"/>
    </row>
    <row r="1184" spans="1:12" s="170" customFormat="1" x14ac:dyDescent="0.25">
      <c r="A1184" s="40"/>
      <c r="B1184" s="40"/>
      <c r="C1184" s="40"/>
      <c r="D1184" s="40"/>
      <c r="E1184" s="40"/>
      <c r="G1184" s="40"/>
      <c r="H1184" s="40"/>
      <c r="I1184" s="40"/>
      <c r="J1184" s="40"/>
      <c r="K1184" s="40"/>
      <c r="L1184" s="40"/>
    </row>
    <row r="1185" spans="1:12" s="170" customFormat="1" x14ac:dyDescent="0.25">
      <c r="A1185" s="40"/>
      <c r="B1185" s="40"/>
      <c r="C1185" s="40"/>
      <c r="D1185" s="40"/>
      <c r="E1185" s="40"/>
      <c r="G1185" s="40"/>
      <c r="H1185" s="40"/>
      <c r="I1185" s="40"/>
      <c r="J1185" s="40"/>
      <c r="K1185" s="40"/>
      <c r="L1185" s="40"/>
    </row>
    <row r="1186" spans="1:12" s="170" customFormat="1" x14ac:dyDescent="0.25">
      <c r="A1186" s="40"/>
      <c r="B1186" s="40"/>
      <c r="C1186" s="40"/>
      <c r="D1186" s="40"/>
      <c r="E1186" s="40"/>
      <c r="G1186" s="40"/>
      <c r="H1186" s="40"/>
      <c r="I1186" s="40"/>
      <c r="J1186" s="40"/>
      <c r="K1186" s="40"/>
      <c r="L1186" s="40"/>
    </row>
    <row r="1187" spans="1:12" s="170" customFormat="1" x14ac:dyDescent="0.25">
      <c r="A1187" s="40"/>
      <c r="B1187" s="40"/>
      <c r="C1187" s="40"/>
      <c r="D1187" s="40"/>
      <c r="E1187" s="40"/>
      <c r="G1187" s="40"/>
      <c r="H1187" s="40"/>
      <c r="I1187" s="40"/>
      <c r="J1187" s="40"/>
      <c r="K1187" s="40"/>
      <c r="L1187" s="40"/>
    </row>
    <row r="1188" spans="1:12" s="170" customFormat="1" x14ac:dyDescent="0.25">
      <c r="A1188" s="40"/>
      <c r="B1188" s="40"/>
      <c r="C1188" s="40"/>
      <c r="D1188" s="40"/>
      <c r="E1188" s="40"/>
      <c r="G1188" s="40"/>
      <c r="H1188" s="40"/>
      <c r="I1188" s="40"/>
      <c r="J1188" s="40"/>
      <c r="K1188" s="40"/>
      <c r="L1188" s="40"/>
    </row>
    <row r="1189" spans="1:12" s="170" customFormat="1" x14ac:dyDescent="0.25">
      <c r="A1189" s="40"/>
      <c r="B1189" s="40"/>
      <c r="C1189" s="40"/>
      <c r="D1189" s="40"/>
      <c r="E1189" s="40"/>
      <c r="G1189" s="40"/>
      <c r="H1189" s="40"/>
      <c r="I1189" s="40"/>
      <c r="J1189" s="40"/>
      <c r="K1189" s="40"/>
      <c r="L1189" s="40"/>
    </row>
    <row r="1190" spans="1:12" s="170" customFormat="1" x14ac:dyDescent="0.25">
      <c r="A1190" s="40"/>
      <c r="B1190" s="40"/>
      <c r="C1190" s="40"/>
      <c r="D1190" s="40"/>
      <c r="E1190" s="40"/>
      <c r="G1190" s="40"/>
      <c r="H1190" s="40"/>
      <c r="I1190" s="40"/>
      <c r="J1190" s="40"/>
      <c r="K1190" s="40"/>
      <c r="L1190" s="40"/>
    </row>
    <row r="1191" spans="1:12" s="170" customFormat="1" x14ac:dyDescent="0.25">
      <c r="A1191" s="40"/>
      <c r="B1191" s="40"/>
      <c r="C1191" s="40"/>
      <c r="D1191" s="40"/>
      <c r="E1191" s="40"/>
      <c r="G1191" s="40"/>
      <c r="H1191" s="40"/>
      <c r="I1191" s="40"/>
      <c r="J1191" s="40"/>
      <c r="K1191" s="40"/>
      <c r="L1191" s="40"/>
    </row>
    <row r="1192" spans="1:12" s="170" customFormat="1" x14ac:dyDescent="0.25">
      <c r="A1192" s="40"/>
      <c r="B1192" s="40"/>
      <c r="C1192" s="40"/>
      <c r="D1192" s="40"/>
      <c r="E1192" s="40"/>
      <c r="G1192" s="40"/>
      <c r="H1192" s="40"/>
      <c r="I1192" s="40"/>
      <c r="J1192" s="40"/>
      <c r="K1192" s="40"/>
      <c r="L1192" s="40"/>
    </row>
    <row r="1193" spans="1:12" s="170" customFormat="1" x14ac:dyDescent="0.25">
      <c r="A1193" s="40"/>
      <c r="B1193" s="40"/>
      <c r="C1193" s="40"/>
      <c r="D1193" s="40"/>
      <c r="E1193" s="40"/>
      <c r="G1193" s="40"/>
      <c r="H1193" s="40"/>
      <c r="I1193" s="40"/>
      <c r="J1193" s="40"/>
      <c r="K1193" s="40"/>
      <c r="L1193" s="40"/>
    </row>
    <row r="1194" spans="1:12" s="170" customFormat="1" x14ac:dyDescent="0.25">
      <c r="A1194" s="40"/>
      <c r="B1194" s="40"/>
      <c r="C1194" s="40"/>
      <c r="D1194" s="40"/>
      <c r="E1194" s="40"/>
      <c r="G1194" s="40"/>
      <c r="H1194" s="40"/>
      <c r="I1194" s="40"/>
      <c r="J1194" s="40"/>
      <c r="K1194" s="40"/>
      <c r="L1194" s="40"/>
    </row>
    <row r="1195" spans="1:12" s="170" customFormat="1" x14ac:dyDescent="0.25">
      <c r="A1195" s="40"/>
      <c r="B1195" s="40"/>
      <c r="C1195" s="40"/>
      <c r="D1195" s="40"/>
      <c r="E1195" s="40"/>
      <c r="G1195" s="40"/>
      <c r="H1195" s="40"/>
      <c r="I1195" s="40"/>
      <c r="J1195" s="40"/>
      <c r="K1195" s="40"/>
      <c r="L1195" s="40"/>
    </row>
    <row r="1196" spans="1:12" s="170" customFormat="1" x14ac:dyDescent="0.25">
      <c r="A1196" s="40"/>
      <c r="B1196" s="40"/>
      <c r="C1196" s="40"/>
      <c r="D1196" s="40"/>
      <c r="E1196" s="40"/>
      <c r="G1196" s="40"/>
      <c r="H1196" s="40"/>
      <c r="I1196" s="40"/>
      <c r="J1196" s="40"/>
      <c r="K1196" s="40"/>
      <c r="L1196" s="40"/>
    </row>
    <row r="1197" spans="1:12" s="170" customFormat="1" x14ac:dyDescent="0.25">
      <c r="A1197" s="40"/>
      <c r="B1197" s="40"/>
      <c r="C1197" s="40"/>
      <c r="D1197" s="40"/>
      <c r="E1197" s="40"/>
      <c r="G1197" s="40"/>
      <c r="H1197" s="40"/>
      <c r="I1197" s="40"/>
      <c r="J1197" s="40"/>
      <c r="K1197" s="40"/>
      <c r="L1197" s="40"/>
    </row>
    <row r="1198" spans="1:12" s="170" customFormat="1" x14ac:dyDescent="0.25">
      <c r="A1198" s="40"/>
      <c r="B1198" s="40"/>
      <c r="C1198" s="40"/>
      <c r="D1198" s="40"/>
      <c r="E1198" s="40"/>
      <c r="G1198" s="40"/>
      <c r="H1198" s="40"/>
      <c r="I1198" s="40"/>
      <c r="J1198" s="40"/>
      <c r="K1198" s="40"/>
      <c r="L1198" s="40"/>
    </row>
    <row r="1199" spans="1:12" s="170" customFormat="1" x14ac:dyDescent="0.25">
      <c r="A1199" s="40"/>
      <c r="B1199" s="40"/>
      <c r="C1199" s="40"/>
      <c r="D1199" s="40"/>
      <c r="E1199" s="40"/>
      <c r="G1199" s="40"/>
      <c r="H1199" s="40"/>
      <c r="I1199" s="40"/>
      <c r="J1199" s="40"/>
      <c r="K1199" s="40"/>
      <c r="L1199" s="40"/>
    </row>
    <row r="1200" spans="1:12" s="170" customFormat="1" x14ac:dyDescent="0.25">
      <c r="A1200" s="40"/>
      <c r="B1200" s="40"/>
      <c r="C1200" s="40"/>
      <c r="D1200" s="40"/>
      <c r="E1200" s="40"/>
      <c r="G1200" s="40"/>
      <c r="H1200" s="40"/>
      <c r="I1200" s="40"/>
      <c r="J1200" s="40"/>
      <c r="K1200" s="40"/>
      <c r="L1200" s="40"/>
    </row>
    <row r="1201" spans="1:12" s="170" customFormat="1" x14ac:dyDescent="0.25">
      <c r="A1201" s="40"/>
      <c r="B1201" s="40"/>
      <c r="C1201" s="40"/>
      <c r="D1201" s="40"/>
      <c r="E1201" s="40"/>
      <c r="G1201" s="40"/>
      <c r="H1201" s="40"/>
      <c r="I1201" s="40"/>
      <c r="J1201" s="40"/>
      <c r="K1201" s="40"/>
      <c r="L1201" s="40"/>
    </row>
    <row r="1202" spans="1:12" s="170" customFormat="1" x14ac:dyDescent="0.25">
      <c r="A1202" s="40"/>
      <c r="B1202" s="40"/>
      <c r="C1202" s="40"/>
      <c r="D1202" s="40"/>
      <c r="E1202" s="40"/>
      <c r="G1202" s="40"/>
      <c r="H1202" s="40"/>
      <c r="I1202" s="40"/>
      <c r="J1202" s="40"/>
      <c r="K1202" s="40"/>
      <c r="L1202" s="40"/>
    </row>
    <row r="1203" spans="1:12" s="170" customFormat="1" x14ac:dyDescent="0.25">
      <c r="A1203" s="40"/>
      <c r="B1203" s="40"/>
      <c r="C1203" s="40"/>
      <c r="D1203" s="40"/>
      <c r="E1203" s="40"/>
      <c r="G1203" s="40"/>
      <c r="H1203" s="40"/>
      <c r="I1203" s="40"/>
      <c r="J1203" s="40"/>
      <c r="K1203" s="40"/>
      <c r="L1203" s="40"/>
    </row>
    <row r="1204" spans="1:12" s="170" customFormat="1" x14ac:dyDescent="0.25">
      <c r="A1204" s="40"/>
      <c r="B1204" s="40"/>
      <c r="C1204" s="40"/>
      <c r="D1204" s="40"/>
      <c r="E1204" s="40"/>
      <c r="G1204" s="40"/>
      <c r="H1204" s="40"/>
      <c r="I1204" s="40"/>
      <c r="J1204" s="40"/>
      <c r="K1204" s="40"/>
      <c r="L1204" s="40"/>
    </row>
    <row r="1205" spans="1:12" s="170" customFormat="1" x14ac:dyDescent="0.25">
      <c r="A1205" s="40"/>
      <c r="B1205" s="40"/>
      <c r="C1205" s="40"/>
      <c r="D1205" s="40"/>
      <c r="E1205" s="40"/>
      <c r="G1205" s="40"/>
      <c r="H1205" s="40"/>
      <c r="I1205" s="40"/>
      <c r="J1205" s="40"/>
      <c r="K1205" s="40"/>
      <c r="L1205" s="40"/>
    </row>
    <row r="1206" spans="1:12" s="170" customFormat="1" x14ac:dyDescent="0.25">
      <c r="A1206" s="40"/>
      <c r="B1206" s="40"/>
      <c r="C1206" s="40"/>
      <c r="D1206" s="40"/>
      <c r="E1206" s="40"/>
      <c r="G1206" s="40"/>
      <c r="H1206" s="40"/>
      <c r="I1206" s="40"/>
      <c r="J1206" s="40"/>
      <c r="K1206" s="40"/>
      <c r="L1206" s="40"/>
    </row>
    <row r="1207" spans="1:12" s="170" customFormat="1" x14ac:dyDescent="0.25">
      <c r="A1207" s="40"/>
      <c r="B1207" s="40"/>
      <c r="C1207" s="40"/>
      <c r="D1207" s="40"/>
      <c r="E1207" s="40"/>
      <c r="G1207" s="40"/>
      <c r="H1207" s="40"/>
      <c r="I1207" s="40"/>
      <c r="J1207" s="40"/>
      <c r="K1207" s="40"/>
      <c r="L1207" s="40"/>
    </row>
    <row r="1208" spans="1:12" s="170" customFormat="1" x14ac:dyDescent="0.25">
      <c r="A1208" s="40"/>
      <c r="B1208" s="40"/>
      <c r="C1208" s="40"/>
      <c r="D1208" s="40"/>
      <c r="E1208" s="40"/>
      <c r="G1208" s="40"/>
      <c r="H1208" s="40"/>
      <c r="I1208" s="40"/>
      <c r="J1208" s="40"/>
      <c r="K1208" s="40"/>
      <c r="L1208" s="40"/>
    </row>
    <row r="1209" spans="1:12" s="170" customFormat="1" x14ac:dyDescent="0.25">
      <c r="A1209" s="40"/>
      <c r="B1209" s="40"/>
      <c r="C1209" s="40"/>
      <c r="D1209" s="40"/>
      <c r="E1209" s="40"/>
      <c r="G1209" s="40"/>
      <c r="H1209" s="40"/>
      <c r="I1209" s="40"/>
      <c r="J1209" s="40"/>
      <c r="K1209" s="40"/>
      <c r="L1209" s="40"/>
    </row>
    <row r="1210" spans="1:12" s="170" customFormat="1" x14ac:dyDescent="0.25">
      <c r="A1210" s="40"/>
      <c r="B1210" s="40"/>
      <c r="C1210" s="40"/>
      <c r="D1210" s="40"/>
      <c r="E1210" s="40"/>
      <c r="G1210" s="40"/>
      <c r="H1210" s="40"/>
      <c r="I1210" s="40"/>
      <c r="J1210" s="40"/>
      <c r="K1210" s="40"/>
      <c r="L1210" s="40"/>
    </row>
    <row r="1211" spans="1:12" s="170" customFormat="1" x14ac:dyDescent="0.25">
      <c r="A1211" s="40"/>
      <c r="B1211" s="40"/>
      <c r="C1211" s="40"/>
      <c r="D1211" s="40"/>
      <c r="E1211" s="40"/>
      <c r="G1211" s="40"/>
      <c r="H1211" s="40"/>
      <c r="I1211" s="40"/>
      <c r="J1211" s="40"/>
      <c r="K1211" s="40"/>
      <c r="L1211" s="40"/>
    </row>
    <row r="1212" spans="1:12" s="170" customFormat="1" x14ac:dyDescent="0.25">
      <c r="A1212" s="40"/>
      <c r="B1212" s="40"/>
      <c r="C1212" s="40"/>
      <c r="D1212" s="40"/>
      <c r="E1212" s="40"/>
      <c r="G1212" s="40"/>
      <c r="H1212" s="40"/>
      <c r="I1212" s="40"/>
      <c r="J1212" s="40"/>
      <c r="K1212" s="40"/>
      <c r="L1212" s="40"/>
    </row>
    <row r="1213" spans="1:12" s="170" customFormat="1" x14ac:dyDescent="0.25">
      <c r="A1213" s="40"/>
      <c r="B1213" s="40"/>
      <c r="C1213" s="40"/>
      <c r="D1213" s="40"/>
      <c r="E1213" s="40"/>
      <c r="G1213" s="40"/>
      <c r="H1213" s="40"/>
      <c r="I1213" s="40"/>
      <c r="J1213" s="40"/>
      <c r="K1213" s="40"/>
      <c r="L1213" s="40"/>
    </row>
    <row r="1214" spans="1:12" s="170" customFormat="1" x14ac:dyDescent="0.25">
      <c r="A1214" s="40"/>
      <c r="B1214" s="40"/>
      <c r="C1214" s="40"/>
      <c r="D1214" s="40"/>
      <c r="E1214" s="40"/>
      <c r="G1214" s="40"/>
      <c r="H1214" s="40"/>
      <c r="I1214" s="40"/>
      <c r="J1214" s="40"/>
      <c r="K1214" s="40"/>
      <c r="L1214" s="40"/>
    </row>
    <row r="1215" spans="1:12" s="170" customFormat="1" x14ac:dyDescent="0.25">
      <c r="A1215" s="40"/>
      <c r="B1215" s="40"/>
      <c r="C1215" s="40"/>
      <c r="D1215" s="40"/>
      <c r="E1215" s="40"/>
      <c r="G1215" s="40"/>
      <c r="H1215" s="40"/>
      <c r="I1215" s="40"/>
      <c r="J1215" s="40"/>
      <c r="K1215" s="40"/>
      <c r="L1215" s="40"/>
    </row>
    <row r="1216" spans="1:12" s="170" customFormat="1" x14ac:dyDescent="0.25">
      <c r="A1216" s="40"/>
      <c r="B1216" s="40"/>
      <c r="C1216" s="40"/>
      <c r="D1216" s="40"/>
      <c r="E1216" s="40"/>
      <c r="G1216" s="40"/>
      <c r="H1216" s="40"/>
      <c r="I1216" s="40"/>
      <c r="J1216" s="40"/>
      <c r="K1216" s="40"/>
      <c r="L1216" s="40"/>
    </row>
    <row r="1217" spans="1:12" s="170" customFormat="1" x14ac:dyDescent="0.25">
      <c r="A1217" s="40"/>
      <c r="B1217" s="40"/>
      <c r="C1217" s="40"/>
      <c r="D1217" s="40"/>
      <c r="E1217" s="40"/>
      <c r="G1217" s="40"/>
      <c r="H1217" s="40"/>
      <c r="I1217" s="40"/>
      <c r="J1217" s="40"/>
      <c r="K1217" s="40"/>
      <c r="L1217" s="40"/>
    </row>
    <row r="1218" spans="1:12" s="170" customFormat="1" x14ac:dyDescent="0.25">
      <c r="A1218" s="40"/>
      <c r="B1218" s="40"/>
      <c r="C1218" s="40"/>
      <c r="D1218" s="40"/>
      <c r="E1218" s="40"/>
      <c r="G1218" s="40"/>
      <c r="H1218" s="40"/>
      <c r="I1218" s="40"/>
      <c r="J1218" s="40"/>
      <c r="K1218" s="40"/>
      <c r="L1218" s="40"/>
    </row>
    <row r="1219" spans="1:12" s="170" customFormat="1" x14ac:dyDescent="0.25">
      <c r="A1219" s="40"/>
      <c r="B1219" s="40"/>
      <c r="C1219" s="40"/>
      <c r="D1219" s="40"/>
      <c r="E1219" s="40"/>
      <c r="G1219" s="40"/>
      <c r="H1219" s="40"/>
      <c r="I1219" s="40"/>
      <c r="J1219" s="40"/>
      <c r="K1219" s="40"/>
      <c r="L1219" s="40"/>
    </row>
    <row r="1220" spans="1:12" s="170" customFormat="1" x14ac:dyDescent="0.25">
      <c r="A1220" s="40"/>
      <c r="B1220" s="40"/>
      <c r="C1220" s="40"/>
      <c r="D1220" s="40"/>
      <c r="E1220" s="40"/>
      <c r="G1220" s="40"/>
      <c r="H1220" s="40"/>
      <c r="I1220" s="40"/>
      <c r="J1220" s="40"/>
      <c r="K1220" s="40"/>
      <c r="L1220" s="40"/>
    </row>
    <row r="1221" spans="1:12" s="170" customFormat="1" x14ac:dyDescent="0.25">
      <c r="A1221" s="40"/>
      <c r="B1221" s="40"/>
      <c r="C1221" s="40"/>
      <c r="D1221" s="40"/>
      <c r="E1221" s="40"/>
      <c r="G1221" s="40"/>
      <c r="H1221" s="40"/>
      <c r="I1221" s="40"/>
      <c r="J1221" s="40"/>
      <c r="K1221" s="40"/>
      <c r="L1221" s="40"/>
    </row>
    <row r="1222" spans="1:12" s="170" customFormat="1" x14ac:dyDescent="0.25">
      <c r="A1222" s="40"/>
      <c r="B1222" s="40"/>
      <c r="C1222" s="40"/>
      <c r="D1222" s="40"/>
      <c r="E1222" s="40"/>
      <c r="G1222" s="40"/>
      <c r="H1222" s="40"/>
      <c r="I1222" s="40"/>
      <c r="J1222" s="40"/>
      <c r="K1222" s="40"/>
      <c r="L1222" s="40"/>
    </row>
    <row r="1223" spans="1:12" s="170" customFormat="1" x14ac:dyDescent="0.25">
      <c r="A1223" s="40"/>
      <c r="B1223" s="40"/>
      <c r="C1223" s="40"/>
      <c r="D1223" s="40"/>
      <c r="E1223" s="40"/>
      <c r="G1223" s="40"/>
      <c r="H1223" s="40"/>
      <c r="I1223" s="40"/>
      <c r="J1223" s="40"/>
      <c r="K1223" s="40"/>
      <c r="L1223" s="40"/>
    </row>
    <row r="1224" spans="1:12" s="170" customFormat="1" x14ac:dyDescent="0.25">
      <c r="A1224" s="40"/>
      <c r="B1224" s="40"/>
      <c r="C1224" s="40"/>
      <c r="D1224" s="40"/>
      <c r="E1224" s="40"/>
      <c r="G1224" s="40"/>
      <c r="H1224" s="40"/>
      <c r="I1224" s="40"/>
      <c r="J1224" s="40"/>
      <c r="K1224" s="40"/>
      <c r="L1224" s="40"/>
    </row>
    <row r="1225" spans="1:12" s="170" customFormat="1" x14ac:dyDescent="0.25">
      <c r="A1225" s="40"/>
      <c r="B1225" s="40"/>
      <c r="C1225" s="40"/>
      <c r="D1225" s="40"/>
      <c r="E1225" s="40"/>
      <c r="G1225" s="40"/>
      <c r="H1225" s="40"/>
      <c r="I1225" s="40"/>
      <c r="J1225" s="40"/>
      <c r="K1225" s="40"/>
      <c r="L1225" s="40"/>
    </row>
    <row r="1226" spans="1:12" s="170" customFormat="1" x14ac:dyDescent="0.25">
      <c r="A1226" s="40"/>
      <c r="B1226" s="40"/>
      <c r="C1226" s="40"/>
      <c r="D1226" s="40"/>
      <c r="E1226" s="40"/>
      <c r="G1226" s="40"/>
      <c r="H1226" s="40"/>
      <c r="I1226" s="40"/>
      <c r="J1226" s="40"/>
      <c r="K1226" s="40"/>
      <c r="L1226" s="40"/>
    </row>
    <row r="1227" spans="1:12" s="170" customFormat="1" x14ac:dyDescent="0.25">
      <c r="A1227" s="40"/>
      <c r="B1227" s="40"/>
      <c r="C1227" s="40"/>
      <c r="D1227" s="40"/>
      <c r="E1227" s="40"/>
      <c r="G1227" s="40"/>
      <c r="H1227" s="40"/>
      <c r="I1227" s="40"/>
      <c r="J1227" s="40"/>
      <c r="K1227" s="40"/>
      <c r="L1227" s="40"/>
    </row>
    <row r="1228" spans="1:12" s="170" customFormat="1" x14ac:dyDescent="0.25">
      <c r="A1228" s="40"/>
      <c r="B1228" s="40"/>
      <c r="C1228" s="40"/>
      <c r="D1228" s="40"/>
      <c r="E1228" s="40"/>
      <c r="G1228" s="40"/>
      <c r="H1228" s="40"/>
      <c r="I1228" s="40"/>
      <c r="J1228" s="40"/>
      <c r="K1228" s="40"/>
      <c r="L1228" s="40"/>
    </row>
    <row r="1229" spans="1:12" s="170" customFormat="1" x14ac:dyDescent="0.25">
      <c r="A1229" s="40"/>
      <c r="B1229" s="40"/>
      <c r="C1229" s="40"/>
      <c r="D1229" s="40"/>
      <c r="E1229" s="40"/>
      <c r="G1229" s="40"/>
      <c r="H1229" s="40"/>
      <c r="I1229" s="40"/>
      <c r="J1229" s="40"/>
      <c r="K1229" s="40"/>
      <c r="L1229" s="40"/>
    </row>
    <row r="1230" spans="1:12" s="170" customFormat="1" x14ac:dyDescent="0.25">
      <c r="A1230" s="40"/>
      <c r="B1230" s="40"/>
      <c r="C1230" s="40"/>
      <c r="D1230" s="40"/>
      <c r="E1230" s="40"/>
      <c r="G1230" s="40"/>
      <c r="H1230" s="40"/>
      <c r="I1230" s="40"/>
      <c r="J1230" s="40"/>
      <c r="K1230" s="40"/>
      <c r="L1230" s="40"/>
    </row>
    <row r="1231" spans="1:12" s="170" customFormat="1" x14ac:dyDescent="0.25">
      <c r="A1231" s="40"/>
      <c r="B1231" s="40"/>
      <c r="C1231" s="40"/>
      <c r="D1231" s="40"/>
      <c r="E1231" s="40"/>
      <c r="G1231" s="40"/>
      <c r="H1231" s="40"/>
      <c r="I1231" s="40"/>
      <c r="J1231" s="40"/>
      <c r="K1231" s="40"/>
      <c r="L1231" s="40"/>
    </row>
    <row r="1232" spans="1:12" s="170" customFormat="1" x14ac:dyDescent="0.25">
      <c r="A1232" s="40"/>
      <c r="B1232" s="40"/>
      <c r="C1232" s="40"/>
      <c r="D1232" s="40"/>
      <c r="E1232" s="40"/>
      <c r="G1232" s="40"/>
      <c r="H1232" s="40"/>
      <c r="I1232" s="40"/>
      <c r="J1232" s="40"/>
      <c r="K1232" s="40"/>
      <c r="L1232" s="40"/>
    </row>
    <row r="1233" spans="1:12" s="170" customFormat="1" x14ac:dyDescent="0.25">
      <c r="A1233" s="40"/>
      <c r="B1233" s="40"/>
      <c r="C1233" s="40"/>
      <c r="D1233" s="40"/>
      <c r="E1233" s="40"/>
      <c r="G1233" s="40"/>
      <c r="H1233" s="40"/>
      <c r="I1233" s="40"/>
      <c r="J1233" s="40"/>
      <c r="K1233" s="40"/>
      <c r="L1233" s="40"/>
    </row>
    <row r="1234" spans="1:12" s="170" customFormat="1" x14ac:dyDescent="0.25">
      <c r="A1234" s="40"/>
      <c r="B1234" s="40"/>
      <c r="C1234" s="40"/>
      <c r="D1234" s="40"/>
      <c r="E1234" s="40"/>
      <c r="G1234" s="40"/>
      <c r="H1234" s="40"/>
      <c r="I1234" s="40"/>
      <c r="J1234" s="40"/>
      <c r="K1234" s="40"/>
      <c r="L1234" s="40"/>
    </row>
    <row r="1235" spans="1:12" s="170" customFormat="1" x14ac:dyDescent="0.25">
      <c r="A1235" s="40"/>
      <c r="B1235" s="40"/>
      <c r="C1235" s="40"/>
      <c r="D1235" s="40"/>
      <c r="E1235" s="40"/>
      <c r="G1235" s="40"/>
      <c r="H1235" s="40"/>
      <c r="I1235" s="40"/>
      <c r="J1235" s="40"/>
      <c r="K1235" s="40"/>
      <c r="L1235" s="40"/>
    </row>
    <row r="1236" spans="1:12" s="170" customFormat="1" x14ac:dyDescent="0.25">
      <c r="A1236" s="40"/>
      <c r="B1236" s="40"/>
      <c r="C1236" s="40"/>
      <c r="D1236" s="40"/>
      <c r="E1236" s="40"/>
      <c r="G1236" s="40"/>
      <c r="H1236" s="40"/>
      <c r="I1236" s="40"/>
      <c r="J1236" s="40"/>
      <c r="K1236" s="40"/>
      <c r="L1236" s="40"/>
    </row>
    <row r="1237" spans="1:12" s="170" customFormat="1" x14ac:dyDescent="0.25">
      <c r="A1237" s="40"/>
      <c r="B1237" s="40"/>
      <c r="C1237" s="40"/>
      <c r="D1237" s="40"/>
      <c r="E1237" s="40"/>
      <c r="G1237" s="40"/>
      <c r="H1237" s="40"/>
      <c r="I1237" s="40"/>
      <c r="J1237" s="40"/>
      <c r="K1237" s="40"/>
      <c r="L1237" s="40"/>
    </row>
    <row r="1238" spans="1:12" s="170" customFormat="1" x14ac:dyDescent="0.25">
      <c r="A1238" s="40"/>
      <c r="B1238" s="40"/>
      <c r="C1238" s="40"/>
      <c r="D1238" s="40"/>
      <c r="E1238" s="40"/>
      <c r="G1238" s="40"/>
      <c r="H1238" s="40"/>
      <c r="I1238" s="40"/>
      <c r="J1238" s="40"/>
      <c r="K1238" s="40"/>
      <c r="L1238" s="40"/>
    </row>
    <row r="1239" spans="1:12" s="170" customFormat="1" x14ac:dyDescent="0.25">
      <c r="A1239" s="40"/>
      <c r="B1239" s="40"/>
      <c r="C1239" s="40"/>
      <c r="D1239" s="40"/>
      <c r="E1239" s="40"/>
      <c r="G1239" s="40"/>
      <c r="H1239" s="40"/>
      <c r="I1239" s="40"/>
      <c r="J1239" s="40"/>
      <c r="K1239" s="40"/>
      <c r="L1239" s="40"/>
    </row>
    <row r="1240" spans="1:12" s="170" customFormat="1" x14ac:dyDescent="0.25">
      <c r="A1240" s="40"/>
      <c r="B1240" s="40"/>
      <c r="C1240" s="40"/>
      <c r="D1240" s="40"/>
      <c r="E1240" s="40"/>
      <c r="G1240" s="40"/>
      <c r="H1240" s="40"/>
      <c r="I1240" s="40"/>
      <c r="J1240" s="40"/>
      <c r="K1240" s="40"/>
      <c r="L1240" s="40"/>
    </row>
    <row r="1241" spans="1:12" s="170" customFormat="1" x14ac:dyDescent="0.25">
      <c r="A1241" s="40"/>
      <c r="B1241" s="40"/>
      <c r="C1241" s="40"/>
      <c r="D1241" s="40"/>
      <c r="E1241" s="40"/>
      <c r="G1241" s="40"/>
      <c r="H1241" s="40"/>
      <c r="I1241" s="40"/>
      <c r="J1241" s="40"/>
      <c r="K1241" s="40"/>
      <c r="L1241" s="40"/>
    </row>
    <row r="1242" spans="1:12" s="170" customFormat="1" x14ac:dyDescent="0.25">
      <c r="A1242" s="40"/>
      <c r="B1242" s="40"/>
      <c r="C1242" s="40"/>
      <c r="D1242" s="40"/>
      <c r="E1242" s="40"/>
      <c r="G1242" s="40"/>
      <c r="H1242" s="40"/>
      <c r="I1242" s="40"/>
      <c r="J1242" s="40"/>
      <c r="K1242" s="40"/>
      <c r="L1242" s="40"/>
    </row>
    <row r="1243" spans="1:12" s="170" customFormat="1" x14ac:dyDescent="0.25">
      <c r="A1243" s="40"/>
      <c r="B1243" s="40"/>
      <c r="C1243" s="40"/>
      <c r="D1243" s="40"/>
      <c r="E1243" s="40"/>
      <c r="G1243" s="40"/>
      <c r="H1243" s="40"/>
      <c r="I1243" s="40"/>
      <c r="J1243" s="40"/>
      <c r="K1243" s="40"/>
      <c r="L1243" s="40"/>
    </row>
    <row r="1244" spans="1:12" s="170" customFormat="1" x14ac:dyDescent="0.25">
      <c r="A1244" s="40"/>
      <c r="B1244" s="40"/>
      <c r="C1244" s="40"/>
      <c r="D1244" s="40"/>
      <c r="E1244" s="40"/>
      <c r="G1244" s="40"/>
      <c r="H1244" s="40"/>
      <c r="I1244" s="40"/>
      <c r="J1244" s="40"/>
      <c r="K1244" s="40"/>
      <c r="L1244" s="40"/>
    </row>
    <row r="1245" spans="1:12" s="170" customFormat="1" x14ac:dyDescent="0.25">
      <c r="A1245" s="40"/>
      <c r="B1245" s="40"/>
      <c r="C1245" s="40"/>
      <c r="D1245" s="40"/>
      <c r="E1245" s="40"/>
      <c r="G1245" s="40"/>
      <c r="H1245" s="40"/>
      <c r="I1245" s="40"/>
      <c r="J1245" s="40"/>
      <c r="K1245" s="40"/>
      <c r="L1245" s="40"/>
    </row>
    <row r="1246" spans="1:12" s="170" customFormat="1" x14ac:dyDescent="0.25">
      <c r="A1246" s="40"/>
      <c r="B1246" s="40"/>
      <c r="C1246" s="40"/>
      <c r="D1246" s="40"/>
      <c r="E1246" s="40"/>
      <c r="G1246" s="40"/>
      <c r="H1246" s="40"/>
      <c r="I1246" s="40"/>
      <c r="J1246" s="40"/>
      <c r="K1246" s="40"/>
      <c r="L1246" s="40"/>
    </row>
    <row r="1247" spans="1:12" s="170" customFormat="1" x14ac:dyDescent="0.25">
      <c r="A1247" s="40"/>
      <c r="B1247" s="40"/>
      <c r="C1247" s="40"/>
      <c r="D1247" s="40"/>
      <c r="E1247" s="40"/>
      <c r="G1247" s="40"/>
      <c r="H1247" s="40"/>
      <c r="I1247" s="40"/>
      <c r="J1247" s="40"/>
      <c r="K1247" s="40"/>
      <c r="L1247" s="40"/>
    </row>
    <row r="1248" spans="1:12" s="170" customFormat="1" x14ac:dyDescent="0.25">
      <c r="A1248" s="40"/>
      <c r="B1248" s="40"/>
      <c r="C1248" s="40"/>
      <c r="D1248" s="40"/>
      <c r="E1248" s="40"/>
      <c r="G1248" s="40"/>
      <c r="H1248" s="40"/>
      <c r="I1248" s="40"/>
      <c r="J1248" s="40"/>
      <c r="K1248" s="40"/>
      <c r="L1248" s="40"/>
    </row>
    <row r="1249" spans="1:12" s="170" customFormat="1" x14ac:dyDescent="0.25">
      <c r="A1249" s="40"/>
      <c r="B1249" s="40"/>
      <c r="C1249" s="40"/>
      <c r="D1249" s="40"/>
      <c r="E1249" s="40"/>
      <c r="G1249" s="40"/>
      <c r="H1249" s="40"/>
      <c r="I1249" s="40"/>
      <c r="J1249" s="40"/>
      <c r="K1249" s="40"/>
      <c r="L1249" s="40"/>
    </row>
    <row r="1250" spans="1:12" s="170" customFormat="1" x14ac:dyDescent="0.25">
      <c r="A1250" s="40"/>
      <c r="B1250" s="40"/>
      <c r="C1250" s="40"/>
      <c r="D1250" s="40"/>
      <c r="E1250" s="40"/>
      <c r="G1250" s="40"/>
      <c r="H1250" s="40"/>
      <c r="I1250" s="40"/>
      <c r="J1250" s="40"/>
      <c r="K1250" s="40"/>
      <c r="L1250" s="40"/>
    </row>
    <row r="1251" spans="1:12" s="170" customFormat="1" x14ac:dyDescent="0.25">
      <c r="A1251" s="40"/>
      <c r="B1251" s="40"/>
      <c r="C1251" s="40"/>
      <c r="D1251" s="40"/>
      <c r="E1251" s="40"/>
      <c r="G1251" s="40"/>
      <c r="H1251" s="40"/>
      <c r="I1251" s="40"/>
      <c r="J1251" s="40"/>
      <c r="K1251" s="40"/>
      <c r="L1251" s="40"/>
    </row>
    <row r="1252" spans="1:12" s="170" customFormat="1" x14ac:dyDescent="0.25">
      <c r="A1252" s="40"/>
      <c r="B1252" s="40"/>
      <c r="C1252" s="40"/>
      <c r="D1252" s="40"/>
      <c r="E1252" s="40"/>
      <c r="G1252" s="40"/>
      <c r="H1252" s="40"/>
      <c r="I1252" s="40"/>
      <c r="J1252" s="40"/>
      <c r="K1252" s="40"/>
      <c r="L1252" s="40"/>
    </row>
    <row r="1253" spans="1:12" s="170" customFormat="1" x14ac:dyDescent="0.25">
      <c r="A1253" s="40"/>
      <c r="B1253" s="40"/>
      <c r="C1253" s="40"/>
      <c r="D1253" s="40"/>
      <c r="E1253" s="40"/>
      <c r="G1253" s="40"/>
      <c r="H1253" s="40"/>
      <c r="I1253" s="40"/>
      <c r="J1253" s="40"/>
      <c r="K1253" s="40"/>
      <c r="L1253" s="40"/>
    </row>
    <row r="1254" spans="1:12" s="170" customFormat="1" x14ac:dyDescent="0.25">
      <c r="A1254" s="40"/>
      <c r="B1254" s="40"/>
      <c r="C1254" s="40"/>
      <c r="D1254" s="40"/>
      <c r="E1254" s="40"/>
      <c r="G1254" s="40"/>
      <c r="H1254" s="40"/>
      <c r="I1254" s="40"/>
      <c r="J1254" s="40"/>
      <c r="K1254" s="40"/>
      <c r="L1254" s="40"/>
    </row>
    <row r="1255" spans="1:12" s="170" customFormat="1" x14ac:dyDescent="0.25">
      <c r="A1255" s="40"/>
      <c r="B1255" s="40"/>
      <c r="C1255" s="40"/>
      <c r="D1255" s="40"/>
      <c r="E1255" s="40"/>
      <c r="G1255" s="40"/>
      <c r="H1255" s="40"/>
      <c r="I1255" s="40"/>
      <c r="J1255" s="40"/>
      <c r="K1255" s="40"/>
      <c r="L1255" s="40"/>
    </row>
    <row r="1256" spans="1:12" s="170" customFormat="1" x14ac:dyDescent="0.25">
      <c r="A1256" s="40"/>
      <c r="B1256" s="40"/>
      <c r="C1256" s="40"/>
      <c r="D1256" s="40"/>
      <c r="E1256" s="40"/>
      <c r="G1256" s="40"/>
      <c r="H1256" s="40"/>
      <c r="I1256" s="40"/>
      <c r="J1256" s="40"/>
      <c r="K1256" s="40"/>
      <c r="L1256" s="40"/>
    </row>
    <row r="1257" spans="1:12" s="170" customFormat="1" x14ac:dyDescent="0.25">
      <c r="A1257" s="40"/>
      <c r="B1257" s="40"/>
      <c r="C1257" s="40"/>
      <c r="D1257" s="40"/>
      <c r="E1257" s="40"/>
      <c r="G1257" s="40"/>
      <c r="H1257" s="40"/>
      <c r="I1257" s="40"/>
      <c r="J1257" s="40"/>
      <c r="K1257" s="40"/>
      <c r="L1257" s="40"/>
    </row>
    <row r="1258" spans="1:12" s="170" customFormat="1" x14ac:dyDescent="0.25">
      <c r="A1258" s="40"/>
      <c r="B1258" s="40"/>
      <c r="C1258" s="40"/>
      <c r="D1258" s="40"/>
      <c r="E1258" s="40"/>
      <c r="G1258" s="40"/>
      <c r="H1258" s="40"/>
      <c r="I1258" s="40"/>
      <c r="J1258" s="40"/>
      <c r="K1258" s="40"/>
      <c r="L1258" s="40"/>
    </row>
    <row r="1259" spans="1:12" s="170" customFormat="1" x14ac:dyDescent="0.25">
      <c r="A1259" s="40"/>
      <c r="B1259" s="40"/>
      <c r="C1259" s="40"/>
      <c r="D1259" s="40"/>
      <c r="E1259" s="40"/>
      <c r="G1259" s="40"/>
      <c r="H1259" s="40"/>
      <c r="I1259" s="40"/>
      <c r="J1259" s="40"/>
      <c r="K1259" s="40"/>
      <c r="L1259" s="40"/>
    </row>
    <row r="1260" spans="1:12" s="170" customFormat="1" x14ac:dyDescent="0.25">
      <c r="A1260" s="40"/>
      <c r="B1260" s="40"/>
      <c r="C1260" s="40"/>
      <c r="D1260" s="40"/>
      <c r="E1260" s="40"/>
      <c r="G1260" s="40"/>
      <c r="H1260" s="40"/>
      <c r="I1260" s="40"/>
      <c r="J1260" s="40"/>
      <c r="K1260" s="40"/>
      <c r="L1260" s="40"/>
    </row>
    <row r="1261" spans="1:12" s="170" customFormat="1" x14ac:dyDescent="0.25">
      <c r="A1261" s="40"/>
      <c r="B1261" s="40"/>
      <c r="C1261" s="40"/>
      <c r="D1261" s="40"/>
      <c r="E1261" s="40"/>
      <c r="G1261" s="40"/>
      <c r="H1261" s="40"/>
      <c r="I1261" s="40"/>
      <c r="J1261" s="40"/>
      <c r="K1261" s="40"/>
      <c r="L1261" s="40"/>
    </row>
    <row r="1262" spans="1:12" s="170" customFormat="1" x14ac:dyDescent="0.25">
      <c r="A1262" s="40"/>
      <c r="B1262" s="40"/>
      <c r="C1262" s="40"/>
      <c r="D1262" s="40"/>
      <c r="E1262" s="40"/>
      <c r="G1262" s="40"/>
      <c r="H1262" s="40"/>
      <c r="I1262" s="40"/>
      <c r="J1262" s="40"/>
      <c r="K1262" s="40"/>
      <c r="L1262" s="40"/>
    </row>
    <row r="1263" spans="1:12" s="170" customFormat="1" x14ac:dyDescent="0.25">
      <c r="A1263" s="40"/>
      <c r="B1263" s="40"/>
      <c r="C1263" s="40"/>
      <c r="D1263" s="40"/>
      <c r="E1263" s="40"/>
      <c r="G1263" s="40"/>
      <c r="H1263" s="40"/>
      <c r="I1263" s="40"/>
      <c r="J1263" s="40"/>
      <c r="K1263" s="40"/>
      <c r="L1263" s="40"/>
    </row>
    <row r="1264" spans="1:12" s="170" customFormat="1" x14ac:dyDescent="0.25">
      <c r="A1264" s="40"/>
      <c r="B1264" s="40"/>
      <c r="C1264" s="40"/>
      <c r="D1264" s="40"/>
      <c r="E1264" s="40"/>
      <c r="G1264" s="40"/>
      <c r="H1264" s="40"/>
      <c r="I1264" s="40"/>
      <c r="J1264" s="40"/>
      <c r="K1264" s="40"/>
      <c r="L1264" s="40"/>
    </row>
    <row r="1265" spans="1:12" s="170" customFormat="1" x14ac:dyDescent="0.25">
      <c r="A1265" s="40"/>
      <c r="B1265" s="40"/>
      <c r="C1265" s="40"/>
      <c r="D1265" s="40"/>
      <c r="E1265" s="40"/>
      <c r="G1265" s="40"/>
      <c r="H1265" s="40"/>
      <c r="I1265" s="40"/>
      <c r="J1265" s="40"/>
      <c r="K1265" s="40"/>
      <c r="L1265" s="40"/>
    </row>
    <row r="1266" spans="1:12" s="170" customFormat="1" x14ac:dyDescent="0.25">
      <c r="A1266" s="40"/>
      <c r="B1266" s="40"/>
      <c r="C1266" s="40"/>
      <c r="D1266" s="40"/>
      <c r="E1266" s="40"/>
      <c r="G1266" s="40"/>
      <c r="H1266" s="40"/>
      <c r="I1266" s="40"/>
      <c r="J1266" s="40"/>
      <c r="K1266" s="40"/>
      <c r="L1266" s="40"/>
    </row>
    <row r="1267" spans="1:12" s="170" customFormat="1" x14ac:dyDescent="0.25">
      <c r="A1267" s="40"/>
      <c r="B1267" s="40"/>
      <c r="C1267" s="40"/>
      <c r="D1267" s="40"/>
      <c r="E1267" s="40"/>
      <c r="G1267" s="40"/>
      <c r="H1267" s="40"/>
      <c r="I1267" s="40"/>
      <c r="J1267" s="40"/>
      <c r="K1267" s="40"/>
      <c r="L1267" s="40"/>
    </row>
    <row r="1268" spans="1:12" s="170" customFormat="1" x14ac:dyDescent="0.25">
      <c r="A1268" s="40"/>
      <c r="B1268" s="40"/>
      <c r="C1268" s="40"/>
      <c r="D1268" s="40"/>
      <c r="E1268" s="40"/>
      <c r="G1268" s="40"/>
      <c r="H1268" s="40"/>
      <c r="I1268" s="40"/>
      <c r="J1268" s="40"/>
      <c r="K1268" s="40"/>
      <c r="L1268" s="40"/>
    </row>
    <row r="1269" spans="1:12" s="170" customFormat="1" x14ac:dyDescent="0.25">
      <c r="A1269" s="40"/>
      <c r="B1269" s="40"/>
      <c r="C1269" s="40"/>
      <c r="D1269" s="40"/>
      <c r="E1269" s="40"/>
      <c r="G1269" s="40"/>
      <c r="H1269" s="40"/>
      <c r="I1269" s="40"/>
      <c r="J1269" s="40"/>
      <c r="K1269" s="40"/>
      <c r="L1269" s="40"/>
    </row>
    <row r="1270" spans="1:12" s="170" customFormat="1" x14ac:dyDescent="0.25">
      <c r="A1270" s="40"/>
      <c r="B1270" s="40"/>
      <c r="C1270" s="40"/>
      <c r="D1270" s="40"/>
      <c r="E1270" s="40"/>
      <c r="G1270" s="40"/>
      <c r="H1270" s="40"/>
      <c r="I1270" s="40"/>
      <c r="J1270" s="40"/>
      <c r="K1270" s="40"/>
      <c r="L1270" s="40"/>
    </row>
    <row r="1271" spans="1:12" s="170" customFormat="1" x14ac:dyDescent="0.25">
      <c r="A1271" s="40"/>
      <c r="B1271" s="40"/>
      <c r="C1271" s="40"/>
      <c r="D1271" s="40"/>
      <c r="E1271" s="40"/>
      <c r="G1271" s="40"/>
      <c r="H1271" s="40"/>
      <c r="I1271" s="40"/>
      <c r="J1271" s="40"/>
      <c r="K1271" s="40"/>
      <c r="L1271" s="40"/>
    </row>
    <row r="1272" spans="1:12" s="170" customFormat="1" x14ac:dyDescent="0.25">
      <c r="A1272" s="40"/>
      <c r="B1272" s="40"/>
      <c r="C1272" s="40"/>
      <c r="D1272" s="40"/>
      <c r="E1272" s="40"/>
      <c r="G1272" s="40"/>
      <c r="H1272" s="40"/>
      <c r="I1272" s="40"/>
      <c r="J1272" s="40"/>
      <c r="K1272" s="40"/>
      <c r="L1272" s="40"/>
    </row>
    <row r="1273" spans="1:12" s="170" customFormat="1" x14ac:dyDescent="0.25">
      <c r="A1273" s="40"/>
      <c r="B1273" s="40"/>
      <c r="C1273" s="40"/>
      <c r="D1273" s="40"/>
      <c r="E1273" s="40"/>
      <c r="G1273" s="40"/>
      <c r="H1273" s="40"/>
      <c r="I1273" s="40"/>
      <c r="J1273" s="40"/>
      <c r="K1273" s="40"/>
      <c r="L1273" s="40"/>
    </row>
    <row r="1274" spans="1:12" s="170" customFormat="1" x14ac:dyDescent="0.25">
      <c r="A1274" s="40"/>
      <c r="B1274" s="40"/>
      <c r="C1274" s="40"/>
      <c r="D1274" s="40"/>
      <c r="E1274" s="40"/>
      <c r="G1274" s="40"/>
      <c r="H1274" s="40"/>
      <c r="I1274" s="40"/>
      <c r="J1274" s="40"/>
      <c r="K1274" s="40"/>
      <c r="L1274" s="40"/>
    </row>
    <row r="1275" spans="1:12" s="170" customFormat="1" x14ac:dyDescent="0.25">
      <c r="A1275" s="40"/>
      <c r="B1275" s="40"/>
      <c r="C1275" s="40"/>
      <c r="D1275" s="40"/>
      <c r="E1275" s="40"/>
      <c r="G1275" s="40"/>
      <c r="H1275" s="40"/>
      <c r="I1275" s="40"/>
      <c r="J1275" s="40"/>
      <c r="K1275" s="40"/>
      <c r="L1275" s="40"/>
    </row>
    <row r="1276" spans="1:12" s="170" customFormat="1" x14ac:dyDescent="0.25">
      <c r="A1276" s="40"/>
      <c r="B1276" s="40"/>
      <c r="C1276" s="40"/>
      <c r="D1276" s="40"/>
      <c r="E1276" s="40"/>
      <c r="G1276" s="40"/>
      <c r="H1276" s="40"/>
      <c r="I1276" s="40"/>
      <c r="J1276" s="40"/>
      <c r="K1276" s="40"/>
      <c r="L1276" s="40"/>
    </row>
    <row r="1277" spans="1:12" s="170" customFormat="1" x14ac:dyDescent="0.25">
      <c r="A1277" s="40"/>
      <c r="B1277" s="40"/>
      <c r="C1277" s="40"/>
      <c r="D1277" s="40"/>
      <c r="E1277" s="40"/>
      <c r="G1277" s="40"/>
      <c r="H1277" s="40"/>
      <c r="I1277" s="40"/>
      <c r="J1277" s="40"/>
      <c r="K1277" s="40"/>
      <c r="L1277" s="40"/>
    </row>
    <row r="1278" spans="1:12" s="170" customFormat="1" x14ac:dyDescent="0.25">
      <c r="A1278" s="40"/>
      <c r="B1278" s="40"/>
      <c r="C1278" s="40"/>
      <c r="D1278" s="40"/>
      <c r="E1278" s="40"/>
      <c r="G1278" s="40"/>
      <c r="H1278" s="40"/>
      <c r="I1278" s="40"/>
      <c r="J1278" s="40"/>
      <c r="K1278" s="40"/>
      <c r="L1278" s="40"/>
    </row>
    <row r="1279" spans="1:12" s="170" customFormat="1" x14ac:dyDescent="0.25">
      <c r="A1279" s="40"/>
      <c r="B1279" s="40"/>
      <c r="C1279" s="40"/>
      <c r="D1279" s="40"/>
      <c r="E1279" s="40"/>
      <c r="G1279" s="40"/>
      <c r="H1279" s="40"/>
      <c r="I1279" s="40"/>
      <c r="J1279" s="40"/>
      <c r="K1279" s="40"/>
      <c r="L1279" s="40"/>
    </row>
    <row r="1280" spans="1:12" s="170" customFormat="1" x14ac:dyDescent="0.25">
      <c r="A1280" s="40"/>
      <c r="B1280" s="40"/>
      <c r="C1280" s="40"/>
      <c r="D1280" s="40"/>
      <c r="E1280" s="40"/>
      <c r="G1280" s="40"/>
      <c r="H1280" s="40"/>
      <c r="I1280" s="40"/>
      <c r="J1280" s="40"/>
      <c r="K1280" s="40"/>
      <c r="L1280" s="40"/>
    </row>
    <row r="1281" spans="1:12" s="170" customFormat="1" x14ac:dyDescent="0.25">
      <c r="A1281" s="40"/>
      <c r="B1281" s="40"/>
      <c r="C1281" s="40"/>
      <c r="D1281" s="40"/>
      <c r="E1281" s="40"/>
      <c r="G1281" s="40"/>
      <c r="H1281" s="40"/>
      <c r="I1281" s="40"/>
      <c r="J1281" s="40"/>
      <c r="K1281" s="40"/>
      <c r="L1281" s="40"/>
    </row>
    <row r="1282" spans="1:12" s="170" customFormat="1" x14ac:dyDescent="0.25">
      <c r="A1282" s="40"/>
      <c r="B1282" s="40"/>
      <c r="C1282" s="40"/>
      <c r="D1282" s="40"/>
      <c r="E1282" s="40"/>
      <c r="G1282" s="40"/>
      <c r="H1282" s="40"/>
      <c r="I1282" s="40"/>
      <c r="J1282" s="40"/>
      <c r="K1282" s="40"/>
      <c r="L1282" s="40"/>
    </row>
    <row r="1283" spans="1:12" s="170" customFormat="1" x14ac:dyDescent="0.25">
      <c r="A1283" s="40"/>
      <c r="B1283" s="40"/>
      <c r="C1283" s="40"/>
      <c r="D1283" s="40"/>
      <c r="E1283" s="40"/>
      <c r="G1283" s="40"/>
      <c r="H1283" s="40"/>
      <c r="I1283" s="40"/>
      <c r="J1283" s="40"/>
      <c r="K1283" s="40"/>
      <c r="L1283" s="40"/>
    </row>
    <row r="1284" spans="1:12" s="170" customFormat="1" x14ac:dyDescent="0.25">
      <c r="A1284" s="40"/>
      <c r="B1284" s="40"/>
      <c r="C1284" s="40"/>
      <c r="D1284" s="40"/>
      <c r="E1284" s="40"/>
      <c r="G1284" s="40"/>
      <c r="H1284" s="40"/>
      <c r="I1284" s="40"/>
      <c r="J1284" s="40"/>
      <c r="K1284" s="40"/>
      <c r="L1284" s="40"/>
    </row>
    <row r="1285" spans="1:12" s="170" customFormat="1" x14ac:dyDescent="0.25">
      <c r="A1285" s="40"/>
      <c r="B1285" s="40"/>
      <c r="C1285" s="40"/>
      <c r="D1285" s="40"/>
      <c r="E1285" s="40"/>
      <c r="G1285" s="40"/>
      <c r="H1285" s="40"/>
      <c r="I1285" s="40"/>
      <c r="J1285" s="40"/>
      <c r="K1285" s="40"/>
      <c r="L1285" s="40"/>
    </row>
    <row r="1286" spans="1:12" s="170" customFormat="1" x14ac:dyDescent="0.25">
      <c r="A1286" s="40"/>
      <c r="B1286" s="40"/>
      <c r="C1286" s="40"/>
      <c r="D1286" s="40"/>
      <c r="E1286" s="40"/>
      <c r="G1286" s="40"/>
      <c r="H1286" s="40"/>
      <c r="I1286" s="40"/>
      <c r="J1286" s="40"/>
      <c r="K1286" s="40"/>
      <c r="L1286" s="40"/>
    </row>
    <row r="1287" spans="1:12" s="170" customFormat="1" x14ac:dyDescent="0.25">
      <c r="A1287" s="40"/>
      <c r="B1287" s="40"/>
      <c r="C1287" s="40"/>
      <c r="D1287" s="40"/>
      <c r="E1287" s="40"/>
      <c r="G1287" s="40"/>
      <c r="H1287" s="40"/>
      <c r="I1287" s="40"/>
      <c r="J1287" s="40"/>
      <c r="K1287" s="40"/>
      <c r="L1287" s="40"/>
    </row>
    <row r="1288" spans="1:12" s="170" customFormat="1" x14ac:dyDescent="0.25">
      <c r="A1288" s="40"/>
      <c r="B1288" s="40"/>
      <c r="C1288" s="40"/>
      <c r="D1288" s="40"/>
      <c r="E1288" s="40"/>
      <c r="G1288" s="40"/>
      <c r="H1288" s="40"/>
      <c r="I1288" s="40"/>
      <c r="J1288" s="40"/>
      <c r="K1288" s="40"/>
      <c r="L1288" s="40"/>
    </row>
    <row r="1289" spans="1:12" s="170" customFormat="1" x14ac:dyDescent="0.25">
      <c r="A1289" s="40"/>
      <c r="B1289" s="40"/>
      <c r="C1289" s="40"/>
      <c r="D1289" s="40"/>
      <c r="E1289" s="40"/>
      <c r="G1289" s="40"/>
      <c r="H1289" s="40"/>
      <c r="I1289" s="40"/>
      <c r="J1289" s="40"/>
      <c r="K1289" s="40"/>
      <c r="L1289" s="40"/>
    </row>
    <row r="1290" spans="1:12" s="170" customFormat="1" x14ac:dyDescent="0.25">
      <c r="A1290" s="40"/>
      <c r="B1290" s="40"/>
      <c r="C1290" s="40"/>
      <c r="D1290" s="40"/>
      <c r="E1290" s="40"/>
      <c r="G1290" s="40"/>
      <c r="H1290" s="40"/>
      <c r="I1290" s="40"/>
      <c r="J1290" s="40"/>
      <c r="K1290" s="40"/>
      <c r="L1290" s="40"/>
    </row>
    <row r="1291" spans="1:12" s="170" customFormat="1" x14ac:dyDescent="0.25">
      <c r="A1291" s="40"/>
      <c r="B1291" s="40"/>
      <c r="C1291" s="40"/>
      <c r="D1291" s="40"/>
      <c r="E1291" s="40"/>
      <c r="G1291" s="40"/>
      <c r="H1291" s="40"/>
      <c r="I1291" s="40"/>
      <c r="J1291" s="40"/>
      <c r="K1291" s="40"/>
      <c r="L1291" s="40"/>
    </row>
    <row r="1292" spans="1:12" s="170" customFormat="1" x14ac:dyDescent="0.25">
      <c r="A1292" s="40"/>
      <c r="B1292" s="40"/>
      <c r="C1292" s="40"/>
      <c r="D1292" s="40"/>
      <c r="E1292" s="40"/>
      <c r="G1292" s="40"/>
      <c r="H1292" s="40"/>
      <c r="I1292" s="40"/>
      <c r="J1292" s="40"/>
      <c r="K1292" s="40"/>
      <c r="L1292" s="40"/>
    </row>
    <row r="1293" spans="1:12" s="170" customFormat="1" x14ac:dyDescent="0.25">
      <c r="A1293" s="40"/>
      <c r="B1293" s="40"/>
      <c r="C1293" s="40"/>
      <c r="D1293" s="40"/>
      <c r="E1293" s="40"/>
      <c r="G1293" s="40"/>
      <c r="H1293" s="40"/>
      <c r="I1293" s="40"/>
      <c r="J1293" s="40"/>
      <c r="K1293" s="40"/>
      <c r="L1293" s="40"/>
    </row>
    <row r="1294" spans="1:12" s="170" customFormat="1" x14ac:dyDescent="0.25">
      <c r="A1294" s="40"/>
      <c r="B1294" s="40"/>
      <c r="C1294" s="40"/>
      <c r="D1294" s="40"/>
      <c r="E1294" s="40"/>
      <c r="G1294" s="40"/>
      <c r="H1294" s="40"/>
      <c r="I1294" s="40"/>
      <c r="J1294" s="40"/>
      <c r="K1294" s="40"/>
      <c r="L1294" s="40"/>
    </row>
    <row r="1295" spans="1:12" s="170" customFormat="1" x14ac:dyDescent="0.25">
      <c r="A1295" s="40"/>
      <c r="B1295" s="40"/>
      <c r="C1295" s="40"/>
      <c r="D1295" s="40"/>
      <c r="E1295" s="40"/>
      <c r="G1295" s="40"/>
      <c r="H1295" s="40"/>
      <c r="I1295" s="40"/>
      <c r="J1295" s="40"/>
      <c r="K1295" s="40"/>
      <c r="L1295" s="40"/>
    </row>
    <row r="1296" spans="1:12" s="170" customFormat="1" x14ac:dyDescent="0.25">
      <c r="A1296" s="40"/>
      <c r="B1296" s="40"/>
      <c r="C1296" s="40"/>
      <c r="D1296" s="40"/>
      <c r="E1296" s="40"/>
      <c r="G1296" s="40"/>
      <c r="H1296" s="40"/>
      <c r="I1296" s="40"/>
      <c r="J1296" s="40"/>
      <c r="K1296" s="40"/>
      <c r="L1296" s="40"/>
    </row>
    <row r="1297" spans="1:12" s="170" customFormat="1" x14ac:dyDescent="0.25">
      <c r="A1297" s="40"/>
      <c r="B1297" s="40"/>
      <c r="C1297" s="40"/>
      <c r="D1297" s="40"/>
      <c r="E1297" s="40"/>
      <c r="G1297" s="40"/>
      <c r="H1297" s="40"/>
      <c r="I1297" s="40"/>
      <c r="J1297" s="40"/>
      <c r="K1297" s="40"/>
      <c r="L1297" s="40"/>
    </row>
    <row r="1298" spans="1:12" s="170" customFormat="1" x14ac:dyDescent="0.25">
      <c r="A1298" s="40"/>
      <c r="B1298" s="40"/>
      <c r="C1298" s="40"/>
      <c r="D1298" s="40"/>
      <c r="E1298" s="40"/>
      <c r="G1298" s="40"/>
      <c r="H1298" s="40"/>
      <c r="I1298" s="40"/>
      <c r="J1298" s="40"/>
      <c r="K1298" s="40"/>
      <c r="L1298" s="40"/>
    </row>
    <row r="1299" spans="1:12" s="170" customFormat="1" x14ac:dyDescent="0.25">
      <c r="A1299" s="40"/>
      <c r="B1299" s="40"/>
      <c r="C1299" s="40"/>
      <c r="D1299" s="40"/>
      <c r="E1299" s="40"/>
      <c r="G1299" s="40"/>
      <c r="H1299" s="40"/>
      <c r="I1299" s="40"/>
      <c r="J1299" s="40"/>
      <c r="K1299" s="40"/>
      <c r="L1299" s="40"/>
    </row>
    <row r="1300" spans="1:12" s="170" customFormat="1" x14ac:dyDescent="0.25">
      <c r="A1300" s="40"/>
      <c r="B1300" s="40"/>
      <c r="C1300" s="40"/>
      <c r="D1300" s="40"/>
      <c r="E1300" s="40"/>
      <c r="G1300" s="40"/>
      <c r="H1300" s="40"/>
      <c r="I1300" s="40"/>
      <c r="J1300" s="40"/>
      <c r="K1300" s="40"/>
      <c r="L1300" s="40"/>
    </row>
    <row r="1301" spans="1:12" s="170" customFormat="1" x14ac:dyDescent="0.25">
      <c r="A1301" s="40"/>
      <c r="B1301" s="40"/>
      <c r="C1301" s="40"/>
      <c r="D1301" s="40"/>
      <c r="E1301" s="40"/>
      <c r="G1301" s="40"/>
      <c r="H1301" s="40"/>
      <c r="I1301" s="40"/>
      <c r="J1301" s="40"/>
      <c r="K1301" s="40"/>
      <c r="L1301" s="40"/>
    </row>
    <row r="1302" spans="1:12" s="170" customFormat="1" x14ac:dyDescent="0.25">
      <c r="A1302" s="40"/>
      <c r="B1302" s="40"/>
      <c r="C1302" s="40"/>
      <c r="D1302" s="40"/>
      <c r="E1302" s="40"/>
      <c r="G1302" s="40"/>
      <c r="H1302" s="40"/>
      <c r="I1302" s="40"/>
      <c r="J1302" s="40"/>
      <c r="K1302" s="40"/>
      <c r="L1302" s="40"/>
    </row>
    <row r="1303" spans="1:12" s="170" customFormat="1" x14ac:dyDescent="0.25">
      <c r="A1303" s="40"/>
      <c r="B1303" s="40"/>
      <c r="C1303" s="40"/>
      <c r="D1303" s="40"/>
      <c r="E1303" s="40"/>
      <c r="G1303" s="40"/>
      <c r="H1303" s="40"/>
      <c r="I1303" s="40"/>
      <c r="J1303" s="40"/>
      <c r="K1303" s="40"/>
      <c r="L1303" s="40"/>
    </row>
    <row r="1304" spans="1:12" s="170" customFormat="1" x14ac:dyDescent="0.25">
      <c r="A1304" s="40"/>
      <c r="B1304" s="40"/>
      <c r="C1304" s="40"/>
      <c r="D1304" s="40"/>
      <c r="E1304" s="40"/>
      <c r="G1304" s="40"/>
      <c r="H1304" s="40"/>
      <c r="I1304" s="40"/>
      <c r="J1304" s="40"/>
      <c r="K1304" s="40"/>
      <c r="L1304" s="40"/>
    </row>
    <row r="1305" spans="1:12" s="170" customFormat="1" x14ac:dyDescent="0.25">
      <c r="A1305" s="40"/>
      <c r="B1305" s="40"/>
      <c r="C1305" s="40"/>
      <c r="D1305" s="40"/>
      <c r="E1305" s="40"/>
      <c r="G1305" s="40"/>
      <c r="H1305" s="40"/>
      <c r="I1305" s="40"/>
      <c r="J1305" s="40"/>
      <c r="K1305" s="40"/>
      <c r="L1305" s="40"/>
    </row>
    <row r="1306" spans="1:12" s="170" customFormat="1" x14ac:dyDescent="0.25">
      <c r="A1306" s="40"/>
      <c r="B1306" s="40"/>
      <c r="C1306" s="40"/>
      <c r="D1306" s="40"/>
      <c r="E1306" s="40"/>
      <c r="G1306" s="40"/>
      <c r="H1306" s="40"/>
      <c r="I1306" s="40"/>
      <c r="J1306" s="40"/>
      <c r="K1306" s="40"/>
      <c r="L1306" s="40"/>
    </row>
    <row r="1307" spans="1:12" s="170" customFormat="1" x14ac:dyDescent="0.25">
      <c r="A1307" s="40"/>
      <c r="B1307" s="40"/>
      <c r="C1307" s="40"/>
      <c r="D1307" s="40"/>
      <c r="E1307" s="40"/>
      <c r="G1307" s="40"/>
      <c r="H1307" s="40"/>
      <c r="I1307" s="40"/>
      <c r="J1307" s="40"/>
      <c r="K1307" s="40"/>
      <c r="L1307" s="40"/>
    </row>
    <row r="1308" spans="1:12" s="170" customFormat="1" x14ac:dyDescent="0.25">
      <c r="A1308" s="40"/>
      <c r="B1308" s="40"/>
      <c r="C1308" s="40"/>
      <c r="D1308" s="40"/>
      <c r="E1308" s="40"/>
      <c r="G1308" s="40"/>
      <c r="H1308" s="40"/>
      <c r="I1308" s="40"/>
      <c r="J1308" s="40"/>
      <c r="K1308" s="40"/>
      <c r="L1308" s="40"/>
    </row>
    <row r="1309" spans="1:12" s="170" customFormat="1" x14ac:dyDescent="0.25">
      <c r="A1309" s="40"/>
      <c r="B1309" s="40"/>
      <c r="C1309" s="40"/>
      <c r="D1309" s="40"/>
      <c r="E1309" s="40"/>
      <c r="G1309" s="40"/>
      <c r="H1309" s="40"/>
      <c r="I1309" s="40"/>
      <c r="J1309" s="40"/>
      <c r="K1309" s="40"/>
      <c r="L1309" s="40"/>
    </row>
    <row r="1310" spans="1:12" s="170" customFormat="1" x14ac:dyDescent="0.25">
      <c r="A1310" s="40"/>
      <c r="B1310" s="40"/>
      <c r="C1310" s="40"/>
      <c r="D1310" s="40"/>
      <c r="E1310" s="40"/>
      <c r="G1310" s="40"/>
      <c r="H1310" s="40"/>
      <c r="I1310" s="40"/>
      <c r="J1310" s="40"/>
      <c r="K1310" s="40"/>
      <c r="L1310" s="40"/>
    </row>
    <row r="1311" spans="1:12" s="170" customFormat="1" x14ac:dyDescent="0.25">
      <c r="A1311" s="40"/>
      <c r="B1311" s="40"/>
      <c r="C1311" s="40"/>
      <c r="D1311" s="40"/>
      <c r="E1311" s="40"/>
      <c r="G1311" s="40"/>
      <c r="H1311" s="40"/>
      <c r="I1311" s="40"/>
      <c r="J1311" s="40"/>
      <c r="K1311" s="40"/>
      <c r="L1311" s="40"/>
    </row>
    <row r="1312" spans="1:12" s="170" customFormat="1" x14ac:dyDescent="0.25">
      <c r="A1312" s="40"/>
      <c r="B1312" s="40"/>
      <c r="C1312" s="40"/>
      <c r="D1312" s="40"/>
      <c r="E1312" s="40"/>
      <c r="G1312" s="40"/>
      <c r="H1312" s="40"/>
      <c r="I1312" s="40"/>
      <c r="J1312" s="40"/>
      <c r="K1312" s="40"/>
      <c r="L1312" s="40"/>
    </row>
    <row r="1313" spans="1:12" s="170" customFormat="1" x14ac:dyDescent="0.25">
      <c r="A1313" s="40"/>
      <c r="B1313" s="40"/>
      <c r="C1313" s="40"/>
      <c r="D1313" s="40"/>
      <c r="E1313" s="40"/>
      <c r="G1313" s="40"/>
      <c r="H1313" s="40"/>
      <c r="I1313" s="40"/>
      <c r="J1313" s="40"/>
      <c r="K1313" s="40"/>
      <c r="L1313" s="40"/>
    </row>
    <row r="1314" spans="1:12" s="170" customFormat="1" x14ac:dyDescent="0.25">
      <c r="A1314" s="40"/>
      <c r="B1314" s="40"/>
      <c r="C1314" s="40"/>
      <c r="D1314" s="40"/>
      <c r="E1314" s="40"/>
      <c r="G1314" s="40"/>
      <c r="H1314" s="40"/>
      <c r="I1314" s="40"/>
      <c r="J1314" s="40"/>
      <c r="K1314" s="40"/>
      <c r="L1314" s="40"/>
    </row>
    <row r="1315" spans="1:12" s="170" customFormat="1" x14ac:dyDescent="0.25">
      <c r="A1315" s="40"/>
      <c r="B1315" s="40"/>
      <c r="C1315" s="40"/>
      <c r="D1315" s="40"/>
      <c r="E1315" s="40"/>
      <c r="G1315" s="40"/>
      <c r="H1315" s="40"/>
      <c r="I1315" s="40"/>
      <c r="J1315" s="40"/>
      <c r="K1315" s="40"/>
      <c r="L1315" s="40"/>
    </row>
    <row r="1316" spans="1:12" s="170" customFormat="1" x14ac:dyDescent="0.25">
      <c r="A1316" s="40"/>
      <c r="B1316" s="40"/>
      <c r="C1316" s="40"/>
      <c r="D1316" s="40"/>
      <c r="E1316" s="40"/>
      <c r="G1316" s="40"/>
      <c r="H1316" s="40"/>
      <c r="I1316" s="40"/>
      <c r="J1316" s="40"/>
      <c r="K1316" s="40"/>
      <c r="L1316" s="40"/>
    </row>
    <row r="1317" spans="1:12" s="170" customFormat="1" x14ac:dyDescent="0.25">
      <c r="A1317" s="40"/>
      <c r="B1317" s="40"/>
      <c r="C1317" s="40"/>
      <c r="D1317" s="40"/>
      <c r="E1317" s="40"/>
      <c r="G1317" s="40"/>
      <c r="H1317" s="40"/>
      <c r="I1317" s="40"/>
      <c r="J1317" s="40"/>
      <c r="K1317" s="40"/>
      <c r="L1317" s="40"/>
    </row>
    <row r="1318" spans="1:12" s="170" customFormat="1" x14ac:dyDescent="0.25">
      <c r="A1318" s="40"/>
      <c r="B1318" s="40"/>
      <c r="C1318" s="40"/>
      <c r="D1318" s="40"/>
      <c r="E1318" s="40"/>
      <c r="G1318" s="40"/>
      <c r="H1318" s="40"/>
      <c r="I1318" s="40"/>
      <c r="J1318" s="40"/>
      <c r="K1318" s="40"/>
      <c r="L1318" s="40"/>
    </row>
    <row r="1319" spans="1:12" s="170" customFormat="1" x14ac:dyDescent="0.25">
      <c r="A1319" s="40"/>
      <c r="B1319" s="40"/>
      <c r="C1319" s="40"/>
      <c r="D1319" s="40"/>
      <c r="E1319" s="40"/>
      <c r="G1319" s="40"/>
      <c r="H1319" s="40"/>
      <c r="I1319" s="40"/>
      <c r="J1319" s="40"/>
      <c r="K1319" s="40"/>
      <c r="L1319" s="40"/>
    </row>
    <row r="1320" spans="1:12" s="170" customFormat="1" x14ac:dyDescent="0.25">
      <c r="A1320" s="40"/>
      <c r="B1320" s="40"/>
      <c r="C1320" s="40"/>
      <c r="D1320" s="40"/>
      <c r="E1320" s="40"/>
      <c r="G1320" s="40"/>
      <c r="H1320" s="40"/>
      <c r="I1320" s="40"/>
      <c r="J1320" s="40"/>
      <c r="K1320" s="40"/>
      <c r="L1320" s="40"/>
    </row>
    <row r="1321" spans="1:12" s="170" customFormat="1" x14ac:dyDescent="0.25">
      <c r="A1321" s="40"/>
      <c r="B1321" s="40"/>
      <c r="C1321" s="40"/>
      <c r="D1321" s="40"/>
      <c r="E1321" s="40"/>
      <c r="G1321" s="40"/>
      <c r="H1321" s="40"/>
      <c r="I1321" s="40"/>
      <c r="J1321" s="40"/>
      <c r="K1321" s="40"/>
      <c r="L1321" s="40"/>
    </row>
    <row r="1322" spans="1:12" s="170" customFormat="1" x14ac:dyDescent="0.25">
      <c r="A1322" s="40"/>
      <c r="B1322" s="40"/>
      <c r="C1322" s="40"/>
      <c r="D1322" s="40"/>
      <c r="E1322" s="40"/>
      <c r="G1322" s="40"/>
      <c r="H1322" s="40"/>
      <c r="I1322" s="40"/>
      <c r="J1322" s="40"/>
      <c r="K1322" s="40"/>
      <c r="L1322" s="40"/>
    </row>
    <row r="1323" spans="1:12" s="170" customFormat="1" x14ac:dyDescent="0.25">
      <c r="A1323" s="40"/>
      <c r="B1323" s="40"/>
      <c r="C1323" s="40"/>
      <c r="D1323" s="40"/>
      <c r="E1323" s="40"/>
      <c r="G1323" s="40"/>
      <c r="H1323" s="40"/>
      <c r="I1323" s="40"/>
      <c r="J1323" s="40"/>
      <c r="K1323" s="40"/>
      <c r="L1323" s="40"/>
    </row>
    <row r="1324" spans="1:12" s="170" customFormat="1" x14ac:dyDescent="0.25">
      <c r="A1324" s="40"/>
      <c r="B1324" s="40"/>
      <c r="C1324" s="40"/>
      <c r="D1324" s="40"/>
      <c r="E1324" s="40"/>
      <c r="G1324" s="40"/>
      <c r="H1324" s="40"/>
      <c r="I1324" s="40"/>
      <c r="J1324" s="40"/>
      <c r="K1324" s="40"/>
      <c r="L1324" s="40"/>
    </row>
    <row r="1325" spans="1:12" s="170" customFormat="1" x14ac:dyDescent="0.25">
      <c r="A1325" s="40"/>
      <c r="B1325" s="40"/>
      <c r="C1325" s="40"/>
      <c r="D1325" s="40"/>
      <c r="E1325" s="40"/>
      <c r="G1325" s="40"/>
      <c r="H1325" s="40"/>
      <c r="I1325" s="40"/>
      <c r="J1325" s="40"/>
      <c r="K1325" s="40"/>
      <c r="L1325" s="40"/>
    </row>
    <row r="1326" spans="1:12" s="170" customFormat="1" x14ac:dyDescent="0.25">
      <c r="A1326" s="40"/>
      <c r="B1326" s="40"/>
      <c r="C1326" s="40"/>
      <c r="D1326" s="40"/>
      <c r="E1326" s="40"/>
      <c r="G1326" s="40"/>
      <c r="H1326" s="40"/>
      <c r="I1326" s="40"/>
      <c r="J1326" s="40"/>
      <c r="K1326" s="40"/>
      <c r="L1326" s="40"/>
    </row>
    <row r="1327" spans="1:12" s="170" customFormat="1" x14ac:dyDescent="0.25">
      <c r="A1327" s="40"/>
      <c r="B1327" s="40"/>
      <c r="C1327" s="40"/>
      <c r="D1327" s="40"/>
      <c r="E1327" s="40"/>
      <c r="G1327" s="40"/>
      <c r="H1327" s="40"/>
      <c r="I1327" s="40"/>
      <c r="J1327" s="40"/>
      <c r="K1327" s="40"/>
      <c r="L1327" s="40"/>
    </row>
    <row r="1328" spans="1:12" s="170" customFormat="1" x14ac:dyDescent="0.25">
      <c r="A1328" s="40"/>
      <c r="B1328" s="40"/>
      <c r="C1328" s="40"/>
      <c r="D1328" s="40"/>
      <c r="E1328" s="40"/>
      <c r="G1328" s="40"/>
      <c r="H1328" s="40"/>
      <c r="I1328" s="40"/>
      <c r="J1328" s="40"/>
      <c r="K1328" s="40"/>
      <c r="L1328" s="40"/>
    </row>
    <row r="1329" spans="1:12" s="170" customFormat="1" x14ac:dyDescent="0.25">
      <c r="A1329" s="40"/>
      <c r="B1329" s="40"/>
      <c r="C1329" s="40"/>
      <c r="D1329" s="40"/>
      <c r="E1329" s="40"/>
      <c r="G1329" s="40"/>
      <c r="H1329" s="40"/>
      <c r="I1329" s="40"/>
      <c r="J1329" s="40"/>
      <c r="K1329" s="40"/>
      <c r="L1329" s="40"/>
    </row>
    <row r="1330" spans="1:12" s="170" customFormat="1" x14ac:dyDescent="0.25">
      <c r="A1330" s="40"/>
      <c r="B1330" s="40"/>
      <c r="C1330" s="40"/>
      <c r="D1330" s="40"/>
      <c r="E1330" s="40"/>
      <c r="G1330" s="40"/>
      <c r="H1330" s="40"/>
      <c r="I1330" s="40"/>
      <c r="J1330" s="40"/>
      <c r="K1330" s="40"/>
      <c r="L1330" s="40"/>
    </row>
    <row r="1331" spans="1:12" s="170" customFormat="1" x14ac:dyDescent="0.25">
      <c r="A1331" s="40"/>
      <c r="B1331" s="40"/>
      <c r="C1331" s="40"/>
      <c r="D1331" s="40"/>
      <c r="E1331" s="40"/>
      <c r="G1331" s="40"/>
      <c r="H1331" s="40"/>
      <c r="I1331" s="40"/>
      <c r="J1331" s="40"/>
      <c r="K1331" s="40"/>
      <c r="L1331" s="40"/>
    </row>
    <row r="1332" spans="1:12" s="170" customFormat="1" x14ac:dyDescent="0.25">
      <c r="A1332" s="40"/>
      <c r="B1332" s="40"/>
      <c r="C1332" s="40"/>
      <c r="D1332" s="40"/>
      <c r="E1332" s="40"/>
      <c r="G1332" s="40"/>
      <c r="H1332" s="40"/>
      <c r="I1332" s="40"/>
      <c r="J1332" s="40"/>
      <c r="K1332" s="40"/>
      <c r="L1332" s="40"/>
    </row>
    <row r="1333" spans="1:12" s="170" customFormat="1" x14ac:dyDescent="0.25">
      <c r="A1333" s="40"/>
      <c r="B1333" s="40"/>
      <c r="C1333" s="40"/>
      <c r="D1333" s="40"/>
      <c r="E1333" s="40"/>
      <c r="G1333" s="40"/>
      <c r="H1333" s="40"/>
      <c r="I1333" s="40"/>
      <c r="J1333" s="40"/>
      <c r="K1333" s="40"/>
      <c r="L1333" s="40"/>
    </row>
    <row r="1334" spans="1:12" s="170" customFormat="1" x14ac:dyDescent="0.25">
      <c r="A1334" s="40"/>
      <c r="B1334" s="40"/>
      <c r="C1334" s="40"/>
      <c r="D1334" s="40"/>
      <c r="E1334" s="40"/>
      <c r="G1334" s="40"/>
      <c r="H1334" s="40"/>
      <c r="I1334" s="40"/>
      <c r="J1334" s="40"/>
      <c r="K1334" s="40"/>
      <c r="L1334" s="40"/>
    </row>
    <row r="1335" spans="1:12" s="170" customFormat="1" x14ac:dyDescent="0.25">
      <c r="A1335" s="40"/>
      <c r="B1335" s="40"/>
      <c r="C1335" s="40"/>
      <c r="D1335" s="40"/>
      <c r="E1335" s="40"/>
      <c r="G1335" s="40"/>
      <c r="H1335" s="40"/>
      <c r="I1335" s="40"/>
      <c r="J1335" s="40"/>
      <c r="K1335" s="40"/>
      <c r="L1335" s="40"/>
    </row>
    <row r="1336" spans="1:12" s="170" customFormat="1" x14ac:dyDescent="0.25">
      <c r="A1336" s="40"/>
      <c r="B1336" s="40"/>
      <c r="C1336" s="40"/>
      <c r="D1336" s="40"/>
      <c r="E1336" s="40"/>
      <c r="G1336" s="40"/>
      <c r="H1336" s="40"/>
      <c r="I1336" s="40"/>
      <c r="J1336" s="40"/>
      <c r="K1336" s="40"/>
      <c r="L1336" s="40"/>
    </row>
    <row r="1337" spans="1:12" s="170" customFormat="1" x14ac:dyDescent="0.25">
      <c r="A1337" s="40"/>
      <c r="B1337" s="40"/>
      <c r="C1337" s="40"/>
      <c r="D1337" s="40"/>
      <c r="E1337" s="40"/>
      <c r="G1337" s="40"/>
      <c r="H1337" s="40"/>
      <c r="I1337" s="40"/>
      <c r="J1337" s="40"/>
      <c r="K1337" s="40"/>
      <c r="L1337" s="40"/>
    </row>
    <row r="1338" spans="1:12" s="170" customFormat="1" x14ac:dyDescent="0.25">
      <c r="A1338" s="40"/>
      <c r="B1338" s="40"/>
      <c r="C1338" s="40"/>
      <c r="D1338" s="40"/>
      <c r="E1338" s="40"/>
      <c r="G1338" s="40"/>
      <c r="H1338" s="40"/>
      <c r="I1338" s="40"/>
      <c r="J1338" s="40"/>
      <c r="K1338" s="40"/>
      <c r="L1338" s="40"/>
    </row>
    <row r="1339" spans="1:12" s="170" customFormat="1" x14ac:dyDescent="0.25">
      <c r="A1339" s="40"/>
      <c r="B1339" s="40"/>
      <c r="C1339" s="40"/>
      <c r="D1339" s="40"/>
      <c r="E1339" s="40"/>
      <c r="G1339" s="40"/>
      <c r="H1339" s="40"/>
      <c r="I1339" s="40"/>
      <c r="J1339" s="40"/>
      <c r="K1339" s="40"/>
      <c r="L1339" s="40"/>
    </row>
    <row r="1340" spans="1:12" s="170" customFormat="1" x14ac:dyDescent="0.25">
      <c r="A1340" s="40"/>
      <c r="B1340" s="40"/>
      <c r="C1340" s="40"/>
      <c r="D1340" s="40"/>
      <c r="E1340" s="40"/>
      <c r="G1340" s="40"/>
      <c r="H1340" s="40"/>
      <c r="I1340" s="40"/>
      <c r="J1340" s="40"/>
      <c r="K1340" s="40"/>
      <c r="L1340" s="40"/>
    </row>
    <row r="1341" spans="1:12" s="170" customFormat="1" x14ac:dyDescent="0.25">
      <c r="A1341" s="40"/>
      <c r="B1341" s="40"/>
      <c r="C1341" s="40"/>
      <c r="D1341" s="40"/>
      <c r="E1341" s="40"/>
      <c r="G1341" s="40"/>
      <c r="H1341" s="40"/>
      <c r="I1341" s="40"/>
      <c r="J1341" s="40"/>
      <c r="K1341" s="40"/>
      <c r="L1341" s="40"/>
    </row>
    <row r="1342" spans="1:12" s="170" customFormat="1" x14ac:dyDescent="0.25">
      <c r="A1342" s="40"/>
      <c r="B1342" s="40"/>
      <c r="C1342" s="40"/>
      <c r="D1342" s="40"/>
      <c r="E1342" s="40"/>
      <c r="G1342" s="40"/>
      <c r="H1342" s="40"/>
      <c r="I1342" s="40"/>
      <c r="J1342" s="40"/>
      <c r="K1342" s="40"/>
      <c r="L1342" s="40"/>
    </row>
    <row r="1343" spans="1:12" s="170" customFormat="1" x14ac:dyDescent="0.25">
      <c r="A1343" s="40"/>
      <c r="B1343" s="40"/>
      <c r="C1343" s="40"/>
      <c r="D1343" s="40"/>
      <c r="E1343" s="40"/>
      <c r="G1343" s="40"/>
      <c r="H1343" s="40"/>
      <c r="I1343" s="40"/>
      <c r="J1343" s="40"/>
      <c r="K1343" s="40"/>
      <c r="L1343" s="40"/>
    </row>
    <row r="1344" spans="1:12" s="170" customFormat="1" x14ac:dyDescent="0.25">
      <c r="A1344" s="40"/>
      <c r="B1344" s="40"/>
      <c r="C1344" s="40"/>
      <c r="D1344" s="40"/>
      <c r="E1344" s="40"/>
      <c r="G1344" s="40"/>
      <c r="H1344" s="40"/>
      <c r="I1344" s="40"/>
      <c r="J1344" s="40"/>
      <c r="K1344" s="40"/>
      <c r="L1344" s="40"/>
    </row>
    <row r="1345" spans="1:12" s="170" customFormat="1" x14ac:dyDescent="0.25">
      <c r="A1345" s="40"/>
      <c r="B1345" s="40"/>
      <c r="C1345" s="40"/>
      <c r="D1345" s="40"/>
      <c r="E1345" s="40"/>
      <c r="G1345" s="40"/>
      <c r="H1345" s="40"/>
      <c r="I1345" s="40"/>
      <c r="J1345" s="40"/>
      <c r="K1345" s="40"/>
      <c r="L1345" s="40"/>
    </row>
    <row r="1346" spans="1:12" s="170" customFormat="1" x14ac:dyDescent="0.25">
      <c r="A1346" s="40"/>
      <c r="B1346" s="40"/>
      <c r="C1346" s="40"/>
      <c r="D1346" s="40"/>
      <c r="E1346" s="40"/>
      <c r="G1346" s="40"/>
      <c r="H1346" s="40"/>
      <c r="I1346" s="40"/>
      <c r="J1346" s="40"/>
      <c r="K1346" s="40"/>
      <c r="L1346" s="40"/>
    </row>
    <row r="1347" spans="1:12" s="170" customFormat="1" x14ac:dyDescent="0.25">
      <c r="A1347" s="40"/>
      <c r="B1347" s="40"/>
      <c r="C1347" s="40"/>
      <c r="D1347" s="40"/>
      <c r="E1347" s="40"/>
      <c r="G1347" s="40"/>
      <c r="H1347" s="40"/>
      <c r="I1347" s="40"/>
      <c r="J1347" s="40"/>
      <c r="K1347" s="40"/>
      <c r="L1347" s="40"/>
    </row>
    <row r="1348" spans="1:12" s="170" customFormat="1" x14ac:dyDescent="0.25">
      <c r="A1348" s="40"/>
      <c r="B1348" s="40"/>
      <c r="C1348" s="40"/>
      <c r="D1348" s="40"/>
      <c r="E1348" s="40"/>
      <c r="G1348" s="40"/>
      <c r="H1348" s="40"/>
      <c r="I1348" s="40"/>
      <c r="J1348" s="40"/>
      <c r="K1348" s="40"/>
      <c r="L1348" s="40"/>
    </row>
    <row r="1349" spans="1:12" s="170" customFormat="1" x14ac:dyDescent="0.25">
      <c r="A1349" s="40"/>
      <c r="B1349" s="40"/>
      <c r="C1349" s="40"/>
      <c r="D1349" s="40"/>
      <c r="E1349" s="40"/>
      <c r="G1349" s="40"/>
      <c r="H1349" s="40"/>
      <c r="I1349" s="40"/>
      <c r="J1349" s="40"/>
      <c r="K1349" s="40"/>
      <c r="L1349" s="40"/>
    </row>
    <row r="1350" spans="1:12" s="170" customFormat="1" x14ac:dyDescent="0.25">
      <c r="A1350" s="40"/>
      <c r="B1350" s="40"/>
      <c r="C1350" s="40"/>
      <c r="D1350" s="40"/>
      <c r="E1350" s="40"/>
      <c r="G1350" s="40"/>
      <c r="H1350" s="40"/>
      <c r="I1350" s="40"/>
      <c r="J1350" s="40"/>
      <c r="K1350" s="40"/>
      <c r="L1350" s="40"/>
    </row>
    <row r="1351" spans="1:12" s="170" customFormat="1" x14ac:dyDescent="0.25">
      <c r="A1351" s="40"/>
      <c r="B1351" s="40"/>
      <c r="C1351" s="40"/>
      <c r="D1351" s="40"/>
      <c r="E1351" s="40"/>
      <c r="G1351" s="40"/>
      <c r="H1351" s="40"/>
      <c r="I1351" s="40"/>
      <c r="J1351" s="40"/>
      <c r="K1351" s="40"/>
      <c r="L1351" s="40"/>
    </row>
    <row r="1352" spans="1:12" s="170" customFormat="1" x14ac:dyDescent="0.25">
      <c r="A1352" s="40"/>
      <c r="B1352" s="40"/>
      <c r="C1352" s="40"/>
      <c r="D1352" s="40"/>
      <c r="E1352" s="40"/>
      <c r="G1352" s="40"/>
      <c r="H1352" s="40"/>
      <c r="I1352" s="40"/>
      <c r="J1352" s="40"/>
      <c r="K1352" s="40"/>
      <c r="L1352" s="40"/>
    </row>
    <row r="1353" spans="1:12" s="170" customFormat="1" x14ac:dyDescent="0.25">
      <c r="A1353" s="40"/>
      <c r="B1353" s="40"/>
      <c r="C1353" s="40"/>
      <c r="D1353" s="40"/>
      <c r="E1353" s="40"/>
      <c r="G1353" s="40"/>
      <c r="H1353" s="40"/>
      <c r="I1353" s="40"/>
      <c r="J1353" s="40"/>
      <c r="K1353" s="40"/>
      <c r="L1353" s="40"/>
    </row>
    <row r="1354" spans="1:12" s="170" customFormat="1" x14ac:dyDescent="0.25">
      <c r="A1354" s="40"/>
      <c r="B1354" s="40"/>
      <c r="C1354" s="40"/>
      <c r="D1354" s="40"/>
      <c r="E1354" s="40"/>
      <c r="G1354" s="40"/>
      <c r="H1354" s="40"/>
      <c r="I1354" s="40"/>
      <c r="J1354" s="40"/>
      <c r="K1354" s="40"/>
      <c r="L1354" s="40"/>
    </row>
    <row r="1355" spans="1:12" s="170" customFormat="1" x14ac:dyDescent="0.25">
      <c r="A1355" s="40"/>
      <c r="B1355" s="40"/>
      <c r="C1355" s="40"/>
      <c r="D1355" s="40"/>
      <c r="E1355" s="40"/>
      <c r="G1355" s="40"/>
      <c r="H1355" s="40"/>
      <c r="I1355" s="40"/>
      <c r="J1355" s="40"/>
      <c r="K1355" s="40"/>
      <c r="L1355" s="40"/>
    </row>
    <row r="1356" spans="1:12" s="170" customFormat="1" x14ac:dyDescent="0.25">
      <c r="A1356" s="40"/>
      <c r="B1356" s="40"/>
      <c r="C1356" s="40"/>
      <c r="D1356" s="40"/>
      <c r="E1356" s="40"/>
      <c r="G1356" s="40"/>
      <c r="H1356" s="40"/>
      <c r="I1356" s="40"/>
      <c r="J1356" s="40"/>
      <c r="K1356" s="40"/>
      <c r="L1356" s="40"/>
    </row>
    <row r="1357" spans="1:12" s="170" customFormat="1" x14ac:dyDescent="0.25">
      <c r="A1357" s="40"/>
      <c r="B1357" s="40"/>
      <c r="C1357" s="40"/>
      <c r="D1357" s="40"/>
      <c r="E1357" s="40"/>
      <c r="G1357" s="40"/>
      <c r="H1357" s="40"/>
      <c r="I1357" s="40"/>
      <c r="J1357" s="40"/>
      <c r="K1357" s="40"/>
      <c r="L1357" s="40"/>
    </row>
    <row r="1358" spans="1:12" s="170" customFormat="1" x14ac:dyDescent="0.25">
      <c r="A1358" s="40"/>
      <c r="B1358" s="40"/>
      <c r="C1358" s="40"/>
      <c r="D1358" s="40"/>
      <c r="E1358" s="40"/>
      <c r="G1358" s="40"/>
      <c r="H1358" s="40"/>
      <c r="I1358" s="40"/>
      <c r="J1358" s="40"/>
      <c r="K1358" s="40"/>
      <c r="L1358" s="40"/>
    </row>
    <row r="1359" spans="1:12" s="170" customFormat="1" x14ac:dyDescent="0.25">
      <c r="A1359" s="40"/>
      <c r="B1359" s="40"/>
      <c r="C1359" s="40"/>
      <c r="D1359" s="40"/>
      <c r="E1359" s="40"/>
      <c r="G1359" s="40"/>
      <c r="H1359" s="40"/>
      <c r="I1359" s="40"/>
      <c r="J1359" s="40"/>
      <c r="K1359" s="40"/>
      <c r="L1359" s="40"/>
    </row>
    <row r="1360" spans="1:12" s="170" customFormat="1" x14ac:dyDescent="0.25">
      <c r="A1360" s="40"/>
      <c r="B1360" s="40"/>
      <c r="C1360" s="40"/>
      <c r="D1360" s="40"/>
      <c r="E1360" s="40"/>
      <c r="G1360" s="40"/>
      <c r="H1360" s="40"/>
      <c r="I1360" s="40"/>
      <c r="J1360" s="40"/>
      <c r="K1360" s="40"/>
      <c r="L1360" s="40"/>
    </row>
    <row r="1361" spans="1:12" s="170" customFormat="1" x14ac:dyDescent="0.25">
      <c r="A1361" s="40"/>
      <c r="B1361" s="40"/>
      <c r="C1361" s="40"/>
      <c r="D1361" s="40"/>
      <c r="E1361" s="40"/>
      <c r="G1361" s="40"/>
      <c r="H1361" s="40"/>
      <c r="I1361" s="40"/>
      <c r="J1361" s="40"/>
      <c r="K1361" s="40"/>
      <c r="L1361" s="40"/>
    </row>
    <row r="1362" spans="1:12" s="170" customFormat="1" x14ac:dyDescent="0.25">
      <c r="A1362" s="40"/>
      <c r="B1362" s="40"/>
      <c r="C1362" s="40"/>
      <c r="D1362" s="40"/>
      <c r="E1362" s="40"/>
      <c r="G1362" s="40"/>
      <c r="H1362" s="40"/>
      <c r="I1362" s="40"/>
      <c r="J1362" s="40"/>
      <c r="K1362" s="40"/>
      <c r="L1362" s="40"/>
    </row>
    <row r="1363" spans="1:12" s="170" customFormat="1" x14ac:dyDescent="0.25">
      <c r="A1363" s="40"/>
      <c r="B1363" s="40"/>
      <c r="C1363" s="40"/>
      <c r="D1363" s="40"/>
      <c r="E1363" s="40"/>
      <c r="G1363" s="40"/>
      <c r="H1363" s="40"/>
      <c r="I1363" s="40"/>
      <c r="J1363" s="40"/>
      <c r="K1363" s="40"/>
      <c r="L1363" s="40"/>
    </row>
    <row r="1364" spans="1:12" s="170" customFormat="1" x14ac:dyDescent="0.25">
      <c r="A1364" s="40"/>
      <c r="B1364" s="40"/>
      <c r="C1364" s="40"/>
      <c r="D1364" s="40"/>
      <c r="E1364" s="40"/>
      <c r="G1364" s="40"/>
      <c r="H1364" s="40"/>
      <c r="I1364" s="40"/>
      <c r="J1364" s="40"/>
      <c r="K1364" s="40"/>
      <c r="L1364" s="40"/>
    </row>
    <row r="1365" spans="1:12" s="170" customFormat="1" x14ac:dyDescent="0.25">
      <c r="A1365" s="40"/>
      <c r="B1365" s="40"/>
      <c r="C1365" s="40"/>
      <c r="D1365" s="40"/>
      <c r="E1365" s="40"/>
      <c r="G1365" s="40"/>
      <c r="H1365" s="40"/>
      <c r="I1365" s="40"/>
      <c r="J1365" s="40"/>
      <c r="K1365" s="40"/>
      <c r="L1365" s="40"/>
    </row>
    <row r="1366" spans="1:12" s="170" customFormat="1" x14ac:dyDescent="0.25">
      <c r="A1366" s="40"/>
      <c r="B1366" s="40"/>
      <c r="C1366" s="40"/>
      <c r="D1366" s="40"/>
      <c r="E1366" s="40"/>
      <c r="G1366" s="40"/>
      <c r="H1366" s="40"/>
      <c r="I1366" s="40"/>
      <c r="J1366" s="40"/>
      <c r="K1366" s="40"/>
      <c r="L1366" s="40"/>
    </row>
    <row r="1367" spans="1:12" s="170" customFormat="1" x14ac:dyDescent="0.25">
      <c r="A1367" s="40"/>
      <c r="B1367" s="40"/>
      <c r="C1367" s="40"/>
      <c r="D1367" s="40"/>
      <c r="E1367" s="40"/>
      <c r="G1367" s="40"/>
      <c r="H1367" s="40"/>
      <c r="I1367" s="40"/>
      <c r="J1367" s="40"/>
      <c r="K1367" s="40"/>
      <c r="L1367" s="40"/>
    </row>
    <row r="1368" spans="1:12" s="170" customFormat="1" x14ac:dyDescent="0.25">
      <c r="A1368" s="40"/>
      <c r="B1368" s="40"/>
      <c r="C1368" s="40"/>
      <c r="D1368" s="40"/>
      <c r="E1368" s="40"/>
      <c r="G1368" s="40"/>
      <c r="H1368" s="40"/>
      <c r="I1368" s="40"/>
      <c r="J1368" s="40"/>
      <c r="K1368" s="40"/>
      <c r="L1368" s="40"/>
    </row>
    <row r="1369" spans="1:12" s="170" customFormat="1" x14ac:dyDescent="0.25">
      <c r="A1369" s="40"/>
      <c r="B1369" s="40"/>
      <c r="C1369" s="40"/>
      <c r="D1369" s="40"/>
      <c r="E1369" s="40"/>
      <c r="G1369" s="40"/>
      <c r="H1369" s="40"/>
      <c r="I1369" s="40"/>
      <c r="J1369" s="40"/>
      <c r="K1369" s="40"/>
      <c r="L1369" s="40"/>
    </row>
    <row r="1370" spans="1:12" s="170" customFormat="1" x14ac:dyDescent="0.25">
      <c r="A1370" s="40"/>
      <c r="B1370" s="40"/>
      <c r="C1370" s="40"/>
      <c r="D1370" s="40"/>
      <c r="E1370" s="40"/>
      <c r="G1370" s="40"/>
      <c r="H1370" s="40"/>
      <c r="I1370" s="40"/>
      <c r="J1370" s="40"/>
      <c r="K1370" s="40"/>
      <c r="L1370" s="40"/>
    </row>
    <row r="1371" spans="1:12" s="170" customFormat="1" x14ac:dyDescent="0.25">
      <c r="A1371" s="40"/>
      <c r="B1371" s="40"/>
      <c r="C1371" s="40"/>
      <c r="D1371" s="40"/>
      <c r="E1371" s="40"/>
      <c r="G1371" s="40"/>
      <c r="H1371" s="40"/>
      <c r="I1371" s="40"/>
      <c r="J1371" s="40"/>
      <c r="K1371" s="40"/>
      <c r="L1371" s="40"/>
    </row>
    <row r="1372" spans="1:12" s="170" customFormat="1" x14ac:dyDescent="0.25">
      <c r="A1372" s="40"/>
      <c r="B1372" s="40"/>
      <c r="C1372" s="40"/>
      <c r="D1372" s="40"/>
      <c r="E1372" s="40"/>
      <c r="G1372" s="40"/>
      <c r="H1372" s="40"/>
      <c r="I1372" s="40"/>
      <c r="J1372" s="40"/>
      <c r="K1372" s="40"/>
      <c r="L1372" s="40"/>
    </row>
    <row r="1373" spans="1:12" s="170" customFormat="1" x14ac:dyDescent="0.25">
      <c r="A1373" s="40"/>
      <c r="B1373" s="40"/>
      <c r="C1373" s="40"/>
      <c r="D1373" s="40"/>
      <c r="E1373" s="40"/>
      <c r="G1373" s="40"/>
      <c r="H1373" s="40"/>
      <c r="I1373" s="40"/>
      <c r="J1373" s="40"/>
      <c r="K1373" s="40"/>
      <c r="L1373" s="40"/>
    </row>
    <row r="1374" spans="1:12" s="170" customFormat="1" x14ac:dyDescent="0.25">
      <c r="A1374" s="40"/>
      <c r="B1374" s="40"/>
      <c r="C1374" s="40"/>
      <c r="D1374" s="40"/>
      <c r="E1374" s="40"/>
      <c r="G1374" s="40"/>
      <c r="H1374" s="40"/>
      <c r="I1374" s="40"/>
      <c r="J1374" s="40"/>
      <c r="K1374" s="40"/>
      <c r="L1374" s="40"/>
    </row>
    <row r="1375" spans="1:12" s="170" customFormat="1" x14ac:dyDescent="0.25">
      <c r="A1375" s="40"/>
      <c r="B1375" s="40"/>
      <c r="C1375" s="40"/>
      <c r="D1375" s="40"/>
      <c r="E1375" s="40"/>
      <c r="G1375" s="40"/>
      <c r="H1375" s="40"/>
      <c r="I1375" s="40"/>
      <c r="J1375" s="40"/>
      <c r="K1375" s="40"/>
      <c r="L1375" s="40"/>
    </row>
    <row r="1376" spans="1:12" s="170" customFormat="1" x14ac:dyDescent="0.25">
      <c r="A1376" s="40"/>
      <c r="B1376" s="40"/>
      <c r="C1376" s="40"/>
      <c r="D1376" s="40"/>
      <c r="E1376" s="40"/>
      <c r="G1376" s="40"/>
      <c r="H1376" s="40"/>
      <c r="I1376" s="40"/>
      <c r="J1376" s="40"/>
      <c r="K1376" s="40"/>
      <c r="L1376" s="40"/>
    </row>
    <row r="1377" spans="1:12" s="170" customFormat="1" x14ac:dyDescent="0.25">
      <c r="A1377" s="40"/>
      <c r="B1377" s="40"/>
      <c r="C1377" s="40"/>
      <c r="D1377" s="40"/>
      <c r="E1377" s="40"/>
      <c r="G1377" s="40"/>
      <c r="H1377" s="40"/>
      <c r="I1377" s="40"/>
      <c r="J1377" s="40"/>
      <c r="K1377" s="40"/>
      <c r="L1377" s="40"/>
    </row>
    <row r="1378" spans="1:12" s="170" customFormat="1" x14ac:dyDescent="0.25">
      <c r="A1378" s="40"/>
      <c r="B1378" s="40"/>
      <c r="C1378" s="40"/>
      <c r="D1378" s="40"/>
      <c r="E1378" s="40"/>
      <c r="G1378" s="40"/>
      <c r="H1378" s="40"/>
      <c r="I1378" s="40"/>
      <c r="J1378" s="40"/>
      <c r="K1378" s="40"/>
      <c r="L1378" s="40"/>
    </row>
    <row r="1379" spans="1:12" s="170" customFormat="1" x14ac:dyDescent="0.25">
      <c r="A1379" s="40"/>
      <c r="B1379" s="40"/>
      <c r="C1379" s="40"/>
      <c r="D1379" s="40"/>
      <c r="E1379" s="40"/>
      <c r="G1379" s="40"/>
      <c r="H1379" s="40"/>
      <c r="I1379" s="40"/>
      <c r="J1379" s="40"/>
      <c r="K1379" s="40"/>
      <c r="L1379" s="40"/>
    </row>
    <row r="1380" spans="1:12" s="170" customFormat="1" x14ac:dyDescent="0.25">
      <c r="A1380" s="40"/>
      <c r="B1380" s="40"/>
      <c r="C1380" s="40"/>
      <c r="D1380" s="40"/>
      <c r="E1380" s="40"/>
      <c r="G1380" s="40"/>
      <c r="H1380" s="40"/>
      <c r="I1380" s="40"/>
      <c r="J1380" s="40"/>
      <c r="K1380" s="40"/>
      <c r="L1380" s="40"/>
    </row>
    <row r="1381" spans="1:12" s="170" customFormat="1" x14ac:dyDescent="0.25">
      <c r="A1381" s="40"/>
      <c r="B1381" s="40"/>
      <c r="C1381" s="40"/>
      <c r="D1381" s="40"/>
      <c r="E1381" s="40"/>
      <c r="G1381" s="40"/>
      <c r="H1381" s="40"/>
      <c r="I1381" s="40"/>
      <c r="J1381" s="40"/>
      <c r="K1381" s="40"/>
      <c r="L1381" s="40"/>
    </row>
    <row r="1382" spans="1:12" s="170" customFormat="1" x14ac:dyDescent="0.25">
      <c r="A1382" s="40"/>
      <c r="B1382" s="40"/>
      <c r="C1382" s="40"/>
      <c r="D1382" s="40"/>
      <c r="E1382" s="40"/>
      <c r="G1382" s="40"/>
      <c r="H1382" s="40"/>
      <c r="I1382" s="40"/>
      <c r="J1382" s="40"/>
      <c r="K1382" s="40"/>
      <c r="L1382" s="40"/>
    </row>
    <row r="1383" spans="1:12" s="170" customFormat="1" x14ac:dyDescent="0.25">
      <c r="A1383" s="40"/>
      <c r="B1383" s="40"/>
      <c r="C1383" s="40"/>
      <c r="D1383" s="40"/>
      <c r="E1383" s="40"/>
      <c r="G1383" s="40"/>
      <c r="H1383" s="40"/>
      <c r="I1383" s="40"/>
      <c r="J1383" s="40"/>
      <c r="K1383" s="40"/>
      <c r="L1383" s="40"/>
    </row>
    <row r="1384" spans="1:12" s="170" customFormat="1" x14ac:dyDescent="0.25">
      <c r="A1384" s="40"/>
      <c r="B1384" s="40"/>
      <c r="C1384" s="40"/>
      <c r="D1384" s="40"/>
      <c r="E1384" s="40"/>
      <c r="G1384" s="40"/>
      <c r="H1384" s="40"/>
      <c r="I1384" s="40"/>
      <c r="J1384" s="40"/>
      <c r="K1384" s="40"/>
      <c r="L1384" s="40"/>
    </row>
    <row r="1385" spans="1:12" s="170" customFormat="1" x14ac:dyDescent="0.25">
      <c r="A1385" s="40"/>
      <c r="B1385" s="40"/>
      <c r="C1385" s="40"/>
      <c r="D1385" s="40"/>
      <c r="E1385" s="40"/>
      <c r="G1385" s="40"/>
      <c r="H1385" s="40"/>
      <c r="I1385" s="40"/>
      <c r="J1385" s="40"/>
      <c r="K1385" s="40"/>
      <c r="L1385" s="40"/>
    </row>
    <row r="1386" spans="1:12" s="170" customFormat="1" x14ac:dyDescent="0.25">
      <c r="A1386" s="40"/>
      <c r="B1386" s="40"/>
      <c r="C1386" s="40"/>
      <c r="D1386" s="40"/>
      <c r="E1386" s="40"/>
      <c r="G1386" s="40"/>
      <c r="H1386" s="40"/>
      <c r="I1386" s="40"/>
      <c r="J1386" s="40"/>
      <c r="K1386" s="40"/>
      <c r="L1386" s="40"/>
    </row>
    <row r="1387" spans="1:12" s="170" customFormat="1" x14ac:dyDescent="0.25">
      <c r="A1387" s="40"/>
      <c r="B1387" s="40"/>
      <c r="C1387" s="40"/>
      <c r="D1387" s="40"/>
      <c r="E1387" s="40"/>
      <c r="G1387" s="40"/>
      <c r="H1387" s="40"/>
      <c r="I1387" s="40"/>
      <c r="J1387" s="40"/>
      <c r="K1387" s="40"/>
      <c r="L1387" s="40"/>
    </row>
    <row r="1388" spans="1:12" s="170" customFormat="1" x14ac:dyDescent="0.25">
      <c r="A1388" s="40"/>
      <c r="B1388" s="40"/>
      <c r="C1388" s="40"/>
      <c r="D1388" s="40"/>
      <c r="E1388" s="40"/>
      <c r="G1388" s="40"/>
      <c r="H1388" s="40"/>
      <c r="I1388" s="40"/>
      <c r="J1388" s="40"/>
      <c r="K1388" s="40"/>
      <c r="L1388" s="40"/>
    </row>
    <row r="1389" spans="1:12" s="170" customFormat="1" x14ac:dyDescent="0.25">
      <c r="A1389" s="40"/>
      <c r="B1389" s="40"/>
      <c r="C1389" s="40"/>
      <c r="D1389" s="40"/>
      <c r="E1389" s="40"/>
      <c r="G1389" s="40"/>
      <c r="H1389" s="40"/>
      <c r="I1389" s="40"/>
      <c r="J1389" s="40"/>
      <c r="K1389" s="40"/>
      <c r="L1389" s="40"/>
    </row>
    <row r="1390" spans="1:12" s="170" customFormat="1" x14ac:dyDescent="0.25">
      <c r="A1390" s="40"/>
      <c r="B1390" s="40"/>
      <c r="C1390" s="40"/>
      <c r="D1390" s="40"/>
      <c r="E1390" s="40"/>
      <c r="G1390" s="40"/>
      <c r="H1390" s="40"/>
      <c r="I1390" s="40"/>
      <c r="J1390" s="40"/>
      <c r="K1390" s="40"/>
      <c r="L1390" s="40"/>
    </row>
    <row r="1391" spans="1:12" s="170" customFormat="1" x14ac:dyDescent="0.25">
      <c r="A1391" s="40"/>
      <c r="B1391" s="40"/>
      <c r="C1391" s="40"/>
      <c r="D1391" s="40"/>
      <c r="E1391" s="40"/>
      <c r="G1391" s="40"/>
      <c r="H1391" s="40"/>
      <c r="I1391" s="40"/>
      <c r="J1391" s="40"/>
      <c r="K1391" s="40"/>
      <c r="L1391" s="40"/>
    </row>
    <row r="1392" spans="1:12" s="170" customFormat="1" x14ac:dyDescent="0.25">
      <c r="A1392" s="40"/>
      <c r="B1392" s="40"/>
      <c r="C1392" s="40"/>
      <c r="D1392" s="40"/>
      <c r="E1392" s="40"/>
      <c r="G1392" s="40"/>
      <c r="H1392" s="40"/>
      <c r="I1392" s="40"/>
      <c r="J1392" s="40"/>
      <c r="K1392" s="40"/>
      <c r="L1392" s="40"/>
    </row>
    <row r="1393" spans="1:12" s="170" customFormat="1" x14ac:dyDescent="0.25">
      <c r="A1393" s="40"/>
      <c r="B1393" s="40"/>
      <c r="C1393" s="40"/>
      <c r="D1393" s="40"/>
      <c r="E1393" s="40"/>
      <c r="G1393" s="40"/>
      <c r="H1393" s="40"/>
      <c r="I1393" s="40"/>
      <c r="J1393" s="40"/>
      <c r="K1393" s="40"/>
      <c r="L1393" s="40"/>
    </row>
    <row r="1394" spans="1:12" s="170" customFormat="1" x14ac:dyDescent="0.25">
      <c r="A1394" s="40"/>
      <c r="B1394" s="40"/>
      <c r="C1394" s="40"/>
      <c r="D1394" s="40"/>
      <c r="E1394" s="40"/>
      <c r="G1394" s="40"/>
      <c r="H1394" s="40"/>
      <c r="I1394" s="40"/>
      <c r="J1394" s="40"/>
      <c r="K1394" s="40"/>
      <c r="L1394" s="40"/>
    </row>
    <row r="1395" spans="1:12" s="170" customFormat="1" x14ac:dyDescent="0.25">
      <c r="A1395" s="40"/>
      <c r="B1395" s="40"/>
      <c r="C1395" s="40"/>
      <c r="D1395" s="40"/>
      <c r="E1395" s="40"/>
      <c r="G1395" s="40"/>
      <c r="H1395" s="40"/>
      <c r="I1395" s="40"/>
      <c r="J1395" s="40"/>
      <c r="K1395" s="40"/>
      <c r="L1395" s="40"/>
    </row>
    <row r="1396" spans="1:12" s="170" customFormat="1" x14ac:dyDescent="0.25">
      <c r="A1396" s="40"/>
      <c r="B1396" s="40"/>
      <c r="C1396" s="40"/>
      <c r="D1396" s="40"/>
      <c r="E1396" s="40"/>
      <c r="G1396" s="40"/>
      <c r="H1396" s="40"/>
      <c r="I1396" s="40"/>
      <c r="J1396" s="40"/>
      <c r="K1396" s="40"/>
      <c r="L1396" s="40"/>
    </row>
    <row r="1397" spans="1:12" s="170" customFormat="1" x14ac:dyDescent="0.25">
      <c r="A1397" s="40"/>
      <c r="B1397" s="40"/>
      <c r="C1397" s="40"/>
      <c r="D1397" s="40"/>
      <c r="E1397" s="40"/>
      <c r="G1397" s="40"/>
      <c r="H1397" s="40"/>
      <c r="I1397" s="40"/>
      <c r="J1397" s="40"/>
      <c r="K1397" s="40"/>
      <c r="L1397" s="40"/>
    </row>
    <row r="1398" spans="1:12" s="170" customFormat="1" x14ac:dyDescent="0.25">
      <c r="A1398" s="40"/>
      <c r="B1398" s="40"/>
      <c r="C1398" s="40"/>
      <c r="D1398" s="40"/>
      <c r="E1398" s="40"/>
      <c r="G1398" s="40"/>
      <c r="H1398" s="40"/>
      <c r="I1398" s="40"/>
      <c r="J1398" s="40"/>
      <c r="K1398" s="40"/>
      <c r="L1398" s="40"/>
    </row>
    <row r="1399" spans="1:12" s="170" customFormat="1" x14ac:dyDescent="0.25">
      <c r="A1399" s="40"/>
      <c r="B1399" s="40"/>
      <c r="C1399" s="40"/>
      <c r="D1399" s="40"/>
      <c r="E1399" s="40"/>
      <c r="G1399" s="40"/>
      <c r="H1399" s="40"/>
      <c r="I1399" s="40"/>
      <c r="J1399" s="40"/>
      <c r="K1399" s="40"/>
      <c r="L1399" s="40"/>
    </row>
    <row r="1400" spans="1:12" s="170" customFormat="1" x14ac:dyDescent="0.25">
      <c r="A1400" s="40"/>
      <c r="B1400" s="40"/>
      <c r="C1400" s="40"/>
      <c r="D1400" s="40"/>
      <c r="E1400" s="40"/>
      <c r="G1400" s="40"/>
      <c r="H1400" s="40"/>
      <c r="I1400" s="40"/>
      <c r="J1400" s="40"/>
      <c r="K1400" s="40"/>
      <c r="L1400" s="40"/>
    </row>
    <row r="1401" spans="1:12" s="170" customFormat="1" x14ac:dyDescent="0.25">
      <c r="A1401" s="40"/>
      <c r="B1401" s="40"/>
      <c r="C1401" s="40"/>
      <c r="D1401" s="40"/>
      <c r="E1401" s="40"/>
      <c r="G1401" s="40"/>
      <c r="H1401" s="40"/>
      <c r="I1401" s="40"/>
      <c r="J1401" s="40"/>
      <c r="K1401" s="40"/>
      <c r="L1401" s="40"/>
    </row>
    <row r="1402" spans="1:12" s="170" customFormat="1" x14ac:dyDescent="0.25">
      <c r="A1402" s="40"/>
      <c r="B1402" s="40"/>
      <c r="C1402" s="40"/>
      <c r="D1402" s="40"/>
      <c r="E1402" s="40"/>
      <c r="G1402" s="40"/>
      <c r="H1402" s="40"/>
      <c r="I1402" s="40"/>
      <c r="J1402" s="40"/>
      <c r="K1402" s="40"/>
      <c r="L1402" s="40"/>
    </row>
    <row r="1403" spans="1:12" s="170" customFormat="1" x14ac:dyDescent="0.25">
      <c r="A1403" s="40"/>
      <c r="B1403" s="40"/>
      <c r="C1403" s="40"/>
      <c r="D1403" s="40"/>
      <c r="E1403" s="40"/>
      <c r="G1403" s="40"/>
      <c r="H1403" s="40"/>
      <c r="I1403" s="40"/>
      <c r="J1403" s="40"/>
      <c r="K1403" s="40"/>
      <c r="L1403" s="40"/>
    </row>
    <row r="1404" spans="1:12" s="170" customFormat="1" x14ac:dyDescent="0.25">
      <c r="A1404" s="40"/>
      <c r="B1404" s="40"/>
      <c r="C1404" s="40"/>
      <c r="D1404" s="40"/>
      <c r="E1404" s="40"/>
      <c r="G1404" s="40"/>
      <c r="H1404" s="40"/>
      <c r="I1404" s="40"/>
      <c r="J1404" s="40"/>
      <c r="K1404" s="40"/>
      <c r="L1404" s="40"/>
    </row>
    <row r="1405" spans="1:12" s="170" customFormat="1" x14ac:dyDescent="0.25">
      <c r="A1405" s="40"/>
      <c r="B1405" s="40"/>
      <c r="C1405" s="40"/>
      <c r="D1405" s="40"/>
      <c r="E1405" s="40"/>
      <c r="G1405" s="40"/>
      <c r="H1405" s="40"/>
      <c r="I1405" s="40"/>
      <c r="J1405" s="40"/>
      <c r="K1405" s="40"/>
      <c r="L1405" s="40"/>
    </row>
    <row r="1406" spans="1:12" s="170" customFormat="1" x14ac:dyDescent="0.25">
      <c r="A1406" s="40"/>
      <c r="B1406" s="40"/>
      <c r="C1406" s="40"/>
      <c r="D1406" s="40"/>
      <c r="E1406" s="40"/>
      <c r="G1406" s="40"/>
      <c r="H1406" s="40"/>
      <c r="I1406" s="40"/>
      <c r="J1406" s="40"/>
      <c r="K1406" s="40"/>
      <c r="L1406" s="40"/>
    </row>
    <row r="1407" spans="1:12" s="170" customFormat="1" x14ac:dyDescent="0.25">
      <c r="A1407" s="40"/>
      <c r="B1407" s="40"/>
      <c r="C1407" s="40"/>
      <c r="D1407" s="40"/>
      <c r="E1407" s="40"/>
      <c r="G1407" s="40"/>
      <c r="H1407" s="40"/>
      <c r="I1407" s="40"/>
      <c r="J1407" s="40"/>
      <c r="K1407" s="40"/>
      <c r="L1407" s="40"/>
    </row>
    <row r="1408" spans="1:12" s="170" customFormat="1" x14ac:dyDescent="0.25">
      <c r="A1408" s="40"/>
      <c r="B1408" s="40"/>
      <c r="C1408" s="40"/>
      <c r="D1408" s="40"/>
      <c r="E1408" s="40"/>
      <c r="G1408" s="40"/>
      <c r="H1408" s="40"/>
      <c r="I1408" s="40"/>
      <c r="J1408" s="40"/>
      <c r="K1408" s="40"/>
      <c r="L1408" s="40"/>
    </row>
    <row r="1409" spans="1:12" s="170" customFormat="1" x14ac:dyDescent="0.25">
      <c r="A1409" s="40"/>
      <c r="B1409" s="40"/>
      <c r="C1409" s="40"/>
      <c r="D1409" s="40"/>
      <c r="E1409" s="40"/>
      <c r="G1409" s="40"/>
      <c r="H1409" s="40"/>
      <c r="I1409" s="40"/>
      <c r="J1409" s="40"/>
      <c r="K1409" s="40"/>
      <c r="L1409" s="40"/>
    </row>
    <row r="1410" spans="1:12" s="170" customFormat="1" x14ac:dyDescent="0.25">
      <c r="A1410" s="40"/>
      <c r="B1410" s="40"/>
      <c r="C1410" s="40"/>
      <c r="D1410" s="40"/>
      <c r="E1410" s="40"/>
      <c r="G1410" s="40"/>
      <c r="H1410" s="40"/>
      <c r="I1410" s="40"/>
      <c r="J1410" s="40"/>
      <c r="K1410" s="40"/>
      <c r="L1410" s="40"/>
    </row>
    <row r="1411" spans="1:12" s="170" customFormat="1" x14ac:dyDescent="0.25">
      <c r="A1411" s="40"/>
      <c r="B1411" s="40"/>
      <c r="C1411" s="40"/>
      <c r="D1411" s="40"/>
      <c r="E1411" s="40"/>
      <c r="G1411" s="40"/>
      <c r="H1411" s="40"/>
      <c r="I1411" s="40"/>
      <c r="J1411" s="40"/>
      <c r="K1411" s="40"/>
      <c r="L1411" s="40"/>
    </row>
    <row r="1412" spans="1:12" s="170" customFormat="1" x14ac:dyDescent="0.25">
      <c r="A1412" s="40"/>
      <c r="B1412" s="40"/>
      <c r="C1412" s="40"/>
      <c r="D1412" s="40"/>
      <c r="E1412" s="40"/>
      <c r="G1412" s="40"/>
      <c r="H1412" s="40"/>
      <c r="I1412" s="40"/>
      <c r="J1412" s="40"/>
      <c r="K1412" s="40"/>
      <c r="L1412" s="40"/>
    </row>
    <row r="1413" spans="1:12" s="170" customFormat="1" x14ac:dyDescent="0.25">
      <c r="A1413" s="40"/>
      <c r="B1413" s="40"/>
      <c r="C1413" s="40"/>
      <c r="D1413" s="40"/>
      <c r="E1413" s="40"/>
      <c r="G1413" s="40"/>
      <c r="H1413" s="40"/>
      <c r="I1413" s="40"/>
      <c r="J1413" s="40"/>
      <c r="K1413" s="40"/>
      <c r="L1413" s="40"/>
    </row>
    <row r="1414" spans="1:12" s="170" customFormat="1" x14ac:dyDescent="0.25">
      <c r="A1414" s="40"/>
      <c r="B1414" s="40"/>
      <c r="C1414" s="40"/>
      <c r="D1414" s="40"/>
      <c r="E1414" s="40"/>
      <c r="G1414" s="40"/>
      <c r="H1414" s="40"/>
      <c r="I1414" s="40"/>
      <c r="J1414" s="40"/>
      <c r="K1414" s="40"/>
      <c r="L1414" s="40"/>
    </row>
    <row r="1415" spans="1:12" s="170" customFormat="1" x14ac:dyDescent="0.25">
      <c r="A1415" s="40"/>
      <c r="B1415" s="40"/>
      <c r="C1415" s="40"/>
      <c r="D1415" s="40"/>
      <c r="E1415" s="40"/>
      <c r="G1415" s="40"/>
      <c r="H1415" s="40"/>
      <c r="I1415" s="40"/>
      <c r="J1415" s="40"/>
      <c r="K1415" s="40"/>
      <c r="L1415" s="40"/>
    </row>
    <row r="1416" spans="1:12" s="170" customFormat="1" x14ac:dyDescent="0.25">
      <c r="A1416" s="40"/>
      <c r="B1416" s="40"/>
      <c r="C1416" s="40"/>
      <c r="D1416" s="40"/>
      <c r="E1416" s="40"/>
      <c r="G1416" s="40"/>
      <c r="H1416" s="40"/>
      <c r="I1416" s="40"/>
      <c r="J1416" s="40"/>
      <c r="K1416" s="40"/>
      <c r="L1416" s="40"/>
    </row>
    <row r="1417" spans="1:12" s="170" customFormat="1" x14ac:dyDescent="0.25">
      <c r="A1417" s="40"/>
      <c r="B1417" s="40"/>
      <c r="C1417" s="40"/>
      <c r="D1417" s="40"/>
      <c r="E1417" s="40"/>
      <c r="G1417" s="40"/>
      <c r="H1417" s="40"/>
      <c r="I1417" s="40"/>
      <c r="J1417" s="40"/>
      <c r="K1417" s="40"/>
      <c r="L1417" s="40"/>
    </row>
    <row r="1418" spans="1:12" s="170" customFormat="1" x14ac:dyDescent="0.25">
      <c r="A1418" s="40"/>
      <c r="B1418" s="40"/>
      <c r="C1418" s="40"/>
      <c r="D1418" s="40"/>
      <c r="E1418" s="40"/>
      <c r="G1418" s="40"/>
      <c r="H1418" s="40"/>
      <c r="I1418" s="40"/>
      <c r="J1418" s="40"/>
      <c r="K1418" s="40"/>
      <c r="L1418" s="40"/>
    </row>
    <row r="1419" spans="1:12" s="170" customFormat="1" x14ac:dyDescent="0.25">
      <c r="A1419" s="40"/>
      <c r="B1419" s="40"/>
      <c r="C1419" s="40"/>
      <c r="D1419" s="40"/>
      <c r="E1419" s="40"/>
      <c r="G1419" s="40"/>
      <c r="H1419" s="40"/>
      <c r="I1419" s="40"/>
      <c r="J1419" s="40"/>
      <c r="K1419" s="40"/>
      <c r="L1419" s="40"/>
    </row>
    <row r="1420" spans="1:12" s="170" customFormat="1" x14ac:dyDescent="0.25">
      <c r="A1420" s="40"/>
      <c r="B1420" s="40"/>
      <c r="C1420" s="40"/>
      <c r="D1420" s="40"/>
      <c r="E1420" s="40"/>
      <c r="G1420" s="40"/>
      <c r="H1420" s="40"/>
      <c r="I1420" s="40"/>
      <c r="J1420" s="40"/>
      <c r="K1420" s="40"/>
      <c r="L1420" s="40"/>
    </row>
    <row r="1421" spans="1:12" s="170" customFormat="1" x14ac:dyDescent="0.25">
      <c r="A1421" s="40"/>
      <c r="B1421" s="40"/>
      <c r="C1421" s="40"/>
      <c r="D1421" s="40"/>
      <c r="E1421" s="40"/>
      <c r="G1421" s="40"/>
      <c r="H1421" s="40"/>
      <c r="I1421" s="40"/>
      <c r="J1421" s="40"/>
      <c r="K1421" s="40"/>
      <c r="L1421" s="40"/>
    </row>
    <row r="1422" spans="1:12" s="170" customFormat="1" x14ac:dyDescent="0.25">
      <c r="A1422" s="40"/>
      <c r="B1422" s="40"/>
      <c r="C1422" s="40"/>
      <c r="D1422" s="40"/>
      <c r="E1422" s="40"/>
      <c r="G1422" s="40"/>
      <c r="H1422" s="40"/>
      <c r="I1422" s="40"/>
      <c r="J1422" s="40"/>
      <c r="K1422" s="40"/>
      <c r="L1422" s="40"/>
    </row>
    <row r="1423" spans="1:12" s="170" customFormat="1" x14ac:dyDescent="0.25">
      <c r="A1423" s="40"/>
      <c r="B1423" s="40"/>
      <c r="C1423" s="40"/>
      <c r="D1423" s="40"/>
      <c r="E1423" s="40"/>
      <c r="G1423" s="40"/>
      <c r="H1423" s="40"/>
      <c r="I1423" s="40"/>
      <c r="J1423" s="40"/>
      <c r="K1423" s="40"/>
      <c r="L1423" s="40"/>
    </row>
    <row r="1424" spans="1:12" s="170" customFormat="1" x14ac:dyDescent="0.25">
      <c r="A1424" s="40"/>
      <c r="B1424" s="40"/>
      <c r="C1424" s="40"/>
      <c r="D1424" s="40"/>
      <c r="E1424" s="40"/>
      <c r="G1424" s="40"/>
      <c r="H1424" s="40"/>
      <c r="I1424" s="40"/>
      <c r="J1424" s="40"/>
      <c r="K1424" s="40"/>
      <c r="L1424" s="40"/>
    </row>
    <row r="1425" spans="1:12" s="170" customFormat="1" x14ac:dyDescent="0.25">
      <c r="A1425" s="40"/>
      <c r="B1425" s="40"/>
      <c r="C1425" s="40"/>
      <c r="D1425" s="40"/>
      <c r="E1425" s="40"/>
      <c r="G1425" s="40"/>
      <c r="H1425" s="40"/>
      <c r="I1425" s="40"/>
      <c r="J1425" s="40"/>
      <c r="K1425" s="40"/>
      <c r="L1425" s="40"/>
    </row>
    <row r="1426" spans="1:12" s="170" customFormat="1" x14ac:dyDescent="0.25">
      <c r="A1426" s="40"/>
      <c r="B1426" s="40"/>
      <c r="C1426" s="40"/>
      <c r="D1426" s="40"/>
      <c r="E1426" s="40"/>
      <c r="G1426" s="40"/>
      <c r="H1426" s="40"/>
      <c r="I1426" s="40"/>
      <c r="J1426" s="40"/>
      <c r="K1426" s="40"/>
      <c r="L1426" s="40"/>
    </row>
    <row r="1427" spans="1:12" s="170" customFormat="1" x14ac:dyDescent="0.25">
      <c r="A1427" s="40"/>
      <c r="B1427" s="40"/>
      <c r="C1427" s="40"/>
      <c r="D1427" s="40"/>
      <c r="E1427" s="40"/>
      <c r="G1427" s="40"/>
      <c r="H1427" s="40"/>
      <c r="I1427" s="40"/>
      <c r="J1427" s="40"/>
      <c r="K1427" s="40"/>
      <c r="L1427" s="40"/>
    </row>
    <row r="1428" spans="1:12" s="170" customFormat="1" x14ac:dyDescent="0.25">
      <c r="A1428" s="40"/>
      <c r="B1428" s="40"/>
      <c r="C1428" s="40"/>
      <c r="D1428" s="40"/>
      <c r="E1428" s="40"/>
      <c r="G1428" s="40"/>
      <c r="H1428" s="40"/>
      <c r="I1428" s="40"/>
      <c r="J1428" s="40"/>
      <c r="K1428" s="40"/>
      <c r="L1428" s="40"/>
    </row>
    <row r="1429" spans="1:12" s="170" customFormat="1" x14ac:dyDescent="0.25">
      <c r="A1429" s="40"/>
      <c r="B1429" s="40"/>
      <c r="C1429" s="40"/>
      <c r="D1429" s="40"/>
      <c r="E1429" s="40"/>
      <c r="G1429" s="40"/>
      <c r="H1429" s="40"/>
      <c r="I1429" s="40"/>
      <c r="J1429" s="40"/>
      <c r="K1429" s="40"/>
      <c r="L1429" s="40"/>
    </row>
    <row r="1430" spans="1:12" s="170" customFormat="1" x14ac:dyDescent="0.25">
      <c r="A1430" s="40"/>
      <c r="B1430" s="40"/>
      <c r="C1430" s="40"/>
      <c r="D1430" s="40"/>
      <c r="E1430" s="40"/>
      <c r="G1430" s="40"/>
      <c r="H1430" s="40"/>
      <c r="I1430" s="40"/>
      <c r="J1430" s="40"/>
      <c r="K1430" s="40"/>
      <c r="L1430" s="40"/>
    </row>
    <row r="1431" spans="1:12" s="170" customFormat="1" x14ac:dyDescent="0.25">
      <c r="A1431" s="40"/>
      <c r="B1431" s="40"/>
      <c r="C1431" s="40"/>
      <c r="D1431" s="40"/>
      <c r="E1431" s="40"/>
      <c r="G1431" s="40"/>
      <c r="H1431" s="40"/>
      <c r="I1431" s="40"/>
      <c r="J1431" s="40"/>
      <c r="K1431" s="40"/>
      <c r="L1431" s="40"/>
    </row>
    <row r="1432" spans="1:12" s="170" customFormat="1" x14ac:dyDescent="0.25">
      <c r="A1432" s="40"/>
      <c r="B1432" s="40"/>
      <c r="C1432" s="40"/>
      <c r="D1432" s="40"/>
      <c r="E1432" s="40"/>
      <c r="G1432" s="40"/>
      <c r="H1432" s="40"/>
      <c r="I1432" s="40"/>
      <c r="J1432" s="40"/>
      <c r="K1432" s="40"/>
      <c r="L1432" s="40"/>
    </row>
    <row r="1433" spans="1:12" s="170" customFormat="1" x14ac:dyDescent="0.25">
      <c r="A1433" s="40"/>
      <c r="B1433" s="40"/>
      <c r="C1433" s="40"/>
      <c r="D1433" s="40"/>
      <c r="E1433" s="40"/>
      <c r="G1433" s="40"/>
      <c r="H1433" s="40"/>
      <c r="I1433" s="40"/>
      <c r="J1433" s="40"/>
      <c r="K1433" s="40"/>
      <c r="L1433" s="40"/>
    </row>
    <row r="1434" spans="1:12" s="170" customFormat="1" x14ac:dyDescent="0.25">
      <c r="A1434" s="40"/>
      <c r="B1434" s="40"/>
      <c r="C1434" s="40"/>
      <c r="D1434" s="40"/>
      <c r="E1434" s="40"/>
      <c r="G1434" s="40"/>
      <c r="H1434" s="40"/>
      <c r="I1434" s="40"/>
      <c r="J1434" s="40"/>
      <c r="K1434" s="40"/>
      <c r="L1434" s="40"/>
    </row>
    <row r="1435" spans="1:12" s="170" customFormat="1" x14ac:dyDescent="0.25">
      <c r="A1435" s="40"/>
      <c r="B1435" s="40"/>
      <c r="C1435" s="40"/>
      <c r="D1435" s="40"/>
      <c r="E1435" s="40"/>
      <c r="G1435" s="40"/>
      <c r="H1435" s="40"/>
      <c r="I1435" s="40"/>
      <c r="J1435" s="40"/>
      <c r="K1435" s="40"/>
      <c r="L1435" s="40"/>
    </row>
    <row r="1436" spans="1:12" s="170" customFormat="1" x14ac:dyDescent="0.25">
      <c r="A1436" s="40"/>
      <c r="B1436" s="40"/>
      <c r="C1436" s="40"/>
      <c r="D1436" s="40"/>
      <c r="E1436" s="40"/>
      <c r="G1436" s="40"/>
      <c r="H1436" s="40"/>
      <c r="I1436" s="40"/>
      <c r="J1436" s="40"/>
      <c r="K1436" s="40"/>
      <c r="L1436" s="40"/>
    </row>
    <row r="1437" spans="1:12" s="170" customFormat="1" x14ac:dyDescent="0.25">
      <c r="A1437" s="40"/>
      <c r="B1437" s="40"/>
      <c r="C1437" s="40"/>
      <c r="D1437" s="40"/>
      <c r="E1437" s="40"/>
      <c r="G1437" s="40"/>
      <c r="H1437" s="40"/>
      <c r="I1437" s="40"/>
      <c r="J1437" s="40"/>
      <c r="K1437" s="40"/>
      <c r="L1437" s="40"/>
    </row>
    <row r="1438" spans="1:12" s="170" customFormat="1" x14ac:dyDescent="0.25">
      <c r="A1438" s="40"/>
      <c r="B1438" s="40"/>
      <c r="C1438" s="40"/>
      <c r="D1438" s="40"/>
      <c r="E1438" s="40"/>
      <c r="G1438" s="40"/>
      <c r="H1438" s="40"/>
      <c r="I1438" s="40"/>
      <c r="J1438" s="40"/>
      <c r="K1438" s="40"/>
      <c r="L1438" s="40"/>
    </row>
    <row r="1439" spans="1:12" s="170" customFormat="1" x14ac:dyDescent="0.25">
      <c r="A1439" s="40"/>
      <c r="B1439" s="40"/>
      <c r="C1439" s="40"/>
      <c r="D1439" s="40"/>
      <c r="E1439" s="40"/>
      <c r="G1439" s="40"/>
      <c r="H1439" s="40"/>
      <c r="I1439" s="40"/>
      <c r="J1439" s="40"/>
      <c r="K1439" s="40"/>
      <c r="L1439" s="40"/>
    </row>
    <row r="1440" spans="1:12" s="170" customFormat="1" x14ac:dyDescent="0.25">
      <c r="A1440" s="40"/>
      <c r="B1440" s="40"/>
      <c r="C1440" s="40"/>
      <c r="D1440" s="40"/>
      <c r="E1440" s="40"/>
      <c r="G1440" s="40"/>
      <c r="H1440" s="40"/>
      <c r="I1440" s="40"/>
      <c r="J1440" s="40"/>
      <c r="K1440" s="40"/>
      <c r="L1440" s="40"/>
    </row>
    <row r="1441" spans="1:12" s="170" customFormat="1" x14ac:dyDescent="0.25">
      <c r="A1441" s="40"/>
      <c r="B1441" s="40"/>
      <c r="C1441" s="40"/>
      <c r="D1441" s="40"/>
      <c r="E1441" s="40"/>
      <c r="G1441" s="40"/>
      <c r="H1441" s="40"/>
      <c r="I1441" s="40"/>
      <c r="J1441" s="40"/>
      <c r="K1441" s="40"/>
      <c r="L1441" s="40"/>
    </row>
    <row r="1442" spans="1:12" s="170" customFormat="1" x14ac:dyDescent="0.25">
      <c r="A1442" s="40"/>
      <c r="B1442" s="40"/>
      <c r="C1442" s="40"/>
      <c r="D1442" s="40"/>
      <c r="E1442" s="40"/>
      <c r="G1442" s="40"/>
      <c r="H1442" s="40"/>
      <c r="I1442" s="40"/>
      <c r="J1442" s="40"/>
      <c r="K1442" s="40"/>
      <c r="L1442" s="40"/>
    </row>
    <row r="1443" spans="1:12" s="170" customFormat="1" x14ac:dyDescent="0.25">
      <c r="A1443" s="40"/>
      <c r="B1443" s="40"/>
      <c r="C1443" s="40"/>
      <c r="D1443" s="40"/>
      <c r="E1443" s="40"/>
      <c r="G1443" s="40"/>
      <c r="H1443" s="40"/>
      <c r="I1443" s="40"/>
      <c r="J1443" s="40"/>
      <c r="K1443" s="40"/>
      <c r="L1443" s="40"/>
    </row>
    <row r="1444" spans="1:12" s="170" customFormat="1" x14ac:dyDescent="0.25">
      <c r="A1444" s="40"/>
      <c r="B1444" s="40"/>
      <c r="C1444" s="40"/>
      <c r="D1444" s="40"/>
      <c r="E1444" s="40"/>
      <c r="G1444" s="40"/>
      <c r="H1444" s="40"/>
      <c r="I1444" s="40"/>
      <c r="J1444" s="40"/>
      <c r="K1444" s="40"/>
      <c r="L1444" s="40"/>
    </row>
    <row r="1445" spans="1:12" s="170" customFormat="1" x14ac:dyDescent="0.25">
      <c r="A1445" s="40"/>
      <c r="B1445" s="40"/>
      <c r="C1445" s="40"/>
      <c r="D1445" s="40"/>
      <c r="E1445" s="40"/>
      <c r="G1445" s="40"/>
      <c r="H1445" s="40"/>
      <c r="I1445" s="40"/>
      <c r="J1445" s="40"/>
      <c r="K1445" s="40"/>
      <c r="L1445" s="40"/>
    </row>
    <row r="1446" spans="1:12" s="170" customFormat="1" x14ac:dyDescent="0.25">
      <c r="A1446" s="40"/>
      <c r="B1446" s="40"/>
      <c r="C1446" s="40"/>
      <c r="D1446" s="40"/>
      <c r="E1446" s="40"/>
      <c r="G1446" s="40"/>
      <c r="H1446" s="40"/>
      <c r="I1446" s="40"/>
      <c r="J1446" s="40"/>
      <c r="K1446" s="40"/>
      <c r="L1446" s="40"/>
    </row>
    <row r="1447" spans="1:12" s="170" customFormat="1" x14ac:dyDescent="0.25">
      <c r="A1447" s="40"/>
      <c r="B1447" s="40"/>
      <c r="C1447" s="40"/>
      <c r="D1447" s="40"/>
      <c r="E1447" s="40"/>
      <c r="G1447" s="40"/>
      <c r="H1447" s="40"/>
      <c r="I1447" s="40"/>
      <c r="J1447" s="40"/>
      <c r="K1447" s="40"/>
      <c r="L1447" s="40"/>
    </row>
    <row r="1448" spans="1:12" s="170" customFormat="1" x14ac:dyDescent="0.25">
      <c r="A1448" s="40"/>
      <c r="B1448" s="40"/>
      <c r="C1448" s="40"/>
      <c r="D1448" s="40"/>
      <c r="E1448" s="40"/>
      <c r="G1448" s="40"/>
      <c r="H1448" s="40"/>
      <c r="I1448" s="40"/>
      <c r="J1448" s="40"/>
      <c r="K1448" s="40"/>
      <c r="L1448" s="40"/>
    </row>
    <row r="1449" spans="1:12" s="170" customFormat="1" x14ac:dyDescent="0.25">
      <c r="A1449" s="40"/>
      <c r="B1449" s="40"/>
      <c r="C1449" s="40"/>
      <c r="D1449" s="40"/>
      <c r="E1449" s="40"/>
      <c r="G1449" s="40"/>
      <c r="H1449" s="40"/>
      <c r="I1449" s="40"/>
      <c r="J1449" s="40"/>
      <c r="K1449" s="40"/>
      <c r="L1449" s="40"/>
    </row>
    <row r="1450" spans="1:12" s="170" customFormat="1" x14ac:dyDescent="0.25">
      <c r="A1450" s="40"/>
      <c r="B1450" s="40"/>
      <c r="C1450" s="40"/>
      <c r="D1450" s="40"/>
      <c r="E1450" s="40"/>
      <c r="G1450" s="40"/>
      <c r="H1450" s="40"/>
      <c r="I1450" s="40"/>
      <c r="J1450" s="40"/>
      <c r="K1450" s="40"/>
      <c r="L1450" s="40"/>
    </row>
    <row r="1451" spans="1:12" s="170" customFormat="1" x14ac:dyDescent="0.25">
      <c r="A1451" s="40"/>
      <c r="B1451" s="40"/>
      <c r="C1451" s="40"/>
      <c r="D1451" s="40"/>
      <c r="E1451" s="40"/>
      <c r="G1451" s="40"/>
      <c r="H1451" s="40"/>
      <c r="I1451" s="40"/>
      <c r="J1451" s="40"/>
      <c r="K1451" s="40"/>
      <c r="L1451" s="40"/>
    </row>
    <row r="1452" spans="1:12" s="170" customFormat="1" x14ac:dyDescent="0.25">
      <c r="A1452" s="40"/>
      <c r="B1452" s="40"/>
      <c r="C1452" s="40"/>
      <c r="D1452" s="40"/>
      <c r="E1452" s="40"/>
      <c r="G1452" s="40"/>
      <c r="H1452" s="40"/>
      <c r="I1452" s="40"/>
      <c r="J1452" s="40"/>
      <c r="K1452" s="40"/>
      <c r="L1452" s="40"/>
    </row>
    <row r="1453" spans="1:12" s="170" customFormat="1" x14ac:dyDescent="0.25">
      <c r="A1453" s="40"/>
      <c r="B1453" s="40"/>
      <c r="C1453" s="40"/>
      <c r="D1453" s="40"/>
      <c r="E1453" s="40"/>
      <c r="G1453" s="40"/>
      <c r="H1453" s="40"/>
      <c r="I1453" s="40"/>
      <c r="J1453" s="40"/>
      <c r="K1453" s="40"/>
      <c r="L1453" s="40"/>
    </row>
    <row r="1454" spans="1:12" s="170" customFormat="1" x14ac:dyDescent="0.25">
      <c r="A1454" s="40"/>
      <c r="B1454" s="40"/>
      <c r="C1454" s="40"/>
      <c r="D1454" s="40"/>
      <c r="E1454" s="40"/>
      <c r="G1454" s="40"/>
      <c r="H1454" s="40"/>
      <c r="I1454" s="40"/>
      <c r="J1454" s="40"/>
      <c r="K1454" s="40"/>
      <c r="L1454" s="40"/>
    </row>
    <row r="1455" spans="1:12" s="170" customFormat="1" x14ac:dyDescent="0.25">
      <c r="A1455" s="40"/>
      <c r="B1455" s="40"/>
      <c r="C1455" s="40"/>
      <c r="D1455" s="40"/>
      <c r="E1455" s="40"/>
      <c r="G1455" s="40"/>
      <c r="H1455" s="40"/>
      <c r="I1455" s="40"/>
      <c r="J1455" s="40"/>
      <c r="K1455" s="40"/>
      <c r="L1455" s="40"/>
    </row>
    <row r="1456" spans="1:12" s="170" customFormat="1" x14ac:dyDescent="0.25">
      <c r="A1456" s="40"/>
      <c r="B1456" s="40"/>
      <c r="C1456" s="40"/>
      <c r="D1456" s="40"/>
      <c r="E1456" s="40"/>
      <c r="G1456" s="40"/>
      <c r="H1456" s="40"/>
      <c r="I1456" s="40"/>
      <c r="J1456" s="40"/>
      <c r="K1456" s="40"/>
      <c r="L1456" s="40"/>
    </row>
    <row r="1457" spans="1:12" s="170" customFormat="1" x14ac:dyDescent="0.25">
      <c r="A1457" s="40"/>
      <c r="B1457" s="40"/>
      <c r="C1457" s="40"/>
      <c r="D1457" s="40"/>
      <c r="E1457" s="40"/>
      <c r="G1457" s="40"/>
      <c r="H1457" s="40"/>
      <c r="I1457" s="40"/>
      <c r="J1457" s="40"/>
      <c r="K1457" s="40"/>
      <c r="L1457" s="40"/>
    </row>
    <row r="1458" spans="1:12" s="170" customFormat="1" x14ac:dyDescent="0.25">
      <c r="A1458" s="40"/>
      <c r="B1458" s="40"/>
      <c r="C1458" s="40"/>
      <c r="D1458" s="40"/>
      <c r="E1458" s="40"/>
      <c r="G1458" s="40"/>
      <c r="H1458" s="40"/>
      <c r="I1458" s="40"/>
      <c r="J1458" s="40"/>
      <c r="K1458" s="40"/>
      <c r="L1458" s="40"/>
    </row>
    <row r="1459" spans="1:12" s="170" customFormat="1" x14ac:dyDescent="0.25">
      <c r="A1459" s="40"/>
      <c r="B1459" s="40"/>
      <c r="C1459" s="40"/>
      <c r="D1459" s="40"/>
      <c r="E1459" s="40"/>
      <c r="G1459" s="40"/>
      <c r="H1459" s="40"/>
      <c r="I1459" s="40"/>
      <c r="J1459" s="40"/>
      <c r="K1459" s="40"/>
      <c r="L1459" s="40"/>
    </row>
    <row r="1460" spans="1:12" s="170" customFormat="1" x14ac:dyDescent="0.25">
      <c r="A1460" s="40"/>
      <c r="B1460" s="40"/>
      <c r="C1460" s="40"/>
      <c r="D1460" s="40"/>
      <c r="E1460" s="40"/>
      <c r="G1460" s="40"/>
      <c r="H1460" s="40"/>
      <c r="I1460" s="40"/>
      <c r="J1460" s="40"/>
      <c r="K1460" s="40"/>
      <c r="L1460" s="40"/>
    </row>
  </sheetData>
  <pageMargins left="0.7" right="0.7" top="0.75" bottom="0.75" header="0.3" footer="0.3"/>
  <pageSetup orientation="landscape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F1591-1A3B-41A1-A34B-BC1825F068B6}">
  <sheetPr codeName="Sheet5"/>
  <dimension ref="A1:D57"/>
  <sheetViews>
    <sheetView workbookViewId="0">
      <selection activeCell="B2" sqref="B2:G2"/>
    </sheetView>
  </sheetViews>
  <sheetFormatPr defaultColWidth="9.109375" defaultRowHeight="13.2" x14ac:dyDescent="0.25"/>
  <cols>
    <col min="1" max="1" width="28.6640625" style="53" customWidth="1"/>
    <col min="2" max="2" width="9.109375" style="53"/>
    <col min="3" max="3" width="34" style="53" bestFit="1" customWidth="1"/>
    <col min="4" max="4" width="37.109375" style="53" customWidth="1"/>
    <col min="5" max="16384" width="9.109375" style="53"/>
  </cols>
  <sheetData>
    <row r="1" spans="1:4" x14ac:dyDescent="0.25">
      <c r="A1" s="172" t="s">
        <v>462</v>
      </c>
    </row>
    <row r="2" spans="1:4" x14ac:dyDescent="0.25">
      <c r="A2" s="172"/>
    </row>
    <row r="3" spans="1:4" x14ac:dyDescent="0.25">
      <c r="A3" s="53" t="s">
        <v>457</v>
      </c>
    </row>
    <row r="4" spans="1:4" x14ac:dyDescent="0.25">
      <c r="A4" s="53" t="s">
        <v>456</v>
      </c>
    </row>
    <row r="5" spans="1:4" x14ac:dyDescent="0.25">
      <c r="A5" s="53" t="s">
        <v>458</v>
      </c>
    </row>
    <row r="7" spans="1:4" x14ac:dyDescent="0.25">
      <c r="A7" s="172" t="s">
        <v>428</v>
      </c>
      <c r="B7" s="172" t="s">
        <v>427</v>
      </c>
      <c r="C7" s="172" t="s">
        <v>426</v>
      </c>
      <c r="D7" s="172" t="s">
        <v>429</v>
      </c>
    </row>
    <row r="8" spans="1:4" x14ac:dyDescent="0.25">
      <c r="A8" s="53" t="s">
        <v>83</v>
      </c>
      <c r="B8" s="53" t="s">
        <v>421</v>
      </c>
      <c r="C8" s="173" t="s">
        <v>344</v>
      </c>
      <c r="D8" s="53" t="str">
        <f>VLOOKUP(C8,PerDiem[],1,FALSE)</f>
        <v>Seaside, OR</v>
      </c>
    </row>
    <row r="9" spans="1:4" x14ac:dyDescent="0.25">
      <c r="A9" s="53" t="s">
        <v>97</v>
      </c>
      <c r="B9" s="53" t="s">
        <v>421</v>
      </c>
      <c r="C9" s="53" t="str">
        <f>A9&amp;", "&amp;B9</f>
        <v>Beaverton, OR</v>
      </c>
      <c r="D9" s="53" t="str">
        <f>VLOOKUP(C9,PerDiem[],1,FALSE)</f>
        <v>Beaverton, OR</v>
      </c>
    </row>
    <row r="10" spans="1:4" x14ac:dyDescent="0.25">
      <c r="A10" s="53" t="s">
        <v>91</v>
      </c>
      <c r="B10" s="53" t="s">
        <v>422</v>
      </c>
      <c r="C10" s="174" t="s">
        <v>405</v>
      </c>
      <c r="D10" s="53" t="str">
        <f>VLOOKUP(C10,PerDiem[],1,FALSE)</f>
        <v>Seattle, WA</v>
      </c>
    </row>
    <row r="11" spans="1:4" x14ac:dyDescent="0.25">
      <c r="A11" s="53" t="s">
        <v>76</v>
      </c>
      <c r="B11" s="53" t="s">
        <v>422</v>
      </c>
      <c r="C11" s="53" t="s">
        <v>425</v>
      </c>
      <c r="D11" s="53" t="str">
        <f>VLOOKUP(C11,PerDiem[],1,FALSE)</f>
        <v>__Default</v>
      </c>
    </row>
    <row r="12" spans="1:4" x14ac:dyDescent="0.25">
      <c r="A12" s="53" t="s">
        <v>84</v>
      </c>
      <c r="B12" s="53" t="s">
        <v>421</v>
      </c>
      <c r="C12" s="53" t="s">
        <v>339</v>
      </c>
      <c r="D12" s="53" t="str">
        <f>VLOOKUP(C12,PerDiem[],1,FALSE)</f>
        <v>Bend, OR</v>
      </c>
    </row>
    <row r="13" spans="1:4" x14ac:dyDescent="0.25">
      <c r="A13" s="53" t="s">
        <v>59</v>
      </c>
      <c r="B13" s="53" t="s">
        <v>424</v>
      </c>
      <c r="C13" s="174" t="s">
        <v>455</v>
      </c>
      <c r="D13" s="53" t="str">
        <f>VLOOKUP(C13,PerDiem[],1,FALSE)</f>
        <v>Big Sky / West Yellowstone/Gardiner, MT</v>
      </c>
    </row>
    <row r="14" spans="1:4" x14ac:dyDescent="0.25">
      <c r="A14" s="53" t="s">
        <v>88</v>
      </c>
      <c r="B14" s="53" t="s">
        <v>424</v>
      </c>
      <c r="C14" s="174" t="s">
        <v>277</v>
      </c>
      <c r="D14" s="53" t="str">
        <f>VLOOKUP(C14,PerDiem[],1,FALSE)</f>
        <v>Kalispell/Whitefish, MT</v>
      </c>
    </row>
    <row r="15" spans="1:4" x14ac:dyDescent="0.25">
      <c r="A15" s="53" t="s">
        <v>60</v>
      </c>
      <c r="B15" s="53" t="s">
        <v>424</v>
      </c>
      <c r="C15" s="53" t="s">
        <v>425</v>
      </c>
      <c r="D15" s="53" t="str">
        <f>VLOOKUP(C15,PerDiem[],1,FALSE)</f>
        <v>__Default</v>
      </c>
    </row>
    <row r="16" spans="1:4" x14ac:dyDescent="0.25">
      <c r="A16" s="53" t="s">
        <v>50</v>
      </c>
      <c r="B16" s="53" t="s">
        <v>423</v>
      </c>
      <c r="C16" s="176" t="s">
        <v>217</v>
      </c>
      <c r="D16" s="53" t="str">
        <f>VLOOKUP(C16,PerDiem[],1,FALSE)</f>
        <v>Boise, ID</v>
      </c>
    </row>
    <row r="17" spans="1:4" x14ac:dyDescent="0.25">
      <c r="A17" s="53" t="s">
        <v>68</v>
      </c>
      <c r="B17" s="53" t="s">
        <v>423</v>
      </c>
      <c r="C17" s="175" t="s">
        <v>406</v>
      </c>
      <c r="D17" s="53" t="str">
        <f>VLOOKUP(C17,PerDiem[],1,FALSE)</f>
        <v>Spokane, WA</v>
      </c>
    </row>
    <row r="18" spans="1:4" x14ac:dyDescent="0.25">
      <c r="A18" s="53" t="s">
        <v>61</v>
      </c>
      <c r="B18" s="53" t="s">
        <v>424</v>
      </c>
      <c r="C18" s="174" t="s">
        <v>455</v>
      </c>
      <c r="D18" s="53" t="str">
        <f>VLOOKUP(C18,PerDiem[],1,FALSE)</f>
        <v>Big Sky / West Yellowstone/Gardiner, MT</v>
      </c>
    </row>
    <row r="19" spans="1:4" x14ac:dyDescent="0.25">
      <c r="A19" s="53" t="s">
        <v>80</v>
      </c>
      <c r="B19" s="53" t="s">
        <v>424</v>
      </c>
      <c r="C19" s="53" t="s">
        <v>425</v>
      </c>
      <c r="D19" s="53" t="str">
        <f>VLOOKUP(C19,PerDiem[],1,FALSE)</f>
        <v>__Default</v>
      </c>
    </row>
    <row r="20" spans="1:4" x14ac:dyDescent="0.25">
      <c r="A20" s="53" t="s">
        <v>98</v>
      </c>
      <c r="B20" s="53" t="s">
        <v>421</v>
      </c>
      <c r="C20" s="53" t="str">
        <f>A20&amp;", "&amp;B20</f>
        <v>Clackamas, OR</v>
      </c>
      <c r="D20" s="53" t="str">
        <f>VLOOKUP(C20,PerDiem[],1,FALSE)</f>
        <v>Clackamas, OR</v>
      </c>
    </row>
    <row r="21" spans="1:4" x14ac:dyDescent="0.25">
      <c r="A21" s="53" t="s">
        <v>51</v>
      </c>
      <c r="B21" s="53" t="s">
        <v>423</v>
      </c>
      <c r="C21" s="53" t="str">
        <f>A21&amp;", "&amp;B21</f>
        <v>Coeur D'Alene, ID</v>
      </c>
      <c r="D21" s="53" t="str">
        <f>VLOOKUP(C21,PerDiem[],1,FALSE)</f>
        <v>Coeur d'Alene, ID</v>
      </c>
    </row>
    <row r="22" spans="1:4" x14ac:dyDescent="0.25">
      <c r="A22" s="53" t="s">
        <v>64</v>
      </c>
      <c r="B22" s="53" t="s">
        <v>421</v>
      </c>
      <c r="C22" s="53" t="s">
        <v>425</v>
      </c>
      <c r="D22" s="53" t="str">
        <f>VLOOKUP(C22,PerDiem[],1,FALSE)</f>
        <v>__Default</v>
      </c>
    </row>
    <row r="23" spans="1:4" x14ac:dyDescent="0.25">
      <c r="A23" s="53" t="s">
        <v>42</v>
      </c>
      <c r="B23" s="53" t="s">
        <v>421</v>
      </c>
      <c r="C23" s="53" t="s">
        <v>341</v>
      </c>
      <c r="D23" s="53" t="str">
        <f>VLOOKUP(C23,PerDiem[],1,FALSE)</f>
        <v>Eugene / Florence, OR</v>
      </c>
    </row>
    <row r="24" spans="1:4" x14ac:dyDescent="0.25">
      <c r="A24" s="53" t="s">
        <v>69</v>
      </c>
      <c r="B24" s="53" t="s">
        <v>424</v>
      </c>
      <c r="C24" s="53" t="s">
        <v>425</v>
      </c>
      <c r="D24" s="53" t="str">
        <f>VLOOKUP(C24,PerDiem[],1,FALSE)</f>
        <v>__Default</v>
      </c>
    </row>
    <row r="25" spans="1:4" x14ac:dyDescent="0.25">
      <c r="A25" s="53" t="s">
        <v>453</v>
      </c>
      <c r="B25" s="53" t="s">
        <v>424</v>
      </c>
      <c r="C25" s="53" t="s">
        <v>276</v>
      </c>
      <c r="D25" s="53" t="str">
        <f>VLOOKUP(C25,PerDiem[],1,FALSE)</f>
        <v>Helena, MT</v>
      </c>
    </row>
    <row r="26" spans="1:4" x14ac:dyDescent="0.25">
      <c r="A26" s="53" t="s">
        <v>43</v>
      </c>
      <c r="B26" s="53" t="s">
        <v>421</v>
      </c>
      <c r="C26" s="53" t="s">
        <v>425</v>
      </c>
      <c r="D26" s="53" t="str">
        <f>VLOOKUP(C26,PerDiem[],1,FALSE)</f>
        <v>__Default</v>
      </c>
    </row>
    <row r="27" spans="1:4" x14ac:dyDescent="0.25">
      <c r="A27" s="53" t="s">
        <v>52</v>
      </c>
      <c r="B27" s="53" t="s">
        <v>423</v>
      </c>
      <c r="C27" s="53" t="s">
        <v>425</v>
      </c>
      <c r="D27" s="53" t="str">
        <f>VLOOKUP(C27,PerDiem[],1,FALSE)</f>
        <v>__Default</v>
      </c>
    </row>
    <row r="28" spans="1:4" x14ac:dyDescent="0.25">
      <c r="A28" s="53" t="s">
        <v>452</v>
      </c>
      <c r="B28" s="53" t="s">
        <v>424</v>
      </c>
      <c r="C28" s="174" t="s">
        <v>277</v>
      </c>
      <c r="D28" s="53" t="str">
        <f>VLOOKUP(C28,PerDiem[],1,FALSE)</f>
        <v>Kalispell/Whitefish, MT</v>
      </c>
    </row>
    <row r="29" spans="1:4" x14ac:dyDescent="0.25">
      <c r="A29" s="53" t="s">
        <v>86</v>
      </c>
      <c r="B29" s="53" t="s">
        <v>422</v>
      </c>
      <c r="C29" s="174" t="s">
        <v>343</v>
      </c>
      <c r="D29" s="53" t="str">
        <f>VLOOKUP(C29,PerDiem[],1,FALSE)</f>
        <v>Portland, OR</v>
      </c>
    </row>
    <row r="30" spans="1:4" x14ac:dyDescent="0.25">
      <c r="A30" s="53" t="s">
        <v>53</v>
      </c>
      <c r="B30" s="53" t="s">
        <v>423</v>
      </c>
      <c r="C30" s="53" t="s">
        <v>219</v>
      </c>
      <c r="D30" s="53" t="str">
        <f>VLOOKUP(C30,PerDiem[],1,FALSE)</f>
        <v>Sun Valley / Ketchum, ID</v>
      </c>
    </row>
    <row r="31" spans="1:4" x14ac:dyDescent="0.25">
      <c r="A31" s="53" t="s">
        <v>54</v>
      </c>
      <c r="B31" s="53" t="s">
        <v>423</v>
      </c>
      <c r="C31" s="53" t="s">
        <v>425</v>
      </c>
      <c r="D31" s="53" t="str">
        <f>VLOOKUP(C31,PerDiem[],1,FALSE)</f>
        <v>__Default</v>
      </c>
    </row>
    <row r="32" spans="1:4" x14ac:dyDescent="0.25">
      <c r="A32" s="53" t="s">
        <v>74</v>
      </c>
      <c r="B32" s="53" t="s">
        <v>421</v>
      </c>
      <c r="C32" s="53" t="s">
        <v>425</v>
      </c>
      <c r="D32" s="53" t="str">
        <f>VLOOKUP(C32,PerDiem[],1,FALSE)</f>
        <v>__Default</v>
      </c>
    </row>
    <row r="33" spans="1:4" x14ac:dyDescent="0.25">
      <c r="A33" s="53" t="s">
        <v>55</v>
      </c>
      <c r="B33" s="53" t="s">
        <v>423</v>
      </c>
      <c r="C33" s="53" t="s">
        <v>425</v>
      </c>
      <c r="D33" s="53" t="str">
        <f>VLOOKUP(C33,PerDiem[],1,FALSE)</f>
        <v>__Default</v>
      </c>
    </row>
    <row r="34" spans="1:4" x14ac:dyDescent="0.25">
      <c r="A34" s="53" t="s">
        <v>70</v>
      </c>
      <c r="B34" s="53" t="s">
        <v>424</v>
      </c>
      <c r="C34" s="53" t="str">
        <f>A34&amp;", "&amp;B34</f>
        <v>Missoula, MT</v>
      </c>
      <c r="D34" s="53" t="str">
        <f>VLOOKUP(C34,PerDiem[],1,FALSE)</f>
        <v>Missoula, MT</v>
      </c>
    </row>
    <row r="35" spans="1:4" x14ac:dyDescent="0.25">
      <c r="A35" s="53" t="s">
        <v>85</v>
      </c>
      <c r="B35" s="53" t="s">
        <v>422</v>
      </c>
      <c r="C35" s="53" t="s">
        <v>402</v>
      </c>
      <c r="D35" s="53" t="str">
        <f>VLOOKUP(C35,PerDiem[],1,FALSE)</f>
        <v>Olympia / Tumwater, WA</v>
      </c>
    </row>
    <row r="36" spans="1:4" x14ac:dyDescent="0.25">
      <c r="A36" s="53" t="s">
        <v>65</v>
      </c>
      <c r="B36" s="53" t="s">
        <v>421</v>
      </c>
      <c r="C36" s="53" t="s">
        <v>425</v>
      </c>
      <c r="D36" s="53" t="str">
        <f>VLOOKUP(C36,PerDiem[],1,FALSE)</f>
        <v>__Default</v>
      </c>
    </row>
    <row r="37" spans="1:4" x14ac:dyDescent="0.25">
      <c r="A37" s="53" t="s">
        <v>56</v>
      </c>
      <c r="B37" s="53" t="s">
        <v>423</v>
      </c>
      <c r="C37" s="53" t="s">
        <v>425</v>
      </c>
      <c r="D37" s="53" t="str">
        <f>VLOOKUP(C37,PerDiem[],1,FALSE)</f>
        <v>__Default</v>
      </c>
    </row>
    <row r="38" spans="1:4" x14ac:dyDescent="0.25">
      <c r="A38" s="53" t="s">
        <v>62</v>
      </c>
      <c r="B38" s="53" t="s">
        <v>424</v>
      </c>
      <c r="C38" s="174" t="s">
        <v>277</v>
      </c>
      <c r="D38" s="53" t="str">
        <f>VLOOKUP(C38,PerDiem[],1,FALSE)</f>
        <v>Kalispell/Whitefish, MT</v>
      </c>
    </row>
    <row r="39" spans="1:4" x14ac:dyDescent="0.25">
      <c r="A39" s="53" t="s">
        <v>44</v>
      </c>
      <c r="B39" s="53" t="s">
        <v>421</v>
      </c>
      <c r="C39" s="53" t="str">
        <f>A39&amp;", "&amp;B39</f>
        <v>Portland, OR</v>
      </c>
      <c r="D39" s="53" t="str">
        <f>VLOOKUP(C39,PerDiem[],1,FALSE)</f>
        <v>Portland, OR</v>
      </c>
    </row>
    <row r="40" spans="1:4" x14ac:dyDescent="0.25">
      <c r="A40" s="53" t="s">
        <v>100</v>
      </c>
      <c r="B40" s="53" t="s">
        <v>423</v>
      </c>
      <c r="C40" s="174" t="s">
        <v>218</v>
      </c>
      <c r="D40" s="53" t="str">
        <f>VLOOKUP(C40,PerDiem[],1,FALSE)</f>
        <v>Coeur d'Alene, ID</v>
      </c>
    </row>
    <row r="41" spans="1:4" x14ac:dyDescent="0.25">
      <c r="A41" s="53" t="s">
        <v>45</v>
      </c>
      <c r="B41" s="53" t="s">
        <v>421</v>
      </c>
      <c r="C41" s="53" t="s">
        <v>425</v>
      </c>
      <c r="D41" s="53" t="str">
        <f>VLOOKUP(C41,PerDiem[],1,FALSE)</f>
        <v>__Default</v>
      </c>
    </row>
    <row r="42" spans="1:4" x14ac:dyDescent="0.25">
      <c r="A42" s="53" t="s">
        <v>101</v>
      </c>
      <c r="B42" s="53" t="s">
        <v>423</v>
      </c>
      <c r="C42" s="53" t="s">
        <v>425</v>
      </c>
      <c r="D42" s="53" t="str">
        <f>VLOOKUP(C42,PerDiem[],1,FALSE)</f>
        <v>__Default</v>
      </c>
    </row>
    <row r="43" spans="1:4" x14ac:dyDescent="0.25">
      <c r="A43" s="53" t="s">
        <v>99</v>
      </c>
      <c r="B43" s="53" t="s">
        <v>422</v>
      </c>
      <c r="C43" s="174" t="s">
        <v>405</v>
      </c>
      <c r="D43" s="53" t="str">
        <f>VLOOKUP(C43,PerDiem[],1,FALSE)</f>
        <v>Seattle, WA</v>
      </c>
    </row>
    <row r="44" spans="1:4" x14ac:dyDescent="0.25">
      <c r="A44" s="53" t="s">
        <v>87</v>
      </c>
      <c r="B44" s="53" t="s">
        <v>422</v>
      </c>
      <c r="C44" s="174" t="s">
        <v>408</v>
      </c>
      <c r="D44" s="53" t="str">
        <f>VLOOKUP(C44,PerDiem[],1,FALSE)</f>
        <v>Vancouver, WA</v>
      </c>
    </row>
    <row r="45" spans="1:4" x14ac:dyDescent="0.25">
      <c r="A45" s="53" t="s">
        <v>46</v>
      </c>
      <c r="B45" s="53" t="s">
        <v>422</v>
      </c>
      <c r="C45" s="53" t="str">
        <f>A45&amp;", "&amp;B45</f>
        <v>Spokane, WA</v>
      </c>
      <c r="D45" s="53" t="str">
        <f>VLOOKUP(C45,PerDiem[],1,FALSE)</f>
        <v>Spokane, WA</v>
      </c>
    </row>
    <row r="46" spans="1:4" x14ac:dyDescent="0.25">
      <c r="A46" s="53" t="s">
        <v>57</v>
      </c>
      <c r="B46" s="53" t="s">
        <v>423</v>
      </c>
      <c r="C46" s="53" t="s">
        <v>219</v>
      </c>
      <c r="D46" s="53" t="str">
        <f>VLOOKUP(C46,PerDiem[],1,FALSE)</f>
        <v>Sun Valley / Ketchum, ID</v>
      </c>
    </row>
    <row r="47" spans="1:4" x14ac:dyDescent="0.25">
      <c r="A47" s="53" t="s">
        <v>77</v>
      </c>
      <c r="B47" s="53" t="s">
        <v>422</v>
      </c>
      <c r="C47" s="53" t="str">
        <f>A47&amp;", "&amp;B47</f>
        <v>Tacoma, WA</v>
      </c>
      <c r="D47" s="53" t="str">
        <f>VLOOKUP(C47,PerDiem[],1,FALSE)</f>
        <v>Tacoma, WA</v>
      </c>
    </row>
    <row r="48" spans="1:4" x14ac:dyDescent="0.25">
      <c r="A48" s="53" t="s">
        <v>66</v>
      </c>
      <c r="B48" s="53" t="s">
        <v>421</v>
      </c>
      <c r="C48" s="53" t="s">
        <v>425</v>
      </c>
      <c r="D48" s="53" t="str">
        <f>VLOOKUP(C48,PerDiem[],1,FALSE)</f>
        <v>__Default</v>
      </c>
    </row>
    <row r="49" spans="1:4" x14ac:dyDescent="0.25">
      <c r="A49" s="53" t="s">
        <v>451</v>
      </c>
      <c r="B49" s="53" t="s">
        <v>422</v>
      </c>
      <c r="C49" s="53" t="s">
        <v>404</v>
      </c>
      <c r="D49" s="53" t="str">
        <f>VLOOKUP(C49,PerDiem[],1,FALSE)</f>
        <v>Richland / Pasco, WA</v>
      </c>
    </row>
    <row r="50" spans="1:4" x14ac:dyDescent="0.25">
      <c r="A50" s="53" t="s">
        <v>58</v>
      </c>
      <c r="B50" s="53" t="s">
        <v>423</v>
      </c>
      <c r="C50" s="53" t="s">
        <v>425</v>
      </c>
      <c r="D50" s="53" t="str">
        <f>VLOOKUP(C50,PerDiem[],1,FALSE)</f>
        <v>__Default</v>
      </c>
    </row>
    <row r="51" spans="1:4" x14ac:dyDescent="0.25">
      <c r="A51" s="53" t="s">
        <v>47</v>
      </c>
      <c r="B51" s="53" t="s">
        <v>422</v>
      </c>
      <c r="C51" s="53" t="str">
        <f>A51&amp;", "&amp;B51</f>
        <v>Vancouver, WA</v>
      </c>
      <c r="D51" s="53" t="str">
        <f>VLOOKUP(C51,PerDiem[],1,FALSE)</f>
        <v>Vancouver, WA</v>
      </c>
    </row>
    <row r="52" spans="1:4" x14ac:dyDescent="0.25">
      <c r="A52" s="53" t="s">
        <v>67</v>
      </c>
      <c r="B52" s="53" t="s">
        <v>422</v>
      </c>
      <c r="C52" s="53" t="s">
        <v>425</v>
      </c>
      <c r="D52" s="53" t="str">
        <f>VLOOKUP(C52,PerDiem[],1,FALSE)</f>
        <v>__Default</v>
      </c>
    </row>
    <row r="53" spans="1:4" x14ac:dyDescent="0.25">
      <c r="A53" s="53" t="s">
        <v>89</v>
      </c>
      <c r="B53" s="53" t="s">
        <v>424</v>
      </c>
      <c r="C53" s="53" t="s">
        <v>425</v>
      </c>
      <c r="D53" s="53" t="str">
        <f>VLOOKUP(C53,PerDiem[],1,FALSE)</f>
        <v>__Default</v>
      </c>
    </row>
    <row r="54" spans="1:4" x14ac:dyDescent="0.25">
      <c r="A54" s="53" t="s">
        <v>48</v>
      </c>
      <c r="B54" s="53" t="s">
        <v>422</v>
      </c>
      <c r="C54" s="53" t="s">
        <v>425</v>
      </c>
      <c r="D54" s="53" t="str">
        <f>VLOOKUP(C54,PerDiem[],1,FALSE)</f>
        <v>__Default</v>
      </c>
    </row>
    <row r="55" spans="1:4" x14ac:dyDescent="0.25">
      <c r="A55" s="53" t="s">
        <v>90</v>
      </c>
      <c r="B55" s="53" t="s">
        <v>424</v>
      </c>
      <c r="C55" s="174" t="s">
        <v>277</v>
      </c>
      <c r="D55" s="53" t="str">
        <f>VLOOKUP(C55,PerDiem[],1,FALSE)</f>
        <v>Kalispell/Whitefish, MT</v>
      </c>
    </row>
    <row r="56" spans="1:4" x14ac:dyDescent="0.25">
      <c r="A56" s="53" t="s">
        <v>63</v>
      </c>
      <c r="B56" s="53" t="s">
        <v>424</v>
      </c>
      <c r="C56" s="174" t="s">
        <v>455</v>
      </c>
      <c r="D56" s="53" t="str">
        <f>VLOOKUP(C56,PerDiem[],1,FALSE)</f>
        <v>Big Sky / West Yellowstone/Gardiner, MT</v>
      </c>
    </row>
    <row r="57" spans="1:4" x14ac:dyDescent="0.25">
      <c r="A57" s="53" t="s">
        <v>49</v>
      </c>
      <c r="B57" s="53" t="s">
        <v>422</v>
      </c>
      <c r="C57" s="53" t="s">
        <v>425</v>
      </c>
      <c r="D57" s="53" t="str">
        <f>VLOOKUP(C57,PerDiem[],1,FALSE)</f>
        <v>__Default</v>
      </c>
    </row>
  </sheetData>
  <autoFilter ref="A7:D57" xr:uid="{5EC5E5CC-4811-4A03-8F85-F92595488D6F}"/>
  <sortState xmlns:xlrd2="http://schemas.microsoft.com/office/spreadsheetml/2017/richdata2" ref="A8:D57">
    <sortCondition ref="A8"/>
  </sortState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AF87D-BF1F-41A7-B7A6-AA76F3E1A966}">
  <sheetPr codeName="Sheet3"/>
  <dimension ref="A1:I8"/>
  <sheetViews>
    <sheetView zoomScaleNormal="100" workbookViewId="0">
      <selection activeCell="B2" sqref="B2:G2"/>
    </sheetView>
  </sheetViews>
  <sheetFormatPr defaultColWidth="8.88671875" defaultRowHeight="13.2" x14ac:dyDescent="0.25"/>
  <cols>
    <col min="1" max="1" width="14.33203125" style="53" customWidth="1"/>
    <col min="2" max="5" width="8.88671875" style="53"/>
    <col min="6" max="6" width="14" style="53" customWidth="1"/>
    <col min="7" max="7" width="13.6640625" style="53" bestFit="1" customWidth="1"/>
    <col min="8" max="8" width="9.88671875" style="53" bestFit="1" customWidth="1"/>
    <col min="9" max="9" width="10.5546875" style="53" bestFit="1" customWidth="1"/>
    <col min="10" max="16384" width="8.88671875" style="53"/>
  </cols>
  <sheetData>
    <row r="1" spans="1:9" x14ac:dyDescent="0.25">
      <c r="A1" s="53" t="s">
        <v>471</v>
      </c>
    </row>
    <row r="3" spans="1:9" ht="26.4" x14ac:dyDescent="0.25">
      <c r="A3" s="177" t="s">
        <v>415</v>
      </c>
      <c r="B3" s="177" t="s">
        <v>39</v>
      </c>
      <c r="C3" s="177" t="s">
        <v>40</v>
      </c>
      <c r="D3" s="177" t="s">
        <v>41</v>
      </c>
      <c r="E3" s="177" t="s">
        <v>416</v>
      </c>
      <c r="F3" s="178" t="s">
        <v>417</v>
      </c>
      <c r="G3" s="179" t="s">
        <v>418</v>
      </c>
      <c r="H3" s="179" t="s">
        <v>419</v>
      </c>
      <c r="I3" s="179" t="s">
        <v>420</v>
      </c>
    </row>
    <row r="4" spans="1:9" x14ac:dyDescent="0.25">
      <c r="A4" s="180">
        <v>68</v>
      </c>
      <c r="B4" s="180">
        <v>16</v>
      </c>
      <c r="C4" s="180">
        <v>19</v>
      </c>
      <c r="D4" s="180">
        <v>28</v>
      </c>
      <c r="E4" s="180">
        <v>5</v>
      </c>
      <c r="F4" s="181">
        <v>51</v>
      </c>
      <c r="G4" s="180">
        <v>17</v>
      </c>
      <c r="H4" s="180">
        <v>21</v>
      </c>
      <c r="I4" s="180">
        <v>30</v>
      </c>
    </row>
    <row r="5" spans="1:9" x14ac:dyDescent="0.25">
      <c r="A5" s="180">
        <v>74</v>
      </c>
      <c r="B5" s="180">
        <v>18</v>
      </c>
      <c r="C5" s="180">
        <v>20</v>
      </c>
      <c r="D5" s="180">
        <v>31</v>
      </c>
      <c r="E5" s="180">
        <v>5</v>
      </c>
      <c r="F5" s="181">
        <v>55.5</v>
      </c>
      <c r="G5" s="180">
        <v>19</v>
      </c>
      <c r="H5" s="180">
        <v>22</v>
      </c>
      <c r="I5" s="180">
        <v>33</v>
      </c>
    </row>
    <row r="6" spans="1:9" x14ac:dyDescent="0.25">
      <c r="A6" s="180">
        <v>80</v>
      </c>
      <c r="B6" s="180">
        <v>20</v>
      </c>
      <c r="C6" s="180">
        <v>22</v>
      </c>
      <c r="D6" s="180">
        <v>33</v>
      </c>
      <c r="E6" s="180">
        <v>5</v>
      </c>
      <c r="F6" s="181">
        <v>60</v>
      </c>
      <c r="G6" s="180">
        <v>21</v>
      </c>
      <c r="H6" s="180">
        <v>24</v>
      </c>
      <c r="I6" s="180">
        <v>35</v>
      </c>
    </row>
    <row r="7" spans="1:9" x14ac:dyDescent="0.25">
      <c r="A7" s="180">
        <v>86</v>
      </c>
      <c r="B7" s="180">
        <v>22</v>
      </c>
      <c r="C7" s="180">
        <v>23</v>
      </c>
      <c r="D7" s="180">
        <v>36</v>
      </c>
      <c r="E7" s="180">
        <v>5</v>
      </c>
      <c r="F7" s="181">
        <v>64.5</v>
      </c>
      <c r="G7" s="180">
        <v>23</v>
      </c>
      <c r="H7" s="180">
        <v>25</v>
      </c>
      <c r="I7" s="180">
        <v>38</v>
      </c>
    </row>
    <row r="8" spans="1:9" x14ac:dyDescent="0.25">
      <c r="A8" s="180">
        <v>92</v>
      </c>
      <c r="B8" s="180">
        <v>23</v>
      </c>
      <c r="C8" s="180">
        <v>26</v>
      </c>
      <c r="D8" s="180">
        <v>38</v>
      </c>
      <c r="E8" s="180">
        <v>5</v>
      </c>
      <c r="F8" s="181">
        <v>69</v>
      </c>
      <c r="G8" s="180">
        <v>24</v>
      </c>
      <c r="H8" s="180">
        <v>28</v>
      </c>
      <c r="I8" s="180">
        <v>40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Travel Expense Form</vt:lpstr>
      <vt:lpstr>Per Diem Rates</vt:lpstr>
      <vt:lpstr>PerDiemLocations</vt:lpstr>
      <vt:lpstr>PerDiemLocationSynonyms</vt:lpstr>
      <vt:lpstr>PerDiemMeals</vt:lpstr>
      <vt:lpstr>Breakfast</vt:lpstr>
      <vt:lpstr>calendarStart</vt:lpstr>
      <vt:lpstr>calendarYear</vt:lpstr>
      <vt:lpstr>Criteria</vt:lpstr>
      <vt:lpstr>Dinner</vt:lpstr>
      <vt:lpstr>fiscalYear</vt:lpstr>
      <vt:lpstr>locations</vt:lpstr>
      <vt:lpstr>locationSynonyms</vt:lpstr>
      <vt:lpstr>Lunch</vt:lpstr>
      <vt:lpstr>'Travel Expense Form'!Print_Area</vt:lpstr>
      <vt:lpstr>rate</vt:lpstr>
      <vt:lpstr>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Richardson</dc:creator>
  <cp:lastModifiedBy>Eric Schrepel</cp:lastModifiedBy>
  <cp:lastPrinted>2019-10-02T21:22:11Z</cp:lastPrinted>
  <dcterms:created xsi:type="dcterms:W3CDTF">2000-10-25T15:12:53Z</dcterms:created>
  <dcterms:modified xsi:type="dcterms:W3CDTF">2025-02-07T22:41:05Z</dcterms:modified>
</cp:coreProperties>
</file>