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U:\RPMStudies\Scenarios\GHG Tipping Points\"/>
    </mc:Choice>
  </mc:AlternateContent>
  <xr:revisionPtr revIDLastSave="0" documentId="13_ncr:1_{8F8A9024-C523-4ED8-B476-6788647EE12C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EE" sheetId="9" r:id="rId1"/>
    <sheet name="Renewable Build" sheetId="4" r:id="rId2"/>
    <sheet name="Renewable Curtailment" sheetId="11" r:id="rId3"/>
    <sheet name="Hydro" sheetId="12" r:id="rId4"/>
    <sheet name="DR" sheetId="5" r:id="rId5"/>
    <sheet name="Thermal Build" sheetId="6" r:id="rId6"/>
    <sheet name="GHG" sheetId="7" r:id="rId7"/>
    <sheet name="Bills" sheetId="8" r:id="rId8"/>
    <sheet name="Market" sheetId="10" r:id="rId9"/>
    <sheet name="Electricity Price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8" l="1"/>
  <c r="G11" i="8"/>
  <c r="F11" i="8"/>
  <c r="U10" i="8"/>
  <c r="U11" i="8" s="1"/>
  <c r="T10" i="8"/>
  <c r="T11" i="8" s="1"/>
  <c r="S10" i="8"/>
  <c r="S11" i="8" s="1"/>
  <c r="R10" i="8"/>
  <c r="R11" i="8" s="1"/>
  <c r="Q10" i="8"/>
  <c r="Q11" i="8" s="1"/>
  <c r="P10" i="8"/>
  <c r="P11" i="8" s="1"/>
  <c r="O10" i="8"/>
  <c r="O11" i="8" s="1"/>
  <c r="N10" i="8"/>
  <c r="N11" i="8" s="1"/>
  <c r="M10" i="8"/>
  <c r="M11" i="8" s="1"/>
  <c r="L10" i="8"/>
  <c r="L11" i="8" s="1"/>
  <c r="K10" i="8"/>
  <c r="K11" i="8" s="1"/>
  <c r="J10" i="8"/>
  <c r="J11" i="8" s="1"/>
  <c r="I10" i="8"/>
  <c r="I11" i="8" s="1"/>
  <c r="H10" i="8"/>
  <c r="G10" i="8"/>
  <c r="F10" i="8"/>
  <c r="E10" i="8"/>
  <c r="E11" i="8" s="1"/>
  <c r="D10" i="8"/>
  <c r="D11" i="8" s="1"/>
  <c r="C10" i="8"/>
  <c r="C11" i="8" s="1"/>
  <c r="B11" i="8"/>
  <c r="B10" i="8"/>
  <c r="V5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16" i="8"/>
  <c r="A6" i="13"/>
  <c r="A15" i="13" s="1"/>
  <c r="A5" i="13"/>
  <c r="A14" i="13" s="1"/>
  <c r="A4" i="13"/>
  <c r="A13" i="13" s="1"/>
  <c r="A3" i="13"/>
  <c r="A5" i="10"/>
  <c r="A4" i="10"/>
  <c r="A3" i="10"/>
  <c r="A2" i="10"/>
  <c r="A5" i="8"/>
  <c r="A11" i="8" s="1"/>
  <c r="A4" i="8"/>
  <c r="A9" i="8" s="1"/>
  <c r="A3" i="8"/>
  <c r="A15" i="8" s="1"/>
  <c r="A2" i="8"/>
  <c r="A14" i="8" s="1"/>
  <c r="A5" i="7"/>
  <c r="A4" i="7"/>
  <c r="A3" i="7"/>
  <c r="A2" i="7"/>
  <c r="A5" i="6"/>
  <c r="A4" i="6"/>
  <c r="A3" i="6"/>
  <c r="A2" i="6"/>
  <c r="A5" i="5"/>
  <c r="A4" i="5"/>
  <c r="A3" i="5"/>
  <c r="A2" i="5"/>
  <c r="A5" i="12"/>
  <c r="A4" i="12"/>
  <c r="A3" i="12"/>
  <c r="A2" i="12"/>
  <c r="A5" i="11"/>
  <c r="A4" i="11"/>
  <c r="A3" i="11"/>
  <c r="A2" i="11"/>
  <c r="A5" i="4"/>
  <c r="A4" i="4"/>
  <c r="A3" i="4"/>
  <c r="A2" i="4"/>
  <c r="A12" i="13"/>
  <c r="A17" i="8" l="1"/>
  <c r="A7" i="8"/>
  <c r="J9" i="8"/>
  <c r="I9" i="8"/>
  <c r="H9" i="8"/>
  <c r="G9" i="8"/>
  <c r="F9" i="8"/>
  <c r="U8" i="8"/>
  <c r="U9" i="8" s="1"/>
  <c r="T8" i="8"/>
  <c r="T9" i="8" s="1"/>
  <c r="S8" i="8"/>
  <c r="S9" i="8" s="1"/>
  <c r="R8" i="8"/>
  <c r="R9" i="8" s="1"/>
  <c r="Q8" i="8"/>
  <c r="Q9" i="8" s="1"/>
  <c r="P8" i="8"/>
  <c r="P9" i="8" s="1"/>
  <c r="O8" i="8"/>
  <c r="O9" i="8" s="1"/>
  <c r="N8" i="8"/>
  <c r="N9" i="8" s="1"/>
  <c r="M8" i="8"/>
  <c r="M9" i="8" s="1"/>
  <c r="L8" i="8"/>
  <c r="L9" i="8" s="1"/>
  <c r="K8" i="8"/>
  <c r="K9" i="8" s="1"/>
  <c r="J8" i="8"/>
  <c r="I8" i="8"/>
  <c r="H8" i="8"/>
  <c r="G8" i="8"/>
  <c r="F8" i="8"/>
  <c r="E8" i="8"/>
  <c r="E9" i="8" s="1"/>
  <c r="D8" i="8"/>
  <c r="D9" i="8" s="1"/>
  <c r="C8" i="8"/>
  <c r="C9" i="8" s="1"/>
  <c r="B8" i="8"/>
  <c r="B9" i="8" s="1"/>
  <c r="B19" i="8"/>
  <c r="B18" i="8"/>
  <c r="V4" i="7"/>
  <c r="V2" i="7" l="1"/>
  <c r="V3" i="7"/>
  <c r="U6" i="8" l="1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B7" i="8" s="1"/>
  <c r="U7" i="8" l="1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</calcChain>
</file>

<file path=xl/sharedStrings.xml><?xml version="1.0" encoding="utf-8"?>
<sst xmlns="http://schemas.openxmlformats.org/spreadsheetml/2006/main" count="7" uniqueCount="7">
  <si>
    <t>NPV Export</t>
  </si>
  <si>
    <t>GHG Reducing DR</t>
  </si>
  <si>
    <t>On-Peak</t>
  </si>
  <si>
    <t>Off-Peak</t>
  </si>
  <si>
    <t>Emissions-Based Dispatch</t>
  </si>
  <si>
    <t>No Emissions-Related Portfolio Costs</t>
  </si>
  <si>
    <t>Baseline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</si>
</sst>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3" fillId="0" borderId="0" xfId="2"/>
    <xf numFmtId="164" fontId="0" fillId="0" borderId="0" xfId="1" applyNumberFormat="1" applyFont="1"/>
    <xf numFmtId="0" fontId="0" fillId="0" borderId="0" xfId="0" applyFill="1"/>
    <xf numFmtId="10" fontId="0" fillId="0" borderId="0" xfId="1" applyNumberFormat="1" applyFont="1"/>
    <xf numFmtId="0" fontId="0" fillId="0" borderId="0" xfId="1" applyNumberFormat="1" applyFont="1"/>
    <xf numFmtId="0" fontId="0" fillId="0" borderId="0" xfId="3" applyNumberFormat="1" applyFont="1"/>
    <xf numFmtId="0" fontId="2" fillId="0" borderId="0" xfId="5"/>
    <xf numFmtId="44" fontId="0" fillId="0" borderId="0" xfId="4" applyFont="1"/>
    <xf numFmtId="165" fontId="5" fillId="0" borderId="0" xfId="0" applyNumberFormat="1" applyFont="1"/>
    <xf numFmtId="43" fontId="0" fillId="0" borderId="0" xfId="0" applyNumberFormat="1"/>
    <xf numFmtId="0" fontId="1" fillId="0" borderId="0" xfId="2" applyFont="1"/>
  </cellXfs>
  <cellStyles count="6">
    <cellStyle name="Comma" xfId="3" builtinId="3"/>
    <cellStyle name="Currency" xfId="4" builtinId="4"/>
    <cellStyle name="Normal" xfId="0" builtinId="0"/>
    <cellStyle name="Normal 2" xfId="2" xr:uid="{37DB3B24-DF65-45ED-AA5A-A11DCC929AB1}"/>
    <cellStyle name="Normal 2 2" xfId="5" xr:uid="{4038A1EA-60D3-4732-B686-87F4615F62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Efficiency</a:t>
            </a:r>
            <a:r>
              <a:rPr lang="en-US" baseline="0"/>
              <a:t> Acquisition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EE!$A$2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EE!$B$2:$U$2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7-4CF5-8DEB-39ADF2220573}"/>
            </c:ext>
          </c:extLst>
        </c:ser>
        <c:ser>
          <c:idx val="1"/>
          <c:order val="1"/>
          <c:tx>
            <c:strRef>
              <c:f>EE!$A$3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EE!$B$3:$U$3</c:f>
              <c:numCache>
                <c:formatCode>General</c:formatCode>
                <c:ptCount val="20"/>
                <c:pt idx="0">
                  <c:v>52.523849655135201</c:v>
                </c:pt>
                <c:pt idx="1">
                  <c:v>78.109420085462403</c:v>
                </c:pt>
                <c:pt idx="2">
                  <c:v>97.260670853169998</c:v>
                </c:pt>
                <c:pt idx="3">
                  <c:v>119.809550468224</c:v>
                </c:pt>
                <c:pt idx="4">
                  <c:v>145.93739475114401</c:v>
                </c:pt>
                <c:pt idx="5">
                  <c:v>175.46021591095601</c:v>
                </c:pt>
                <c:pt idx="6">
                  <c:v>207.715509461126</c:v>
                </c:pt>
                <c:pt idx="7">
                  <c:v>242.54757226090999</c:v>
                </c:pt>
                <c:pt idx="8">
                  <c:v>279.98375586295299</c:v>
                </c:pt>
                <c:pt idx="9">
                  <c:v>319.60494293012698</c:v>
                </c:pt>
                <c:pt idx="10">
                  <c:v>361.53444328640501</c:v>
                </c:pt>
                <c:pt idx="11">
                  <c:v>404.93262558816201</c:v>
                </c:pt>
                <c:pt idx="12">
                  <c:v>449.613441111925</c:v>
                </c:pt>
                <c:pt idx="13">
                  <c:v>495.06381361836901</c:v>
                </c:pt>
                <c:pt idx="14">
                  <c:v>542.15781099916705</c:v>
                </c:pt>
                <c:pt idx="15">
                  <c:v>589.89680243798</c:v>
                </c:pt>
                <c:pt idx="16">
                  <c:v>637.36485099463596</c:v>
                </c:pt>
                <c:pt idx="17">
                  <c:v>684.78041902461598</c:v>
                </c:pt>
                <c:pt idx="18">
                  <c:v>732.25537666136597</c:v>
                </c:pt>
                <c:pt idx="19">
                  <c:v>779.80608369947197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7-4CF5-8DEB-39ADF2220573}"/>
            </c:ext>
          </c:extLst>
        </c:ser>
        <c:ser>
          <c:idx val="3"/>
          <c:order val="3"/>
          <c:tx>
            <c:strRef>
              <c:f>EE!$A$5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EE!$B$5:$U$5</c:f>
              <c:numCache>
                <c:formatCode>General</c:formatCode>
                <c:ptCount val="20"/>
                <c:pt idx="0">
                  <c:v>52.523849655135201</c:v>
                </c:pt>
                <c:pt idx="1">
                  <c:v>91.923575407746199</c:v>
                </c:pt>
                <c:pt idx="2">
                  <c:v>132.41200860060499</c:v>
                </c:pt>
                <c:pt idx="3">
                  <c:v>179.71373344802001</c:v>
                </c:pt>
                <c:pt idx="4">
                  <c:v>233.818530508001</c:v>
                </c:pt>
                <c:pt idx="5">
                  <c:v>294.78519238774197</c:v>
                </c:pt>
                <c:pt idx="6">
                  <c:v>361.31136083608601</c:v>
                </c:pt>
                <c:pt idx="7">
                  <c:v>432.24424793634302</c:v>
                </c:pt>
                <c:pt idx="8">
                  <c:v>506.57479338191598</c:v>
                </c:pt>
                <c:pt idx="9">
                  <c:v>582.70562523556896</c:v>
                </c:pt>
                <c:pt idx="10">
                  <c:v>660.04417670497003</c:v>
                </c:pt>
                <c:pt idx="11">
                  <c:v>712.20756918051495</c:v>
                </c:pt>
                <c:pt idx="12">
                  <c:v>756.88838470427697</c:v>
                </c:pt>
                <c:pt idx="13">
                  <c:v>802.33875721072195</c:v>
                </c:pt>
                <c:pt idx="14">
                  <c:v>849.43275459151903</c:v>
                </c:pt>
                <c:pt idx="15">
                  <c:v>897.17174603033197</c:v>
                </c:pt>
                <c:pt idx="16">
                  <c:v>944.63979458698805</c:v>
                </c:pt>
                <c:pt idx="17">
                  <c:v>992.05536261696795</c:v>
                </c:pt>
                <c:pt idx="18">
                  <c:v>1039.53032025372</c:v>
                </c:pt>
                <c:pt idx="19">
                  <c:v>1122.8515700743001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0-4677-8930-584D56B89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709008"/>
        <c:axId val="34035369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EE!$A$4</c15:sqref>
                        </c15:formulaRef>
                      </c:ext>
                    </c:extLst>
                    <c:strCache>
                      <c:ptCount val="1"/>
                      <c:pt idx="0">
                        <c:v>GHG Reducing DR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lg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EE!$B$1:$U$1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EE!$B$4:$U$4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94.965176878639198</c:v>
                      </c:pt>
                      <c:pt idx="1">
                        <c:v>201.11490254674499</c:v>
                      </c:pt>
                      <c:pt idx="2">
                        <c:v>281.695219142393</c:v>
                      </c:pt>
                      <c:pt idx="3">
                        <c:v>359.51076491363301</c:v>
                      </c:pt>
                      <c:pt idx="4">
                        <c:v>434.39661228500398</c:v>
                      </c:pt>
                      <c:pt idx="5">
                        <c:v>499.70506353956102</c:v>
                      </c:pt>
                      <c:pt idx="6">
                        <c:v>566.23123198790597</c:v>
                      </c:pt>
                      <c:pt idx="7">
                        <c:v>637.16411908816201</c:v>
                      </c:pt>
                      <c:pt idx="8">
                        <c:v>711.494664533736</c:v>
                      </c:pt>
                      <c:pt idx="9">
                        <c:v>787.62549638738801</c:v>
                      </c:pt>
                      <c:pt idx="10">
                        <c:v>864.96404785678999</c:v>
                      </c:pt>
                      <c:pt idx="11">
                        <c:v>917.127440332334</c:v>
                      </c:pt>
                      <c:pt idx="12">
                        <c:v>961.80825585609705</c:v>
                      </c:pt>
                      <c:pt idx="13">
                        <c:v>1032.09159022777</c:v>
                      </c:pt>
                      <c:pt idx="14">
                        <c:v>1110.8535388222499</c:v>
                      </c:pt>
                      <c:pt idx="15">
                        <c:v>1188.7807742222799</c:v>
                      </c:pt>
                      <c:pt idx="16">
                        <c:v>1260.443538666</c:v>
                      </c:pt>
                      <c:pt idx="17">
                        <c:v>1313.4391522701501</c:v>
                      </c:pt>
                      <c:pt idx="18">
                        <c:v>1360.9141099069</c:v>
                      </c:pt>
                      <c:pt idx="19">
                        <c:v>1461.6035598501401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F0-4677-8930-584D56B89FAB}"/>
                  </c:ext>
                </c:extLst>
              </c15:ser>
            </c15:filteredLineSeries>
          </c:ext>
        </c:extLst>
      </c:lineChart>
      <c:catAx>
        <c:axId val="11727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53696"/>
        <c:crosses val="autoZero"/>
        <c:auto val="1"/>
        <c:lblAlgn val="ctr"/>
        <c:lblOffset val="100"/>
        <c:noMultiLvlLbl val="0"/>
      </c:catAx>
      <c:valAx>
        <c:axId val="3403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Acquired (aMW)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0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Off-Peak</a:t>
            </a:r>
            <a:r>
              <a:rPr lang="en-US" baseline="0"/>
              <a:t> Internal Electricity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Price'!$A$12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Price'!$B$12:$U$12</c:f>
              <c:numCache>
                <c:formatCode>_("$"* #,##0.00_);_("$"* \(#,##0.00\);_("$"* "-"??_);_(@_)</c:formatCode>
                <c:ptCount val="20"/>
                <c:pt idx="0">
                  <c:v>15.1786749999376</c:v>
                </c:pt>
                <c:pt idx="1">
                  <c:v>14.3625962958327</c:v>
                </c:pt>
                <c:pt idx="2">
                  <c:v>14.813754182582599</c:v>
                </c:pt>
                <c:pt idx="3">
                  <c:v>13.217590822135101</c:v>
                </c:pt>
                <c:pt idx="4">
                  <c:v>13.0059280894137</c:v>
                </c:pt>
                <c:pt idx="5">
                  <c:v>12.751781811268099</c:v>
                </c:pt>
                <c:pt idx="6">
                  <c:v>11.668560091037801</c:v>
                </c:pt>
                <c:pt idx="7">
                  <c:v>10.791914747889599</c:v>
                </c:pt>
                <c:pt idx="8">
                  <c:v>9.45596750820342</c:v>
                </c:pt>
                <c:pt idx="9">
                  <c:v>8.6667636141521101</c:v>
                </c:pt>
                <c:pt idx="10">
                  <c:v>8.2320053707521801</c:v>
                </c:pt>
                <c:pt idx="11">
                  <c:v>6.8908111258889599</c:v>
                </c:pt>
                <c:pt idx="12">
                  <c:v>6.9459796765319197</c:v>
                </c:pt>
                <c:pt idx="13">
                  <c:v>6.5465221212980804</c:v>
                </c:pt>
                <c:pt idx="14">
                  <c:v>4.1662785205101898</c:v>
                </c:pt>
                <c:pt idx="15">
                  <c:v>2.0216992804156502</c:v>
                </c:pt>
                <c:pt idx="16">
                  <c:v>1.2952117507693099</c:v>
                </c:pt>
                <c:pt idx="17">
                  <c:v>-6.7016335886683195E-2</c:v>
                </c:pt>
                <c:pt idx="18">
                  <c:v>0.73189284681133804</c:v>
                </c:pt>
                <c:pt idx="19">
                  <c:v>-0.43689023803218902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B-41C5-9FD5-E9F72593F9BB}"/>
            </c:ext>
          </c:extLst>
        </c:ser>
        <c:ser>
          <c:idx val="1"/>
          <c:order val="1"/>
          <c:tx>
            <c:strRef>
              <c:f>'Electricity Price'!$A$13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Price'!$B$13:$U$13</c:f>
              <c:numCache>
                <c:formatCode>General</c:formatCode>
                <c:ptCount val="20"/>
                <c:pt idx="0">
                  <c:v>14.0380922868066</c:v>
                </c:pt>
                <c:pt idx="1">
                  <c:v>13.365770545506299</c:v>
                </c:pt>
                <c:pt idx="2">
                  <c:v>13.5241591322124</c:v>
                </c:pt>
                <c:pt idx="3">
                  <c:v>13.9812929267549</c:v>
                </c:pt>
                <c:pt idx="4">
                  <c:v>14.990448457349199</c:v>
                </c:pt>
                <c:pt idx="5">
                  <c:v>15.105058371933101</c:v>
                </c:pt>
                <c:pt idx="6">
                  <c:v>12.813692952228999</c:v>
                </c:pt>
                <c:pt idx="7">
                  <c:v>12.780280353385001</c:v>
                </c:pt>
                <c:pt idx="8">
                  <c:v>13.0742970058011</c:v>
                </c:pt>
                <c:pt idx="9">
                  <c:v>10.3553690304788</c:v>
                </c:pt>
                <c:pt idx="10">
                  <c:v>7.4329480980908702</c:v>
                </c:pt>
                <c:pt idx="11">
                  <c:v>7.2083392010315004</c:v>
                </c:pt>
                <c:pt idx="12">
                  <c:v>6.8447721545790801</c:v>
                </c:pt>
                <c:pt idx="13">
                  <c:v>5.7954132616399798</c:v>
                </c:pt>
                <c:pt idx="14">
                  <c:v>3.3891400493182999</c:v>
                </c:pt>
                <c:pt idx="15">
                  <c:v>2.7316393214030099</c:v>
                </c:pt>
                <c:pt idx="16">
                  <c:v>2.0148371276969801</c:v>
                </c:pt>
                <c:pt idx="17">
                  <c:v>0.71109230366468801</c:v>
                </c:pt>
                <c:pt idx="18">
                  <c:v>0.87550020613748003</c:v>
                </c:pt>
                <c:pt idx="19">
                  <c:v>-1.11063123581874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B-41C5-9FD5-E9F72593F9BB}"/>
            </c:ext>
          </c:extLst>
        </c:ser>
        <c:ser>
          <c:idx val="2"/>
          <c:order val="2"/>
          <c:tx>
            <c:strRef>
              <c:f>'Electricity Price'!$A$14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Price'!$B$14:$U$14</c:f>
              <c:numCache>
                <c:formatCode>General</c:formatCode>
                <c:ptCount val="20"/>
                <c:pt idx="0">
                  <c:v>15.1639811995706</c:v>
                </c:pt>
                <c:pt idx="1">
                  <c:v>14.3162025059044</c:v>
                </c:pt>
                <c:pt idx="2">
                  <c:v>14.776638553292401</c:v>
                </c:pt>
                <c:pt idx="3">
                  <c:v>13.1613848677432</c:v>
                </c:pt>
                <c:pt idx="4">
                  <c:v>12.935302835073401</c:v>
                </c:pt>
                <c:pt idx="5">
                  <c:v>12.6484687136887</c:v>
                </c:pt>
                <c:pt idx="6">
                  <c:v>11.5652121943487</c:v>
                </c:pt>
                <c:pt idx="7">
                  <c:v>10.7298376113409</c:v>
                </c:pt>
                <c:pt idx="8">
                  <c:v>9.3399648533577899</c:v>
                </c:pt>
                <c:pt idx="9">
                  <c:v>8.5759884845812895</c:v>
                </c:pt>
                <c:pt idx="10">
                  <c:v>8.13198117152041</c:v>
                </c:pt>
                <c:pt idx="11">
                  <c:v>6.7502919908349597</c:v>
                </c:pt>
                <c:pt idx="12">
                  <c:v>6.8279620284317</c:v>
                </c:pt>
                <c:pt idx="13">
                  <c:v>6.4400030962990096</c:v>
                </c:pt>
                <c:pt idx="14">
                  <c:v>4.0663178112440104</c:v>
                </c:pt>
                <c:pt idx="15">
                  <c:v>1.9418646057315501</c:v>
                </c:pt>
                <c:pt idx="16">
                  <c:v>1.1907336366112899</c:v>
                </c:pt>
                <c:pt idx="17">
                  <c:v>-0.17924403636494499</c:v>
                </c:pt>
                <c:pt idx="18">
                  <c:v>0.56528727063653295</c:v>
                </c:pt>
                <c:pt idx="19">
                  <c:v>-0.55799171384811597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B-41C5-9FD5-E9F72593F9BB}"/>
            </c:ext>
          </c:extLst>
        </c:ser>
        <c:ser>
          <c:idx val="3"/>
          <c:order val="3"/>
          <c:tx>
            <c:strRef>
              <c:f>'Electricity Price'!$A$15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Price'!$B$15:$U$15</c:f>
              <c:numCache>
                <c:formatCode>General</c:formatCode>
                <c:ptCount val="20"/>
                <c:pt idx="0">
                  <c:v>44.875374615387102</c:v>
                </c:pt>
                <c:pt idx="1">
                  <c:v>39.366922632057999</c:v>
                </c:pt>
                <c:pt idx="2">
                  <c:v>36.166219417052403</c:v>
                </c:pt>
                <c:pt idx="3">
                  <c:v>34.697171556385598</c:v>
                </c:pt>
                <c:pt idx="4">
                  <c:v>35.0631042969326</c:v>
                </c:pt>
                <c:pt idx="5">
                  <c:v>28.605577523058201</c:v>
                </c:pt>
                <c:pt idx="6">
                  <c:v>26.0588383993198</c:v>
                </c:pt>
                <c:pt idx="7">
                  <c:v>21.050682837528498</c:v>
                </c:pt>
                <c:pt idx="8">
                  <c:v>23.6927403580031</c:v>
                </c:pt>
                <c:pt idx="9">
                  <c:v>19.243337213078799</c:v>
                </c:pt>
                <c:pt idx="10">
                  <c:v>27.368552186543202</c:v>
                </c:pt>
                <c:pt idx="11">
                  <c:v>32.494894275463203</c:v>
                </c:pt>
                <c:pt idx="12">
                  <c:v>34.288927814842303</c:v>
                </c:pt>
                <c:pt idx="13">
                  <c:v>24.4212673905689</c:v>
                </c:pt>
                <c:pt idx="14">
                  <c:v>19.408022677020401</c:v>
                </c:pt>
                <c:pt idx="15">
                  <c:v>19.366627525491701</c:v>
                </c:pt>
                <c:pt idx="16">
                  <c:v>20.6674830018788</c:v>
                </c:pt>
                <c:pt idx="17">
                  <c:v>16.5665779618847</c:v>
                </c:pt>
                <c:pt idx="18">
                  <c:v>13.906660282990099</c:v>
                </c:pt>
                <c:pt idx="19">
                  <c:v>6.9951491808674602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B-41C5-9FD5-E9F72593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260416"/>
        <c:axId val="957018608"/>
      </c:lineChart>
      <c:catAx>
        <c:axId val="8592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18608"/>
        <c:crosses val="autoZero"/>
        <c:auto val="1"/>
        <c:lblAlgn val="ctr"/>
        <c:lblOffset val="100"/>
        <c:noMultiLvlLbl val="0"/>
      </c:catAx>
      <c:valAx>
        <c:axId val="957018608"/>
        <c:scaling>
          <c:orientation val="minMax"/>
          <c:max val="6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260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On-Peak Internal Electricity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Price'!$A$3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Price'!$B$3:$U$3</c:f>
              <c:numCache>
                <c:formatCode>_("$"* #,##0.00_);_("$"* \(#,##0.00\);_("$"* "-"??_);_(@_)</c:formatCode>
                <c:ptCount val="20"/>
                <c:pt idx="0">
                  <c:v>22.083568238554999</c:v>
                </c:pt>
                <c:pt idx="1">
                  <c:v>20.404032438841</c:v>
                </c:pt>
                <c:pt idx="2">
                  <c:v>21.323060665927802</c:v>
                </c:pt>
                <c:pt idx="3">
                  <c:v>20.045010148389199</c:v>
                </c:pt>
                <c:pt idx="4">
                  <c:v>20.204146018265298</c:v>
                </c:pt>
                <c:pt idx="5">
                  <c:v>21.130649333536201</c:v>
                </c:pt>
                <c:pt idx="6">
                  <c:v>19.459362875851401</c:v>
                </c:pt>
                <c:pt idx="7">
                  <c:v>18.117197848225501</c:v>
                </c:pt>
                <c:pt idx="8">
                  <c:v>16.922393933412199</c:v>
                </c:pt>
                <c:pt idx="9">
                  <c:v>16.994712614790298</c:v>
                </c:pt>
                <c:pt idx="10">
                  <c:v>18.099531904547199</c:v>
                </c:pt>
                <c:pt idx="11">
                  <c:v>17.233915368188001</c:v>
                </c:pt>
                <c:pt idx="12">
                  <c:v>18.2128814900781</c:v>
                </c:pt>
                <c:pt idx="13">
                  <c:v>17.5566338860495</c:v>
                </c:pt>
                <c:pt idx="14">
                  <c:v>18.425582213327999</c:v>
                </c:pt>
                <c:pt idx="15">
                  <c:v>18.442839946289698</c:v>
                </c:pt>
                <c:pt idx="16">
                  <c:v>18.181262956248801</c:v>
                </c:pt>
                <c:pt idx="17">
                  <c:v>18.4080521031659</c:v>
                </c:pt>
                <c:pt idx="18">
                  <c:v>20.007393524732802</c:v>
                </c:pt>
                <c:pt idx="19">
                  <c:v>20.080818059386502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0-4736-B8BE-23741EC667C6}"/>
            </c:ext>
          </c:extLst>
        </c:ser>
        <c:ser>
          <c:idx val="1"/>
          <c:order val="1"/>
          <c:tx>
            <c:strRef>
              <c:f>'Electricity Price'!$A$4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Price'!$B$4:$U$4</c:f>
              <c:numCache>
                <c:formatCode>General</c:formatCode>
                <c:ptCount val="20"/>
                <c:pt idx="0">
                  <c:v>21.650097064806701</c:v>
                </c:pt>
                <c:pt idx="1">
                  <c:v>21.088748630207601</c:v>
                </c:pt>
                <c:pt idx="2">
                  <c:v>21.3914165101477</c:v>
                </c:pt>
                <c:pt idx="3">
                  <c:v>22.1922565288532</c:v>
                </c:pt>
                <c:pt idx="4">
                  <c:v>24.3904012160347</c:v>
                </c:pt>
                <c:pt idx="5">
                  <c:v>24.972910637615598</c:v>
                </c:pt>
                <c:pt idx="6">
                  <c:v>21.762924854531501</c:v>
                </c:pt>
                <c:pt idx="7">
                  <c:v>22.1447316493751</c:v>
                </c:pt>
                <c:pt idx="8">
                  <c:v>22.689865032035801</c:v>
                </c:pt>
                <c:pt idx="9">
                  <c:v>19.944183161354701</c:v>
                </c:pt>
                <c:pt idx="10">
                  <c:v>19.460313726123101</c:v>
                </c:pt>
                <c:pt idx="11">
                  <c:v>21.5468902891235</c:v>
                </c:pt>
                <c:pt idx="12">
                  <c:v>22.517323451763801</c:v>
                </c:pt>
                <c:pt idx="13">
                  <c:v>23.642019083128201</c:v>
                </c:pt>
                <c:pt idx="14">
                  <c:v>22.9666024710105</c:v>
                </c:pt>
                <c:pt idx="15">
                  <c:v>24.764248456671901</c:v>
                </c:pt>
                <c:pt idx="16">
                  <c:v>28.050660628950801</c:v>
                </c:pt>
                <c:pt idx="17">
                  <c:v>29.070690555421599</c:v>
                </c:pt>
                <c:pt idx="18">
                  <c:v>24.843902204469799</c:v>
                </c:pt>
                <c:pt idx="19">
                  <c:v>26.249473090942001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0-4736-B8BE-23741EC667C6}"/>
            </c:ext>
          </c:extLst>
        </c:ser>
        <c:ser>
          <c:idx val="2"/>
          <c:order val="2"/>
          <c:tx>
            <c:strRef>
              <c:f>'Electricity Price'!$A$5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Price'!$B$5:$U$5</c:f>
              <c:numCache>
                <c:formatCode>General</c:formatCode>
                <c:ptCount val="20"/>
                <c:pt idx="0">
                  <c:v>22.083568238554999</c:v>
                </c:pt>
                <c:pt idx="1">
                  <c:v>20.343558775989699</c:v>
                </c:pt>
                <c:pt idx="2">
                  <c:v>21.281912249273201</c:v>
                </c:pt>
                <c:pt idx="3">
                  <c:v>19.992333831949299</c:v>
                </c:pt>
                <c:pt idx="4">
                  <c:v>20.1169650505086</c:v>
                </c:pt>
                <c:pt idx="5">
                  <c:v>20.9966696238235</c:v>
                </c:pt>
                <c:pt idx="6">
                  <c:v>19.332386809118599</c:v>
                </c:pt>
                <c:pt idx="7">
                  <c:v>18.0517502432436</c:v>
                </c:pt>
                <c:pt idx="8">
                  <c:v>16.849580849178299</c:v>
                </c:pt>
                <c:pt idx="9">
                  <c:v>16.897437278065802</c:v>
                </c:pt>
                <c:pt idx="10">
                  <c:v>18.008320395717401</c:v>
                </c:pt>
                <c:pt idx="11">
                  <c:v>17.183573048333301</c:v>
                </c:pt>
                <c:pt idx="12">
                  <c:v>18.143936999728901</c:v>
                </c:pt>
                <c:pt idx="13">
                  <c:v>17.445785121724001</c:v>
                </c:pt>
                <c:pt idx="14">
                  <c:v>18.364098177571499</c:v>
                </c:pt>
                <c:pt idx="15">
                  <c:v>18.366438685785699</c:v>
                </c:pt>
                <c:pt idx="16">
                  <c:v>18.119785834675401</c:v>
                </c:pt>
                <c:pt idx="17">
                  <c:v>18.3454252847737</c:v>
                </c:pt>
                <c:pt idx="18">
                  <c:v>19.9649174340759</c:v>
                </c:pt>
                <c:pt idx="19">
                  <c:v>19.993375693731501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C0-4736-B8BE-23741EC667C6}"/>
            </c:ext>
          </c:extLst>
        </c:ser>
        <c:ser>
          <c:idx val="3"/>
          <c:order val="3"/>
          <c:tx>
            <c:strRef>
              <c:f>'Electricity Price'!$A$6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Price'!$B$6:$U$6</c:f>
              <c:numCache>
                <c:formatCode>General</c:formatCode>
                <c:ptCount val="20"/>
                <c:pt idx="0">
                  <c:v>54.716503968048499</c:v>
                </c:pt>
                <c:pt idx="1">
                  <c:v>51.221476695061803</c:v>
                </c:pt>
                <c:pt idx="2">
                  <c:v>47.576692271178203</c:v>
                </c:pt>
                <c:pt idx="3">
                  <c:v>45.694851948737799</c:v>
                </c:pt>
                <c:pt idx="4">
                  <c:v>45.035180678846103</c:v>
                </c:pt>
                <c:pt idx="5">
                  <c:v>37.935011711742199</c:v>
                </c:pt>
                <c:pt idx="6">
                  <c:v>33.199319784354302</c:v>
                </c:pt>
                <c:pt idx="7">
                  <c:v>31.473286336160701</c:v>
                </c:pt>
                <c:pt idx="8">
                  <c:v>30.418326596932101</c:v>
                </c:pt>
                <c:pt idx="9">
                  <c:v>27.359584175559402</c:v>
                </c:pt>
                <c:pt idx="10">
                  <c:v>26.948371808148199</c:v>
                </c:pt>
                <c:pt idx="11">
                  <c:v>38.431825481004402</c:v>
                </c:pt>
                <c:pt idx="12">
                  <c:v>29.815189850824101</c:v>
                </c:pt>
                <c:pt idx="13">
                  <c:v>28.981941304717001</c:v>
                </c:pt>
                <c:pt idx="14">
                  <c:v>28.177560483194998</c:v>
                </c:pt>
                <c:pt idx="15">
                  <c:v>30.925683059021701</c:v>
                </c:pt>
                <c:pt idx="16">
                  <c:v>32.350090073310902</c:v>
                </c:pt>
                <c:pt idx="17">
                  <c:v>31.484431123545001</c:v>
                </c:pt>
                <c:pt idx="18">
                  <c:v>23.631394310329298</c:v>
                </c:pt>
                <c:pt idx="19">
                  <c:v>27.6850278210871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C0-4736-B8BE-23741EC6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385024"/>
        <c:axId val="952569024"/>
      </c:lineChart>
      <c:catAx>
        <c:axId val="9563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69024"/>
        <c:crosses val="autoZero"/>
        <c:auto val="1"/>
        <c:lblAlgn val="ctr"/>
        <c:lblOffset val="100"/>
        <c:noMultiLvlLbl val="0"/>
      </c:catAx>
      <c:valAx>
        <c:axId val="952569024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85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Renewable</a:t>
            </a:r>
            <a:r>
              <a:rPr lang="en-US" baseline="0"/>
              <a:t>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Build'!$A$2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1046.5830000000001</c:v>
                </c:pt>
                <c:pt idx="2">
                  <c:v>1483.527</c:v>
                </c:pt>
                <c:pt idx="3">
                  <c:v>2321.86</c:v>
                </c:pt>
                <c:pt idx="4">
                  <c:v>3560.527</c:v>
                </c:pt>
                <c:pt idx="5">
                  <c:v>4896.1400000000003</c:v>
                </c:pt>
                <c:pt idx="6">
                  <c:v>6593.4030000000002</c:v>
                </c:pt>
                <c:pt idx="7">
                  <c:v>6593.4030000000002</c:v>
                </c:pt>
                <c:pt idx="8">
                  <c:v>8261.4369999999999</c:v>
                </c:pt>
                <c:pt idx="9">
                  <c:v>8261.4369999999999</c:v>
                </c:pt>
                <c:pt idx="10">
                  <c:v>9323.357</c:v>
                </c:pt>
                <c:pt idx="11">
                  <c:v>9323.357</c:v>
                </c:pt>
                <c:pt idx="12">
                  <c:v>9910.52</c:v>
                </c:pt>
                <c:pt idx="13">
                  <c:v>9910.52</c:v>
                </c:pt>
                <c:pt idx="14">
                  <c:v>11585.51</c:v>
                </c:pt>
                <c:pt idx="15">
                  <c:v>11585.51</c:v>
                </c:pt>
                <c:pt idx="16">
                  <c:v>13451.81</c:v>
                </c:pt>
                <c:pt idx="17">
                  <c:v>13451.81</c:v>
                </c:pt>
                <c:pt idx="18">
                  <c:v>13857.41</c:v>
                </c:pt>
                <c:pt idx="19">
                  <c:v>13857.41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3-4847-A0DD-A87C54E68C20}"/>
            </c:ext>
          </c:extLst>
        </c:ser>
        <c:ser>
          <c:idx val="1"/>
          <c:order val="1"/>
          <c:tx>
            <c:strRef>
              <c:f>'Renewable Build'!$A$3</c:f>
              <c:strCache>
                <c:ptCount val="1"/>
                <c:pt idx="0">
                  <c:v>No Emissions-Related Portfolio Costs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  <c:extLst xmlns:c15="http://schemas.microsoft.com/office/drawing/2012/chart"/>
            </c:numRef>
          </c:cat>
          <c:val>
            <c:numRef>
              <c:f>'Renewable Build'!$B$3:$U$3</c:f>
              <c:numCache>
                <c:formatCode>General</c:formatCode>
                <c:ptCount val="20"/>
                <c:pt idx="0">
                  <c:v>0</c:v>
                </c:pt>
                <c:pt idx="1">
                  <c:v>1148.6669999999999</c:v>
                </c:pt>
                <c:pt idx="2">
                  <c:v>1148.6669999999999</c:v>
                </c:pt>
                <c:pt idx="3">
                  <c:v>1417.3330000000001</c:v>
                </c:pt>
                <c:pt idx="4">
                  <c:v>2256</c:v>
                </c:pt>
                <c:pt idx="5">
                  <c:v>3526.3330000000001</c:v>
                </c:pt>
                <c:pt idx="6">
                  <c:v>4800</c:v>
                </c:pt>
                <c:pt idx="7">
                  <c:v>4800</c:v>
                </c:pt>
                <c:pt idx="8">
                  <c:v>5960.0929999999998</c:v>
                </c:pt>
                <c:pt idx="9">
                  <c:v>5960.0929999999998</c:v>
                </c:pt>
                <c:pt idx="10">
                  <c:v>6682.3329999999996</c:v>
                </c:pt>
                <c:pt idx="11">
                  <c:v>6682.3329999999996</c:v>
                </c:pt>
                <c:pt idx="12">
                  <c:v>7049.5330000000004</c:v>
                </c:pt>
                <c:pt idx="13">
                  <c:v>7049.5330000000004</c:v>
                </c:pt>
                <c:pt idx="14">
                  <c:v>8080.5730000000003</c:v>
                </c:pt>
                <c:pt idx="15">
                  <c:v>8080.5730000000003</c:v>
                </c:pt>
                <c:pt idx="16">
                  <c:v>9627.5470000000005</c:v>
                </c:pt>
                <c:pt idx="17">
                  <c:v>9627.5470000000005</c:v>
                </c:pt>
                <c:pt idx="18">
                  <c:v>9944.8799999999992</c:v>
                </c:pt>
                <c:pt idx="19">
                  <c:v>9944.8799999999992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FE3-4847-A0DD-A87C54E68C20}"/>
            </c:ext>
          </c:extLst>
        </c:ser>
        <c:ser>
          <c:idx val="3"/>
          <c:order val="3"/>
          <c:tx>
            <c:strRef>
              <c:f>'Renewable Build'!$A$5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'Renewable Build'!$B$5:$U$5</c:f>
              <c:numCache>
                <c:formatCode>General</c:formatCode>
                <c:ptCount val="20"/>
                <c:pt idx="0">
                  <c:v>0</c:v>
                </c:pt>
                <c:pt idx="1">
                  <c:v>1351.3333333333301</c:v>
                </c:pt>
                <c:pt idx="2">
                  <c:v>2221.86666666667</c:v>
                </c:pt>
                <c:pt idx="3">
                  <c:v>2972.2</c:v>
                </c:pt>
                <c:pt idx="4">
                  <c:v>4150.5333333333301</c:v>
                </c:pt>
                <c:pt idx="5">
                  <c:v>5156.8666666666704</c:v>
                </c:pt>
                <c:pt idx="6">
                  <c:v>6778.0466666666698</c:v>
                </c:pt>
                <c:pt idx="7">
                  <c:v>6778.0466666666698</c:v>
                </c:pt>
                <c:pt idx="8">
                  <c:v>8800.8933333333298</c:v>
                </c:pt>
                <c:pt idx="9">
                  <c:v>8800.8933333333298</c:v>
                </c:pt>
                <c:pt idx="10">
                  <c:v>9096.56</c:v>
                </c:pt>
                <c:pt idx="11">
                  <c:v>9096.56</c:v>
                </c:pt>
                <c:pt idx="12">
                  <c:v>9528.2266666666692</c:v>
                </c:pt>
                <c:pt idx="13">
                  <c:v>9528.2266666666692</c:v>
                </c:pt>
                <c:pt idx="14">
                  <c:v>11108.13</c:v>
                </c:pt>
                <c:pt idx="15">
                  <c:v>11108.13</c:v>
                </c:pt>
                <c:pt idx="16">
                  <c:v>12999.3966666667</c:v>
                </c:pt>
                <c:pt idx="17">
                  <c:v>12999.3966666667</c:v>
                </c:pt>
                <c:pt idx="18">
                  <c:v>13423.8966666667</c:v>
                </c:pt>
                <c:pt idx="19">
                  <c:v>13423.8966666667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9-4EC3-913C-8F0976359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'Renewable Build'!$A$4</c15:sqref>
                        </c15:formulaRef>
                      </c:ext>
                    </c:extLst>
                    <c:strCache>
                      <c:ptCount val="1"/>
                      <c:pt idx="0">
                        <c:v>GHG Reducing DR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lgDash"/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'Renewable Build'!$B$4:$U$4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</c:v>
                      </c:pt>
                      <c:pt idx="1">
                        <c:v>1042.9166666666699</c:v>
                      </c:pt>
                      <c:pt idx="2">
                        <c:v>1480.2433333333299</c:v>
                      </c:pt>
                      <c:pt idx="3">
                        <c:v>2313.91</c:v>
                      </c:pt>
                      <c:pt idx="4">
                        <c:v>3552.91</c:v>
                      </c:pt>
                      <c:pt idx="5">
                        <c:v>4883.1899999999996</c:v>
                      </c:pt>
                      <c:pt idx="6">
                        <c:v>6575.12</c:v>
                      </c:pt>
                      <c:pt idx="7">
                        <c:v>6575.12</c:v>
                      </c:pt>
                      <c:pt idx="8">
                        <c:v>8243.4866666666694</c:v>
                      </c:pt>
                      <c:pt idx="9">
                        <c:v>8243.4866666666694</c:v>
                      </c:pt>
                      <c:pt idx="10">
                        <c:v>9306.4066666666695</c:v>
                      </c:pt>
                      <c:pt idx="11">
                        <c:v>9306.4066666666695</c:v>
                      </c:pt>
                      <c:pt idx="12">
                        <c:v>9898.90333333333</c:v>
                      </c:pt>
                      <c:pt idx="13">
                        <c:v>9898.90333333333</c:v>
                      </c:pt>
                      <c:pt idx="14">
                        <c:v>11563.2266666667</c:v>
                      </c:pt>
                      <c:pt idx="15">
                        <c:v>11563.2266666667</c:v>
                      </c:pt>
                      <c:pt idx="16">
                        <c:v>13434.86</c:v>
                      </c:pt>
                      <c:pt idx="17">
                        <c:v>13434.86</c:v>
                      </c:pt>
                      <c:pt idx="18">
                        <c:v>13851.7933333333</c:v>
                      </c:pt>
                      <c:pt idx="19">
                        <c:v>13851.7933333333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EB6-4D33-A34F-FC1763F548F2}"/>
                  </c:ext>
                </c:extLst>
              </c15:ser>
            </c15:filteredLineSeries>
          </c:ext>
        </c:extLst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Installed</a:t>
                </a:r>
                <a:r>
                  <a:rPr lang="en-US" baseline="0"/>
                  <a:t> Nameplate Capacity (MW)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 Curtailment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Curtailment'!$A$2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Curtailment'!$B$2:$U$2</c:f>
              <c:numCache>
                <c:formatCode>General</c:formatCode>
                <c:ptCount val="20"/>
                <c:pt idx="0">
                  <c:v>115.35734035855501</c:v>
                </c:pt>
                <c:pt idx="1">
                  <c:v>241.47572262009399</c:v>
                </c:pt>
                <c:pt idx="2">
                  <c:v>290.89496719602801</c:v>
                </c:pt>
                <c:pt idx="3">
                  <c:v>339.48083039016899</c:v>
                </c:pt>
                <c:pt idx="4">
                  <c:v>370.88480978318597</c:v>
                </c:pt>
                <c:pt idx="5">
                  <c:v>413.68703106794197</c:v>
                </c:pt>
                <c:pt idx="6">
                  <c:v>432.97581223444502</c:v>
                </c:pt>
                <c:pt idx="7">
                  <c:v>437.55108546817598</c:v>
                </c:pt>
                <c:pt idx="8">
                  <c:v>444.19578539118697</c:v>
                </c:pt>
                <c:pt idx="9">
                  <c:v>422.888019783841</c:v>
                </c:pt>
                <c:pt idx="10">
                  <c:v>468.50264418430299</c:v>
                </c:pt>
                <c:pt idx="11">
                  <c:v>466.93393749965298</c:v>
                </c:pt>
                <c:pt idx="12">
                  <c:v>443.96393170037999</c:v>
                </c:pt>
                <c:pt idx="13">
                  <c:v>473.65279159111702</c:v>
                </c:pt>
                <c:pt idx="14">
                  <c:v>591.28079172958098</c:v>
                </c:pt>
                <c:pt idx="15">
                  <c:v>621.09342994244298</c:v>
                </c:pt>
                <c:pt idx="16">
                  <c:v>861.28798845393396</c:v>
                </c:pt>
                <c:pt idx="17">
                  <c:v>1001.3542172055199</c:v>
                </c:pt>
                <c:pt idx="18">
                  <c:v>1071.6012703071699</c:v>
                </c:pt>
                <c:pt idx="19">
                  <c:v>1298.03027007063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F-49F5-8BDA-66F59DF70841}"/>
            </c:ext>
          </c:extLst>
        </c:ser>
        <c:ser>
          <c:idx val="1"/>
          <c:order val="1"/>
          <c:tx>
            <c:strRef>
              <c:f>'Renewable Curtailment'!$A$3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Curtailment'!$B$3:$U$3</c:f>
              <c:numCache>
                <c:formatCode>General</c:formatCode>
                <c:ptCount val="20"/>
                <c:pt idx="0">
                  <c:v>69.657220959989303</c:v>
                </c:pt>
                <c:pt idx="1">
                  <c:v>162.836921352415</c:v>
                </c:pt>
                <c:pt idx="2">
                  <c:v>219.943802106726</c:v>
                </c:pt>
                <c:pt idx="3">
                  <c:v>203.651445089058</c:v>
                </c:pt>
                <c:pt idx="4">
                  <c:v>228.655829695346</c:v>
                </c:pt>
                <c:pt idx="5">
                  <c:v>270.93923508114898</c:v>
                </c:pt>
                <c:pt idx="6">
                  <c:v>303.06841369855999</c:v>
                </c:pt>
                <c:pt idx="7">
                  <c:v>267.649121962452</c:v>
                </c:pt>
                <c:pt idx="8">
                  <c:v>242.493380120854</c:v>
                </c:pt>
                <c:pt idx="9">
                  <c:v>280.82013858103801</c:v>
                </c:pt>
                <c:pt idx="10">
                  <c:v>352.26131779550599</c:v>
                </c:pt>
                <c:pt idx="11">
                  <c:v>340.531636413456</c:v>
                </c:pt>
                <c:pt idx="12">
                  <c:v>359.74579310938901</c:v>
                </c:pt>
                <c:pt idx="13">
                  <c:v>364.08503217315501</c:v>
                </c:pt>
                <c:pt idx="14">
                  <c:v>441.17284140149297</c:v>
                </c:pt>
                <c:pt idx="15">
                  <c:v>412.51546424877102</c:v>
                </c:pt>
                <c:pt idx="16">
                  <c:v>509.55783767717202</c:v>
                </c:pt>
                <c:pt idx="17">
                  <c:v>612.838318332413</c:v>
                </c:pt>
                <c:pt idx="18">
                  <c:v>600.04527963729299</c:v>
                </c:pt>
                <c:pt idx="19">
                  <c:v>699.47284390905099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F-49F5-8BDA-66F59DF70841}"/>
            </c:ext>
          </c:extLst>
        </c:ser>
        <c:ser>
          <c:idx val="2"/>
          <c:order val="2"/>
          <c:tx>
            <c:strRef>
              <c:f>'Renewable Curtailment'!$A$4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'Renewable Curtailment'!$B$4:$U$4</c:f>
              <c:numCache>
                <c:formatCode>General</c:formatCode>
                <c:ptCount val="20"/>
                <c:pt idx="0">
                  <c:v>115.35734035855501</c:v>
                </c:pt>
                <c:pt idx="1">
                  <c:v>241.22566023777901</c:v>
                </c:pt>
                <c:pt idx="2">
                  <c:v>290.52334832404802</c:v>
                </c:pt>
                <c:pt idx="3">
                  <c:v>338.70184510180098</c:v>
                </c:pt>
                <c:pt idx="4">
                  <c:v>370.03050598020502</c:v>
                </c:pt>
                <c:pt idx="5">
                  <c:v>413.33579086619199</c:v>
                </c:pt>
                <c:pt idx="6">
                  <c:v>432.56675083400199</c:v>
                </c:pt>
                <c:pt idx="7">
                  <c:v>436.87284213115402</c:v>
                </c:pt>
                <c:pt idx="8">
                  <c:v>443.85495174662202</c:v>
                </c:pt>
                <c:pt idx="9">
                  <c:v>422.92256655744598</c:v>
                </c:pt>
                <c:pt idx="10">
                  <c:v>468.12640906791597</c:v>
                </c:pt>
                <c:pt idx="11">
                  <c:v>466.77957063149802</c:v>
                </c:pt>
                <c:pt idx="12">
                  <c:v>443.82026962941501</c:v>
                </c:pt>
                <c:pt idx="13">
                  <c:v>474.18206704908101</c:v>
                </c:pt>
                <c:pt idx="14">
                  <c:v>591.74663762649698</c:v>
                </c:pt>
                <c:pt idx="15">
                  <c:v>620.88129766353302</c:v>
                </c:pt>
                <c:pt idx="16">
                  <c:v>858.79879252967396</c:v>
                </c:pt>
                <c:pt idx="17">
                  <c:v>1001.36706561272</c:v>
                </c:pt>
                <c:pt idx="18">
                  <c:v>1071.74778123186</c:v>
                </c:pt>
                <c:pt idx="19">
                  <c:v>1298.47984634727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8F-49F5-8BDA-66F59DF70841}"/>
            </c:ext>
          </c:extLst>
        </c:ser>
        <c:ser>
          <c:idx val="3"/>
          <c:order val="3"/>
          <c:tx>
            <c:strRef>
              <c:f>'Renewable Curtailment'!$A$5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'Renewable Curtailment'!$B$5:$U$5</c:f>
              <c:numCache>
                <c:formatCode>General</c:formatCode>
                <c:ptCount val="20"/>
                <c:pt idx="0">
                  <c:v>66.521201647902799</c:v>
                </c:pt>
                <c:pt idx="1">
                  <c:v>140.233493218809</c:v>
                </c:pt>
                <c:pt idx="2">
                  <c:v>232.688205951116</c:v>
                </c:pt>
                <c:pt idx="3">
                  <c:v>230.20952499450701</c:v>
                </c:pt>
                <c:pt idx="4">
                  <c:v>244.74847243629199</c:v>
                </c:pt>
                <c:pt idx="5">
                  <c:v>310.58810329618302</c:v>
                </c:pt>
                <c:pt idx="6">
                  <c:v>462.12601421682598</c:v>
                </c:pt>
                <c:pt idx="7">
                  <c:v>416.869618314577</c:v>
                </c:pt>
                <c:pt idx="8">
                  <c:v>458.69029118219999</c:v>
                </c:pt>
                <c:pt idx="9">
                  <c:v>475.02467503156299</c:v>
                </c:pt>
                <c:pt idx="10">
                  <c:v>699.87570341144101</c:v>
                </c:pt>
                <c:pt idx="11">
                  <c:v>871.94352514504499</c:v>
                </c:pt>
                <c:pt idx="12">
                  <c:v>799.01704936143096</c:v>
                </c:pt>
                <c:pt idx="13">
                  <c:v>562.04335303064101</c:v>
                </c:pt>
                <c:pt idx="14">
                  <c:v>580.75551621999102</c:v>
                </c:pt>
                <c:pt idx="15">
                  <c:v>559.33864682972103</c:v>
                </c:pt>
                <c:pt idx="16">
                  <c:v>835.73206635862903</c:v>
                </c:pt>
                <c:pt idx="17">
                  <c:v>849.55730629823904</c:v>
                </c:pt>
                <c:pt idx="18">
                  <c:v>1007.10674513873</c:v>
                </c:pt>
                <c:pt idx="19">
                  <c:v>1081.5534188653701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8F-49F5-8BDA-66F59DF7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</a:t>
                </a:r>
                <a:r>
                  <a:rPr lang="en-US" baseline="0"/>
                  <a:t> Curtailed (aMW)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Hydro Generation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Hydro!$A$2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Hydro!$B$2:$U$2</c:f>
              <c:numCache>
                <c:formatCode>General</c:formatCode>
                <c:ptCount val="20"/>
                <c:pt idx="0">
                  <c:v>15764.5966214444</c:v>
                </c:pt>
                <c:pt idx="1">
                  <c:v>15589.5636430625</c:v>
                </c:pt>
                <c:pt idx="2">
                  <c:v>15606.931858989999</c:v>
                </c:pt>
                <c:pt idx="3">
                  <c:v>15645.328211072499</c:v>
                </c:pt>
                <c:pt idx="4">
                  <c:v>15720.8630953186</c:v>
                </c:pt>
                <c:pt idx="5">
                  <c:v>15781.453251098401</c:v>
                </c:pt>
                <c:pt idx="6">
                  <c:v>15901.9116637683</c:v>
                </c:pt>
                <c:pt idx="7">
                  <c:v>15904.096720977701</c:v>
                </c:pt>
                <c:pt idx="8">
                  <c:v>15925.935809745801</c:v>
                </c:pt>
                <c:pt idx="9">
                  <c:v>15863.5418152905</c:v>
                </c:pt>
                <c:pt idx="10">
                  <c:v>16001.217835793501</c:v>
                </c:pt>
                <c:pt idx="11">
                  <c:v>16117.600062473701</c:v>
                </c:pt>
                <c:pt idx="12">
                  <c:v>16065.2679857515</c:v>
                </c:pt>
                <c:pt idx="13">
                  <c:v>15984.0876240572</c:v>
                </c:pt>
                <c:pt idx="14">
                  <c:v>15940.428881161301</c:v>
                </c:pt>
                <c:pt idx="15">
                  <c:v>16056.619981010899</c:v>
                </c:pt>
                <c:pt idx="16">
                  <c:v>16068.725506570199</c:v>
                </c:pt>
                <c:pt idx="17">
                  <c:v>16072.789228330599</c:v>
                </c:pt>
                <c:pt idx="18">
                  <c:v>16089.281488211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3-461B-A5D1-447E20689A1A}"/>
            </c:ext>
          </c:extLst>
        </c:ser>
        <c:ser>
          <c:idx val="1"/>
          <c:order val="1"/>
          <c:tx>
            <c:strRef>
              <c:f>Hydro!$A$3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Hydro!$B$3:$T$3</c:f>
              <c:numCache>
                <c:formatCode>General</c:formatCode>
                <c:ptCount val="19"/>
                <c:pt idx="0">
                  <c:v>17300.135982505999</c:v>
                </c:pt>
                <c:pt idx="1">
                  <c:v>17179.109596379501</c:v>
                </c:pt>
                <c:pt idx="2">
                  <c:v>17157.839490398699</c:v>
                </c:pt>
                <c:pt idx="3">
                  <c:v>17195.266465797598</c:v>
                </c:pt>
                <c:pt idx="4">
                  <c:v>17263.757014033301</c:v>
                </c:pt>
                <c:pt idx="5">
                  <c:v>17475.7955221308</c:v>
                </c:pt>
                <c:pt idx="6">
                  <c:v>17506.1341741488</c:v>
                </c:pt>
                <c:pt idx="7">
                  <c:v>17545.7310895183</c:v>
                </c:pt>
                <c:pt idx="8">
                  <c:v>17639.090949657999</c:v>
                </c:pt>
                <c:pt idx="9">
                  <c:v>17571.982440681099</c:v>
                </c:pt>
                <c:pt idx="10">
                  <c:v>17505.642619118898</c:v>
                </c:pt>
                <c:pt idx="11">
                  <c:v>17392.925629763398</c:v>
                </c:pt>
                <c:pt idx="12">
                  <c:v>17184.727634546001</c:v>
                </c:pt>
                <c:pt idx="13">
                  <c:v>16949.894379936701</c:v>
                </c:pt>
                <c:pt idx="14">
                  <c:v>16730.9877080884</c:v>
                </c:pt>
                <c:pt idx="15">
                  <c:v>16641.736855250801</c:v>
                </c:pt>
                <c:pt idx="16">
                  <c:v>16514.4275654265</c:v>
                </c:pt>
                <c:pt idx="17">
                  <c:v>16355.955029327601</c:v>
                </c:pt>
                <c:pt idx="18">
                  <c:v>16206.920432549699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3-461B-A5D1-447E20689A1A}"/>
            </c:ext>
          </c:extLst>
        </c:ser>
        <c:ser>
          <c:idx val="2"/>
          <c:order val="2"/>
          <c:tx>
            <c:strRef>
              <c:f>Hydro!$A$4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Hydro!$B$4:$U$4</c:f>
              <c:numCache>
                <c:formatCode>General</c:formatCode>
                <c:ptCount val="20"/>
                <c:pt idx="0">
                  <c:v>15764.5966214444</c:v>
                </c:pt>
                <c:pt idx="1">
                  <c:v>15589.5636430625</c:v>
                </c:pt>
                <c:pt idx="2">
                  <c:v>15606.931858989999</c:v>
                </c:pt>
                <c:pt idx="3">
                  <c:v>15645.328211072499</c:v>
                </c:pt>
                <c:pt idx="4">
                  <c:v>15720.8630953186</c:v>
                </c:pt>
                <c:pt idx="5">
                  <c:v>15781.453251098401</c:v>
                </c:pt>
                <c:pt idx="6">
                  <c:v>15901.9116637683</c:v>
                </c:pt>
                <c:pt idx="7">
                  <c:v>15904.096720977701</c:v>
                </c:pt>
                <c:pt idx="8">
                  <c:v>15925.935809745801</c:v>
                </c:pt>
                <c:pt idx="9">
                  <c:v>15863.5418152905</c:v>
                </c:pt>
                <c:pt idx="10">
                  <c:v>16001.217835793501</c:v>
                </c:pt>
                <c:pt idx="11">
                  <c:v>16117.600062473701</c:v>
                </c:pt>
                <c:pt idx="12">
                  <c:v>16065.2679857515</c:v>
                </c:pt>
                <c:pt idx="13">
                  <c:v>15984.0876240572</c:v>
                </c:pt>
                <c:pt idx="14">
                  <c:v>15940.428881161301</c:v>
                </c:pt>
                <c:pt idx="15">
                  <c:v>16056.619981010899</c:v>
                </c:pt>
                <c:pt idx="16">
                  <c:v>16068.725506570199</c:v>
                </c:pt>
                <c:pt idx="17">
                  <c:v>16072.789228330599</c:v>
                </c:pt>
                <c:pt idx="18">
                  <c:v>16089.281488211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3-461B-A5D1-447E20689A1A}"/>
            </c:ext>
          </c:extLst>
        </c:ser>
        <c:ser>
          <c:idx val="3"/>
          <c:order val="3"/>
          <c:tx>
            <c:strRef>
              <c:f>Hydro!$A$5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Hydro!$B$5:$T$5</c:f>
              <c:numCache>
                <c:formatCode>General</c:formatCode>
                <c:ptCount val="19"/>
                <c:pt idx="0">
                  <c:v>16596.935004711799</c:v>
                </c:pt>
                <c:pt idx="1">
                  <c:v>16451.571693512698</c:v>
                </c:pt>
                <c:pt idx="2">
                  <c:v>16433.0912839987</c:v>
                </c:pt>
                <c:pt idx="3">
                  <c:v>16481.9591766628</c:v>
                </c:pt>
                <c:pt idx="4">
                  <c:v>16505.413729972799</c:v>
                </c:pt>
                <c:pt idx="5">
                  <c:v>16664.855141776501</c:v>
                </c:pt>
                <c:pt idx="6">
                  <c:v>16677.015157824801</c:v>
                </c:pt>
                <c:pt idx="7">
                  <c:v>16723.723509048999</c:v>
                </c:pt>
                <c:pt idx="8">
                  <c:v>16762.704943718101</c:v>
                </c:pt>
                <c:pt idx="9">
                  <c:v>16690.498816962699</c:v>
                </c:pt>
                <c:pt idx="10">
                  <c:v>16691.845060205302</c:v>
                </c:pt>
                <c:pt idx="11">
                  <c:v>16666.781601590301</c:v>
                </c:pt>
                <c:pt idx="12">
                  <c:v>16537.521129664001</c:v>
                </c:pt>
                <c:pt idx="13">
                  <c:v>16390.791568247299</c:v>
                </c:pt>
                <c:pt idx="14">
                  <c:v>16280.757616205299</c:v>
                </c:pt>
                <c:pt idx="15">
                  <c:v>16278.5045949128</c:v>
                </c:pt>
                <c:pt idx="16">
                  <c:v>16267.6262807569</c:v>
                </c:pt>
                <c:pt idx="17">
                  <c:v>16205.7896941414</c:v>
                </c:pt>
                <c:pt idx="18">
                  <c:v>16142.446592889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3-461B-A5D1-447E20689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69936"/>
        <c:axId val="191961392"/>
      </c:lineChart>
      <c:catAx>
        <c:axId val="1873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61392"/>
        <c:crosses val="autoZero"/>
        <c:auto val="1"/>
        <c:lblAlgn val="ctr"/>
        <c:lblOffset val="100"/>
        <c:noMultiLvlLbl val="0"/>
      </c:catAx>
      <c:valAx>
        <c:axId val="191961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Hydro</a:t>
                </a:r>
                <a:r>
                  <a:rPr lang="en-US" baseline="0"/>
                  <a:t> Generation (aMW)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6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Demand Response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0-41CA-9CBF-4CE8F2FF6729}"/>
            </c:ext>
          </c:extLst>
        </c:ser>
        <c:ser>
          <c:idx val="2"/>
          <c:order val="2"/>
          <c:tx>
            <c:strRef>
              <c:f>DR!$A$4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DR!$B$4:$U$4</c:f>
              <c:numCache>
                <c:formatCode>General</c:formatCode>
                <c:ptCount val="20"/>
                <c:pt idx="0">
                  <c:v>137.19999999999999</c:v>
                </c:pt>
                <c:pt idx="1">
                  <c:v>273.933333333333</c:v>
                </c:pt>
                <c:pt idx="2">
                  <c:v>412.066666666667</c:v>
                </c:pt>
                <c:pt idx="3">
                  <c:v>552.06666666666695</c:v>
                </c:pt>
                <c:pt idx="4">
                  <c:v>691.6</c:v>
                </c:pt>
                <c:pt idx="5">
                  <c:v>763</c:v>
                </c:pt>
                <c:pt idx="6">
                  <c:v>763</c:v>
                </c:pt>
                <c:pt idx="7">
                  <c:v>766.3</c:v>
                </c:pt>
                <c:pt idx="8">
                  <c:v>766.3</c:v>
                </c:pt>
                <c:pt idx="9">
                  <c:v>767.8</c:v>
                </c:pt>
                <c:pt idx="10">
                  <c:v>767.8</c:v>
                </c:pt>
                <c:pt idx="11">
                  <c:v>768.8</c:v>
                </c:pt>
                <c:pt idx="12">
                  <c:v>768.8</c:v>
                </c:pt>
                <c:pt idx="13">
                  <c:v>769.23333333333301</c:v>
                </c:pt>
                <c:pt idx="14">
                  <c:v>769.23333333333301</c:v>
                </c:pt>
                <c:pt idx="15">
                  <c:v>769.66666666666697</c:v>
                </c:pt>
                <c:pt idx="16">
                  <c:v>769.66666666666697</c:v>
                </c:pt>
                <c:pt idx="17">
                  <c:v>770</c:v>
                </c:pt>
                <c:pt idx="18">
                  <c:v>770</c:v>
                </c:pt>
                <c:pt idx="19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5-4A87-82AF-9F17FE59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38703"/>
        <c:axId val="20097463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DR!$A$3</c15:sqref>
                        </c15:formulaRef>
                      </c:ext>
                    </c:extLst>
                    <c:strCache>
                      <c:ptCount val="1"/>
                      <c:pt idx="0">
                        <c:v>No Emissions-Related Portfolio Costs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DR!$B$1:$U$1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DR!$B$3:$U$3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130-41CA-9CBF-4CE8F2FF6729}"/>
                  </c:ext>
                </c:extLst>
              </c15:ser>
            </c15:filteredLineSeries>
          </c:ext>
        </c:extLst>
      </c:lineChart>
      <c:catAx>
        <c:axId val="18792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6303"/>
        <c:crosses val="autoZero"/>
        <c:auto val="1"/>
        <c:lblAlgn val="ctr"/>
        <c:lblOffset val="100"/>
        <c:noMultiLvlLbl val="0"/>
      </c:catAx>
      <c:valAx>
        <c:axId val="200974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Resource Acquired</a:t>
                </a:r>
                <a:r>
                  <a:rPr lang="en-US" baseline="0"/>
                  <a:t> (MW)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23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Thermal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Build'!$A$2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6-462F-AC30-D17A1547CED0}"/>
            </c:ext>
          </c:extLst>
        </c:ser>
        <c:ser>
          <c:idx val="1"/>
          <c:order val="1"/>
          <c:tx>
            <c:strRef>
              <c:f>'Thermal Build'!$A$3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Build'!$B$3:$T$3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42.5833333333333</c:v>
                </c:pt>
                <c:pt idx="11">
                  <c:v>42.5833333333333</c:v>
                </c:pt>
                <c:pt idx="12">
                  <c:v>42.5833333333333</c:v>
                </c:pt>
                <c:pt idx="13">
                  <c:v>42.5833333333333</c:v>
                </c:pt>
                <c:pt idx="14">
                  <c:v>42.5833333333333</c:v>
                </c:pt>
                <c:pt idx="15">
                  <c:v>42.5833333333333</c:v>
                </c:pt>
                <c:pt idx="16">
                  <c:v>42.5833333333333</c:v>
                </c:pt>
                <c:pt idx="17">
                  <c:v>42.5833333333333</c:v>
                </c:pt>
                <c:pt idx="18">
                  <c:v>42.5833333333333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6-462F-AC30-D17A1547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Installed</a:t>
                </a:r>
                <a:r>
                  <a:rPr lang="en-US" baseline="0"/>
                  <a:t> Nameplate Capacity (MW)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 Emissions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GHG!$A$2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GHG!$B$2:$U$2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24.1317461001392</c:v>
                </c:pt>
                <c:pt idx="2">
                  <c:v>22.964982006370501</c:v>
                </c:pt>
                <c:pt idx="3">
                  <c:v>20.221041776016602</c:v>
                </c:pt>
                <c:pt idx="4">
                  <c:v>17.470365692803899</c:v>
                </c:pt>
                <c:pt idx="5">
                  <c:v>16.821022781093301</c:v>
                </c:pt>
                <c:pt idx="6">
                  <c:v>15.3035612792098</c:v>
                </c:pt>
                <c:pt idx="7">
                  <c:v>13.240127931051701</c:v>
                </c:pt>
                <c:pt idx="8">
                  <c:v>11.7143883634918</c:v>
                </c:pt>
                <c:pt idx="9">
                  <c:v>11.659067089815901</c:v>
                </c:pt>
                <c:pt idx="10">
                  <c:v>11.3652447752019</c:v>
                </c:pt>
                <c:pt idx="11">
                  <c:v>10.538683788310401</c:v>
                </c:pt>
                <c:pt idx="12">
                  <c:v>10.646977173353299</c:v>
                </c:pt>
                <c:pt idx="13">
                  <c:v>10.853528770382701</c:v>
                </c:pt>
                <c:pt idx="14">
                  <c:v>10.4313679317841</c:v>
                </c:pt>
                <c:pt idx="15">
                  <c:v>10.193405300674501</c:v>
                </c:pt>
                <c:pt idx="16">
                  <c:v>5.8295348478140099</c:v>
                </c:pt>
                <c:pt idx="17">
                  <c:v>4.2702013143195003</c:v>
                </c:pt>
                <c:pt idx="18">
                  <c:v>4.57192493236463</c:v>
                </c:pt>
                <c:pt idx="19">
                  <c:v>4.7482404482104004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8-45C0-9F88-A26DD2BCDCAF}"/>
            </c:ext>
          </c:extLst>
        </c:ser>
        <c:ser>
          <c:idx val="1"/>
          <c:order val="1"/>
          <c:tx>
            <c:strRef>
              <c:f>GHG!$A$3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GHG!$B$3:$U$3</c:f>
              <c:numCache>
                <c:formatCode>General</c:formatCode>
                <c:ptCount val="20"/>
                <c:pt idx="0">
                  <c:v>22.851507598946601</c:v>
                </c:pt>
                <c:pt idx="1">
                  <c:v>21.3736515247525</c:v>
                </c:pt>
                <c:pt idx="2">
                  <c:v>20.29678941161</c:v>
                </c:pt>
                <c:pt idx="3">
                  <c:v>19.687432320707199</c:v>
                </c:pt>
                <c:pt idx="4">
                  <c:v>18.2626193448612</c:v>
                </c:pt>
                <c:pt idx="5">
                  <c:v>17.676692942176199</c:v>
                </c:pt>
                <c:pt idx="6">
                  <c:v>15.308915231071801</c:v>
                </c:pt>
                <c:pt idx="7">
                  <c:v>13.6493596181562</c:v>
                </c:pt>
                <c:pt idx="8">
                  <c:v>13.3715209664096</c:v>
                </c:pt>
                <c:pt idx="9">
                  <c:v>12.186454831251099</c:v>
                </c:pt>
                <c:pt idx="10">
                  <c:v>10.6042709174514</c:v>
                </c:pt>
                <c:pt idx="11">
                  <c:v>10.567313248068601</c:v>
                </c:pt>
                <c:pt idx="12">
                  <c:v>10.670920013496501</c:v>
                </c:pt>
                <c:pt idx="13">
                  <c:v>10.8590023569105</c:v>
                </c:pt>
                <c:pt idx="14">
                  <c:v>10.033387290656499</c:v>
                </c:pt>
                <c:pt idx="15">
                  <c:v>10.012437469359799</c:v>
                </c:pt>
                <c:pt idx="16">
                  <c:v>6.0147361543742797</c:v>
                </c:pt>
                <c:pt idx="17">
                  <c:v>4.2402880721733798</c:v>
                </c:pt>
                <c:pt idx="18">
                  <c:v>4.24114026693496</c:v>
                </c:pt>
                <c:pt idx="19">
                  <c:v>4.3610427717945797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8-45C0-9F88-A26DD2BCDCAF}"/>
            </c:ext>
          </c:extLst>
        </c:ser>
        <c:ser>
          <c:idx val="3"/>
          <c:order val="3"/>
          <c:tx>
            <c:strRef>
              <c:f>GHG!$A$5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GHG!$B$5:$U$5</c:f>
              <c:numCache>
                <c:formatCode>General</c:formatCode>
                <c:ptCount val="20"/>
                <c:pt idx="0">
                  <c:v>11.301066277586097</c:v>
                </c:pt>
                <c:pt idx="1">
                  <c:v>8.9852809409212373</c:v>
                </c:pt>
                <c:pt idx="2">
                  <c:v>7.3550004828902829</c:v>
                </c:pt>
                <c:pt idx="3">
                  <c:v>6.4013390017614231</c:v>
                </c:pt>
                <c:pt idx="4">
                  <c:v>5.700719233166045</c:v>
                </c:pt>
                <c:pt idx="5">
                  <c:v>4.3447911815647284</c:v>
                </c:pt>
                <c:pt idx="6">
                  <c:v>3.3263494321998426</c:v>
                </c:pt>
                <c:pt idx="7">
                  <c:v>2.6383883583084713</c:v>
                </c:pt>
                <c:pt idx="8">
                  <c:v>2.4241929192478193</c:v>
                </c:pt>
                <c:pt idx="9">
                  <c:v>2.1659311533773509</c:v>
                </c:pt>
                <c:pt idx="10">
                  <c:v>2.522666415347782</c:v>
                </c:pt>
                <c:pt idx="11">
                  <c:v>4.0735785175553749</c:v>
                </c:pt>
                <c:pt idx="12">
                  <c:v>3.0620499113866764</c:v>
                </c:pt>
                <c:pt idx="13">
                  <c:v>3.133326789979785</c:v>
                </c:pt>
                <c:pt idx="14">
                  <c:v>2.5228548282909902</c:v>
                </c:pt>
                <c:pt idx="15">
                  <c:v>3.5084844661842896</c:v>
                </c:pt>
                <c:pt idx="16">
                  <c:v>2.9828017768704473</c:v>
                </c:pt>
                <c:pt idx="17">
                  <c:v>2.6454776999132612</c:v>
                </c:pt>
                <c:pt idx="18">
                  <c:v>1.6210941959877967</c:v>
                </c:pt>
                <c:pt idx="19">
                  <c:v>2.5608283537314063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3-469C-9FF8-41F9AA1C0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464528"/>
        <c:axId val="33299270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GHG!$A$4</c15:sqref>
                        </c15:formulaRef>
                      </c:ext>
                    </c:extLst>
                    <c:strCache>
                      <c:ptCount val="1"/>
                      <c:pt idx="0">
                        <c:v>GHG Reducing DR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lg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GHG!$B$1:$U$1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GHG!$B$4:$U$4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25.860453745854802</c:v>
                      </c:pt>
                      <c:pt idx="1">
                        <c:v>24.088478222986101</c:v>
                      </c:pt>
                      <c:pt idx="2">
                        <c:v>22.903923731278901</c:v>
                      </c:pt>
                      <c:pt idx="3">
                        <c:v>20.147022174010999</c:v>
                      </c:pt>
                      <c:pt idx="4">
                        <c:v>17.387448219992901</c:v>
                      </c:pt>
                      <c:pt idx="5">
                        <c:v>16.7204740538956</c:v>
                      </c:pt>
                      <c:pt idx="6">
                        <c:v>15.190807580088199</c:v>
                      </c:pt>
                      <c:pt idx="7">
                        <c:v>13.1626666334323</c:v>
                      </c:pt>
                      <c:pt idx="8">
                        <c:v>11.612746427459999</c:v>
                      </c:pt>
                      <c:pt idx="9">
                        <c:v>11.5790918261548</c:v>
                      </c:pt>
                      <c:pt idx="10">
                        <c:v>11.273052356453301</c:v>
                      </c:pt>
                      <c:pt idx="11">
                        <c:v>10.4509096136285</c:v>
                      </c:pt>
                      <c:pt idx="12">
                        <c:v>10.555748434991999</c:v>
                      </c:pt>
                      <c:pt idx="13">
                        <c:v>10.769353154835001</c:v>
                      </c:pt>
                      <c:pt idx="14">
                        <c:v>10.3633863580407</c:v>
                      </c:pt>
                      <c:pt idx="15">
                        <c:v>10.1318325764164</c:v>
                      </c:pt>
                      <c:pt idx="16">
                        <c:v>5.7780808318836403</c:v>
                      </c:pt>
                      <c:pt idx="17">
                        <c:v>4.2263311520552103</c:v>
                      </c:pt>
                      <c:pt idx="18">
                        <c:v>4.5201500413392104</c:v>
                      </c:pt>
                      <c:pt idx="19">
                        <c:v>4.7224400148651497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E7-4747-AB1B-F3B3AADFC654}"/>
                  </c:ext>
                </c:extLst>
              </c15:ser>
            </c15:filteredLineSeries>
          </c:ext>
        </c:extLst>
      </c:lineChart>
      <c:catAx>
        <c:axId val="3374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92704"/>
        <c:crosses val="autoZero"/>
        <c:auto val="1"/>
        <c:lblAlgn val="ctr"/>
        <c:lblOffset val="100"/>
        <c:noMultiLvlLbl val="0"/>
      </c:catAx>
      <c:valAx>
        <c:axId val="3329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GHG Emissions (MMT)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4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Increase in Bills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Bills!$A$7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Bills!$B$7:$U$7</c:f>
              <c:numCache>
                <c:formatCode>0.0%</c:formatCode>
                <c:ptCount val="20"/>
                <c:pt idx="0">
                  <c:v>0.1025207222078552</c:v>
                </c:pt>
                <c:pt idx="1">
                  <c:v>8.7084694631272566E-2</c:v>
                </c:pt>
                <c:pt idx="2">
                  <c:v>8.9533185286407219E-2</c:v>
                </c:pt>
                <c:pt idx="3">
                  <c:v>7.6554953428614153E-2</c:v>
                </c:pt>
                <c:pt idx="4">
                  <c:v>6.8332939575796628E-2</c:v>
                </c:pt>
                <c:pt idx="5">
                  <c:v>6.6417838642283192E-2</c:v>
                </c:pt>
                <c:pt idx="6">
                  <c:v>7.3418528871586786E-2</c:v>
                </c:pt>
                <c:pt idx="7">
                  <c:v>6.2034476265163487E-2</c:v>
                </c:pt>
                <c:pt idx="8">
                  <c:v>5.5394875055805121E-2</c:v>
                </c:pt>
                <c:pt idx="9">
                  <c:v>6.180896941029583E-2</c:v>
                </c:pt>
                <c:pt idx="10">
                  <c:v>7.2772973000457569E-2</c:v>
                </c:pt>
                <c:pt idx="11">
                  <c:v>7.4965751627963012E-2</c:v>
                </c:pt>
                <c:pt idx="12">
                  <c:v>8.000620302168486E-2</c:v>
                </c:pt>
                <c:pt idx="13">
                  <c:v>6.6985046755605349E-2</c:v>
                </c:pt>
                <c:pt idx="14">
                  <c:v>6.8516542367603947E-2</c:v>
                </c:pt>
                <c:pt idx="15">
                  <c:v>6.9214733431171613E-2</c:v>
                </c:pt>
                <c:pt idx="16">
                  <c:v>3.8130014398840145E-2</c:v>
                </c:pt>
                <c:pt idx="17">
                  <c:v>3.3958075566070743E-2</c:v>
                </c:pt>
                <c:pt idx="18">
                  <c:v>4.1382901343661647E-2</c:v>
                </c:pt>
                <c:pt idx="19">
                  <c:v>1.8387823964548161E-2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5-4E3B-8381-2BCA912B8EBA}"/>
            </c:ext>
          </c:extLst>
        </c:ser>
        <c:ser>
          <c:idx val="1"/>
          <c:order val="1"/>
          <c:tx>
            <c:strRef>
              <c:f>Bills!$A$9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Bills!$B$9:$U$9</c:f>
              <c:numCache>
                <c:formatCode>0.0%</c:formatCode>
                <c:ptCount val="20"/>
                <c:pt idx="0">
                  <c:v>-1.4698965192837057E-4</c:v>
                </c:pt>
                <c:pt idx="1">
                  <c:v>-2.0480711558429706E-4</c:v>
                </c:pt>
                <c:pt idx="2">
                  <c:v>-6.1831993640140139E-4</c:v>
                </c:pt>
                <c:pt idx="3">
                  <c:v>-7.76124648547289E-4</c:v>
                </c:pt>
                <c:pt idx="4">
                  <c:v>-9.2379430180216705E-4</c:v>
                </c:pt>
                <c:pt idx="5">
                  <c:v>-1.0595090941197646E-3</c:v>
                </c:pt>
                <c:pt idx="6">
                  <c:v>-8.6799060175682386E-4</c:v>
                </c:pt>
                <c:pt idx="7">
                  <c:v>-1.0789911432810731E-3</c:v>
                </c:pt>
                <c:pt idx="8">
                  <c:v>-6.5184107205105816E-4</c:v>
                </c:pt>
                <c:pt idx="9">
                  <c:v>-7.9446320260349727E-4</c:v>
                </c:pt>
                <c:pt idx="10">
                  <c:v>-7.3154028140971317E-4</c:v>
                </c:pt>
                <c:pt idx="11">
                  <c:v>-5.343055599207801E-4</c:v>
                </c:pt>
                <c:pt idx="12">
                  <c:v>-7.8060281654239927E-4</c:v>
                </c:pt>
                <c:pt idx="13">
                  <c:v>-8.3543505674648917E-4</c:v>
                </c:pt>
                <c:pt idx="14">
                  <c:v>-8.5586585095257938E-4</c:v>
                </c:pt>
                <c:pt idx="15">
                  <c:v>-9.5868085514324566E-4</c:v>
                </c:pt>
                <c:pt idx="16">
                  <c:v>-1.0072553864555636E-3</c:v>
                </c:pt>
                <c:pt idx="17">
                  <c:v>-1.0135723674833323E-3</c:v>
                </c:pt>
                <c:pt idx="18">
                  <c:v>-8.151783002733554E-4</c:v>
                </c:pt>
                <c:pt idx="19">
                  <c:v>-1.2105410187168725E-3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E-4348-813C-24FCA51E90ED}"/>
            </c:ext>
          </c:extLst>
        </c:ser>
        <c:ser>
          <c:idx val="2"/>
          <c:order val="2"/>
          <c:tx>
            <c:strRef>
              <c:f>Bills!$A$11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Bills!$B$11:$U$11</c:f>
              <c:numCache>
                <c:formatCode>0.0%</c:formatCode>
                <c:ptCount val="20"/>
                <c:pt idx="0">
                  <c:v>6.2000235183443143E-2</c:v>
                </c:pt>
                <c:pt idx="1">
                  <c:v>6.8156882250537704E-2</c:v>
                </c:pt>
                <c:pt idx="2">
                  <c:v>8.0234372699702655E-2</c:v>
                </c:pt>
                <c:pt idx="3">
                  <c:v>6.7024953139643836E-2</c:v>
                </c:pt>
                <c:pt idx="4">
                  <c:v>5.6674047245479926E-2</c:v>
                </c:pt>
                <c:pt idx="5">
                  <c:v>7.0354346930366587E-2</c:v>
                </c:pt>
                <c:pt idx="6">
                  <c:v>7.1564328579338782E-2</c:v>
                </c:pt>
                <c:pt idx="7">
                  <c:v>7.0299270182379511E-2</c:v>
                </c:pt>
                <c:pt idx="8">
                  <c:v>5.9757151302924298E-2</c:v>
                </c:pt>
                <c:pt idx="9">
                  <c:v>5.7262463141490694E-2</c:v>
                </c:pt>
                <c:pt idx="10">
                  <c:v>4.8857551986053974E-2</c:v>
                </c:pt>
                <c:pt idx="11">
                  <c:v>2.8758211019266403E-2</c:v>
                </c:pt>
                <c:pt idx="12">
                  <c:v>7.2181864525584644E-2</c:v>
                </c:pt>
                <c:pt idx="13">
                  <c:v>6.1522698612862643E-2</c:v>
                </c:pt>
                <c:pt idx="14">
                  <c:v>6.7962088312676389E-2</c:v>
                </c:pt>
                <c:pt idx="15">
                  <c:v>5.6961620809765724E-2</c:v>
                </c:pt>
                <c:pt idx="16">
                  <c:v>3.3270904483860372E-2</c:v>
                </c:pt>
                <c:pt idx="17">
                  <c:v>2.8601745244920217E-2</c:v>
                </c:pt>
                <c:pt idx="18">
                  <c:v>5.215542732925197E-2</c:v>
                </c:pt>
                <c:pt idx="19">
                  <c:v>3.6331750318155137E-2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6E-4348-813C-24FCA51E9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090191"/>
        <c:axId val="827518767"/>
      </c:lineChart>
      <c:catAx>
        <c:axId val="106409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518767"/>
        <c:crosses val="autoZero"/>
        <c:auto val="1"/>
        <c:lblAlgn val="ctr"/>
        <c:lblOffset val="100"/>
        <c:noMultiLvlLbl val="0"/>
      </c:catAx>
      <c:valAx>
        <c:axId val="82751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09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Regional Export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Market!$A$2</c:f>
              <c:strCache>
                <c:ptCount val="1"/>
                <c:pt idx="0">
                  <c:v>Baseline Conditions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Market!$B$2:$U$2</c:f>
              <c:numCache>
                <c:formatCode>General</c:formatCode>
                <c:ptCount val="20"/>
                <c:pt idx="0">
                  <c:v>3832.4119999999998</c:v>
                </c:pt>
                <c:pt idx="1">
                  <c:v>3586.47</c:v>
                </c:pt>
                <c:pt idx="2">
                  <c:v>3761.49</c:v>
                </c:pt>
                <c:pt idx="3">
                  <c:v>3685.9769999999999</c:v>
                </c:pt>
                <c:pt idx="4">
                  <c:v>3814.1370000000002</c:v>
                </c:pt>
                <c:pt idx="5">
                  <c:v>3876.0070000000001</c:v>
                </c:pt>
                <c:pt idx="6">
                  <c:v>4344.4859999999999</c:v>
                </c:pt>
                <c:pt idx="7">
                  <c:v>4405.3710000000001</c:v>
                </c:pt>
                <c:pt idx="8">
                  <c:v>4679.43</c:v>
                </c:pt>
                <c:pt idx="9">
                  <c:v>4777.201</c:v>
                </c:pt>
                <c:pt idx="10">
                  <c:v>5082.4629999999997</c:v>
                </c:pt>
                <c:pt idx="11">
                  <c:v>5153.1760000000004</c:v>
                </c:pt>
                <c:pt idx="12">
                  <c:v>5253.1850000000004</c:v>
                </c:pt>
                <c:pt idx="13">
                  <c:v>5145.5479999999998</c:v>
                </c:pt>
                <c:pt idx="14">
                  <c:v>5424.0339999999997</c:v>
                </c:pt>
                <c:pt idx="15">
                  <c:v>5833.48</c:v>
                </c:pt>
                <c:pt idx="16">
                  <c:v>5467.6670000000004</c:v>
                </c:pt>
                <c:pt idx="17">
                  <c:v>5417.5460000000003</c:v>
                </c:pt>
                <c:pt idx="18">
                  <c:v>5422.5029999999997</c:v>
                </c:pt>
                <c:pt idx="19">
                  <c:v>5321.6049999999996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A50-A8F2-72674DDA7A7A}"/>
            </c:ext>
          </c:extLst>
        </c:ser>
        <c:ser>
          <c:idx val="1"/>
          <c:order val="1"/>
          <c:tx>
            <c:strRef>
              <c:f>Market!$A$3</c:f>
              <c:strCache>
                <c:ptCount val="1"/>
                <c:pt idx="0">
                  <c:v>No Emissions-Related Portfolio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Market!$B$3:$U$3</c:f>
              <c:numCache>
                <c:formatCode>General</c:formatCode>
                <c:ptCount val="20"/>
                <c:pt idx="0">
                  <c:v>4881.2780343438499</c:v>
                </c:pt>
                <c:pt idx="1">
                  <c:v>4728.0013598571204</c:v>
                </c:pt>
                <c:pt idx="2">
                  <c:v>4619.9852299887698</c:v>
                </c:pt>
                <c:pt idx="3">
                  <c:v>4644.5223533724402</c:v>
                </c:pt>
                <c:pt idx="4">
                  <c:v>4857.4202152552098</c:v>
                </c:pt>
                <c:pt idx="5">
                  <c:v>4956.2797669893398</c:v>
                </c:pt>
                <c:pt idx="6">
                  <c:v>5039.5701636208196</c:v>
                </c:pt>
                <c:pt idx="7">
                  <c:v>5104.5047650574797</c:v>
                </c:pt>
                <c:pt idx="8">
                  <c:v>5526.9801807635404</c:v>
                </c:pt>
                <c:pt idx="9">
                  <c:v>5269.6534374230996</c:v>
                </c:pt>
                <c:pt idx="10">
                  <c:v>5065.4990704027796</c:v>
                </c:pt>
                <c:pt idx="11">
                  <c:v>5051.56466762326</c:v>
                </c:pt>
                <c:pt idx="12">
                  <c:v>4874.5494016967295</c:v>
                </c:pt>
                <c:pt idx="13">
                  <c:v>4606.5657753810701</c:v>
                </c:pt>
                <c:pt idx="14">
                  <c:v>4504.5091004939604</c:v>
                </c:pt>
                <c:pt idx="15">
                  <c:v>4732.44151036124</c:v>
                </c:pt>
                <c:pt idx="16">
                  <c:v>4269.83101098918</c:v>
                </c:pt>
                <c:pt idx="17">
                  <c:v>4026.1497213779098</c:v>
                </c:pt>
                <c:pt idx="18">
                  <c:v>3801.4847797635998</c:v>
                </c:pt>
                <c:pt idx="19">
                  <c:v>3701.2542807137102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A50-A8F2-72674DDA7A7A}"/>
            </c:ext>
          </c:extLst>
        </c:ser>
        <c:ser>
          <c:idx val="2"/>
          <c:order val="2"/>
          <c:tx>
            <c:strRef>
              <c:f>Market!$A$4</c:f>
              <c:strCache>
                <c:ptCount val="1"/>
                <c:pt idx="0">
                  <c:v>GHG Reducing DR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Market!$B$4:$U$4</c:f>
              <c:numCache>
                <c:formatCode>General</c:formatCode>
                <c:ptCount val="20"/>
                <c:pt idx="0">
                  <c:v>3835.64</c:v>
                </c:pt>
                <c:pt idx="1">
                  <c:v>3595.0650000000001</c:v>
                </c:pt>
                <c:pt idx="2">
                  <c:v>3776.6030000000001</c:v>
                </c:pt>
                <c:pt idx="3">
                  <c:v>3707.3139999999999</c:v>
                </c:pt>
                <c:pt idx="4">
                  <c:v>3841.8220000000001</c:v>
                </c:pt>
                <c:pt idx="5">
                  <c:v>3906.393</c:v>
                </c:pt>
                <c:pt idx="6">
                  <c:v>4375.4160000000002</c:v>
                </c:pt>
                <c:pt idx="7">
                  <c:v>4435.7370000000001</c:v>
                </c:pt>
                <c:pt idx="8">
                  <c:v>4707.2420000000002</c:v>
                </c:pt>
                <c:pt idx="9">
                  <c:v>4803.9179999999997</c:v>
                </c:pt>
                <c:pt idx="10">
                  <c:v>5107.16</c:v>
                </c:pt>
                <c:pt idx="11">
                  <c:v>5180.22</c:v>
                </c:pt>
                <c:pt idx="12">
                  <c:v>5282.5789999999997</c:v>
                </c:pt>
                <c:pt idx="13">
                  <c:v>5174.4660000000003</c:v>
                </c:pt>
                <c:pt idx="14">
                  <c:v>5451.1940000000004</c:v>
                </c:pt>
                <c:pt idx="15">
                  <c:v>5857.51</c:v>
                </c:pt>
                <c:pt idx="16">
                  <c:v>5496.8140000000003</c:v>
                </c:pt>
                <c:pt idx="17">
                  <c:v>5448.6120000000001</c:v>
                </c:pt>
                <c:pt idx="18">
                  <c:v>5454.3940000000002</c:v>
                </c:pt>
                <c:pt idx="19">
                  <c:v>5355.1710000000003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4-4834-85F6-A48D1CC04E7E}"/>
            </c:ext>
          </c:extLst>
        </c:ser>
        <c:ser>
          <c:idx val="3"/>
          <c:order val="3"/>
          <c:tx>
            <c:strRef>
              <c:f>Market!$A$5</c:f>
              <c:strCache>
                <c:ptCount val="1"/>
                <c:pt idx="0">
                  <c:v>Emissions-Based Dispatch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Market!$B$5:$U$5</c:f>
              <c:numCache>
                <c:formatCode>General</c:formatCode>
                <c:ptCount val="20"/>
                <c:pt idx="0">
                  <c:v>3119.0536437144601</c:v>
                </c:pt>
                <c:pt idx="1">
                  <c:v>2760.6180131309102</c:v>
                </c:pt>
                <c:pt idx="2">
                  <c:v>2701.2278859225198</c:v>
                </c:pt>
                <c:pt idx="3">
                  <c:v>2813.5649560133002</c:v>
                </c:pt>
                <c:pt idx="4">
                  <c:v>3113.9473816759601</c:v>
                </c:pt>
                <c:pt idx="5">
                  <c:v>2872.5293748004701</c:v>
                </c:pt>
                <c:pt idx="6">
                  <c:v>3129.7095215977802</c:v>
                </c:pt>
                <c:pt idx="7">
                  <c:v>3366.5435665072901</c:v>
                </c:pt>
                <c:pt idx="8">
                  <c:v>3976.54886411501</c:v>
                </c:pt>
                <c:pt idx="9">
                  <c:v>3980.31106997605</c:v>
                </c:pt>
                <c:pt idx="10">
                  <c:v>3992.6897360841799</c:v>
                </c:pt>
                <c:pt idx="11">
                  <c:v>4172.9483610948</c:v>
                </c:pt>
                <c:pt idx="12">
                  <c:v>3896.93368779407</c:v>
                </c:pt>
                <c:pt idx="13">
                  <c:v>3918.2316555595899</c:v>
                </c:pt>
                <c:pt idx="14">
                  <c:v>4081.7253718635302</c:v>
                </c:pt>
                <c:pt idx="15">
                  <c:v>4628.4156864956603</c:v>
                </c:pt>
                <c:pt idx="16">
                  <c:v>4578.7191717823898</c:v>
                </c:pt>
                <c:pt idx="17">
                  <c:v>4658.7919726383598</c:v>
                </c:pt>
                <c:pt idx="18">
                  <c:v>4112.1724454327896</c:v>
                </c:pt>
                <c:pt idx="19">
                  <c:v>4303.9247329646096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E-465A-8EBC-1269FF2A6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853616"/>
        <c:axId val="1670699152"/>
      </c:lineChart>
      <c:catAx>
        <c:axId val="17378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99152"/>
        <c:crosses val="autoZero"/>
        <c:auto val="1"/>
        <c:lblAlgn val="ctr"/>
        <c:lblOffset val="100"/>
        <c:noMultiLvlLbl val="0"/>
      </c:catAx>
      <c:valAx>
        <c:axId val="16706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Exports (aMW)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8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57150</xdr:rowOff>
    </xdr:from>
    <xdr:to>
      <xdr:col>14</xdr:col>
      <xdr:colOff>590550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297B1-B362-41B1-8F10-E52F06425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19</xdr:row>
      <xdr:rowOff>4762</xdr:rowOff>
    </xdr:from>
    <xdr:to>
      <xdr:col>21</xdr:col>
      <xdr:colOff>476250</xdr:colOff>
      <xdr:row>33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C4436-5DDD-4589-8192-0C581CD44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357187</xdr:colOff>
      <xdr:row>18</xdr:row>
      <xdr:rowOff>47625</xdr:rowOff>
    </xdr:from>
    <xdr:to>
      <xdr:col>11</xdr:col>
      <xdr:colOff>52387</xdr:colOff>
      <xdr:row>32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C61578-D793-4ACC-8232-855403866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</xdr:row>
      <xdr:rowOff>90486</xdr:rowOff>
    </xdr:from>
    <xdr:to>
      <xdr:col>8</xdr:col>
      <xdr:colOff>514350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2607F-35E2-42DE-8730-658972006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</xdr:row>
      <xdr:rowOff>90486</xdr:rowOff>
    </xdr:from>
    <xdr:to>
      <xdr:col>8</xdr:col>
      <xdr:colOff>514350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AC280-2B12-4338-858B-FD8766A69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11</xdr:row>
      <xdr:rowOff>180975</xdr:rowOff>
    </xdr:from>
    <xdr:to>
      <xdr:col>16</xdr:col>
      <xdr:colOff>523875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78CC38-F68E-44F2-8C0F-CD4C7BB74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90487</xdr:rowOff>
    </xdr:from>
    <xdr:to>
      <xdr:col>10</xdr:col>
      <xdr:colOff>514350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432ED6-B34F-4A1E-A7B2-C2060A2A1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5</xdr:row>
      <xdr:rowOff>147636</xdr:rowOff>
    </xdr:from>
    <xdr:to>
      <xdr:col>13</xdr:col>
      <xdr:colOff>19050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A76F7-2C37-4799-81D1-A72DCF18C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</xdr:row>
      <xdr:rowOff>152400</xdr:rowOff>
    </xdr:from>
    <xdr:to>
      <xdr:col>8</xdr:col>
      <xdr:colOff>561975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31F44-82F2-4BE1-BA12-E61F6C525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15</xdr:row>
      <xdr:rowOff>42862</xdr:rowOff>
    </xdr:from>
    <xdr:to>
      <xdr:col>21</xdr:col>
      <xdr:colOff>257174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EDD07-EA49-4200-AE28-475609E2E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0</xdr:rowOff>
    </xdr:from>
    <xdr:to>
      <xdr:col>16</xdr:col>
      <xdr:colOff>523875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6CC55-FB59-470B-A246-03BD304A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48B7-6920-4317-B53E-B3628E6207F1}">
  <dimension ref="A1:U5"/>
  <sheetViews>
    <sheetView tabSelected="1" workbookViewId="0">
      <selection activeCell="N21" sqref="N21"/>
    </sheetView>
  </sheetViews>
  <sheetFormatPr defaultRowHeight="15" x14ac:dyDescent="0.25"/>
  <cols>
    <col min="1" max="1" width="28.42578125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">
        <v>6</v>
      </c>
      <c r="B2" s="3">
        <v>94.965176878639198</v>
      </c>
      <c r="C2" s="3">
        <v>201.11490254674499</v>
      </c>
      <c r="D2" s="3">
        <v>281.695219142393</v>
      </c>
      <c r="E2" s="3">
        <v>359.51076491363301</v>
      </c>
      <c r="F2" s="3">
        <v>434.39661228500398</v>
      </c>
      <c r="G2" s="3">
        <v>499.70506353956102</v>
      </c>
      <c r="H2" s="3">
        <v>566.23123198790597</v>
      </c>
      <c r="I2" s="3">
        <v>637.16411908816201</v>
      </c>
      <c r="J2" s="3">
        <v>711.494664533736</v>
      </c>
      <c r="K2" s="3">
        <v>787.62549638738801</v>
      </c>
      <c r="L2" s="3">
        <v>864.96404785678999</v>
      </c>
      <c r="M2" s="3">
        <v>917.127440332334</v>
      </c>
      <c r="N2" s="3">
        <v>961.80825585609705</v>
      </c>
      <c r="O2" s="3">
        <v>1032.09159022777</v>
      </c>
      <c r="P2" s="3">
        <v>1110.8535388222499</v>
      </c>
      <c r="Q2" s="3">
        <v>1188.7807742222799</v>
      </c>
      <c r="R2" s="3">
        <v>1260.443538666</v>
      </c>
      <c r="S2" s="3">
        <v>1313.4391522701501</v>
      </c>
      <c r="T2" s="3">
        <v>1360.9141099069</v>
      </c>
      <c r="U2" s="3">
        <v>1461.6035598501401</v>
      </c>
    </row>
    <row r="3" spans="1:21" x14ac:dyDescent="0.25">
      <c r="A3" s="11" t="s">
        <v>5</v>
      </c>
      <c r="B3" s="3">
        <v>52.523849655135201</v>
      </c>
      <c r="C3" s="3">
        <v>78.109420085462403</v>
      </c>
      <c r="D3" s="3">
        <v>97.260670853169998</v>
      </c>
      <c r="E3" s="3">
        <v>119.809550468224</v>
      </c>
      <c r="F3" s="3">
        <v>145.93739475114401</v>
      </c>
      <c r="G3" s="3">
        <v>175.46021591095601</v>
      </c>
      <c r="H3" s="3">
        <v>207.715509461126</v>
      </c>
      <c r="I3" s="3">
        <v>242.54757226090999</v>
      </c>
      <c r="J3" s="3">
        <v>279.98375586295299</v>
      </c>
      <c r="K3" s="3">
        <v>319.60494293012698</v>
      </c>
      <c r="L3" s="3">
        <v>361.53444328640501</v>
      </c>
      <c r="M3" s="3">
        <v>404.93262558816201</v>
      </c>
      <c r="N3" s="3">
        <v>449.613441111925</v>
      </c>
      <c r="O3" s="3">
        <v>495.06381361836901</v>
      </c>
      <c r="P3" s="3">
        <v>542.15781099916705</v>
      </c>
      <c r="Q3" s="3">
        <v>589.89680243798</v>
      </c>
      <c r="R3" s="3">
        <v>637.36485099463596</v>
      </c>
      <c r="S3" s="3">
        <v>684.78041902461598</v>
      </c>
      <c r="T3" s="3">
        <v>732.25537666136597</v>
      </c>
      <c r="U3" s="3">
        <v>779.80608369947197</v>
      </c>
    </row>
    <row r="4" spans="1:21" x14ac:dyDescent="0.25">
      <c r="A4" t="s">
        <v>1</v>
      </c>
      <c r="B4" s="3">
        <v>94.965176878639198</v>
      </c>
      <c r="C4" s="3">
        <v>201.11490254674499</v>
      </c>
      <c r="D4" s="3">
        <v>281.695219142393</v>
      </c>
      <c r="E4" s="3">
        <v>359.51076491363301</v>
      </c>
      <c r="F4" s="3">
        <v>434.39661228500398</v>
      </c>
      <c r="G4" s="3">
        <v>499.70506353956102</v>
      </c>
      <c r="H4" s="3">
        <v>566.23123198790597</v>
      </c>
      <c r="I4" s="3">
        <v>637.16411908816201</v>
      </c>
      <c r="J4" s="3">
        <v>711.494664533736</v>
      </c>
      <c r="K4" s="3">
        <v>787.62549638738801</v>
      </c>
      <c r="L4" s="3">
        <v>864.96404785678999</v>
      </c>
      <c r="M4" s="3">
        <v>917.127440332334</v>
      </c>
      <c r="N4" s="3">
        <v>961.80825585609705</v>
      </c>
      <c r="O4" s="3">
        <v>1032.09159022777</v>
      </c>
      <c r="P4" s="3">
        <v>1110.8535388222499</v>
      </c>
      <c r="Q4" s="3">
        <v>1188.7807742222799</v>
      </c>
      <c r="R4" s="3">
        <v>1260.443538666</v>
      </c>
      <c r="S4" s="3">
        <v>1313.4391522701501</v>
      </c>
      <c r="T4" s="3">
        <v>1360.9141099069</v>
      </c>
      <c r="U4" s="3">
        <v>1461.6035598501401</v>
      </c>
    </row>
    <row r="5" spans="1:21" x14ac:dyDescent="0.25">
      <c r="A5" t="s">
        <v>4</v>
      </c>
      <c r="B5" s="3">
        <v>52.523849655135201</v>
      </c>
      <c r="C5" s="3">
        <v>91.923575407746199</v>
      </c>
      <c r="D5" s="3">
        <v>132.41200860060499</v>
      </c>
      <c r="E5" s="3">
        <v>179.71373344802001</v>
      </c>
      <c r="F5" s="3">
        <v>233.818530508001</v>
      </c>
      <c r="G5" s="3">
        <v>294.78519238774197</v>
      </c>
      <c r="H5" s="3">
        <v>361.31136083608601</v>
      </c>
      <c r="I5" s="3">
        <v>432.24424793634302</v>
      </c>
      <c r="J5" s="3">
        <v>506.57479338191598</v>
      </c>
      <c r="K5" s="3">
        <v>582.70562523556896</v>
      </c>
      <c r="L5" s="3">
        <v>660.04417670497003</v>
      </c>
      <c r="M5" s="3">
        <v>712.20756918051495</v>
      </c>
      <c r="N5" s="3">
        <v>756.88838470427697</v>
      </c>
      <c r="O5" s="3">
        <v>802.33875721072195</v>
      </c>
      <c r="P5" s="3">
        <v>849.43275459151903</v>
      </c>
      <c r="Q5" s="3">
        <v>897.17174603033197</v>
      </c>
      <c r="R5" s="3">
        <v>944.63979458698805</v>
      </c>
      <c r="S5" s="3">
        <v>992.05536261696795</v>
      </c>
      <c r="T5" s="3">
        <v>1039.53032025372</v>
      </c>
      <c r="U5" s="3">
        <v>1122.8515700743001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5966-EDEF-4C60-8E16-D7DDBC37376F}">
  <dimension ref="A1:U15"/>
  <sheetViews>
    <sheetView workbookViewId="0">
      <selection activeCell="B13" sqref="B13:U13"/>
    </sheetView>
  </sheetViews>
  <sheetFormatPr defaultRowHeight="15" x14ac:dyDescent="0.25"/>
  <cols>
    <col min="1" max="1" width="23" bestFit="1" customWidth="1"/>
  </cols>
  <sheetData>
    <row r="1" spans="1:21" x14ac:dyDescent="0.25">
      <c r="A1" t="s">
        <v>2</v>
      </c>
    </row>
    <row r="2" spans="1:21" x14ac:dyDescent="0.25">
      <c r="B2">
        <v>2022</v>
      </c>
      <c r="C2">
        <v>2023</v>
      </c>
      <c r="D2">
        <v>2024</v>
      </c>
      <c r="E2">
        <v>2025</v>
      </c>
      <c r="F2">
        <v>2026</v>
      </c>
      <c r="G2">
        <v>2027</v>
      </c>
      <c r="H2">
        <v>2028</v>
      </c>
      <c r="I2">
        <v>2029</v>
      </c>
      <c r="J2">
        <v>2030</v>
      </c>
      <c r="K2">
        <v>2031</v>
      </c>
      <c r="L2">
        <v>2032</v>
      </c>
      <c r="M2">
        <v>2033</v>
      </c>
      <c r="N2">
        <v>2034</v>
      </c>
      <c r="O2">
        <v>2035</v>
      </c>
      <c r="P2">
        <v>2036</v>
      </c>
      <c r="Q2">
        <v>2037</v>
      </c>
      <c r="R2">
        <v>2038</v>
      </c>
      <c r="S2">
        <v>2039</v>
      </c>
      <c r="T2">
        <v>2040</v>
      </c>
      <c r="U2">
        <v>2041</v>
      </c>
    </row>
    <row r="3" spans="1:21" x14ac:dyDescent="0.25">
      <c r="A3" t="str">
        <f>EE!A2</f>
        <v>Baseline Conditions</v>
      </c>
      <c r="B3" s="8">
        <v>22.083568238554999</v>
      </c>
      <c r="C3" s="8">
        <v>20.404032438841</v>
      </c>
      <c r="D3" s="8">
        <v>21.323060665927802</v>
      </c>
      <c r="E3" s="8">
        <v>20.045010148389199</v>
      </c>
      <c r="F3" s="8">
        <v>20.204146018265298</v>
      </c>
      <c r="G3" s="8">
        <v>21.130649333536201</v>
      </c>
      <c r="H3" s="8">
        <v>19.459362875851401</v>
      </c>
      <c r="I3" s="8">
        <v>18.117197848225501</v>
      </c>
      <c r="J3" s="8">
        <v>16.922393933412199</v>
      </c>
      <c r="K3" s="8">
        <v>16.994712614790298</v>
      </c>
      <c r="L3" s="8">
        <v>18.099531904547199</v>
      </c>
      <c r="M3" s="8">
        <v>17.233915368188001</v>
      </c>
      <c r="N3" s="8">
        <v>18.2128814900781</v>
      </c>
      <c r="O3" s="8">
        <v>17.5566338860495</v>
      </c>
      <c r="P3" s="8">
        <v>18.425582213327999</v>
      </c>
      <c r="Q3" s="8">
        <v>18.442839946289698</v>
      </c>
      <c r="R3" s="8">
        <v>18.181262956248801</v>
      </c>
      <c r="S3" s="8">
        <v>18.4080521031659</v>
      </c>
      <c r="T3" s="8">
        <v>20.007393524732802</v>
      </c>
      <c r="U3" s="8">
        <v>20.080818059386502</v>
      </c>
    </row>
    <row r="4" spans="1:21" x14ac:dyDescent="0.25">
      <c r="A4" t="str">
        <f>EE!A3</f>
        <v>No Emissions-Related Portfolio Costs</v>
      </c>
      <c r="B4" s="3">
        <v>21.650097064806701</v>
      </c>
      <c r="C4" s="3">
        <v>21.088748630207601</v>
      </c>
      <c r="D4" s="3">
        <v>21.3914165101477</v>
      </c>
      <c r="E4" s="3">
        <v>22.1922565288532</v>
      </c>
      <c r="F4" s="3">
        <v>24.3904012160347</v>
      </c>
      <c r="G4" s="3">
        <v>24.972910637615598</v>
      </c>
      <c r="H4" s="3">
        <v>21.762924854531501</v>
      </c>
      <c r="I4" s="3">
        <v>22.1447316493751</v>
      </c>
      <c r="J4" s="3">
        <v>22.689865032035801</v>
      </c>
      <c r="K4" s="3">
        <v>19.944183161354701</v>
      </c>
      <c r="L4" s="3">
        <v>19.460313726123101</v>
      </c>
      <c r="M4" s="3">
        <v>21.5468902891235</v>
      </c>
      <c r="N4" s="3">
        <v>22.517323451763801</v>
      </c>
      <c r="O4" s="3">
        <v>23.642019083128201</v>
      </c>
      <c r="P4" s="3">
        <v>22.9666024710105</v>
      </c>
      <c r="Q4" s="3">
        <v>24.764248456671901</v>
      </c>
      <c r="R4" s="3">
        <v>28.050660628950801</v>
      </c>
      <c r="S4" s="3">
        <v>29.070690555421599</v>
      </c>
      <c r="T4" s="3">
        <v>24.843902204469799</v>
      </c>
      <c r="U4" s="3">
        <v>26.249473090942001</v>
      </c>
    </row>
    <row r="5" spans="1:21" x14ac:dyDescent="0.25">
      <c r="A5" t="str">
        <f>EE!A4</f>
        <v>GHG Reducing DR</v>
      </c>
      <c r="B5" s="3">
        <v>22.083568238554999</v>
      </c>
      <c r="C5" s="3">
        <v>20.343558775989699</v>
      </c>
      <c r="D5" s="3">
        <v>21.281912249273201</v>
      </c>
      <c r="E5" s="3">
        <v>19.992333831949299</v>
      </c>
      <c r="F5" s="3">
        <v>20.1169650505086</v>
      </c>
      <c r="G5" s="3">
        <v>20.9966696238235</v>
      </c>
      <c r="H5" s="3">
        <v>19.332386809118599</v>
      </c>
      <c r="I5" s="3">
        <v>18.0517502432436</v>
      </c>
      <c r="J5" s="3">
        <v>16.849580849178299</v>
      </c>
      <c r="K5" s="3">
        <v>16.897437278065802</v>
      </c>
      <c r="L5" s="3">
        <v>18.008320395717401</v>
      </c>
      <c r="M5" s="3">
        <v>17.183573048333301</v>
      </c>
      <c r="N5" s="3">
        <v>18.143936999728901</v>
      </c>
      <c r="O5" s="3">
        <v>17.445785121724001</v>
      </c>
      <c r="P5" s="3">
        <v>18.364098177571499</v>
      </c>
      <c r="Q5" s="3">
        <v>18.366438685785699</v>
      </c>
      <c r="R5" s="3">
        <v>18.119785834675401</v>
      </c>
      <c r="S5" s="3">
        <v>18.3454252847737</v>
      </c>
      <c r="T5" s="3">
        <v>19.9649174340759</v>
      </c>
      <c r="U5" s="3">
        <v>19.993375693731501</v>
      </c>
    </row>
    <row r="6" spans="1:21" x14ac:dyDescent="0.25">
      <c r="A6" t="str">
        <f>EE!A5</f>
        <v>Emissions-Based Dispatch</v>
      </c>
      <c r="B6" s="3">
        <v>54.716503968048499</v>
      </c>
      <c r="C6" s="3">
        <v>51.221476695061803</v>
      </c>
      <c r="D6" s="3">
        <v>47.576692271178203</v>
      </c>
      <c r="E6" s="3">
        <v>45.694851948737799</v>
      </c>
      <c r="F6" s="3">
        <v>45.035180678846103</v>
      </c>
      <c r="G6" s="3">
        <v>37.935011711742199</v>
      </c>
      <c r="H6" s="3">
        <v>33.199319784354302</v>
      </c>
      <c r="I6" s="3">
        <v>31.473286336160701</v>
      </c>
      <c r="J6" s="3">
        <v>30.418326596932101</v>
      </c>
      <c r="K6" s="3">
        <v>27.359584175559402</v>
      </c>
      <c r="L6" s="3">
        <v>26.948371808148199</v>
      </c>
      <c r="M6" s="3">
        <v>38.431825481004402</v>
      </c>
      <c r="N6" s="3">
        <v>29.815189850824101</v>
      </c>
      <c r="O6" s="3">
        <v>28.981941304717001</v>
      </c>
      <c r="P6" s="3">
        <v>28.177560483194998</v>
      </c>
      <c r="Q6" s="3">
        <v>30.925683059021701</v>
      </c>
      <c r="R6" s="3">
        <v>32.350090073310902</v>
      </c>
      <c r="S6" s="3">
        <v>31.484431123545001</v>
      </c>
      <c r="T6" s="3">
        <v>23.631394310329298</v>
      </c>
      <c r="U6" s="3">
        <v>27.6850278210871</v>
      </c>
    </row>
    <row r="10" spans="1:21" x14ac:dyDescent="0.25">
      <c r="A10" t="s">
        <v>3</v>
      </c>
    </row>
    <row r="11" spans="1:21" x14ac:dyDescent="0.25">
      <c r="B11">
        <v>2022</v>
      </c>
      <c r="C11">
        <v>2023</v>
      </c>
      <c r="D11">
        <v>2024</v>
      </c>
      <c r="E11">
        <v>2025</v>
      </c>
      <c r="F11">
        <v>2026</v>
      </c>
      <c r="G11">
        <v>2027</v>
      </c>
      <c r="H11">
        <v>2028</v>
      </c>
      <c r="I11">
        <v>2029</v>
      </c>
      <c r="J11">
        <v>2030</v>
      </c>
      <c r="K11">
        <v>2031</v>
      </c>
      <c r="L11">
        <v>2032</v>
      </c>
      <c r="M11">
        <v>2033</v>
      </c>
      <c r="N11">
        <v>2034</v>
      </c>
      <c r="O11">
        <v>2035</v>
      </c>
      <c r="P11">
        <v>2036</v>
      </c>
      <c r="Q11">
        <v>2037</v>
      </c>
      <c r="R11">
        <v>2038</v>
      </c>
      <c r="S11">
        <v>2039</v>
      </c>
      <c r="T11">
        <v>2040</v>
      </c>
      <c r="U11">
        <v>2041</v>
      </c>
    </row>
    <row r="12" spans="1:21" x14ac:dyDescent="0.25">
      <c r="A12" t="str">
        <f>A3</f>
        <v>Baseline Conditions</v>
      </c>
      <c r="B12" s="8">
        <v>15.1786749999376</v>
      </c>
      <c r="C12" s="8">
        <v>14.3625962958327</v>
      </c>
      <c r="D12" s="8">
        <v>14.813754182582599</v>
      </c>
      <c r="E12" s="8">
        <v>13.217590822135101</v>
      </c>
      <c r="F12" s="8">
        <v>13.0059280894137</v>
      </c>
      <c r="G12" s="8">
        <v>12.751781811268099</v>
      </c>
      <c r="H12" s="8">
        <v>11.668560091037801</v>
      </c>
      <c r="I12" s="8">
        <v>10.791914747889599</v>
      </c>
      <c r="J12" s="8">
        <v>9.45596750820342</v>
      </c>
      <c r="K12" s="8">
        <v>8.6667636141521101</v>
      </c>
      <c r="L12" s="8">
        <v>8.2320053707521801</v>
      </c>
      <c r="M12" s="8">
        <v>6.8908111258889599</v>
      </c>
      <c r="N12" s="8">
        <v>6.9459796765319197</v>
      </c>
      <c r="O12" s="8">
        <v>6.5465221212980804</v>
      </c>
      <c r="P12" s="8">
        <v>4.1662785205101898</v>
      </c>
      <c r="Q12" s="8">
        <v>2.0216992804156502</v>
      </c>
      <c r="R12" s="8">
        <v>1.2952117507693099</v>
      </c>
      <c r="S12" s="8">
        <v>-6.7016335886683195E-2</v>
      </c>
      <c r="T12" s="8">
        <v>0.73189284681133804</v>
      </c>
      <c r="U12" s="8">
        <v>-0.43689023803218902</v>
      </c>
    </row>
    <row r="13" spans="1:21" x14ac:dyDescent="0.25">
      <c r="A13" t="str">
        <f t="shared" ref="A13:A15" si="0">A4</f>
        <v>No Emissions-Related Portfolio Costs</v>
      </c>
      <c r="B13" s="3">
        <v>14.0380922868066</v>
      </c>
      <c r="C13" s="3">
        <v>13.365770545506299</v>
      </c>
      <c r="D13" s="3">
        <v>13.5241591322124</v>
      </c>
      <c r="E13" s="3">
        <v>13.9812929267549</v>
      </c>
      <c r="F13" s="3">
        <v>14.990448457349199</v>
      </c>
      <c r="G13" s="3">
        <v>15.105058371933101</v>
      </c>
      <c r="H13" s="3">
        <v>12.813692952228999</v>
      </c>
      <c r="I13" s="3">
        <v>12.780280353385001</v>
      </c>
      <c r="J13" s="3">
        <v>13.0742970058011</v>
      </c>
      <c r="K13" s="3">
        <v>10.3553690304788</v>
      </c>
      <c r="L13" s="3">
        <v>7.4329480980908702</v>
      </c>
      <c r="M13" s="3">
        <v>7.2083392010315004</v>
      </c>
      <c r="N13" s="3">
        <v>6.8447721545790801</v>
      </c>
      <c r="O13" s="3">
        <v>5.7954132616399798</v>
      </c>
      <c r="P13" s="3">
        <v>3.3891400493182999</v>
      </c>
      <c r="Q13" s="3">
        <v>2.7316393214030099</v>
      </c>
      <c r="R13" s="3">
        <v>2.0148371276969801</v>
      </c>
      <c r="S13" s="3">
        <v>0.71109230366468801</v>
      </c>
      <c r="T13" s="3">
        <v>0.87550020613748003</v>
      </c>
      <c r="U13" s="3">
        <v>-1.11063123581874</v>
      </c>
    </row>
    <row r="14" spans="1:21" x14ac:dyDescent="0.25">
      <c r="A14" t="str">
        <f t="shared" si="0"/>
        <v>GHG Reducing DR</v>
      </c>
      <c r="B14" s="3">
        <v>15.1639811995706</v>
      </c>
      <c r="C14" s="3">
        <v>14.3162025059044</v>
      </c>
      <c r="D14" s="3">
        <v>14.776638553292401</v>
      </c>
      <c r="E14" s="3">
        <v>13.1613848677432</v>
      </c>
      <c r="F14" s="3">
        <v>12.935302835073401</v>
      </c>
      <c r="G14" s="3">
        <v>12.6484687136887</v>
      </c>
      <c r="H14" s="3">
        <v>11.5652121943487</v>
      </c>
      <c r="I14" s="3">
        <v>10.7298376113409</v>
      </c>
      <c r="J14" s="3">
        <v>9.3399648533577899</v>
      </c>
      <c r="K14" s="3">
        <v>8.5759884845812895</v>
      </c>
      <c r="L14" s="3">
        <v>8.13198117152041</v>
      </c>
      <c r="M14" s="3">
        <v>6.7502919908349597</v>
      </c>
      <c r="N14" s="3">
        <v>6.8279620284317</v>
      </c>
      <c r="O14" s="3">
        <v>6.4400030962990096</v>
      </c>
      <c r="P14" s="3">
        <v>4.0663178112440104</v>
      </c>
      <c r="Q14" s="3">
        <v>1.9418646057315501</v>
      </c>
      <c r="R14" s="3">
        <v>1.1907336366112899</v>
      </c>
      <c r="S14" s="3">
        <v>-0.17924403636494499</v>
      </c>
      <c r="T14" s="3">
        <v>0.56528727063653295</v>
      </c>
      <c r="U14" s="3">
        <v>-0.55799171384811597</v>
      </c>
    </row>
    <row r="15" spans="1:21" x14ac:dyDescent="0.25">
      <c r="A15" t="str">
        <f t="shared" si="0"/>
        <v>Emissions-Based Dispatch</v>
      </c>
      <c r="B15" s="3">
        <v>44.875374615387102</v>
      </c>
      <c r="C15" s="3">
        <v>39.366922632057999</v>
      </c>
      <c r="D15" s="3">
        <v>36.166219417052403</v>
      </c>
      <c r="E15" s="3">
        <v>34.697171556385598</v>
      </c>
      <c r="F15" s="3">
        <v>35.0631042969326</v>
      </c>
      <c r="G15" s="3">
        <v>28.605577523058201</v>
      </c>
      <c r="H15" s="3">
        <v>26.0588383993198</v>
      </c>
      <c r="I15" s="3">
        <v>21.050682837528498</v>
      </c>
      <c r="J15" s="3">
        <v>23.6927403580031</v>
      </c>
      <c r="K15" s="3">
        <v>19.243337213078799</v>
      </c>
      <c r="L15" s="3">
        <v>27.368552186543202</v>
      </c>
      <c r="M15" s="3">
        <v>32.494894275463203</v>
      </c>
      <c r="N15" s="3">
        <v>34.288927814842303</v>
      </c>
      <c r="O15" s="3">
        <v>24.4212673905689</v>
      </c>
      <c r="P15" s="3">
        <v>19.408022677020401</v>
      </c>
      <c r="Q15" s="3">
        <v>19.366627525491701</v>
      </c>
      <c r="R15" s="3">
        <v>20.6674830018788</v>
      </c>
      <c r="S15" s="3">
        <v>16.5665779618847</v>
      </c>
      <c r="T15" s="3">
        <v>13.906660282990099</v>
      </c>
      <c r="U15" s="3">
        <v>6.9951491808674602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1FEB-0266-41AB-8A37-883691B53965}">
  <dimension ref="A1:U5"/>
  <sheetViews>
    <sheetView workbookViewId="0">
      <selection activeCell="L13" sqref="L13"/>
    </sheetView>
  </sheetViews>
  <sheetFormatPr defaultRowHeight="12.75" x14ac:dyDescent="0.2"/>
  <cols>
    <col min="1" max="1" width="22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EE!$A2</f>
        <v>Baseline Conditions</v>
      </c>
      <c r="B2" s="3">
        <v>0</v>
      </c>
      <c r="C2" s="3">
        <v>1046.5830000000001</v>
      </c>
      <c r="D2" s="3">
        <v>1483.527</v>
      </c>
      <c r="E2" s="3">
        <v>2321.86</v>
      </c>
      <c r="F2" s="3">
        <v>3560.527</v>
      </c>
      <c r="G2" s="3">
        <v>4896.1400000000003</v>
      </c>
      <c r="H2" s="3">
        <v>6593.4030000000002</v>
      </c>
      <c r="I2" s="3">
        <v>6593.4030000000002</v>
      </c>
      <c r="J2" s="3">
        <v>8261.4369999999999</v>
      </c>
      <c r="K2" s="3">
        <v>8261.4369999999999</v>
      </c>
      <c r="L2" s="3">
        <v>9323.357</v>
      </c>
      <c r="M2" s="3">
        <v>9323.357</v>
      </c>
      <c r="N2" s="3">
        <v>9910.52</v>
      </c>
      <c r="O2" s="3">
        <v>9910.52</v>
      </c>
      <c r="P2" s="3">
        <v>11585.51</v>
      </c>
      <c r="Q2" s="3">
        <v>11585.51</v>
      </c>
      <c r="R2" s="3">
        <v>13451.81</v>
      </c>
      <c r="S2" s="3">
        <v>13451.81</v>
      </c>
      <c r="T2" s="3">
        <v>13857.41</v>
      </c>
      <c r="U2" s="3">
        <v>13857.41</v>
      </c>
    </row>
    <row r="3" spans="1:21" ht="15" x14ac:dyDescent="0.25">
      <c r="A3" t="str">
        <f>EE!$A3</f>
        <v>No Emissions-Related Portfolio Costs</v>
      </c>
      <c r="B3" s="3">
        <v>0</v>
      </c>
      <c r="C3" s="3">
        <v>1148.6669999999999</v>
      </c>
      <c r="D3" s="3">
        <v>1148.6669999999999</v>
      </c>
      <c r="E3" s="3">
        <v>1417.3330000000001</v>
      </c>
      <c r="F3" s="3">
        <v>2256</v>
      </c>
      <c r="G3" s="3">
        <v>3526.3330000000001</v>
      </c>
      <c r="H3" s="3">
        <v>4800</v>
      </c>
      <c r="I3" s="3">
        <v>4800</v>
      </c>
      <c r="J3" s="3">
        <v>5960.0929999999998</v>
      </c>
      <c r="K3" s="3">
        <v>5960.0929999999998</v>
      </c>
      <c r="L3" s="3">
        <v>6682.3329999999996</v>
      </c>
      <c r="M3" s="3">
        <v>6682.3329999999996</v>
      </c>
      <c r="N3" s="3">
        <v>7049.5330000000004</v>
      </c>
      <c r="O3" s="3">
        <v>7049.5330000000004</v>
      </c>
      <c r="P3" s="3">
        <v>8080.5730000000003</v>
      </c>
      <c r="Q3" s="3">
        <v>8080.5730000000003</v>
      </c>
      <c r="R3" s="3">
        <v>9627.5470000000005</v>
      </c>
      <c r="S3" s="3">
        <v>9627.5470000000005</v>
      </c>
      <c r="T3" s="3">
        <v>9944.8799999999992</v>
      </c>
      <c r="U3" s="3">
        <v>9944.8799999999992</v>
      </c>
    </row>
    <row r="4" spans="1:21" ht="15" x14ac:dyDescent="0.25">
      <c r="A4" t="str">
        <f>EE!$A4</f>
        <v>GHG Reducing DR</v>
      </c>
      <c r="B4" s="3">
        <v>0</v>
      </c>
      <c r="C4" s="3">
        <v>1042.9166666666699</v>
      </c>
      <c r="D4" s="3">
        <v>1480.2433333333299</v>
      </c>
      <c r="E4" s="3">
        <v>2313.91</v>
      </c>
      <c r="F4" s="3">
        <v>3552.91</v>
      </c>
      <c r="G4" s="3">
        <v>4883.1899999999996</v>
      </c>
      <c r="H4" s="3">
        <v>6575.12</v>
      </c>
      <c r="I4" s="3">
        <v>6575.12</v>
      </c>
      <c r="J4" s="3">
        <v>8243.4866666666694</v>
      </c>
      <c r="K4" s="3">
        <v>8243.4866666666694</v>
      </c>
      <c r="L4" s="3">
        <v>9306.4066666666695</v>
      </c>
      <c r="M4" s="3">
        <v>9306.4066666666695</v>
      </c>
      <c r="N4" s="3">
        <v>9898.90333333333</v>
      </c>
      <c r="O4" s="3">
        <v>9898.90333333333</v>
      </c>
      <c r="P4" s="3">
        <v>11563.2266666667</v>
      </c>
      <c r="Q4" s="3">
        <v>11563.2266666667</v>
      </c>
      <c r="R4" s="3">
        <v>13434.86</v>
      </c>
      <c r="S4" s="3">
        <v>13434.86</v>
      </c>
      <c r="T4" s="3">
        <v>13851.7933333333</v>
      </c>
      <c r="U4" s="3">
        <v>13851.7933333333</v>
      </c>
    </row>
    <row r="5" spans="1:21" ht="15" x14ac:dyDescent="0.25">
      <c r="A5" t="str">
        <f>EE!$A5</f>
        <v>Emissions-Based Dispatch</v>
      </c>
      <c r="B5" s="3">
        <v>0</v>
      </c>
      <c r="C5" s="3">
        <v>1351.3333333333301</v>
      </c>
      <c r="D5" s="3">
        <v>2221.86666666667</v>
      </c>
      <c r="E5" s="3">
        <v>2972.2</v>
      </c>
      <c r="F5" s="3">
        <v>4150.5333333333301</v>
      </c>
      <c r="G5" s="3">
        <v>5156.8666666666704</v>
      </c>
      <c r="H5" s="3">
        <v>6778.0466666666698</v>
      </c>
      <c r="I5" s="3">
        <v>6778.0466666666698</v>
      </c>
      <c r="J5" s="3">
        <v>8800.8933333333298</v>
      </c>
      <c r="K5" s="3">
        <v>8800.8933333333298</v>
      </c>
      <c r="L5" s="3">
        <v>9096.56</v>
      </c>
      <c r="M5" s="3">
        <v>9096.56</v>
      </c>
      <c r="N5" s="3">
        <v>9528.2266666666692</v>
      </c>
      <c r="O5" s="3">
        <v>9528.2266666666692</v>
      </c>
      <c r="P5" s="3">
        <v>11108.13</v>
      </c>
      <c r="Q5" s="3">
        <v>11108.13</v>
      </c>
      <c r="R5" s="3">
        <v>12999.3966666667</v>
      </c>
      <c r="S5" s="3">
        <v>12999.3966666667</v>
      </c>
      <c r="T5" s="3">
        <v>13423.8966666667</v>
      </c>
      <c r="U5" s="3">
        <v>13423.8966666667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ED12-F595-4DCB-81E8-9BEBCDDA1E71}">
  <dimension ref="A1:U6"/>
  <sheetViews>
    <sheetView workbookViewId="0">
      <selection activeCell="K11" sqref="K11"/>
    </sheetView>
  </sheetViews>
  <sheetFormatPr defaultRowHeight="12.75" x14ac:dyDescent="0.2"/>
  <cols>
    <col min="1" max="1" width="22.42578125" style="7" bestFit="1" customWidth="1"/>
    <col min="2" max="16384" width="9.140625" style="7"/>
  </cols>
  <sheetData>
    <row r="1" spans="1:21" x14ac:dyDescent="0.2">
      <c r="B1" s="7">
        <v>2022</v>
      </c>
      <c r="C1" s="7">
        <v>2023</v>
      </c>
      <c r="D1" s="7">
        <v>2024</v>
      </c>
      <c r="E1" s="7">
        <v>2025</v>
      </c>
      <c r="F1" s="7">
        <v>2026</v>
      </c>
      <c r="G1" s="7">
        <v>2027</v>
      </c>
      <c r="H1" s="7">
        <v>2028</v>
      </c>
      <c r="I1" s="7">
        <v>2029</v>
      </c>
      <c r="J1" s="7">
        <v>2030</v>
      </c>
      <c r="K1" s="7">
        <v>2031</v>
      </c>
      <c r="L1" s="7">
        <v>2032</v>
      </c>
      <c r="M1" s="7">
        <v>2033</v>
      </c>
      <c r="N1" s="7">
        <v>2034</v>
      </c>
      <c r="O1" s="7">
        <v>2035</v>
      </c>
      <c r="P1" s="7">
        <v>2036</v>
      </c>
      <c r="Q1" s="7">
        <v>2037</v>
      </c>
      <c r="R1" s="7">
        <v>2038</v>
      </c>
      <c r="S1" s="7">
        <v>2039</v>
      </c>
      <c r="T1" s="7">
        <v>2040</v>
      </c>
      <c r="U1" s="7">
        <v>2041</v>
      </c>
    </row>
    <row r="2" spans="1:21" ht="15" x14ac:dyDescent="0.25">
      <c r="A2" t="str">
        <f>EE!$A2</f>
        <v>Baseline Conditions</v>
      </c>
      <c r="B2">
        <v>115.35734035855501</v>
      </c>
      <c r="C2">
        <v>241.47572262009399</v>
      </c>
      <c r="D2">
        <v>290.89496719602801</v>
      </c>
      <c r="E2">
        <v>339.48083039016899</v>
      </c>
      <c r="F2">
        <v>370.88480978318597</v>
      </c>
      <c r="G2">
        <v>413.68703106794197</v>
      </c>
      <c r="H2">
        <v>432.97581223444502</v>
      </c>
      <c r="I2">
        <v>437.55108546817598</v>
      </c>
      <c r="J2">
        <v>444.19578539118697</v>
      </c>
      <c r="K2">
        <v>422.888019783841</v>
      </c>
      <c r="L2">
        <v>468.50264418430299</v>
      </c>
      <c r="M2">
        <v>466.93393749965298</v>
      </c>
      <c r="N2">
        <v>443.96393170037999</v>
      </c>
      <c r="O2">
        <v>473.65279159111702</v>
      </c>
      <c r="P2">
        <v>591.28079172958098</v>
      </c>
      <c r="Q2">
        <v>621.09342994244298</v>
      </c>
      <c r="R2">
        <v>861.28798845393396</v>
      </c>
      <c r="S2">
        <v>1001.3542172055199</v>
      </c>
      <c r="T2">
        <v>1071.6012703071699</v>
      </c>
      <c r="U2">
        <v>1298.03027007063</v>
      </c>
    </row>
    <row r="3" spans="1:21" ht="15" x14ac:dyDescent="0.25">
      <c r="A3" t="str">
        <f>EE!$A3</f>
        <v>No Emissions-Related Portfolio Costs</v>
      </c>
      <c r="B3" s="3">
        <v>69.657220959989303</v>
      </c>
      <c r="C3" s="3">
        <v>162.836921352415</v>
      </c>
      <c r="D3" s="3">
        <v>219.943802106726</v>
      </c>
      <c r="E3" s="3">
        <v>203.651445089058</v>
      </c>
      <c r="F3" s="3">
        <v>228.655829695346</v>
      </c>
      <c r="G3" s="3">
        <v>270.93923508114898</v>
      </c>
      <c r="H3" s="3">
        <v>303.06841369855999</v>
      </c>
      <c r="I3" s="3">
        <v>267.649121962452</v>
      </c>
      <c r="J3" s="3">
        <v>242.493380120854</v>
      </c>
      <c r="K3" s="3">
        <v>280.82013858103801</v>
      </c>
      <c r="L3" s="3">
        <v>352.26131779550599</v>
      </c>
      <c r="M3" s="3">
        <v>340.531636413456</v>
      </c>
      <c r="N3" s="3">
        <v>359.74579310938901</v>
      </c>
      <c r="O3" s="3">
        <v>364.08503217315501</v>
      </c>
      <c r="P3" s="3">
        <v>441.17284140149297</v>
      </c>
      <c r="Q3" s="3">
        <v>412.51546424877102</v>
      </c>
      <c r="R3" s="3">
        <v>509.55783767717202</v>
      </c>
      <c r="S3" s="3">
        <v>612.838318332413</v>
      </c>
      <c r="T3" s="3">
        <v>600.04527963729299</v>
      </c>
      <c r="U3" s="3">
        <v>699.47284390905099</v>
      </c>
    </row>
    <row r="4" spans="1:21" ht="15" x14ac:dyDescent="0.25">
      <c r="A4" t="str">
        <f>EE!$A4</f>
        <v>GHG Reducing DR</v>
      </c>
      <c r="B4" s="3">
        <v>115.35734035855501</v>
      </c>
      <c r="C4" s="3">
        <v>241.22566023777901</v>
      </c>
      <c r="D4" s="3">
        <v>290.52334832404802</v>
      </c>
      <c r="E4" s="3">
        <v>338.70184510180098</v>
      </c>
      <c r="F4" s="3">
        <v>370.03050598020502</v>
      </c>
      <c r="G4" s="3">
        <v>413.33579086619199</v>
      </c>
      <c r="H4" s="3">
        <v>432.56675083400199</v>
      </c>
      <c r="I4" s="3">
        <v>436.87284213115402</v>
      </c>
      <c r="J4" s="3">
        <v>443.85495174662202</v>
      </c>
      <c r="K4" s="3">
        <v>422.92256655744598</v>
      </c>
      <c r="L4" s="3">
        <v>468.12640906791597</v>
      </c>
      <c r="M4" s="3">
        <v>466.77957063149802</v>
      </c>
      <c r="N4" s="3">
        <v>443.82026962941501</v>
      </c>
      <c r="O4" s="3">
        <v>474.18206704908101</v>
      </c>
      <c r="P4" s="3">
        <v>591.74663762649698</v>
      </c>
      <c r="Q4" s="3">
        <v>620.88129766353302</v>
      </c>
      <c r="R4" s="3">
        <v>858.79879252967396</v>
      </c>
      <c r="S4" s="3">
        <v>1001.36706561272</v>
      </c>
      <c r="T4" s="3">
        <v>1071.74778123186</v>
      </c>
      <c r="U4" s="3">
        <v>1298.47984634727</v>
      </c>
    </row>
    <row r="5" spans="1:21" ht="15" x14ac:dyDescent="0.25">
      <c r="A5" t="str">
        <f>EE!$A5</f>
        <v>Emissions-Based Dispatch</v>
      </c>
      <c r="B5" s="3">
        <v>66.521201647902799</v>
      </c>
      <c r="C5" s="3">
        <v>140.233493218809</v>
      </c>
      <c r="D5" s="3">
        <v>232.688205951116</v>
      </c>
      <c r="E5" s="3">
        <v>230.20952499450701</v>
      </c>
      <c r="F5" s="3">
        <v>244.74847243629199</v>
      </c>
      <c r="G5" s="3">
        <v>310.58810329618302</v>
      </c>
      <c r="H5" s="3">
        <v>462.12601421682598</v>
      </c>
      <c r="I5" s="3">
        <v>416.869618314577</v>
      </c>
      <c r="J5" s="3">
        <v>458.69029118219999</v>
      </c>
      <c r="K5" s="3">
        <v>475.02467503156299</v>
      </c>
      <c r="L5" s="3">
        <v>699.87570341144101</v>
      </c>
      <c r="M5" s="3">
        <v>871.94352514504499</v>
      </c>
      <c r="N5" s="3">
        <v>799.01704936143096</v>
      </c>
      <c r="O5" s="3">
        <v>562.04335303064101</v>
      </c>
      <c r="P5" s="3">
        <v>580.75551621999102</v>
      </c>
      <c r="Q5" s="3">
        <v>559.33864682972103</v>
      </c>
      <c r="R5" s="3">
        <v>835.73206635862903</v>
      </c>
      <c r="S5" s="3">
        <v>849.55730629823904</v>
      </c>
      <c r="T5" s="3">
        <v>1007.10674513873</v>
      </c>
      <c r="U5" s="3">
        <v>1081.5534188653701</v>
      </c>
    </row>
    <row r="6" spans="1:21" ht="15" x14ac:dyDescent="0.25">
      <c r="A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5673-B8D1-47C6-92B5-355A5439FC14}">
  <dimension ref="A1:U5"/>
  <sheetViews>
    <sheetView workbookViewId="0">
      <selection activeCell="B5" sqref="B5:U5"/>
    </sheetView>
  </sheetViews>
  <sheetFormatPr defaultRowHeight="15" x14ac:dyDescent="0.25"/>
  <cols>
    <col min="1" max="1" width="23" bestFit="1" customWidth="1"/>
  </cols>
  <sheetData>
    <row r="1" spans="1:21" x14ac:dyDescent="0.25">
      <c r="A1" s="7"/>
      <c r="B1" s="7">
        <v>2022</v>
      </c>
      <c r="C1" s="7">
        <v>2023</v>
      </c>
      <c r="D1" s="7">
        <v>2024</v>
      </c>
      <c r="E1" s="7">
        <v>2025</v>
      </c>
      <c r="F1" s="7">
        <v>2026</v>
      </c>
      <c r="G1" s="7">
        <v>2027</v>
      </c>
      <c r="H1" s="7">
        <v>2028</v>
      </c>
      <c r="I1" s="7">
        <v>2029</v>
      </c>
      <c r="J1" s="7">
        <v>2030</v>
      </c>
      <c r="K1" s="7">
        <v>2031</v>
      </c>
      <c r="L1" s="7">
        <v>2032</v>
      </c>
      <c r="M1" s="7">
        <v>2033</v>
      </c>
      <c r="N1" s="7">
        <v>2034</v>
      </c>
      <c r="O1" s="7">
        <v>2035</v>
      </c>
      <c r="P1" s="7">
        <v>2036</v>
      </c>
      <c r="Q1" s="7">
        <v>2037</v>
      </c>
      <c r="R1" s="7">
        <v>2038</v>
      </c>
      <c r="S1" s="7">
        <v>2039</v>
      </c>
      <c r="T1" s="7">
        <v>2040</v>
      </c>
      <c r="U1" s="7">
        <v>2041</v>
      </c>
    </row>
    <row r="2" spans="1:21" x14ac:dyDescent="0.25">
      <c r="A2" t="str">
        <f>EE!$A2</f>
        <v>Baseline Conditions</v>
      </c>
      <c r="B2">
        <v>15764.5966214444</v>
      </c>
      <c r="C2">
        <v>15589.5636430625</v>
      </c>
      <c r="D2">
        <v>15606.931858989999</v>
      </c>
      <c r="E2">
        <v>15645.328211072499</v>
      </c>
      <c r="F2">
        <v>15720.8630953186</v>
      </c>
      <c r="G2">
        <v>15781.453251098401</v>
      </c>
      <c r="H2">
        <v>15901.9116637683</v>
      </c>
      <c r="I2">
        <v>15904.096720977701</v>
      </c>
      <c r="J2">
        <v>15925.935809745801</v>
      </c>
      <c r="K2">
        <v>15863.5418152905</v>
      </c>
      <c r="L2">
        <v>16001.217835793501</v>
      </c>
      <c r="M2">
        <v>16117.600062473701</v>
      </c>
      <c r="N2">
        <v>16065.2679857515</v>
      </c>
      <c r="O2">
        <v>15984.0876240572</v>
      </c>
      <c r="P2">
        <v>15940.428881161301</v>
      </c>
      <c r="Q2">
        <v>16056.619981010899</v>
      </c>
      <c r="R2">
        <v>16068.725506570199</v>
      </c>
      <c r="S2">
        <v>16072.789228330599</v>
      </c>
      <c r="T2">
        <v>16089.281488211</v>
      </c>
      <c r="U2">
        <v>16456.845882767899</v>
      </c>
    </row>
    <row r="3" spans="1:21" x14ac:dyDescent="0.25">
      <c r="A3" t="str">
        <f>EE!$A3</f>
        <v>No Emissions-Related Portfolio Costs</v>
      </c>
      <c r="B3" s="3">
        <v>17300.135982505999</v>
      </c>
      <c r="C3" s="3">
        <v>17179.109596379501</v>
      </c>
      <c r="D3" s="3">
        <v>17157.839490398699</v>
      </c>
      <c r="E3" s="3">
        <v>17195.266465797598</v>
      </c>
      <c r="F3" s="3">
        <v>17263.757014033301</v>
      </c>
      <c r="G3" s="3">
        <v>17475.7955221308</v>
      </c>
      <c r="H3" s="3">
        <v>17506.1341741488</v>
      </c>
      <c r="I3" s="3">
        <v>17545.7310895183</v>
      </c>
      <c r="J3" s="3">
        <v>17639.090949657999</v>
      </c>
      <c r="K3" s="3">
        <v>17571.982440681099</v>
      </c>
      <c r="L3" s="3">
        <v>17505.642619118898</v>
      </c>
      <c r="M3" s="3">
        <v>17392.925629763398</v>
      </c>
      <c r="N3" s="3">
        <v>17184.727634546001</v>
      </c>
      <c r="O3" s="3">
        <v>16949.894379936701</v>
      </c>
      <c r="P3" s="3">
        <v>16730.9877080884</v>
      </c>
      <c r="Q3" s="3">
        <v>16641.736855250801</v>
      </c>
      <c r="R3" s="3">
        <v>16514.4275654265</v>
      </c>
      <c r="S3" s="3">
        <v>16355.955029327601</v>
      </c>
      <c r="T3" s="3">
        <v>16206.920432549699</v>
      </c>
      <c r="U3" s="3">
        <v>16456.845882767899</v>
      </c>
    </row>
    <row r="4" spans="1:21" x14ac:dyDescent="0.25">
      <c r="A4" t="str">
        <f>EE!$A4</f>
        <v>GHG Reducing DR</v>
      </c>
      <c r="B4" s="3">
        <v>15764.5966214444</v>
      </c>
      <c r="C4" s="3">
        <v>15589.5636430625</v>
      </c>
      <c r="D4" s="3">
        <v>15606.931858989999</v>
      </c>
      <c r="E4" s="3">
        <v>15645.328211072499</v>
      </c>
      <c r="F4" s="3">
        <v>15720.8630953186</v>
      </c>
      <c r="G4" s="3">
        <v>15781.453251098401</v>
      </c>
      <c r="H4" s="3">
        <v>15901.9116637683</v>
      </c>
      <c r="I4" s="3">
        <v>15904.096720977701</v>
      </c>
      <c r="J4" s="3">
        <v>15925.935809745801</v>
      </c>
      <c r="K4" s="3">
        <v>15863.5418152905</v>
      </c>
      <c r="L4" s="3">
        <v>16001.217835793501</v>
      </c>
      <c r="M4" s="3">
        <v>16117.600062473701</v>
      </c>
      <c r="N4" s="3">
        <v>16065.2679857515</v>
      </c>
      <c r="O4" s="3">
        <v>15984.0876240572</v>
      </c>
      <c r="P4" s="3">
        <v>15940.428881161301</v>
      </c>
      <c r="Q4" s="3">
        <v>16056.619981010899</v>
      </c>
      <c r="R4" s="3">
        <v>16068.725506570199</v>
      </c>
      <c r="S4" s="3">
        <v>16072.789228330599</v>
      </c>
      <c r="T4" s="3">
        <v>16089.281488211</v>
      </c>
      <c r="U4" s="3">
        <v>16456.845882767899</v>
      </c>
    </row>
    <row r="5" spans="1:21" x14ac:dyDescent="0.25">
      <c r="A5" t="str">
        <f>EE!$A5</f>
        <v>Emissions-Based Dispatch</v>
      </c>
      <c r="B5" s="3">
        <v>16596.935004711799</v>
      </c>
      <c r="C5" s="3">
        <v>16451.571693512698</v>
      </c>
      <c r="D5" s="3">
        <v>16433.0912839987</v>
      </c>
      <c r="E5" s="3">
        <v>16481.9591766628</v>
      </c>
      <c r="F5" s="3">
        <v>16505.413729972799</v>
      </c>
      <c r="G5" s="3">
        <v>16664.855141776501</v>
      </c>
      <c r="H5" s="3">
        <v>16677.015157824801</v>
      </c>
      <c r="I5" s="3">
        <v>16723.723509048999</v>
      </c>
      <c r="J5" s="3">
        <v>16762.704943718101</v>
      </c>
      <c r="K5" s="3">
        <v>16690.498816962699</v>
      </c>
      <c r="L5" s="3">
        <v>16691.845060205302</v>
      </c>
      <c r="M5" s="3">
        <v>16666.781601590301</v>
      </c>
      <c r="N5" s="3">
        <v>16537.521129664001</v>
      </c>
      <c r="O5" s="3">
        <v>16390.791568247299</v>
      </c>
      <c r="P5" s="3">
        <v>16280.757616205299</v>
      </c>
      <c r="Q5" s="3">
        <v>16278.5045949128</v>
      </c>
      <c r="R5" s="3">
        <v>16267.6262807569</v>
      </c>
      <c r="S5" s="3">
        <v>16205.7896941414</v>
      </c>
      <c r="T5" s="3">
        <v>16142.446592889</v>
      </c>
      <c r="U5" s="3">
        <v>16456.845882767899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74AE-632A-449C-987B-BF7369A843A3}">
  <dimension ref="A1:U5"/>
  <sheetViews>
    <sheetView workbookViewId="0">
      <selection activeCell="Q18" sqref="Q18"/>
    </sheetView>
  </sheetViews>
  <sheetFormatPr defaultRowHeight="12.75" x14ac:dyDescent="0.2"/>
  <cols>
    <col min="1" max="1" width="23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EE!$A2</f>
        <v>Baseline Conditions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EE!$A3</f>
        <v>No Emissions-Related Portfolio Costs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5.2</v>
      </c>
    </row>
    <row r="4" spans="1:21" ht="15" x14ac:dyDescent="0.25">
      <c r="A4" t="str">
        <f>EE!$A4</f>
        <v>GHG Reducing DR</v>
      </c>
      <c r="B4" s="3">
        <v>137.19999999999999</v>
      </c>
      <c r="C4" s="3">
        <v>273.933333333333</v>
      </c>
      <c r="D4" s="3">
        <v>412.066666666667</v>
      </c>
      <c r="E4" s="3">
        <v>552.06666666666695</v>
      </c>
      <c r="F4" s="3">
        <v>691.6</v>
      </c>
      <c r="G4" s="3">
        <v>763</v>
      </c>
      <c r="H4" s="3">
        <v>763</v>
      </c>
      <c r="I4" s="3">
        <v>766.3</v>
      </c>
      <c r="J4" s="3">
        <v>766.3</v>
      </c>
      <c r="K4" s="3">
        <v>767.8</v>
      </c>
      <c r="L4" s="3">
        <v>767.8</v>
      </c>
      <c r="M4" s="3">
        <v>768.8</v>
      </c>
      <c r="N4" s="3">
        <v>768.8</v>
      </c>
      <c r="O4" s="3">
        <v>769.23333333333301</v>
      </c>
      <c r="P4" s="3">
        <v>769.23333333333301</v>
      </c>
      <c r="Q4" s="3">
        <v>769.66666666666697</v>
      </c>
      <c r="R4" s="3">
        <v>769.66666666666697</v>
      </c>
      <c r="S4" s="3">
        <v>770</v>
      </c>
      <c r="T4" s="3">
        <v>770</v>
      </c>
      <c r="U4" s="3">
        <v>770</v>
      </c>
    </row>
    <row r="5" spans="1:21" ht="15" x14ac:dyDescent="0.25">
      <c r="A5" t="str">
        <f>EE!$A5</f>
        <v>Emissions-Based Dispatch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5.56666666666667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1E59-C011-408D-88B7-14445D23462E}">
  <dimension ref="A1:U5"/>
  <sheetViews>
    <sheetView workbookViewId="0">
      <selection activeCell="P23" sqref="P23"/>
    </sheetView>
  </sheetViews>
  <sheetFormatPr defaultRowHeight="12.75" x14ac:dyDescent="0.2"/>
  <cols>
    <col min="1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EE!$A2</f>
        <v>Baseline Conditions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EE!$A3</f>
        <v>No Emissions-Related Portfolio Costs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42.5833333333333</v>
      </c>
      <c r="M3" s="3">
        <v>42.5833333333333</v>
      </c>
      <c r="N3" s="3">
        <v>42.5833333333333</v>
      </c>
      <c r="O3" s="3">
        <v>42.5833333333333</v>
      </c>
      <c r="P3" s="3">
        <v>42.5833333333333</v>
      </c>
      <c r="Q3" s="3">
        <v>42.5833333333333</v>
      </c>
      <c r="R3" s="3">
        <v>42.5833333333333</v>
      </c>
      <c r="S3" s="3">
        <v>42.5833333333333</v>
      </c>
      <c r="T3" s="3">
        <v>42.5833333333333</v>
      </c>
      <c r="U3" s="3">
        <v>42.5833333333333</v>
      </c>
    </row>
    <row r="4" spans="1:21" ht="15" x14ac:dyDescent="0.25">
      <c r="A4" t="str">
        <f>EE!$A4</f>
        <v>GHG Reducing DR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EE!$A5</f>
        <v>Emissions-Based Dispatch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1EC4-F524-4ED6-8700-BF99B99ED6D2}">
  <dimension ref="A1:V31"/>
  <sheetViews>
    <sheetView workbookViewId="0">
      <selection activeCell="P20" sqref="P20"/>
    </sheetView>
  </sheetViews>
  <sheetFormatPr defaultRowHeight="15" x14ac:dyDescent="0.25"/>
  <cols>
    <col min="1" max="1" width="23" bestFit="1" customWidth="1"/>
  </cols>
  <sheetData>
    <row r="1" spans="1:22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2" x14ac:dyDescent="0.25">
      <c r="A2" t="str">
        <f>EE!$A2</f>
        <v>Baseline Conditions</v>
      </c>
      <c r="B2" s="3">
        <v>25.866486539580499</v>
      </c>
      <c r="C2" s="3">
        <v>24.1317461001392</v>
      </c>
      <c r="D2" s="3">
        <v>22.964982006370501</v>
      </c>
      <c r="E2" s="3">
        <v>20.221041776016602</v>
      </c>
      <c r="F2" s="3">
        <v>17.470365692803899</v>
      </c>
      <c r="G2" s="3">
        <v>16.821022781093301</v>
      </c>
      <c r="H2" s="3">
        <v>15.3035612792098</v>
      </c>
      <c r="I2" s="3">
        <v>13.240127931051701</v>
      </c>
      <c r="J2" s="3">
        <v>11.7143883634918</v>
      </c>
      <c r="K2" s="3">
        <v>11.659067089815901</v>
      </c>
      <c r="L2" s="3">
        <v>11.3652447752019</v>
      </c>
      <c r="M2" s="3">
        <v>10.538683788310401</v>
      </c>
      <c r="N2" s="3">
        <v>10.646977173353299</v>
      </c>
      <c r="O2" s="3">
        <v>10.853528770382701</v>
      </c>
      <c r="P2" s="3">
        <v>10.4313679317841</v>
      </c>
      <c r="Q2" s="3">
        <v>10.193405300674501</v>
      </c>
      <c r="R2" s="3">
        <v>5.8295348478140099</v>
      </c>
      <c r="S2" s="3">
        <v>4.2702013143195003</v>
      </c>
      <c r="T2" s="3">
        <v>4.57192493236463</v>
      </c>
      <c r="U2" s="3">
        <v>4.7482404482104004</v>
      </c>
      <c r="V2">
        <f>SUM(B2:U2)</f>
        <v>262.84189884198867</v>
      </c>
    </row>
    <row r="3" spans="1:22" x14ac:dyDescent="0.25">
      <c r="A3" t="str">
        <f>EE!$A3</f>
        <v>No Emissions-Related Portfolio Costs</v>
      </c>
      <c r="B3" s="3">
        <v>22.851507598946601</v>
      </c>
      <c r="C3" s="3">
        <v>21.3736515247525</v>
      </c>
      <c r="D3" s="3">
        <v>20.29678941161</v>
      </c>
      <c r="E3" s="3">
        <v>19.687432320707199</v>
      </c>
      <c r="F3" s="3">
        <v>18.2626193448612</v>
      </c>
      <c r="G3" s="3">
        <v>17.676692942176199</v>
      </c>
      <c r="H3" s="3">
        <v>15.308915231071801</v>
      </c>
      <c r="I3" s="3">
        <v>13.6493596181562</v>
      </c>
      <c r="J3" s="3">
        <v>13.3715209664096</v>
      </c>
      <c r="K3" s="3">
        <v>12.186454831251099</v>
      </c>
      <c r="L3" s="3">
        <v>10.6042709174514</v>
      </c>
      <c r="M3" s="3">
        <v>10.567313248068601</v>
      </c>
      <c r="N3" s="3">
        <v>10.670920013496501</v>
      </c>
      <c r="O3" s="3">
        <v>10.8590023569105</v>
      </c>
      <c r="P3" s="3">
        <v>10.033387290656499</v>
      </c>
      <c r="Q3" s="3">
        <v>10.012437469359799</v>
      </c>
      <c r="R3" s="3">
        <v>6.0147361543742797</v>
      </c>
      <c r="S3" s="3">
        <v>4.2402880721733798</v>
      </c>
      <c r="T3" s="3">
        <v>4.24114026693496</v>
      </c>
      <c r="U3" s="3">
        <v>4.3610427717945797</v>
      </c>
      <c r="V3">
        <f>SUM(B3:U3)</f>
        <v>256.26948235116294</v>
      </c>
    </row>
    <row r="4" spans="1:22" x14ac:dyDescent="0.25">
      <c r="A4" t="str">
        <f>EE!$A4</f>
        <v>GHG Reducing DR</v>
      </c>
      <c r="B4" s="3">
        <v>25.860453745854802</v>
      </c>
      <c r="C4" s="3">
        <v>24.088478222986101</v>
      </c>
      <c r="D4" s="3">
        <v>22.903923731278901</v>
      </c>
      <c r="E4" s="3">
        <v>20.147022174010999</v>
      </c>
      <c r="F4" s="3">
        <v>17.387448219992901</v>
      </c>
      <c r="G4" s="3">
        <v>16.7204740538956</v>
      </c>
      <c r="H4" s="3">
        <v>15.190807580088199</v>
      </c>
      <c r="I4" s="3">
        <v>13.1626666334323</v>
      </c>
      <c r="J4" s="3">
        <v>11.612746427459999</v>
      </c>
      <c r="K4" s="3">
        <v>11.5790918261548</v>
      </c>
      <c r="L4" s="3">
        <v>11.273052356453301</v>
      </c>
      <c r="M4" s="3">
        <v>10.4509096136285</v>
      </c>
      <c r="N4" s="3">
        <v>10.555748434991999</v>
      </c>
      <c r="O4" s="3">
        <v>10.769353154835001</v>
      </c>
      <c r="P4" s="3">
        <v>10.3633863580407</v>
      </c>
      <c r="Q4" s="3">
        <v>10.1318325764164</v>
      </c>
      <c r="R4" s="3">
        <v>5.7780808318836403</v>
      </c>
      <c r="S4" s="3">
        <v>4.2263311520552103</v>
      </c>
      <c r="T4" s="3">
        <v>4.5201500413392104</v>
      </c>
      <c r="U4" s="3">
        <v>4.7224400148651497</v>
      </c>
      <c r="V4">
        <f>SUM(B4:U4)</f>
        <v>261.44439714966376</v>
      </c>
    </row>
    <row r="5" spans="1:22" x14ac:dyDescent="0.25">
      <c r="A5" t="str">
        <f>EE!$A5</f>
        <v>Emissions-Based Dispatch</v>
      </c>
      <c r="B5">
        <v>11.301066277586097</v>
      </c>
      <c r="C5">
        <v>8.9852809409212373</v>
      </c>
      <c r="D5">
        <v>7.3550004828902829</v>
      </c>
      <c r="E5">
        <v>6.4013390017614231</v>
      </c>
      <c r="F5">
        <v>5.700719233166045</v>
      </c>
      <c r="G5">
        <v>4.3447911815647284</v>
      </c>
      <c r="H5">
        <v>3.3263494321998426</v>
      </c>
      <c r="I5">
        <v>2.6383883583084713</v>
      </c>
      <c r="J5">
        <v>2.4241929192478193</v>
      </c>
      <c r="K5">
        <v>2.1659311533773509</v>
      </c>
      <c r="L5">
        <v>2.522666415347782</v>
      </c>
      <c r="M5">
        <v>4.0735785175553749</v>
      </c>
      <c r="N5">
        <v>3.0620499113866764</v>
      </c>
      <c r="O5">
        <v>3.133326789979785</v>
      </c>
      <c r="P5">
        <v>2.5228548282909902</v>
      </c>
      <c r="Q5">
        <v>3.5084844661842896</v>
      </c>
      <c r="R5">
        <v>2.9828017768704473</v>
      </c>
      <c r="S5">
        <v>2.6454776999132612</v>
      </c>
      <c r="T5">
        <v>1.6210941959877967</v>
      </c>
      <c r="U5">
        <v>2.5608283537314063</v>
      </c>
      <c r="V5">
        <f>SUM(B5:U5)</f>
        <v>83.276221936271114</v>
      </c>
    </row>
    <row r="27" spans="2:21" x14ac:dyDescent="0.25">
      <c r="B27" s="3">
        <v>10.375477463217299</v>
      </c>
      <c r="C27" s="3">
        <v>7.9142349234177098</v>
      </c>
      <c r="D27" s="3">
        <v>6.46863230258821</v>
      </c>
      <c r="E27" s="3">
        <v>5.6711140682155303</v>
      </c>
      <c r="F27" s="3">
        <v>5.1425641743084602</v>
      </c>
      <c r="G27" s="3">
        <v>3.91544126317046</v>
      </c>
      <c r="H27" s="3">
        <v>3.0543736922538298</v>
      </c>
      <c r="I27" s="3">
        <v>2.4380258051988202</v>
      </c>
      <c r="J27" s="3">
        <v>2.2644670735556098</v>
      </c>
      <c r="K27" s="3">
        <v>1.98881855077498</v>
      </c>
      <c r="L27" s="3">
        <v>2.2718845495936901</v>
      </c>
      <c r="M27" s="3">
        <v>3.7605560482904701</v>
      </c>
      <c r="N27" s="3">
        <v>2.5855673055685302</v>
      </c>
      <c r="O27" s="3">
        <v>2.6067436023693999</v>
      </c>
      <c r="P27" s="3">
        <v>2.0261905852556299</v>
      </c>
      <c r="Q27" s="3">
        <v>3.0486815861930801</v>
      </c>
      <c r="R27" s="3">
        <v>2.6199965864783699</v>
      </c>
      <c r="S27" s="3">
        <v>2.1660777291097002</v>
      </c>
      <c r="T27" s="3">
        <v>1.21388274501975</v>
      </c>
      <c r="U27" s="3">
        <v>1.9364157700047799</v>
      </c>
    </row>
    <row r="29" spans="2:21" x14ac:dyDescent="0.25">
      <c r="B29" s="9">
        <v>925588.8143687977</v>
      </c>
      <c r="C29" s="9">
        <v>1071046.0175035272</v>
      </c>
      <c r="D29" s="9">
        <v>886368.18030207278</v>
      </c>
      <c r="E29" s="9">
        <v>730224.93354589306</v>
      </c>
      <c r="F29" s="9">
        <v>558155.05885758495</v>
      </c>
      <c r="G29" s="9">
        <v>429349.9183942682</v>
      </c>
      <c r="H29" s="9">
        <v>271975.73994601262</v>
      </c>
      <c r="I29" s="9">
        <v>200362.55310965117</v>
      </c>
      <c r="J29" s="9">
        <v>159725.84569220964</v>
      </c>
      <c r="K29" s="9">
        <v>177112.60260237101</v>
      </c>
      <c r="L29" s="9">
        <v>250781.86575409165</v>
      </c>
      <c r="M29" s="9">
        <v>313022.46926490503</v>
      </c>
      <c r="N29" s="9">
        <v>476482.60581814626</v>
      </c>
      <c r="O29" s="9">
        <v>526583.18761038478</v>
      </c>
      <c r="P29" s="9">
        <v>496664.24303536036</v>
      </c>
      <c r="Q29" s="9">
        <v>459802.87999120931</v>
      </c>
      <c r="R29" s="9">
        <v>362805.19039207767</v>
      </c>
      <c r="S29" s="9">
        <v>479399.9708035611</v>
      </c>
      <c r="T29" s="9">
        <v>407211.45096804661</v>
      </c>
      <c r="U29" s="9">
        <v>624412.58372662624</v>
      </c>
    </row>
    <row r="30" spans="2:21" x14ac:dyDescent="0.25">
      <c r="B30" s="10">
        <f>B29/1000000</f>
        <v>0.9255888143687977</v>
      </c>
      <c r="C30" s="10">
        <f t="shared" ref="C30:U30" si="0">C29/1000000</f>
        <v>1.0710460175035272</v>
      </c>
      <c r="D30" s="10">
        <f t="shared" si="0"/>
        <v>0.88636818030207276</v>
      </c>
      <c r="E30" s="10">
        <f t="shared" si="0"/>
        <v>0.73022493354589302</v>
      </c>
      <c r="F30" s="10">
        <f t="shared" si="0"/>
        <v>0.55815505885758498</v>
      </c>
      <c r="G30" s="10">
        <f t="shared" si="0"/>
        <v>0.42934991839426823</v>
      </c>
      <c r="H30" s="10">
        <f t="shared" si="0"/>
        <v>0.2719757399460126</v>
      </c>
      <c r="I30" s="10">
        <f t="shared" si="0"/>
        <v>0.20036255310965118</v>
      </c>
      <c r="J30" s="10">
        <f t="shared" si="0"/>
        <v>0.15972584569220963</v>
      </c>
      <c r="K30" s="10">
        <f t="shared" si="0"/>
        <v>0.17711260260237102</v>
      </c>
      <c r="L30" s="10">
        <f t="shared" si="0"/>
        <v>0.25078186575409167</v>
      </c>
      <c r="M30" s="10">
        <f t="shared" si="0"/>
        <v>0.31302246926490501</v>
      </c>
      <c r="N30" s="10">
        <f t="shared" si="0"/>
        <v>0.47648260581814628</v>
      </c>
      <c r="O30" s="10">
        <f t="shared" si="0"/>
        <v>0.52658318761038481</v>
      </c>
      <c r="P30" s="10">
        <f t="shared" si="0"/>
        <v>0.49666424303536033</v>
      </c>
      <c r="Q30" s="10">
        <f t="shared" si="0"/>
        <v>0.45980287999120933</v>
      </c>
      <c r="R30" s="10">
        <f t="shared" si="0"/>
        <v>0.36280519039207765</v>
      </c>
      <c r="S30" s="10">
        <f t="shared" si="0"/>
        <v>0.47939997080356112</v>
      </c>
      <c r="T30" s="10">
        <f t="shared" si="0"/>
        <v>0.40721145096804662</v>
      </c>
      <c r="U30" s="10">
        <f t="shared" si="0"/>
        <v>0.62441258372662622</v>
      </c>
    </row>
    <row r="31" spans="2:21" x14ac:dyDescent="0.25">
      <c r="B31" s="10">
        <f>B27+B30</f>
        <v>11.301066277586097</v>
      </c>
      <c r="C31" s="10">
        <f t="shared" ref="C31:U31" si="1">C27+C30</f>
        <v>8.9852809409212373</v>
      </c>
      <c r="D31" s="10">
        <f t="shared" si="1"/>
        <v>7.3550004828902829</v>
      </c>
      <c r="E31" s="10">
        <f t="shared" si="1"/>
        <v>6.4013390017614231</v>
      </c>
      <c r="F31" s="10">
        <f t="shared" si="1"/>
        <v>5.700719233166045</v>
      </c>
      <c r="G31" s="10">
        <f t="shared" si="1"/>
        <v>4.3447911815647284</v>
      </c>
      <c r="H31" s="10">
        <f t="shared" si="1"/>
        <v>3.3263494321998426</v>
      </c>
      <c r="I31" s="10">
        <f t="shared" si="1"/>
        <v>2.6383883583084713</v>
      </c>
      <c r="J31" s="10">
        <f t="shared" si="1"/>
        <v>2.4241929192478193</v>
      </c>
      <c r="K31" s="10">
        <f t="shared" si="1"/>
        <v>2.1659311533773509</v>
      </c>
      <c r="L31" s="10">
        <f t="shared" si="1"/>
        <v>2.522666415347782</v>
      </c>
      <c r="M31" s="10">
        <f t="shared" si="1"/>
        <v>4.0735785175553749</v>
      </c>
      <c r="N31" s="10">
        <f t="shared" si="1"/>
        <v>3.0620499113866764</v>
      </c>
      <c r="O31" s="10">
        <f t="shared" si="1"/>
        <v>3.133326789979785</v>
      </c>
      <c r="P31" s="10">
        <f t="shared" si="1"/>
        <v>2.5228548282909902</v>
      </c>
      <c r="Q31" s="10">
        <f t="shared" si="1"/>
        <v>3.5084844661842896</v>
      </c>
      <c r="R31" s="10">
        <f t="shared" si="1"/>
        <v>2.9828017768704473</v>
      </c>
      <c r="S31" s="10">
        <f t="shared" si="1"/>
        <v>2.6454776999132612</v>
      </c>
      <c r="T31" s="10">
        <f t="shared" si="1"/>
        <v>1.6210941959877967</v>
      </c>
      <c r="U31" s="10">
        <f t="shared" si="1"/>
        <v>2.5608283537314063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C878-8AD5-4E9A-8F6D-01A8140256BD}">
  <dimension ref="A1:U19"/>
  <sheetViews>
    <sheetView topLeftCell="A10" workbookViewId="0">
      <selection activeCell="F17" sqref="F17"/>
    </sheetView>
  </sheetViews>
  <sheetFormatPr defaultRowHeight="15" x14ac:dyDescent="0.25"/>
  <cols>
    <col min="1" max="1" width="19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EE!$A2</f>
        <v>Baseline Conditions</v>
      </c>
      <c r="B2" s="3">
        <v>68.031999999999996</v>
      </c>
      <c r="C2" s="3">
        <v>68.356999999999999</v>
      </c>
      <c r="D2" s="3">
        <v>67.926000000000002</v>
      </c>
      <c r="E2" s="3">
        <v>68.287999999999997</v>
      </c>
      <c r="F2" s="3">
        <v>68.197000000000003</v>
      </c>
      <c r="G2" s="3">
        <v>67.956000000000003</v>
      </c>
      <c r="H2" s="3">
        <v>66.820999999999998</v>
      </c>
      <c r="I2" s="3">
        <v>66.728999999999999</v>
      </c>
      <c r="J2" s="3">
        <v>65.966999999999999</v>
      </c>
      <c r="K2" s="3">
        <v>65.453000000000003</v>
      </c>
      <c r="L2" s="3">
        <v>64.248000000000005</v>
      </c>
      <c r="M2" s="3">
        <v>63.634</v>
      </c>
      <c r="N2" s="3">
        <v>62.771999999999998</v>
      </c>
      <c r="O2" s="3">
        <v>63.44</v>
      </c>
      <c r="P2" s="3">
        <v>63.094000000000001</v>
      </c>
      <c r="Q2" s="3">
        <v>62.585999999999999</v>
      </c>
      <c r="R2" s="3">
        <v>63.539000000000001</v>
      </c>
      <c r="S2" s="3">
        <v>63.143000000000001</v>
      </c>
      <c r="T2" s="3">
        <v>62.563000000000002</v>
      </c>
      <c r="U2" s="3">
        <v>64.433999999999997</v>
      </c>
    </row>
    <row r="3" spans="1:21" x14ac:dyDescent="0.25">
      <c r="A3" t="str">
        <f>EE!$A3</f>
        <v>No Emissions-Related Portfolio Costs</v>
      </c>
      <c r="B3" s="3">
        <v>75.006689773244801</v>
      </c>
      <c r="C3" s="3">
        <v>74.309848470909898</v>
      </c>
      <c r="D3" s="3">
        <v>74.007631143764499</v>
      </c>
      <c r="E3" s="3">
        <v>73.5157846597332</v>
      </c>
      <c r="F3" s="3">
        <v>72.857101480250606</v>
      </c>
      <c r="G3" s="3">
        <v>72.469490642775</v>
      </c>
      <c r="H3" s="3">
        <v>71.726899517728299</v>
      </c>
      <c r="I3" s="3">
        <v>70.868498566698094</v>
      </c>
      <c r="J3" s="3">
        <v>69.621233722806295</v>
      </c>
      <c r="K3" s="3">
        <v>69.498582474812096</v>
      </c>
      <c r="L3" s="3">
        <v>68.923517969333403</v>
      </c>
      <c r="M3" s="3">
        <v>68.404370639093798</v>
      </c>
      <c r="N3" s="3">
        <v>67.7941493760772</v>
      </c>
      <c r="O3" s="3">
        <v>67.689531366175601</v>
      </c>
      <c r="P3" s="3">
        <v>67.416982724141604</v>
      </c>
      <c r="Q3" s="3">
        <v>66.917873306523305</v>
      </c>
      <c r="R3" s="3">
        <v>65.961742984887906</v>
      </c>
      <c r="S3" s="3">
        <v>65.287214765468406</v>
      </c>
      <c r="T3" s="3">
        <v>65.152038456763506</v>
      </c>
      <c r="U3" s="3">
        <v>65.618801049331694</v>
      </c>
    </row>
    <row r="4" spans="1:21" x14ac:dyDescent="0.25">
      <c r="A4" t="str">
        <f>EE!$A4</f>
        <v>GHG Reducing DR</v>
      </c>
      <c r="B4" s="3">
        <v>68.022000000000006</v>
      </c>
      <c r="C4" s="3">
        <v>68.343000000000004</v>
      </c>
      <c r="D4" s="3">
        <v>67.884</v>
      </c>
      <c r="E4" s="3">
        <v>68.234999999999999</v>
      </c>
      <c r="F4" s="3">
        <v>68.134</v>
      </c>
      <c r="G4" s="3">
        <v>67.884</v>
      </c>
      <c r="H4" s="3">
        <v>66.763000000000005</v>
      </c>
      <c r="I4" s="3">
        <v>66.656999999999996</v>
      </c>
      <c r="J4" s="3">
        <v>65.924000000000007</v>
      </c>
      <c r="K4" s="3">
        <v>65.400999999999996</v>
      </c>
      <c r="L4" s="3">
        <v>64.200999999999993</v>
      </c>
      <c r="M4" s="3">
        <v>63.6</v>
      </c>
      <c r="N4" s="3">
        <v>62.722999999999999</v>
      </c>
      <c r="O4" s="3">
        <v>63.387</v>
      </c>
      <c r="P4" s="3">
        <v>63.04</v>
      </c>
      <c r="Q4" s="3">
        <v>62.526000000000003</v>
      </c>
      <c r="R4" s="3">
        <v>63.475000000000001</v>
      </c>
      <c r="S4" s="3">
        <v>63.079000000000001</v>
      </c>
      <c r="T4" s="3">
        <v>62.512</v>
      </c>
      <c r="U4" s="3">
        <v>64.355999999999995</v>
      </c>
    </row>
    <row r="5" spans="1:21" x14ac:dyDescent="0.25">
      <c r="A5" t="str">
        <f>EE!$A5</f>
        <v>Emissions-Based Dispatch</v>
      </c>
      <c r="B5" s="3">
        <v>72.25</v>
      </c>
      <c r="C5" s="3">
        <v>73.016000000000005</v>
      </c>
      <c r="D5" s="3">
        <v>73.376000000000005</v>
      </c>
      <c r="E5" s="3">
        <v>72.864999999999995</v>
      </c>
      <c r="F5" s="3">
        <v>72.061999999999998</v>
      </c>
      <c r="G5" s="3">
        <v>72.736999999999995</v>
      </c>
      <c r="H5" s="3">
        <v>71.602999999999994</v>
      </c>
      <c r="I5" s="3">
        <v>71.42</v>
      </c>
      <c r="J5" s="3">
        <v>69.909000000000006</v>
      </c>
      <c r="K5" s="3">
        <v>69.200999999999993</v>
      </c>
      <c r="L5" s="3">
        <v>67.387</v>
      </c>
      <c r="M5" s="3">
        <v>65.463999999999999</v>
      </c>
      <c r="N5" s="3">
        <v>67.302999999999997</v>
      </c>
      <c r="O5" s="3">
        <v>67.343000000000004</v>
      </c>
      <c r="P5" s="3">
        <v>67.382000000000005</v>
      </c>
      <c r="Q5" s="3">
        <v>66.150999999999996</v>
      </c>
      <c r="R5" s="3">
        <v>65.653000000000006</v>
      </c>
      <c r="S5" s="3">
        <v>64.948999999999998</v>
      </c>
      <c r="T5" s="3">
        <v>65.825999999999993</v>
      </c>
      <c r="U5" s="3">
        <v>66.775000000000006</v>
      </c>
    </row>
    <row r="6" spans="1:21" x14ac:dyDescent="0.25">
      <c r="B6">
        <f t="shared" ref="B6:U6" si="0">B3-B2</f>
        <v>6.9746897732448048</v>
      </c>
      <c r="C6">
        <f t="shared" si="0"/>
        <v>5.952848470909899</v>
      </c>
      <c r="D6">
        <f t="shared" si="0"/>
        <v>6.081631143764497</v>
      </c>
      <c r="E6">
        <f t="shared" si="0"/>
        <v>5.2277846597332029</v>
      </c>
      <c r="F6">
        <f t="shared" si="0"/>
        <v>4.6601014802506029</v>
      </c>
      <c r="G6">
        <f t="shared" si="0"/>
        <v>4.5134906427749968</v>
      </c>
      <c r="H6">
        <f t="shared" si="0"/>
        <v>4.9058995177283009</v>
      </c>
      <c r="I6">
        <f t="shared" si="0"/>
        <v>4.1394985666980944</v>
      </c>
      <c r="J6">
        <f t="shared" si="0"/>
        <v>3.6542337228062962</v>
      </c>
      <c r="K6">
        <f t="shared" si="0"/>
        <v>4.0455824748120932</v>
      </c>
      <c r="L6">
        <f t="shared" si="0"/>
        <v>4.6755179693333986</v>
      </c>
      <c r="M6">
        <f t="shared" si="0"/>
        <v>4.7703706390937981</v>
      </c>
      <c r="N6">
        <f t="shared" si="0"/>
        <v>5.022149376077202</v>
      </c>
      <c r="O6">
        <f t="shared" si="0"/>
        <v>4.2495313661756029</v>
      </c>
      <c r="P6">
        <f t="shared" si="0"/>
        <v>4.3229827241416032</v>
      </c>
      <c r="Q6">
        <f t="shared" si="0"/>
        <v>4.3318733065233062</v>
      </c>
      <c r="R6">
        <f t="shared" si="0"/>
        <v>2.4227429848879041</v>
      </c>
      <c r="S6">
        <f t="shared" si="0"/>
        <v>2.1442147654684049</v>
      </c>
      <c r="T6">
        <f t="shared" si="0"/>
        <v>2.5890384567635039</v>
      </c>
      <c r="U6">
        <f t="shared" si="0"/>
        <v>1.1848010493316963</v>
      </c>
    </row>
    <row r="7" spans="1:21" x14ac:dyDescent="0.25">
      <c r="A7" t="str">
        <f>A3</f>
        <v>No Emissions-Related Portfolio Costs</v>
      </c>
      <c r="B7" s="2">
        <f>B6/B$2</f>
        <v>0.1025207222078552</v>
      </c>
      <c r="C7" s="2">
        <f t="shared" ref="C7:U7" si="1">C6/C2</f>
        <v>8.7084694631272566E-2</v>
      </c>
      <c r="D7" s="2">
        <f t="shared" si="1"/>
        <v>8.9533185286407219E-2</v>
      </c>
      <c r="E7" s="2">
        <f t="shared" si="1"/>
        <v>7.6554953428614153E-2</v>
      </c>
      <c r="F7" s="2">
        <f t="shared" si="1"/>
        <v>6.8332939575796628E-2</v>
      </c>
      <c r="G7" s="2">
        <f t="shared" si="1"/>
        <v>6.6417838642283192E-2</v>
      </c>
      <c r="H7" s="2">
        <f t="shared" si="1"/>
        <v>7.3418528871586786E-2</v>
      </c>
      <c r="I7" s="2">
        <f t="shared" si="1"/>
        <v>6.2034476265163487E-2</v>
      </c>
      <c r="J7" s="2">
        <f t="shared" si="1"/>
        <v>5.5394875055805121E-2</v>
      </c>
      <c r="K7" s="2">
        <f t="shared" si="1"/>
        <v>6.180896941029583E-2</v>
      </c>
      <c r="L7" s="2">
        <f t="shared" si="1"/>
        <v>7.2772973000457569E-2</v>
      </c>
      <c r="M7" s="2">
        <f t="shared" si="1"/>
        <v>7.4965751627963012E-2</v>
      </c>
      <c r="N7" s="2">
        <f t="shared" si="1"/>
        <v>8.000620302168486E-2</v>
      </c>
      <c r="O7" s="2">
        <f t="shared" si="1"/>
        <v>6.6985046755605349E-2</v>
      </c>
      <c r="P7" s="2">
        <f t="shared" si="1"/>
        <v>6.8516542367603947E-2</v>
      </c>
      <c r="Q7" s="2">
        <f t="shared" si="1"/>
        <v>6.9214733431171613E-2</v>
      </c>
      <c r="R7" s="2">
        <f t="shared" si="1"/>
        <v>3.8130014398840145E-2</v>
      </c>
      <c r="S7" s="2">
        <f t="shared" si="1"/>
        <v>3.3958075566070743E-2</v>
      </c>
      <c r="T7" s="2">
        <f t="shared" si="1"/>
        <v>4.1382901343661647E-2</v>
      </c>
      <c r="U7" s="2">
        <f t="shared" si="1"/>
        <v>1.8387823964548161E-2</v>
      </c>
    </row>
    <row r="8" spans="1:21" x14ac:dyDescent="0.25">
      <c r="B8" s="5">
        <f t="shared" ref="B8:U8" si="2">B4-B2</f>
        <v>-9.9999999999909051E-3</v>
      </c>
      <c r="C8" s="6">
        <f t="shared" si="2"/>
        <v>-1.3999999999995794E-2</v>
      </c>
      <c r="D8" s="6">
        <f t="shared" si="2"/>
        <v>-4.2000000000001592E-2</v>
      </c>
      <c r="E8" s="6">
        <f t="shared" si="2"/>
        <v>-5.2999999999997272E-2</v>
      </c>
      <c r="F8" s="6">
        <f t="shared" si="2"/>
        <v>-6.3000000000002387E-2</v>
      </c>
      <c r="G8" s="6">
        <f t="shared" si="2"/>
        <v>-7.2000000000002728E-2</v>
      </c>
      <c r="H8" s="6">
        <f t="shared" si="2"/>
        <v>-5.7999999999992724E-2</v>
      </c>
      <c r="I8" s="6">
        <f t="shared" si="2"/>
        <v>-7.2000000000002728E-2</v>
      </c>
      <c r="J8" s="6">
        <f t="shared" si="2"/>
        <v>-4.2999999999992156E-2</v>
      </c>
      <c r="K8" s="6">
        <f t="shared" si="2"/>
        <v>-5.2000000000006708E-2</v>
      </c>
      <c r="L8" s="6">
        <f t="shared" si="2"/>
        <v>-4.7000000000011255E-2</v>
      </c>
      <c r="M8" s="6">
        <f t="shared" si="2"/>
        <v>-3.399999999999892E-2</v>
      </c>
      <c r="N8" s="6">
        <f t="shared" si="2"/>
        <v>-4.8999999999999488E-2</v>
      </c>
      <c r="O8" s="6">
        <f t="shared" si="2"/>
        <v>-5.2999999999997272E-2</v>
      </c>
      <c r="P8" s="6">
        <f t="shared" si="2"/>
        <v>-5.4000000000002046E-2</v>
      </c>
      <c r="Q8" s="6">
        <f t="shared" si="2"/>
        <v>-5.9999999999995168E-2</v>
      </c>
      <c r="R8" s="6">
        <f t="shared" si="2"/>
        <v>-6.4000000000000057E-2</v>
      </c>
      <c r="S8" s="6">
        <f t="shared" si="2"/>
        <v>-6.4000000000000057E-2</v>
      </c>
      <c r="T8" s="6">
        <f t="shared" si="2"/>
        <v>-5.1000000000001933E-2</v>
      </c>
      <c r="U8" s="6">
        <f t="shared" si="2"/>
        <v>-7.8000000000002956E-2</v>
      </c>
    </row>
    <row r="9" spans="1:21" x14ac:dyDescent="0.25">
      <c r="A9" t="str">
        <f>A4</f>
        <v>GHG Reducing DR</v>
      </c>
      <c r="B9" s="2">
        <f>B8/B$2</f>
        <v>-1.4698965192837057E-4</v>
      </c>
      <c r="C9" s="2">
        <f t="shared" ref="C9:U9" si="3">C8/C$2</f>
        <v>-2.0480711558429706E-4</v>
      </c>
      <c r="D9" s="2">
        <f t="shared" si="3"/>
        <v>-6.1831993640140139E-4</v>
      </c>
      <c r="E9" s="2">
        <f t="shared" si="3"/>
        <v>-7.76124648547289E-4</v>
      </c>
      <c r="F9" s="2">
        <f t="shared" si="3"/>
        <v>-9.2379430180216705E-4</v>
      </c>
      <c r="G9" s="2">
        <f t="shared" si="3"/>
        <v>-1.0595090941197646E-3</v>
      </c>
      <c r="H9" s="2">
        <f t="shared" si="3"/>
        <v>-8.6799060175682386E-4</v>
      </c>
      <c r="I9" s="2">
        <f t="shared" si="3"/>
        <v>-1.0789911432810731E-3</v>
      </c>
      <c r="J9" s="2">
        <f t="shared" si="3"/>
        <v>-6.5184107205105816E-4</v>
      </c>
      <c r="K9" s="2">
        <f t="shared" si="3"/>
        <v>-7.9446320260349727E-4</v>
      </c>
      <c r="L9" s="2">
        <f t="shared" si="3"/>
        <v>-7.3154028140971317E-4</v>
      </c>
      <c r="M9" s="2">
        <f t="shared" si="3"/>
        <v>-5.343055599207801E-4</v>
      </c>
      <c r="N9" s="2">
        <f t="shared" si="3"/>
        <v>-7.8060281654239927E-4</v>
      </c>
      <c r="O9" s="2">
        <f t="shared" si="3"/>
        <v>-8.3543505674648917E-4</v>
      </c>
      <c r="P9" s="2">
        <f t="shared" si="3"/>
        <v>-8.5586585095257938E-4</v>
      </c>
      <c r="Q9" s="2">
        <f t="shared" si="3"/>
        <v>-9.5868085514324566E-4</v>
      </c>
      <c r="R9" s="2">
        <f t="shared" si="3"/>
        <v>-1.0072553864555636E-3</v>
      </c>
      <c r="S9" s="2">
        <f t="shared" si="3"/>
        <v>-1.0135723674833323E-3</v>
      </c>
      <c r="T9" s="2">
        <f t="shared" si="3"/>
        <v>-8.151783002733554E-4</v>
      </c>
      <c r="U9" s="2">
        <f t="shared" si="3"/>
        <v>-1.2105410187168725E-3</v>
      </c>
    </row>
    <row r="10" spans="1:21" x14ac:dyDescent="0.25">
      <c r="B10" s="8">
        <f>B5-B$2</f>
        <v>4.2180000000000035</v>
      </c>
      <c r="C10" s="8">
        <f t="shared" ref="C10:U10" si="4">C5-C$2</f>
        <v>4.659000000000006</v>
      </c>
      <c r="D10" s="8">
        <f t="shared" si="4"/>
        <v>5.4500000000000028</v>
      </c>
      <c r="E10" s="8">
        <f t="shared" si="4"/>
        <v>4.5769999999999982</v>
      </c>
      <c r="F10" s="8">
        <f t="shared" si="4"/>
        <v>3.8649999999999949</v>
      </c>
      <c r="G10" s="8">
        <f t="shared" si="4"/>
        <v>4.7809999999999917</v>
      </c>
      <c r="H10" s="8">
        <f t="shared" si="4"/>
        <v>4.7819999999999965</v>
      </c>
      <c r="I10" s="8">
        <f t="shared" si="4"/>
        <v>4.6910000000000025</v>
      </c>
      <c r="J10" s="8">
        <f t="shared" si="4"/>
        <v>3.9420000000000073</v>
      </c>
      <c r="K10" s="8">
        <f t="shared" si="4"/>
        <v>3.7479999999999905</v>
      </c>
      <c r="L10" s="8">
        <f t="shared" si="4"/>
        <v>3.1389999999999958</v>
      </c>
      <c r="M10" s="8">
        <f t="shared" si="4"/>
        <v>1.8299999999999983</v>
      </c>
      <c r="N10" s="8">
        <f t="shared" si="4"/>
        <v>4.5309999999999988</v>
      </c>
      <c r="O10" s="8">
        <f t="shared" si="4"/>
        <v>3.9030000000000058</v>
      </c>
      <c r="P10" s="8">
        <f t="shared" si="4"/>
        <v>4.2880000000000038</v>
      </c>
      <c r="Q10" s="8">
        <f t="shared" si="4"/>
        <v>3.5649999999999977</v>
      </c>
      <c r="R10" s="8">
        <f t="shared" si="4"/>
        <v>2.1140000000000043</v>
      </c>
      <c r="S10" s="8">
        <f t="shared" si="4"/>
        <v>1.8059999999999974</v>
      </c>
      <c r="T10" s="8">
        <f t="shared" si="4"/>
        <v>3.262999999999991</v>
      </c>
      <c r="U10" s="8">
        <f t="shared" si="4"/>
        <v>2.3410000000000082</v>
      </c>
    </row>
    <row r="11" spans="1:21" x14ac:dyDescent="0.25">
      <c r="A11" t="str">
        <f>A5</f>
        <v>Emissions-Based Dispatch</v>
      </c>
      <c r="B11" s="2">
        <f>B10/B$2</f>
        <v>6.2000235183443143E-2</v>
      </c>
      <c r="C11" s="2">
        <f t="shared" ref="C11:U11" si="5">C10/C$2</f>
        <v>6.8156882250537704E-2</v>
      </c>
      <c r="D11" s="2">
        <f t="shared" si="5"/>
        <v>8.0234372699702655E-2</v>
      </c>
      <c r="E11" s="2">
        <f t="shared" si="5"/>
        <v>6.7024953139643836E-2</v>
      </c>
      <c r="F11" s="2">
        <f t="shared" si="5"/>
        <v>5.6674047245479926E-2</v>
      </c>
      <c r="G11" s="2">
        <f t="shared" si="5"/>
        <v>7.0354346930366587E-2</v>
      </c>
      <c r="H11" s="2">
        <f t="shared" si="5"/>
        <v>7.1564328579338782E-2</v>
      </c>
      <c r="I11" s="2">
        <f t="shared" si="5"/>
        <v>7.0299270182379511E-2</v>
      </c>
      <c r="J11" s="2">
        <f t="shared" si="5"/>
        <v>5.9757151302924298E-2</v>
      </c>
      <c r="K11" s="2">
        <f t="shared" si="5"/>
        <v>5.7262463141490694E-2</v>
      </c>
      <c r="L11" s="2">
        <f t="shared" si="5"/>
        <v>4.8857551986053974E-2</v>
      </c>
      <c r="M11" s="2">
        <f t="shared" si="5"/>
        <v>2.8758211019266403E-2</v>
      </c>
      <c r="N11" s="2">
        <f t="shared" si="5"/>
        <v>7.2181864525584644E-2</v>
      </c>
      <c r="O11" s="2">
        <f t="shared" si="5"/>
        <v>6.1522698612862643E-2</v>
      </c>
      <c r="P11" s="2">
        <f t="shared" si="5"/>
        <v>6.7962088312676389E-2</v>
      </c>
      <c r="Q11" s="2">
        <f t="shared" si="5"/>
        <v>5.6961620809765724E-2</v>
      </c>
      <c r="R11" s="2">
        <f t="shared" si="5"/>
        <v>3.3270904483860372E-2</v>
      </c>
      <c r="S11" s="2">
        <f t="shared" si="5"/>
        <v>2.8601745244920217E-2</v>
      </c>
      <c r="T11" s="2">
        <f t="shared" si="5"/>
        <v>5.215542732925197E-2</v>
      </c>
      <c r="U11" s="2">
        <f t="shared" si="5"/>
        <v>3.6331750318155137E-2</v>
      </c>
    </row>
    <row r="12" spans="1:2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t="s">
        <v>0</v>
      </c>
    </row>
    <row r="14" spans="1:21" x14ac:dyDescent="0.25">
      <c r="A14" t="str">
        <f>A2</f>
        <v>Baseline Conditions</v>
      </c>
      <c r="B14" s="3">
        <v>24473.859531988899</v>
      </c>
    </row>
    <row r="15" spans="1:21" x14ac:dyDescent="0.25">
      <c r="A15" t="str">
        <f t="shared" ref="A15:A17" si="6">A3</f>
        <v>No Emissions-Related Portfolio Costs</v>
      </c>
      <c r="B15" s="3">
        <v>14766.3482479883</v>
      </c>
    </row>
    <row r="16" spans="1:21" x14ac:dyDescent="0.25">
      <c r="A16" t="str">
        <f t="shared" si="6"/>
        <v>GHG Reducing DR</v>
      </c>
      <c r="B16" s="3">
        <v>24016.9561775818</v>
      </c>
    </row>
    <row r="17" spans="1:2" x14ac:dyDescent="0.25">
      <c r="A17" t="str">
        <f t="shared" si="6"/>
        <v>Emissions-Based Dispatch</v>
      </c>
      <c r="B17" s="3">
        <v>22501.948996775001</v>
      </c>
    </row>
    <row r="18" spans="1:2" x14ac:dyDescent="0.25">
      <c r="B18" s="4">
        <f>ABS(B$14-B15)/B$14</f>
        <v>0.39664815724353819</v>
      </c>
    </row>
    <row r="19" spans="1:2" x14ac:dyDescent="0.25">
      <c r="B19" s="4">
        <f>ABS(B$14-B16)/B$14</f>
        <v>1.8669035581000089E-2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838-2397-4DF1-B63E-240DB18E84B5}">
  <dimension ref="A1:U5"/>
  <sheetViews>
    <sheetView workbookViewId="0">
      <selection activeCell="A5" sqref="A5"/>
    </sheetView>
  </sheetViews>
  <sheetFormatPr defaultRowHeight="15" x14ac:dyDescent="0.25"/>
  <cols>
    <col min="1" max="1" width="23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EE!$A2</f>
        <v>Baseline Conditions</v>
      </c>
      <c r="B2" s="3">
        <v>3832.4119999999998</v>
      </c>
      <c r="C2" s="3">
        <v>3586.47</v>
      </c>
      <c r="D2" s="3">
        <v>3761.49</v>
      </c>
      <c r="E2" s="3">
        <v>3685.9769999999999</v>
      </c>
      <c r="F2" s="3">
        <v>3814.1370000000002</v>
      </c>
      <c r="G2" s="3">
        <v>3876.0070000000001</v>
      </c>
      <c r="H2" s="3">
        <v>4344.4859999999999</v>
      </c>
      <c r="I2" s="3">
        <v>4405.3710000000001</v>
      </c>
      <c r="J2" s="3">
        <v>4679.43</v>
      </c>
      <c r="K2" s="3">
        <v>4777.201</v>
      </c>
      <c r="L2" s="3">
        <v>5082.4629999999997</v>
      </c>
      <c r="M2" s="3">
        <v>5153.1760000000004</v>
      </c>
      <c r="N2" s="3">
        <v>5253.1850000000004</v>
      </c>
      <c r="O2" s="3">
        <v>5145.5479999999998</v>
      </c>
      <c r="P2" s="3">
        <v>5424.0339999999997</v>
      </c>
      <c r="Q2" s="3">
        <v>5833.48</v>
      </c>
      <c r="R2" s="3">
        <v>5467.6670000000004</v>
      </c>
      <c r="S2" s="3">
        <v>5417.5460000000003</v>
      </c>
      <c r="T2" s="3">
        <v>5422.5029999999997</v>
      </c>
      <c r="U2" s="3">
        <v>5321.6049999999996</v>
      </c>
    </row>
    <row r="3" spans="1:21" x14ac:dyDescent="0.25">
      <c r="A3" t="str">
        <f>EE!$A3</f>
        <v>No Emissions-Related Portfolio Costs</v>
      </c>
      <c r="B3" s="3">
        <v>4881.2780343438499</v>
      </c>
      <c r="C3" s="3">
        <v>4728.0013598571204</v>
      </c>
      <c r="D3" s="3">
        <v>4619.9852299887698</v>
      </c>
      <c r="E3" s="3">
        <v>4644.5223533724402</v>
      </c>
      <c r="F3" s="3">
        <v>4857.4202152552098</v>
      </c>
      <c r="G3" s="3">
        <v>4956.2797669893398</v>
      </c>
      <c r="H3" s="3">
        <v>5039.5701636208196</v>
      </c>
      <c r="I3" s="3">
        <v>5104.5047650574797</v>
      </c>
      <c r="J3" s="3">
        <v>5526.9801807635404</v>
      </c>
      <c r="K3" s="3">
        <v>5269.6534374230996</v>
      </c>
      <c r="L3" s="3">
        <v>5065.4990704027796</v>
      </c>
      <c r="M3" s="3">
        <v>5051.56466762326</v>
      </c>
      <c r="N3" s="3">
        <v>4874.5494016967295</v>
      </c>
      <c r="O3" s="3">
        <v>4606.5657753810701</v>
      </c>
      <c r="P3" s="3">
        <v>4504.5091004939604</v>
      </c>
      <c r="Q3" s="3">
        <v>4732.44151036124</v>
      </c>
      <c r="R3" s="3">
        <v>4269.83101098918</v>
      </c>
      <c r="S3" s="3">
        <v>4026.1497213779098</v>
      </c>
      <c r="T3" s="3">
        <v>3801.4847797635998</v>
      </c>
      <c r="U3" s="3">
        <v>3701.2542807137102</v>
      </c>
    </row>
    <row r="4" spans="1:21" x14ac:dyDescent="0.25">
      <c r="A4" t="str">
        <f>EE!$A4</f>
        <v>GHG Reducing DR</v>
      </c>
      <c r="B4">
        <v>3835.64</v>
      </c>
      <c r="C4">
        <v>3595.0650000000001</v>
      </c>
      <c r="D4">
        <v>3776.6030000000001</v>
      </c>
      <c r="E4">
        <v>3707.3139999999999</v>
      </c>
      <c r="F4">
        <v>3841.8220000000001</v>
      </c>
      <c r="G4">
        <v>3906.393</v>
      </c>
      <c r="H4">
        <v>4375.4160000000002</v>
      </c>
      <c r="I4">
        <v>4435.7370000000001</v>
      </c>
      <c r="J4">
        <v>4707.2420000000002</v>
      </c>
      <c r="K4">
        <v>4803.9179999999997</v>
      </c>
      <c r="L4">
        <v>5107.16</v>
      </c>
      <c r="M4">
        <v>5180.22</v>
      </c>
      <c r="N4">
        <v>5282.5789999999997</v>
      </c>
      <c r="O4">
        <v>5174.4660000000003</v>
      </c>
      <c r="P4">
        <v>5451.1940000000004</v>
      </c>
      <c r="Q4">
        <v>5857.51</v>
      </c>
      <c r="R4">
        <v>5496.8140000000003</v>
      </c>
      <c r="S4">
        <v>5448.6120000000001</v>
      </c>
      <c r="T4">
        <v>5454.3940000000002</v>
      </c>
      <c r="U4">
        <v>5355.1710000000003</v>
      </c>
    </row>
    <row r="5" spans="1:21" x14ac:dyDescent="0.25">
      <c r="A5" t="str">
        <f>EE!$A5</f>
        <v>Emissions-Based Dispatch</v>
      </c>
      <c r="B5" s="3">
        <v>3119.0536437144601</v>
      </c>
      <c r="C5" s="3">
        <v>2760.6180131309102</v>
      </c>
      <c r="D5" s="3">
        <v>2701.2278859225198</v>
      </c>
      <c r="E5" s="3">
        <v>2813.5649560133002</v>
      </c>
      <c r="F5" s="3">
        <v>3113.9473816759601</v>
      </c>
      <c r="G5" s="3">
        <v>2872.5293748004701</v>
      </c>
      <c r="H5" s="3">
        <v>3129.7095215977802</v>
      </c>
      <c r="I5" s="3">
        <v>3366.5435665072901</v>
      </c>
      <c r="J5" s="3">
        <v>3976.54886411501</v>
      </c>
      <c r="K5" s="3">
        <v>3980.31106997605</v>
      </c>
      <c r="L5" s="3">
        <v>3992.6897360841799</v>
      </c>
      <c r="M5" s="3">
        <v>4172.9483610948</v>
      </c>
      <c r="N5" s="3">
        <v>3896.93368779407</v>
      </c>
      <c r="O5" s="3">
        <v>3918.2316555595899</v>
      </c>
      <c r="P5" s="3">
        <v>4081.7253718635302</v>
      </c>
      <c r="Q5" s="3">
        <v>4628.4156864956603</v>
      </c>
      <c r="R5" s="3">
        <v>4578.7191717823898</v>
      </c>
      <c r="S5" s="3">
        <v>4658.7919726383598</v>
      </c>
      <c r="T5" s="3">
        <v>4112.1724454327896</v>
      </c>
      <c r="U5" s="3">
        <v>4303.9247329646096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EE</vt:lpstr>
      <vt:lpstr>Renewable Build</vt:lpstr>
      <vt:lpstr>Renewable Curtailment</vt:lpstr>
      <vt:lpstr>Hydro</vt:lpstr>
      <vt:lpstr>DR</vt:lpstr>
      <vt:lpstr>Thermal Build</vt:lpstr>
      <vt:lpstr>GHG</vt:lpstr>
      <vt:lpstr>Bills</vt:lpstr>
      <vt:lpstr>Market</vt:lpstr>
      <vt:lpstr>Electricity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2015-06-05T18:17:20Z</dcterms:created>
  <dcterms:modified xsi:type="dcterms:W3CDTF">2021-09-03T19:09:56Z</dcterms:modified>
</cp:coreProperties>
</file>