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05" yWindow="270" windowWidth="20730" windowHeight="10995"/>
  </bookViews>
  <sheets>
    <sheet name="Fig 8-1 Hist &amp; Fcst Elec Price" sheetId="1" r:id="rId1"/>
    <sheet name="Fig 8-2 Mnth Elec Pr &amp; Hydro" sheetId="4" r:id="rId2"/>
    <sheet name="Fig 8-3 Relation Elec to NG Pr" sheetId="2" r:id="rId3"/>
  </sheets>
  <calcPr calcId="125725"/>
</workbook>
</file>

<file path=xl/calcChain.xml><?xml version="1.0" encoding="utf-8"?>
<calcChain xmlns="http://schemas.openxmlformats.org/spreadsheetml/2006/main">
  <c r="K7" i="2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"/>
  <c r="AJ11" i="1" l="1"/>
  <c r="AK11" s="1"/>
  <c r="AJ10"/>
  <c r="AK10" s="1"/>
  <c r="AJ9"/>
  <c r="AK9" s="1"/>
  <c r="AJ7"/>
  <c r="AK7" s="1"/>
  <c r="AJ6"/>
  <c r="AK6" s="1"/>
  <c r="N8" l="1"/>
  <c r="AH8" l="1"/>
  <c r="AG8"/>
  <c r="AF8"/>
  <c r="AE8"/>
  <c r="AD8"/>
  <c r="AC8"/>
  <c r="AB8"/>
  <c r="AA8"/>
  <c r="Z8"/>
  <c r="Y8"/>
  <c r="X8"/>
  <c r="W8"/>
  <c r="V8"/>
  <c r="U8"/>
  <c r="T8"/>
  <c r="S8"/>
  <c r="R8"/>
  <c r="Q8"/>
  <c r="P8"/>
  <c r="O8"/>
</calcChain>
</file>

<file path=xl/sharedStrings.xml><?xml version="1.0" encoding="utf-8"?>
<sst xmlns="http://schemas.openxmlformats.org/spreadsheetml/2006/main" count="69" uniqueCount="52">
  <si>
    <t>Condition</t>
  </si>
  <si>
    <t>All Hours</t>
  </si>
  <si>
    <t>Price $/MWh Real 2012$</t>
  </si>
  <si>
    <t>Spread</t>
  </si>
  <si>
    <t>Low Demand</t>
  </si>
  <si>
    <t>High Demand</t>
  </si>
  <si>
    <t>Electricity Price - Mid C</t>
  </si>
  <si>
    <t>Low Fuel Price</t>
  </si>
  <si>
    <t>High Fuel Price</t>
  </si>
  <si>
    <t>Historic</t>
  </si>
  <si>
    <t xml:space="preserve"> </t>
  </si>
  <si>
    <t>2012 dollars</t>
  </si>
  <si>
    <t>Year</t>
  </si>
  <si>
    <t>Mid C On Peak</t>
  </si>
  <si>
    <t>Mid C Off Peak</t>
  </si>
  <si>
    <t>Historic Sumas Ntl Gas Price</t>
  </si>
  <si>
    <t>$/MWh</t>
  </si>
  <si>
    <t>$/mmbtu</t>
  </si>
  <si>
    <t>Medium</t>
  </si>
  <si>
    <t>Historic Electricity Mid C Price</t>
  </si>
  <si>
    <t>Medium Forecast Ntl Gas</t>
  </si>
  <si>
    <t>Linear Fit Electric Price</t>
  </si>
  <si>
    <t>NPV</t>
  </si>
  <si>
    <t>Discount Rate</t>
  </si>
  <si>
    <t>YEAR 2020</t>
  </si>
  <si>
    <t>Electricity Price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</si>
  <si>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</si>
  <si>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</si>
  <si>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</si>
  <si>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</si>
  <si>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</si>
  <si>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</si>
  <si>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</si>
  <si>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</si>
  <si>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</si>
  <si>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</si>
  <si>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</si>
  <si>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</si>
  <si>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PNW E</t>
  </si>
  <si>
    <t>Reference Case</t>
  </si>
  <si>
    <t>Demand Mwa</t>
  </si>
  <si>
    <t>Thermal Output Mwa</t>
  </si>
  <si>
    <t>Electric Price - All Hours</t>
  </si>
  <si>
    <t>Hydro Generation</t>
  </si>
  <si>
    <t>Electric Price - Heavy Load Hours</t>
  </si>
  <si>
    <t>Electric Price - Light Load Hours</t>
  </si>
  <si>
    <t>Medium Forecast Electricity Price Mid C</t>
  </si>
  <si>
    <t>Gas Price - for Chart</t>
  </si>
  <si>
    <t>HISTORIC</t>
  </si>
  <si>
    <t>FORECAST</t>
  </si>
  <si>
    <t>LINEAR FIT - SLOPE</t>
  </si>
  <si>
    <t>LINEAR FIT - CONST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</si>
</sst>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5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3BCD1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0" fillId="5" borderId="0" xfId="0" applyFont="1" applyFill="1" applyAlignment="1">
      <alignment horizontal="center"/>
    </xf>
    <xf numFmtId="0" fontId="0" fillId="5" borderId="0" xfId="0" applyFill="1"/>
    <xf numFmtId="0" fontId="0" fillId="6" borderId="0" xfId="0" applyFont="1" applyFill="1"/>
    <xf numFmtId="0" fontId="0" fillId="6" borderId="0" xfId="0" applyFill="1"/>
    <xf numFmtId="0" fontId="0" fillId="5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8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3BCD1"/>
      <color rgb="FF29327C"/>
      <color rgb="FFF06C2F"/>
      <color rgb="FF477DBC"/>
      <color rgb="FF9CD9E9"/>
      <color rgb="FFFAB256"/>
      <color rgb="FF00A3AD"/>
      <color rgb="FFD2D2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4"/>
          <c:order val="4"/>
          <c:tx>
            <c:strRef>
              <c:f>'Fig 8-1 Hist &amp; Fcst Elec Price'!$C$6</c:f>
              <c:strCache>
                <c:ptCount val="1"/>
                <c:pt idx="0">
                  <c:v>Low Fuel Price</c:v>
                </c:pt>
              </c:strCache>
            </c:strRef>
          </c:tx>
          <c:spPr>
            <a:noFill/>
          </c:spPr>
          <c:val>
            <c:numRef>
              <c:f>'Fig 8-1 Hist &amp; Fcst Elec Price'!$D$6:$AH$6</c:f>
              <c:numCache>
                <c:formatCode>General</c:formatCode>
                <c:ptCount val="31"/>
                <c:pt idx="10" formatCode="#,##0.00">
                  <c:v>29.415578213157705</c:v>
                </c:pt>
                <c:pt idx="11" formatCode="#,##0.00">
                  <c:v>28.995421432509421</c:v>
                </c:pt>
                <c:pt idx="12" formatCode="#,##0.00">
                  <c:v>28.654654921666278</c:v>
                </c:pt>
                <c:pt idx="13" formatCode="#,##0.00">
                  <c:v>28.465831874261792</c:v>
                </c:pt>
                <c:pt idx="14" formatCode="#,##0.00">
                  <c:v>28.616853564926917</c:v>
                </c:pt>
                <c:pt idx="15" formatCode="#,##0.00">
                  <c:v>28.707670653914388</c:v>
                </c:pt>
                <c:pt idx="16" formatCode="#,##0.00">
                  <c:v>30.036558073173069</c:v>
                </c:pt>
                <c:pt idx="17" formatCode="#,##0.00">
                  <c:v>30.227579495737682</c:v>
                </c:pt>
                <c:pt idx="18" formatCode="#,##0.00">
                  <c:v>30.752128419771402</c:v>
                </c:pt>
                <c:pt idx="19" formatCode="#,##0.00">
                  <c:v>31.089668394122342</c:v>
                </c:pt>
                <c:pt idx="20" formatCode="#,##0.00">
                  <c:v>31.279619664953341</c:v>
                </c:pt>
                <c:pt idx="21" formatCode="#,##0.00">
                  <c:v>31.929223499500605</c:v>
                </c:pt>
                <c:pt idx="22" formatCode="#,##0.00">
                  <c:v>32.247378406941529</c:v>
                </c:pt>
                <c:pt idx="23" formatCode="#,##0.00">
                  <c:v>32.116423929794479</c:v>
                </c:pt>
                <c:pt idx="24" formatCode="#,##0.00">
                  <c:v>32.438872158475995</c:v>
                </c:pt>
                <c:pt idx="25" formatCode="#,##0.00">
                  <c:v>32.654705862716206</c:v>
                </c:pt>
                <c:pt idx="26" formatCode="#,##0.00">
                  <c:v>32.500034978769236</c:v>
                </c:pt>
                <c:pt idx="27" formatCode="#,##0.00">
                  <c:v>32.670783567697327</c:v>
                </c:pt>
                <c:pt idx="28" formatCode="#,##0.00">
                  <c:v>32.989021060344754</c:v>
                </c:pt>
                <c:pt idx="29" formatCode="#,##0.00">
                  <c:v>33.076194833749859</c:v>
                </c:pt>
                <c:pt idx="30" formatCode="#,##0.00">
                  <c:v>33.316509475705338</c:v>
                </c:pt>
              </c:numCache>
            </c:numRef>
          </c:val>
        </c:ser>
        <c:ser>
          <c:idx val="5"/>
          <c:order val="5"/>
          <c:tx>
            <c:strRef>
              <c:f>'Fig 8-1 Hist &amp; Fcst Elec Price'!$C$8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D2D2D2"/>
            </a:solidFill>
            <a:ln w="15875">
              <a:solidFill>
                <a:prstClr val="white"/>
              </a:solidFill>
            </a:ln>
          </c:spPr>
          <c:val>
            <c:numRef>
              <c:f>'Fig 8-1 Hist &amp; Fcst Elec Price'!$D$8:$AH$8</c:f>
              <c:numCache>
                <c:formatCode>General</c:formatCode>
                <c:ptCount val="31"/>
                <c:pt idx="10" formatCode="#,##0.00">
                  <c:v>3.5099217993510727</c:v>
                </c:pt>
                <c:pt idx="11" formatCode="#,##0.00">
                  <c:v>4.4485890436501059</c:v>
                </c:pt>
                <c:pt idx="12" formatCode="#,##0.00">
                  <c:v>5.5440263143755999</c:v>
                </c:pt>
                <c:pt idx="13" formatCode="#,##0.00">
                  <c:v>6.8899342901638612</c:v>
                </c:pt>
                <c:pt idx="14" formatCode="#,##0.00">
                  <c:v>8.0931084870874308</c:v>
                </c:pt>
                <c:pt idx="15" formatCode="#,##0.00">
                  <c:v>8.9658246117414571</c:v>
                </c:pt>
                <c:pt idx="16" formatCode="#,##0.00">
                  <c:v>10.200395443352079</c:v>
                </c:pt>
                <c:pt idx="17" formatCode="#,##0.00">
                  <c:v>11.158582594932607</c:v>
                </c:pt>
                <c:pt idx="18" formatCode="#,##0.00">
                  <c:v>12.235447243734249</c:v>
                </c:pt>
                <c:pt idx="19" formatCode="#,##0.00">
                  <c:v>13.183348807745368</c:v>
                </c:pt>
                <c:pt idx="20" formatCode="#,##0.00">
                  <c:v>14.264226777736607</c:v>
                </c:pt>
                <c:pt idx="21" formatCode="#,##0.00">
                  <c:v>15.524001151515701</c:v>
                </c:pt>
                <c:pt idx="22" formatCode="#,##0.00">
                  <c:v>16.669507401717119</c:v>
                </c:pt>
                <c:pt idx="23" formatCode="#,##0.00">
                  <c:v>17.563076385124667</c:v>
                </c:pt>
                <c:pt idx="24" formatCode="#,##0.00">
                  <c:v>18.793752705533628</c:v>
                </c:pt>
                <c:pt idx="25" formatCode="#,##0.00">
                  <c:v>20.173007318622766</c:v>
                </c:pt>
                <c:pt idx="26" formatCode="#,##0.00">
                  <c:v>21.040940857296391</c:v>
                </c:pt>
                <c:pt idx="27" formatCode="#,##0.00">
                  <c:v>22.333966415555224</c:v>
                </c:pt>
                <c:pt idx="28" formatCode="#,##0.00">
                  <c:v>23.908639606665737</c:v>
                </c:pt>
                <c:pt idx="29" formatCode="#,##0.00">
                  <c:v>25.172298488349668</c:v>
                </c:pt>
                <c:pt idx="30" formatCode="#,##0.00">
                  <c:v>26.496619111590903</c:v>
                </c:pt>
              </c:numCache>
            </c:numRef>
          </c:val>
        </c:ser>
        <c:axId val="40853888"/>
        <c:axId val="40855808"/>
      </c:areaChart>
      <c:lineChart>
        <c:grouping val="standard"/>
        <c:ser>
          <c:idx val="0"/>
          <c:order val="0"/>
          <c:tx>
            <c:strRef>
              <c:f>'Fig 8-1 Hist &amp; Fcst Elec Price'!$C$12</c:f>
              <c:strCache>
                <c:ptCount val="1"/>
                <c:pt idx="0">
                  <c:v>Historic</c:v>
                </c:pt>
              </c:strCache>
            </c:strRef>
          </c:tx>
          <c:spPr>
            <a:ln w="31750">
              <a:solidFill>
                <a:srgbClr val="477DBC"/>
              </a:solidFill>
            </a:ln>
          </c:spPr>
          <c:marker>
            <c:symbol val="square"/>
            <c:size val="6"/>
            <c:spPr>
              <a:solidFill>
                <a:srgbClr val="477DBC"/>
              </a:solidFill>
              <a:ln>
                <a:solidFill>
                  <a:srgbClr val="477DBC"/>
                </a:solidFill>
              </a:ln>
            </c:spPr>
          </c:marker>
          <c:cat>
            <c:numRef>
              <c:f>'Fig 8-1 Hist &amp; Fcst Elec Price'!$D$4:$AH$4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 8-1 Hist &amp; Fcst Elec Price'!$D$12:$AH$12</c:f>
              <c:numCache>
                <c:formatCode>0.00</c:formatCode>
                <c:ptCount val="31"/>
                <c:pt idx="0">
                  <c:v>65.88994697488242</c:v>
                </c:pt>
                <c:pt idx="1">
                  <c:v>49.816685953269733</c:v>
                </c:pt>
                <c:pt idx="2">
                  <c:v>54.65252959468895</c:v>
                </c:pt>
                <c:pt idx="3">
                  <c:v>62.901879804479876</c:v>
                </c:pt>
                <c:pt idx="4">
                  <c:v>33.537007795881919</c:v>
                </c:pt>
                <c:pt idx="5">
                  <c:v>33.655537191713314</c:v>
                </c:pt>
                <c:pt idx="6">
                  <c:v>25.426866712748062</c:v>
                </c:pt>
                <c:pt idx="7">
                  <c:v>18.903911290322586</c:v>
                </c:pt>
                <c:pt idx="8">
                  <c:v>33.151755939208378</c:v>
                </c:pt>
                <c:pt idx="9">
                  <c:v>32.498849429108326</c:v>
                </c:pt>
              </c:numCache>
            </c:numRef>
          </c:val>
        </c:ser>
        <c:ser>
          <c:idx val="1"/>
          <c:order val="1"/>
          <c:tx>
            <c:strRef>
              <c:f>'Fig 8-1 Hist &amp; Fcst Elec Price'!$C$9</c:f>
              <c:strCache>
                <c:ptCount val="1"/>
                <c:pt idx="0">
                  <c:v>Medium</c:v>
                </c:pt>
              </c:strCache>
            </c:strRef>
          </c:tx>
          <c:spPr>
            <a:ln w="31750">
              <a:solidFill>
                <a:srgbClr val="F06C2F"/>
              </a:solidFill>
            </a:ln>
          </c:spPr>
          <c:marker>
            <c:symbol val="none"/>
          </c:marker>
          <c:val>
            <c:numRef>
              <c:f>'Fig 8-1 Hist &amp; Fcst Elec Price'!$D$9:$AH$9</c:f>
              <c:numCache>
                <c:formatCode>General</c:formatCode>
                <c:ptCount val="31"/>
                <c:pt idx="10" formatCode="0.00">
                  <c:v>31.161540144412825</c:v>
                </c:pt>
                <c:pt idx="11" formatCode="0.00">
                  <c:v>31.20293468246425</c:v>
                </c:pt>
                <c:pt idx="12" formatCode="0.00">
                  <c:v>31.418250446310804</c:v>
                </c:pt>
                <c:pt idx="13" formatCode="0.00">
                  <c:v>31.665197727923871</c:v>
                </c:pt>
                <c:pt idx="14" formatCode="0.00">
                  <c:v>32.194977315956429</c:v>
                </c:pt>
                <c:pt idx="15" formatCode="0.00">
                  <c:v>32.741782652246833</c:v>
                </c:pt>
                <c:pt idx="16" formatCode="0.00">
                  <c:v>34.579900741857315</c:v>
                </c:pt>
                <c:pt idx="17" formatCode="0.00">
                  <c:v>35.224253452053695</c:v>
                </c:pt>
                <c:pt idx="18" formatCode="0.00">
                  <c:v>36.25804630489236</c:v>
                </c:pt>
                <c:pt idx="19" formatCode="0.00">
                  <c:v>37.061055736661039</c:v>
                </c:pt>
                <c:pt idx="20" formatCode="0.00">
                  <c:v>37.825513502317584</c:v>
                </c:pt>
                <c:pt idx="21" formatCode="0.00">
                  <c:v>39.037856382716953</c:v>
                </c:pt>
                <c:pt idx="22" formatCode="0.00">
                  <c:v>39.859474206582128</c:v>
                </c:pt>
                <c:pt idx="23" formatCode="0.00">
                  <c:v>40.185175553175888</c:v>
                </c:pt>
                <c:pt idx="24" formatCode="0.00">
                  <c:v>40.981136062008538</c:v>
                </c:pt>
                <c:pt idx="25" formatCode="0.00">
                  <c:v>41.819101071422693</c:v>
                </c:pt>
                <c:pt idx="26" formatCode="0.00">
                  <c:v>42.098756517109116</c:v>
                </c:pt>
                <c:pt idx="27" formatCode="0.00">
                  <c:v>42.906964162921817</c:v>
                </c:pt>
                <c:pt idx="28" formatCode="0.00">
                  <c:v>43.839291353758831</c:v>
                </c:pt>
                <c:pt idx="29" formatCode="0.00">
                  <c:v>44.49813709841095</c:v>
                </c:pt>
                <c:pt idx="30" formatCode="0.00">
                  <c:v>45.310180089454015</c:v>
                </c:pt>
              </c:numCache>
            </c:numRef>
          </c:val>
        </c:ser>
        <c:ser>
          <c:idx val="2"/>
          <c:order val="2"/>
          <c:tx>
            <c:strRef>
              <c:f>'Fig 8-1 Hist &amp; Fcst Elec Price'!$C$6</c:f>
              <c:strCache>
                <c:ptCount val="1"/>
                <c:pt idx="0">
                  <c:v>Low Fuel Price</c:v>
                </c:pt>
              </c:strCache>
            </c:strRef>
          </c:tx>
          <c:spPr>
            <a:ln w="31750">
              <a:solidFill>
                <a:srgbClr val="FAB256"/>
              </a:solidFill>
            </a:ln>
          </c:spPr>
          <c:marker>
            <c:symbol val="none"/>
          </c:marker>
          <c:val>
            <c:numRef>
              <c:f>'Fig 8-1 Hist &amp; Fcst Elec Price'!$D$6:$AH$6</c:f>
              <c:numCache>
                <c:formatCode>General</c:formatCode>
                <c:ptCount val="31"/>
                <c:pt idx="10" formatCode="#,##0.00">
                  <c:v>29.415578213157705</c:v>
                </c:pt>
                <c:pt idx="11" formatCode="#,##0.00">
                  <c:v>28.995421432509421</c:v>
                </c:pt>
                <c:pt idx="12" formatCode="#,##0.00">
                  <c:v>28.654654921666278</c:v>
                </c:pt>
                <c:pt idx="13" formatCode="#,##0.00">
                  <c:v>28.465831874261792</c:v>
                </c:pt>
                <c:pt idx="14" formatCode="#,##0.00">
                  <c:v>28.616853564926917</c:v>
                </c:pt>
                <c:pt idx="15" formatCode="#,##0.00">
                  <c:v>28.707670653914388</c:v>
                </c:pt>
                <c:pt idx="16" formatCode="#,##0.00">
                  <c:v>30.036558073173069</c:v>
                </c:pt>
                <c:pt idx="17" formatCode="#,##0.00">
                  <c:v>30.227579495737682</c:v>
                </c:pt>
                <c:pt idx="18" formatCode="#,##0.00">
                  <c:v>30.752128419771402</c:v>
                </c:pt>
                <c:pt idx="19" formatCode="#,##0.00">
                  <c:v>31.089668394122342</c:v>
                </c:pt>
                <c:pt idx="20" formatCode="#,##0.00">
                  <c:v>31.279619664953341</c:v>
                </c:pt>
                <c:pt idx="21" formatCode="#,##0.00">
                  <c:v>31.929223499500605</c:v>
                </c:pt>
                <c:pt idx="22" formatCode="#,##0.00">
                  <c:v>32.247378406941529</c:v>
                </c:pt>
                <c:pt idx="23" formatCode="#,##0.00">
                  <c:v>32.116423929794479</c:v>
                </c:pt>
                <c:pt idx="24" formatCode="#,##0.00">
                  <c:v>32.438872158475995</c:v>
                </c:pt>
                <c:pt idx="25" formatCode="#,##0.00">
                  <c:v>32.654705862716206</c:v>
                </c:pt>
                <c:pt idx="26" formatCode="#,##0.00">
                  <c:v>32.500034978769236</c:v>
                </c:pt>
                <c:pt idx="27" formatCode="#,##0.00">
                  <c:v>32.670783567697327</c:v>
                </c:pt>
                <c:pt idx="28" formatCode="#,##0.00">
                  <c:v>32.989021060344754</c:v>
                </c:pt>
                <c:pt idx="29" formatCode="#,##0.00">
                  <c:v>33.076194833749859</c:v>
                </c:pt>
                <c:pt idx="30" formatCode="#,##0.00">
                  <c:v>33.316509475705338</c:v>
                </c:pt>
              </c:numCache>
            </c:numRef>
          </c:val>
        </c:ser>
        <c:ser>
          <c:idx val="3"/>
          <c:order val="3"/>
          <c:tx>
            <c:strRef>
              <c:f>'Fig 8-1 Hist &amp; Fcst Elec Price'!$C$7</c:f>
              <c:strCache>
                <c:ptCount val="1"/>
                <c:pt idx="0">
                  <c:v>High Fuel Price</c:v>
                </c:pt>
              </c:strCache>
            </c:strRef>
          </c:tx>
          <c:spPr>
            <a:ln w="31750">
              <a:solidFill>
                <a:srgbClr val="03BCD1"/>
              </a:solidFill>
            </a:ln>
          </c:spPr>
          <c:marker>
            <c:symbol val="none"/>
          </c:marker>
          <c:val>
            <c:numRef>
              <c:f>'Fig 8-1 Hist &amp; Fcst Elec Price'!$D$7:$AH$7</c:f>
              <c:numCache>
                <c:formatCode>General</c:formatCode>
                <c:ptCount val="31"/>
                <c:pt idx="10" formatCode="#,##0.00">
                  <c:v>32.925500012508778</c:v>
                </c:pt>
                <c:pt idx="11" formatCode="#,##0.00">
                  <c:v>33.444010476159526</c:v>
                </c:pt>
                <c:pt idx="12" formatCode="#,##0.00">
                  <c:v>34.198681236041878</c:v>
                </c:pt>
                <c:pt idx="13" formatCode="#,##0.00">
                  <c:v>35.355766164425653</c:v>
                </c:pt>
                <c:pt idx="14" formatCode="#,##0.00">
                  <c:v>36.709962052014347</c:v>
                </c:pt>
                <c:pt idx="15" formatCode="#,##0.00">
                  <c:v>37.673495265655845</c:v>
                </c:pt>
                <c:pt idx="16" formatCode="#,##0.00">
                  <c:v>40.236953516525148</c:v>
                </c:pt>
                <c:pt idx="17" formatCode="#,##0.00">
                  <c:v>41.38616209067029</c:v>
                </c:pt>
                <c:pt idx="18" formatCode="#,##0.00">
                  <c:v>42.987575663505652</c:v>
                </c:pt>
                <c:pt idx="19" formatCode="#,##0.00">
                  <c:v>44.27301720186771</c:v>
                </c:pt>
                <c:pt idx="20" formatCode="#,##0.00">
                  <c:v>45.543846442689947</c:v>
                </c:pt>
                <c:pt idx="21" formatCode="#,##0.00">
                  <c:v>47.453224651016306</c:v>
                </c:pt>
                <c:pt idx="22" formatCode="#,##0.00">
                  <c:v>48.916885808658648</c:v>
                </c:pt>
                <c:pt idx="23" formatCode="#,##0.00">
                  <c:v>49.679500314919146</c:v>
                </c:pt>
                <c:pt idx="24" formatCode="#,##0.00">
                  <c:v>51.232624864009622</c:v>
                </c:pt>
                <c:pt idx="25" formatCode="#,##0.00">
                  <c:v>52.827713181338972</c:v>
                </c:pt>
                <c:pt idx="26" formatCode="#,##0.00">
                  <c:v>53.540975836065627</c:v>
                </c:pt>
                <c:pt idx="27" formatCode="#,##0.00">
                  <c:v>55.004749983252552</c:v>
                </c:pt>
                <c:pt idx="28" formatCode="#,##0.00">
                  <c:v>56.897660667010491</c:v>
                </c:pt>
                <c:pt idx="29" formatCode="#,##0.00">
                  <c:v>58.248493322099527</c:v>
                </c:pt>
                <c:pt idx="30" formatCode="#,##0.00">
                  <c:v>59.813128587296241</c:v>
                </c:pt>
              </c:numCache>
            </c:numRef>
          </c:val>
        </c:ser>
        <c:marker val="1"/>
        <c:axId val="40853888"/>
        <c:axId val="40855808"/>
      </c:lineChart>
      <c:catAx>
        <c:axId val="40853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0855808"/>
        <c:crosses val="autoZero"/>
        <c:auto val="1"/>
        <c:lblAlgn val="ctr"/>
        <c:lblOffset val="100"/>
      </c:catAx>
      <c:valAx>
        <c:axId val="40855808"/>
        <c:scaling>
          <c:orientation val="minMax"/>
        </c:scaling>
        <c:axPos val="l"/>
        <c:majorGridlines>
          <c:spPr>
            <a:ln>
              <a:solidFill>
                <a:schemeClr val="tx1">
                  <a:lumMod val="75000"/>
                  <a:lumOff val="2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$/MWh (2012$)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085388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'Fig 8-2 Mnth Elec Pr &amp; Hydro'!$D$7</c:f>
              <c:strCache>
                <c:ptCount val="1"/>
                <c:pt idx="0">
                  <c:v>Electric Price - All Hours</c:v>
                </c:pt>
              </c:strCache>
            </c:strRef>
          </c:tx>
          <c:spPr>
            <a:ln w="31750">
              <a:solidFill>
                <a:srgbClr val="F06C2F"/>
              </a:solidFill>
            </a:ln>
          </c:spPr>
          <c:marker>
            <c:symbol val="circle"/>
            <c:size val="7"/>
            <c:spPr>
              <a:solidFill>
                <a:srgbClr val="F06C2F"/>
              </a:solidFill>
              <a:ln>
                <a:solidFill>
                  <a:srgbClr val="F06C2F"/>
                </a:solidFill>
              </a:ln>
            </c:spPr>
          </c:marker>
          <c:cat>
            <c:strRef>
              <c:f>'Fig 8-2 Mnth Elec Pr &amp; Hydro'!$E$5:$P$5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 8-2 Mnth Elec Pr &amp; Hydro'!$E$7:$P$7</c:f>
              <c:numCache>
                <c:formatCode>0.00</c:formatCode>
                <c:ptCount val="12"/>
                <c:pt idx="0">
                  <c:v>35.551957701015851</c:v>
                </c:pt>
                <c:pt idx="1">
                  <c:v>33.93694072187651</c:v>
                </c:pt>
                <c:pt idx="2">
                  <c:v>32.27922979997831</c:v>
                </c:pt>
                <c:pt idx="3">
                  <c:v>29.797648769500476</c:v>
                </c:pt>
                <c:pt idx="4">
                  <c:v>28.715533015801057</c:v>
                </c:pt>
                <c:pt idx="5">
                  <c:v>29.093840001596849</c:v>
                </c:pt>
                <c:pt idx="6">
                  <c:v>30.959863982063133</c:v>
                </c:pt>
                <c:pt idx="7">
                  <c:v>33.340508098487604</c:v>
                </c:pt>
                <c:pt idx="8">
                  <c:v>33.411076090706104</c:v>
                </c:pt>
                <c:pt idx="9">
                  <c:v>34.578843272779785</c:v>
                </c:pt>
                <c:pt idx="10">
                  <c:v>34.480190396816418</c:v>
                </c:pt>
                <c:pt idx="11">
                  <c:v>36.697912319330221</c:v>
                </c:pt>
              </c:numCache>
            </c:numRef>
          </c:val>
        </c:ser>
        <c:ser>
          <c:idx val="2"/>
          <c:order val="2"/>
          <c:tx>
            <c:strRef>
              <c:f>'Fig 8-2 Mnth Elec Pr &amp; Hydro'!$D$8</c:f>
              <c:strCache>
                <c:ptCount val="1"/>
                <c:pt idx="0">
                  <c:v>Electric Price - Heavy Load Hours</c:v>
                </c:pt>
              </c:strCache>
            </c:strRef>
          </c:tx>
          <c:spPr>
            <a:ln w="31750">
              <a:solidFill>
                <a:srgbClr val="29327C"/>
              </a:solidFill>
            </a:ln>
          </c:spPr>
          <c:marker>
            <c:symbol val="triangle"/>
            <c:size val="7"/>
            <c:spPr>
              <a:solidFill>
                <a:srgbClr val="29327C"/>
              </a:solidFill>
              <a:ln>
                <a:solidFill>
                  <a:srgbClr val="29327C"/>
                </a:solidFill>
              </a:ln>
            </c:spPr>
          </c:marker>
          <c:val>
            <c:numRef>
              <c:f>'Fig 8-2 Mnth Elec Pr &amp; Hydro'!$E$8:$P$8</c:f>
              <c:numCache>
                <c:formatCode>0.00</c:formatCode>
                <c:ptCount val="12"/>
                <c:pt idx="0">
                  <c:v>38.322592536542601</c:v>
                </c:pt>
                <c:pt idx="1">
                  <c:v>36.147538202501963</c:v>
                </c:pt>
                <c:pt idx="2">
                  <c:v>35.459471727895426</c:v>
                </c:pt>
                <c:pt idx="3">
                  <c:v>33.300800974769487</c:v>
                </c:pt>
                <c:pt idx="4">
                  <c:v>33.36498244509793</c:v>
                </c:pt>
                <c:pt idx="5">
                  <c:v>33.760331868949734</c:v>
                </c:pt>
                <c:pt idx="6">
                  <c:v>34.675106693510571</c:v>
                </c:pt>
                <c:pt idx="7">
                  <c:v>36.910450848364768</c:v>
                </c:pt>
                <c:pt idx="8">
                  <c:v>36.550152624432279</c:v>
                </c:pt>
                <c:pt idx="9">
                  <c:v>37.101580912686686</c:v>
                </c:pt>
                <c:pt idx="10">
                  <c:v>37.000687922442751</c:v>
                </c:pt>
                <c:pt idx="11">
                  <c:v>39.223540145897132</c:v>
                </c:pt>
              </c:numCache>
            </c:numRef>
          </c:val>
        </c:ser>
        <c:ser>
          <c:idx val="3"/>
          <c:order val="3"/>
          <c:tx>
            <c:strRef>
              <c:f>'Fig 8-2 Mnth Elec Pr &amp; Hydro'!$D$9</c:f>
              <c:strCache>
                <c:ptCount val="1"/>
                <c:pt idx="0">
                  <c:v>Electric Price - Light Load Hours</c:v>
                </c:pt>
              </c:strCache>
            </c:strRef>
          </c:tx>
          <c:spPr>
            <a:ln w="31750">
              <a:solidFill>
                <a:srgbClr val="03BCD1"/>
              </a:solidFill>
            </a:ln>
          </c:spPr>
          <c:marker>
            <c:symbol val="diamond"/>
            <c:size val="7"/>
            <c:spPr>
              <a:solidFill>
                <a:srgbClr val="03BCD1"/>
              </a:solidFill>
              <a:ln>
                <a:solidFill>
                  <a:srgbClr val="03BCD1"/>
                </a:solidFill>
              </a:ln>
            </c:spPr>
          </c:marker>
          <c:val>
            <c:numRef>
              <c:f>'Fig 8-2 Mnth Elec Pr &amp; Hydro'!$E$9:$P$9</c:f>
              <c:numCache>
                <c:formatCode>0.00</c:formatCode>
                <c:ptCount val="12"/>
                <c:pt idx="0">
                  <c:v>31.715696109846998</c:v>
                </c:pt>
                <c:pt idx="1">
                  <c:v>30.949656088753301</c:v>
                </c:pt>
                <c:pt idx="2">
                  <c:v>28.245750304501552</c:v>
                </c:pt>
                <c:pt idx="3">
                  <c:v>25.003856917678736</c:v>
                </c:pt>
                <c:pt idx="4">
                  <c:v>22.818664968423377</c:v>
                </c:pt>
                <c:pt idx="5">
                  <c:v>22.70810874010645</c:v>
                </c:pt>
                <c:pt idx="6">
                  <c:v>25.815683117714659</c:v>
                </c:pt>
                <c:pt idx="7">
                  <c:v>28.812771545101018</c:v>
                </c:pt>
                <c:pt idx="8">
                  <c:v>29.115485654880352</c:v>
                </c:pt>
                <c:pt idx="9">
                  <c:v>31.085802328439883</c:v>
                </c:pt>
                <c:pt idx="10">
                  <c:v>31.329570685973962</c:v>
                </c:pt>
                <c:pt idx="11">
                  <c:v>33.200883093094738</c:v>
                </c:pt>
              </c:numCache>
            </c:numRef>
          </c:val>
        </c:ser>
        <c:marker val="1"/>
        <c:axId val="69744512"/>
        <c:axId val="69751168"/>
      </c:lineChart>
      <c:lineChart>
        <c:grouping val="standard"/>
        <c:ser>
          <c:idx val="1"/>
          <c:order val="1"/>
          <c:tx>
            <c:strRef>
              <c:f>'Fig 8-2 Mnth Elec Pr &amp; Hydro'!$D$11</c:f>
              <c:strCache>
                <c:ptCount val="1"/>
                <c:pt idx="0">
                  <c:v>Hydro Generation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rgbClr val="477DBC"/>
              </a:solidFill>
              <a:ln>
                <a:solidFill>
                  <a:srgbClr val="477DBC"/>
                </a:solidFill>
              </a:ln>
            </c:spPr>
          </c:marker>
          <c:val>
            <c:numRef>
              <c:f>'Fig 8-2 Mnth Elec Pr &amp; Hydro'!$E$11:$P$11</c:f>
              <c:numCache>
                <c:formatCode>#,##0</c:formatCode>
                <c:ptCount val="12"/>
                <c:pt idx="0">
                  <c:v>16187.186</c:v>
                </c:pt>
                <c:pt idx="1">
                  <c:v>15295.232</c:v>
                </c:pt>
                <c:pt idx="2">
                  <c:v>15165.182000000001</c:v>
                </c:pt>
                <c:pt idx="3">
                  <c:v>16361.179</c:v>
                </c:pt>
                <c:pt idx="4">
                  <c:v>19350.508000000002</c:v>
                </c:pt>
                <c:pt idx="5">
                  <c:v>19176.791000000001</c:v>
                </c:pt>
                <c:pt idx="6">
                  <c:v>15618.281999999999</c:v>
                </c:pt>
                <c:pt idx="7">
                  <c:v>12530.287100000001</c:v>
                </c:pt>
                <c:pt idx="8">
                  <c:v>10204.6106</c:v>
                </c:pt>
                <c:pt idx="9">
                  <c:v>10389.391099999999</c:v>
                </c:pt>
                <c:pt idx="10">
                  <c:v>13226.446400000001</c:v>
                </c:pt>
                <c:pt idx="11">
                  <c:v>15215.101000000001</c:v>
                </c:pt>
              </c:numCache>
            </c:numRef>
          </c:val>
        </c:ser>
        <c:marker val="1"/>
        <c:axId val="69763456"/>
        <c:axId val="69753088"/>
      </c:lineChart>
      <c:catAx>
        <c:axId val="69744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Month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9751168"/>
        <c:crosses val="autoZero"/>
        <c:auto val="1"/>
        <c:lblAlgn val="ctr"/>
        <c:lblOffset val="100"/>
      </c:catAx>
      <c:valAx>
        <c:axId val="69751168"/>
        <c:scaling>
          <c:orientation val="minMax"/>
          <c:min val="10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Electricity Price $/MWh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9744512"/>
        <c:crosses val="autoZero"/>
        <c:crossBetween val="between"/>
      </c:valAx>
      <c:valAx>
        <c:axId val="69753088"/>
        <c:scaling>
          <c:orientation val="minMax"/>
          <c:min val="500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Hydro Geneneration aMW</a:t>
                </a:r>
              </a:p>
            </c:rich>
          </c:tx>
          <c:layout/>
        </c:title>
        <c:numFmt formatCode="#,##0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9763456"/>
        <c:crosses val="max"/>
        <c:crossBetween val="between"/>
      </c:valAx>
      <c:catAx>
        <c:axId val="69763456"/>
        <c:scaling>
          <c:orientation val="minMax"/>
        </c:scaling>
        <c:delete val="1"/>
        <c:axPos val="b"/>
        <c:tickLblPos val="none"/>
        <c:crossAx val="69753088"/>
        <c:crosses val="autoZero"/>
        <c:auto val="1"/>
        <c:lblAlgn val="ctr"/>
        <c:lblOffset val="100"/>
      </c:cat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'Fig 8-3 Relation Elec to NG Pr'!$E$5</c:f>
              <c:strCache>
                <c:ptCount val="1"/>
                <c:pt idx="0">
                  <c:v>Historic Electricity Mid C Price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477DBC"/>
              </a:solidFill>
              <a:ln>
                <a:noFill/>
              </a:ln>
            </c:spPr>
          </c:marker>
          <c:xVal>
            <c:numRef>
              <c:f>'Fig 8-3 Relation Elec to NG Pr'!$F$6:$F$16</c:f>
              <c:numCache>
                <c:formatCode>0.00</c:formatCode>
                <c:ptCount val="11"/>
                <c:pt idx="0">
                  <c:v>6.1953182630992947</c:v>
                </c:pt>
                <c:pt idx="1">
                  <c:v>8.60224792925702</c:v>
                </c:pt>
                <c:pt idx="2">
                  <c:v>6.7350881766561574</c:v>
                </c:pt>
                <c:pt idx="3">
                  <c:v>7.0134329116474108</c:v>
                </c:pt>
                <c:pt idx="4">
                  <c:v>8.2279298210594938</c:v>
                </c:pt>
                <c:pt idx="5">
                  <c:v>4.0047092750392341</c:v>
                </c:pt>
                <c:pt idx="6">
                  <c:v>4.261328778734387</c:v>
                </c:pt>
                <c:pt idx="7">
                  <c:v>3.9591976060103677</c:v>
                </c:pt>
                <c:pt idx="8">
                  <c:v>2.6874782608695638</c:v>
                </c:pt>
                <c:pt idx="9">
                  <c:v>3.6573555488823231</c:v>
                </c:pt>
                <c:pt idx="10">
                  <c:v>4.1969709435275586</c:v>
                </c:pt>
              </c:numCache>
            </c:numRef>
          </c:xVal>
          <c:yVal>
            <c:numRef>
              <c:f>'Fig 8-3 Relation Elec to NG Pr'!$E$6:$E$16</c:f>
              <c:numCache>
                <c:formatCode>0.00</c:formatCode>
                <c:ptCount val="11"/>
                <c:pt idx="0">
                  <c:v>50.089192546625064</c:v>
                </c:pt>
                <c:pt idx="1">
                  <c:v>65.88994697488242</c:v>
                </c:pt>
                <c:pt idx="2">
                  <c:v>49.816685953269733</c:v>
                </c:pt>
                <c:pt idx="3">
                  <c:v>54.65252959468895</c:v>
                </c:pt>
                <c:pt idx="4">
                  <c:v>62.901879804479876</c:v>
                </c:pt>
                <c:pt idx="5">
                  <c:v>33.537007795881919</c:v>
                </c:pt>
                <c:pt idx="6">
                  <c:v>33.655537191713314</c:v>
                </c:pt>
                <c:pt idx="7">
                  <c:v>25.426866712748062</c:v>
                </c:pt>
                <c:pt idx="8">
                  <c:v>18.903911290322586</c:v>
                </c:pt>
                <c:pt idx="9">
                  <c:v>33.151755939208378</c:v>
                </c:pt>
                <c:pt idx="10">
                  <c:v>32.498849429108326</c:v>
                </c:pt>
              </c:numCache>
            </c:numRef>
          </c:yVal>
        </c:ser>
        <c:ser>
          <c:idx val="1"/>
          <c:order val="1"/>
          <c:tx>
            <c:strRef>
              <c:f>'Fig 8-3 Relation Elec to NG Pr'!$G$5</c:f>
              <c:strCache>
                <c:ptCount val="1"/>
                <c:pt idx="0">
                  <c:v>Medium Forecast Electricity Price Mid C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F06C2F"/>
              </a:solidFill>
              <a:ln>
                <a:noFill/>
              </a:ln>
            </c:spPr>
          </c:marker>
          <c:xVal>
            <c:numRef>
              <c:f>'Fig 8-3 Relation Elec to NG Pr'!$H$17:$H$37</c:f>
              <c:numCache>
                <c:formatCode>0.00</c:formatCode>
                <c:ptCount val="21"/>
                <c:pt idx="0">
                  <c:v>3.8834018675316941</c:v>
                </c:pt>
                <c:pt idx="1">
                  <c:v>4.0116195408075406</c:v>
                </c:pt>
                <c:pt idx="2">
                  <c:v>4.1293388680569381</c:v>
                </c:pt>
                <c:pt idx="3">
                  <c:v>4.2111651119961842</c:v>
                </c:pt>
                <c:pt idx="4">
                  <c:v>4.2947398790700158</c:v>
                </c:pt>
                <c:pt idx="5">
                  <c:v>4.3805724653444091</c:v>
                </c:pt>
                <c:pt idx="6">
                  <c:v>4.4670132612282165</c:v>
                </c:pt>
                <c:pt idx="7">
                  <c:v>4.5555917211497077</c:v>
                </c:pt>
                <c:pt idx="8">
                  <c:v>4.6460707537379839</c:v>
                </c:pt>
                <c:pt idx="9">
                  <c:v>4.7389173492641845</c:v>
                </c:pt>
                <c:pt idx="10">
                  <c:v>4.832550793794443</c:v>
                </c:pt>
                <c:pt idx="11">
                  <c:v>4.9284385837118405</c:v>
                </c:pt>
                <c:pt idx="12">
                  <c:v>5.0262644521374025</c:v>
                </c:pt>
                <c:pt idx="13">
                  <c:v>5.1266183900599795</c:v>
                </c:pt>
                <c:pt idx="14">
                  <c:v>5.2279664712610936</c:v>
                </c:pt>
                <c:pt idx="15">
                  <c:v>5.3321292234951088</c:v>
                </c:pt>
                <c:pt idx="16">
                  <c:v>5.4383525653230711</c:v>
                </c:pt>
                <c:pt idx="17">
                  <c:v>5.5471158154075404</c:v>
                </c:pt>
                <c:pt idx="18">
                  <c:v>5.6566591090616374</c:v>
                </c:pt>
                <c:pt idx="19">
                  <c:v>5.7690848828802963</c:v>
                </c:pt>
                <c:pt idx="20">
                  <c:v>5.8838458213622626</c:v>
                </c:pt>
              </c:numCache>
            </c:numRef>
          </c:xVal>
          <c:yVal>
            <c:numRef>
              <c:f>'Fig 8-3 Relation Elec to NG Pr'!$G$17:$G$37</c:f>
              <c:numCache>
                <c:formatCode>0.00</c:formatCode>
                <c:ptCount val="21"/>
                <c:pt idx="0">
                  <c:v>31.161540144412825</c:v>
                </c:pt>
                <c:pt idx="1">
                  <c:v>31.20293468246425</c:v>
                </c:pt>
                <c:pt idx="2">
                  <c:v>31.418250446310804</c:v>
                </c:pt>
                <c:pt idx="3">
                  <c:v>31.665197727923871</c:v>
                </c:pt>
                <c:pt idx="4">
                  <c:v>32.194977315956429</c:v>
                </c:pt>
                <c:pt idx="5">
                  <c:v>32.741782652246833</c:v>
                </c:pt>
                <c:pt idx="6">
                  <c:v>34.579900741857315</c:v>
                </c:pt>
                <c:pt idx="7">
                  <c:v>35.224253452053695</c:v>
                </c:pt>
                <c:pt idx="8">
                  <c:v>36.25804630489236</c:v>
                </c:pt>
                <c:pt idx="9">
                  <c:v>37.061055736661039</c:v>
                </c:pt>
                <c:pt idx="10">
                  <c:v>37.825513502317584</c:v>
                </c:pt>
                <c:pt idx="11">
                  <c:v>39.037856382716953</c:v>
                </c:pt>
                <c:pt idx="12">
                  <c:v>39.859474206582128</c:v>
                </c:pt>
                <c:pt idx="13">
                  <c:v>40.185175553175888</c:v>
                </c:pt>
                <c:pt idx="14">
                  <c:v>40.981136062008538</c:v>
                </c:pt>
                <c:pt idx="15">
                  <c:v>41.819101071422693</c:v>
                </c:pt>
                <c:pt idx="16">
                  <c:v>42.098756517109116</c:v>
                </c:pt>
                <c:pt idx="17">
                  <c:v>42.906964162921817</c:v>
                </c:pt>
                <c:pt idx="18">
                  <c:v>43.839291353758831</c:v>
                </c:pt>
                <c:pt idx="19">
                  <c:v>44.49813709841095</c:v>
                </c:pt>
                <c:pt idx="20">
                  <c:v>45.310180089454015</c:v>
                </c:pt>
              </c:numCache>
            </c:numRef>
          </c:yVal>
        </c:ser>
        <c:ser>
          <c:idx val="2"/>
          <c:order val="2"/>
          <c:tx>
            <c:strRef>
              <c:f>'Fig 8-3 Relation Elec to NG Pr'!$K$5</c:f>
              <c:strCache>
                <c:ptCount val="1"/>
                <c:pt idx="0">
                  <c:v>Linear Fit Electric Price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8-3 Relation Elec to NG Pr'!$J$6:$J$76</c:f>
              <c:numCache>
                <c:formatCode>General</c:formatCode>
                <c:ptCount val="71"/>
                <c:pt idx="0">
                  <c:v>3</c:v>
                </c:pt>
                <c:pt idx="1">
                  <c:v>3.1</c:v>
                </c:pt>
                <c:pt idx="2" formatCode="0.00">
                  <c:v>3.2</c:v>
                </c:pt>
                <c:pt idx="3">
                  <c:v>3.3</c:v>
                </c:pt>
                <c:pt idx="4" formatCode="0.00">
                  <c:v>3.4</c:v>
                </c:pt>
                <c:pt idx="5">
                  <c:v>3.5</c:v>
                </c:pt>
                <c:pt idx="6" formatCode="0.00">
                  <c:v>3.6</c:v>
                </c:pt>
                <c:pt idx="7">
                  <c:v>3.7</c:v>
                </c:pt>
                <c:pt idx="8" formatCode="0.00">
                  <c:v>3.8</c:v>
                </c:pt>
                <c:pt idx="9">
                  <c:v>3.9</c:v>
                </c:pt>
                <c:pt idx="10" formatCode="0.00">
                  <c:v>4</c:v>
                </c:pt>
                <c:pt idx="11">
                  <c:v>4.0999999999999996</c:v>
                </c:pt>
                <c:pt idx="12" formatCode="0.00">
                  <c:v>4.2</c:v>
                </c:pt>
                <c:pt idx="13">
                  <c:v>4.3</c:v>
                </c:pt>
                <c:pt idx="14" formatCode="0.00">
                  <c:v>4.4000000000000004</c:v>
                </c:pt>
                <c:pt idx="15">
                  <c:v>4.5</c:v>
                </c:pt>
                <c:pt idx="16" formatCode="0.00">
                  <c:v>4.5999999999999996</c:v>
                </c:pt>
                <c:pt idx="17">
                  <c:v>4.7</c:v>
                </c:pt>
                <c:pt idx="18" formatCode="0.00">
                  <c:v>4.8</c:v>
                </c:pt>
                <c:pt idx="19">
                  <c:v>4.9000000000000004</c:v>
                </c:pt>
                <c:pt idx="20" formatCode="0.00">
                  <c:v>5</c:v>
                </c:pt>
                <c:pt idx="21">
                  <c:v>5.0999999999999996</c:v>
                </c:pt>
                <c:pt idx="22" formatCode="0.00">
                  <c:v>5.2</c:v>
                </c:pt>
                <c:pt idx="23">
                  <c:v>5.3</c:v>
                </c:pt>
                <c:pt idx="24" formatCode="0.00">
                  <c:v>5.4</c:v>
                </c:pt>
                <c:pt idx="25">
                  <c:v>5.5</c:v>
                </c:pt>
                <c:pt idx="26" formatCode="0.00">
                  <c:v>5.6</c:v>
                </c:pt>
                <c:pt idx="27">
                  <c:v>5.7</c:v>
                </c:pt>
                <c:pt idx="28" formatCode="0.00">
                  <c:v>5.8</c:v>
                </c:pt>
                <c:pt idx="29">
                  <c:v>5.9</c:v>
                </c:pt>
                <c:pt idx="30" formatCode="0.00">
                  <c:v>6</c:v>
                </c:pt>
                <c:pt idx="31">
                  <c:v>6.1</c:v>
                </c:pt>
                <c:pt idx="32" formatCode="0.00">
                  <c:v>6.2</c:v>
                </c:pt>
                <c:pt idx="33">
                  <c:v>6.3</c:v>
                </c:pt>
                <c:pt idx="34" formatCode="0.00">
                  <c:v>6.4</c:v>
                </c:pt>
                <c:pt idx="35">
                  <c:v>6.5</c:v>
                </c:pt>
                <c:pt idx="36" formatCode="0.00">
                  <c:v>6.6</c:v>
                </c:pt>
                <c:pt idx="37">
                  <c:v>6.7</c:v>
                </c:pt>
                <c:pt idx="38" formatCode="0.00">
                  <c:v>6.8</c:v>
                </c:pt>
                <c:pt idx="39">
                  <c:v>6.9</c:v>
                </c:pt>
                <c:pt idx="40" formatCode="0.00">
                  <c:v>7</c:v>
                </c:pt>
                <c:pt idx="41">
                  <c:v>7.1</c:v>
                </c:pt>
                <c:pt idx="42" formatCode="0.00">
                  <c:v>7.2</c:v>
                </c:pt>
                <c:pt idx="43">
                  <c:v>7.3</c:v>
                </c:pt>
                <c:pt idx="44" formatCode="0.00">
                  <c:v>7.4</c:v>
                </c:pt>
                <c:pt idx="45">
                  <c:v>7.5</c:v>
                </c:pt>
                <c:pt idx="46" formatCode="0.00">
                  <c:v>7.6</c:v>
                </c:pt>
                <c:pt idx="47">
                  <c:v>7.7</c:v>
                </c:pt>
                <c:pt idx="48" formatCode="0.00">
                  <c:v>7.8</c:v>
                </c:pt>
                <c:pt idx="49">
                  <c:v>7.9</c:v>
                </c:pt>
                <c:pt idx="50" formatCode="0.00">
                  <c:v>8</c:v>
                </c:pt>
                <c:pt idx="51">
                  <c:v>8.1</c:v>
                </c:pt>
                <c:pt idx="52" formatCode="0.00">
                  <c:v>8.1999999999999993</c:v>
                </c:pt>
                <c:pt idx="53">
                  <c:v>8.3000000000000007</c:v>
                </c:pt>
                <c:pt idx="54" formatCode="0.00">
                  <c:v>8.4</c:v>
                </c:pt>
                <c:pt idx="55">
                  <c:v>8.5</c:v>
                </c:pt>
                <c:pt idx="56" formatCode="0.00">
                  <c:v>8.6000000000000103</c:v>
                </c:pt>
                <c:pt idx="57">
                  <c:v>8.6999999999999993</c:v>
                </c:pt>
                <c:pt idx="58" formatCode="0.00">
                  <c:v>8.8000000000000007</c:v>
                </c:pt>
                <c:pt idx="59">
                  <c:v>8.9000000000000092</c:v>
                </c:pt>
                <c:pt idx="60" formatCode="0.00">
                  <c:v>9.0000000000000107</c:v>
                </c:pt>
              </c:numCache>
            </c:numRef>
          </c:xVal>
          <c:yVal>
            <c:numRef>
              <c:f>'Fig 8-3 Relation Elec to NG Pr'!$K$6:$K$76</c:f>
              <c:numCache>
                <c:formatCode>0.00</c:formatCode>
                <c:ptCount val="71"/>
                <c:pt idx="0">
                  <c:v>22.972856467291308</c:v>
                </c:pt>
                <c:pt idx="1">
                  <c:v>23.764515899041943</c:v>
                </c:pt>
                <c:pt idx="2">
                  <c:v>24.556175330792577</c:v>
                </c:pt>
                <c:pt idx="3">
                  <c:v>25.347834762543204</c:v>
                </c:pt>
                <c:pt idx="4">
                  <c:v>26.139494194293839</c:v>
                </c:pt>
                <c:pt idx="5">
                  <c:v>26.93115362604447</c:v>
                </c:pt>
                <c:pt idx="6">
                  <c:v>27.722813057795104</c:v>
                </c:pt>
                <c:pt idx="7">
                  <c:v>28.514472489545735</c:v>
                </c:pt>
                <c:pt idx="8">
                  <c:v>29.306131921296366</c:v>
                </c:pt>
                <c:pt idx="9">
                  <c:v>30.097791353046997</c:v>
                </c:pt>
                <c:pt idx="10">
                  <c:v>30.889450784797631</c:v>
                </c:pt>
                <c:pt idx="11">
                  <c:v>31.681110216548262</c:v>
                </c:pt>
                <c:pt idx="12">
                  <c:v>32.4727696482989</c:v>
                </c:pt>
                <c:pt idx="13">
                  <c:v>33.264429080049524</c:v>
                </c:pt>
                <c:pt idx="14">
                  <c:v>34.056088511800162</c:v>
                </c:pt>
                <c:pt idx="15">
                  <c:v>34.847747943550793</c:v>
                </c:pt>
                <c:pt idx="16">
                  <c:v>35.639407375301424</c:v>
                </c:pt>
                <c:pt idx="17">
                  <c:v>36.431066807052055</c:v>
                </c:pt>
                <c:pt idx="18">
                  <c:v>37.222726238802686</c:v>
                </c:pt>
                <c:pt idx="19">
                  <c:v>38.014385670553324</c:v>
                </c:pt>
                <c:pt idx="20">
                  <c:v>38.806045102303955</c:v>
                </c:pt>
                <c:pt idx="21">
                  <c:v>39.597704534054586</c:v>
                </c:pt>
                <c:pt idx="22">
                  <c:v>40.389363965805217</c:v>
                </c:pt>
                <c:pt idx="23">
                  <c:v>41.181023397555848</c:v>
                </c:pt>
                <c:pt idx="24">
                  <c:v>41.972682829306486</c:v>
                </c:pt>
                <c:pt idx="25">
                  <c:v>42.764342261057116</c:v>
                </c:pt>
                <c:pt idx="26">
                  <c:v>43.55600169280774</c:v>
                </c:pt>
                <c:pt idx="27">
                  <c:v>44.347661124558378</c:v>
                </c:pt>
                <c:pt idx="28">
                  <c:v>45.139320556309009</c:v>
                </c:pt>
                <c:pt idx="29">
                  <c:v>45.930979988059647</c:v>
                </c:pt>
                <c:pt idx="30">
                  <c:v>46.722639419810271</c:v>
                </c:pt>
                <c:pt idx="31">
                  <c:v>47.514298851560902</c:v>
                </c:pt>
                <c:pt idx="32">
                  <c:v>48.30595828331154</c:v>
                </c:pt>
                <c:pt idx="33">
                  <c:v>49.097617715062171</c:v>
                </c:pt>
                <c:pt idx="34">
                  <c:v>49.889277146812809</c:v>
                </c:pt>
                <c:pt idx="35">
                  <c:v>50.680936578563433</c:v>
                </c:pt>
                <c:pt idx="36">
                  <c:v>51.472596010314064</c:v>
                </c:pt>
                <c:pt idx="37">
                  <c:v>52.264255442064702</c:v>
                </c:pt>
                <c:pt idx="38">
                  <c:v>53.055914873815333</c:v>
                </c:pt>
                <c:pt idx="39">
                  <c:v>53.847574305565963</c:v>
                </c:pt>
                <c:pt idx="40">
                  <c:v>54.639233737316594</c:v>
                </c:pt>
                <c:pt idx="41">
                  <c:v>55.430893169067225</c:v>
                </c:pt>
                <c:pt idx="42">
                  <c:v>56.222552600817863</c:v>
                </c:pt>
                <c:pt idx="43">
                  <c:v>57.014212032568494</c:v>
                </c:pt>
                <c:pt idx="44">
                  <c:v>57.805871464319125</c:v>
                </c:pt>
                <c:pt idx="45">
                  <c:v>58.597530896069756</c:v>
                </c:pt>
                <c:pt idx="46">
                  <c:v>59.389190327820387</c:v>
                </c:pt>
                <c:pt idx="47">
                  <c:v>60.180849759571025</c:v>
                </c:pt>
                <c:pt idx="48">
                  <c:v>60.972509191321649</c:v>
                </c:pt>
                <c:pt idx="49">
                  <c:v>61.764168623072287</c:v>
                </c:pt>
                <c:pt idx="50">
                  <c:v>62.555828054822918</c:v>
                </c:pt>
                <c:pt idx="51">
                  <c:v>63.347487486573549</c:v>
                </c:pt>
                <c:pt idx="52">
                  <c:v>64.139146918324172</c:v>
                </c:pt>
                <c:pt idx="53">
                  <c:v>64.930806350074818</c:v>
                </c:pt>
                <c:pt idx="54">
                  <c:v>65.722465781825463</c:v>
                </c:pt>
                <c:pt idx="55">
                  <c:v>66.514125213576079</c:v>
                </c:pt>
                <c:pt idx="56">
                  <c:v>67.305784645326781</c:v>
                </c:pt>
                <c:pt idx="57">
                  <c:v>68.097444077077341</c:v>
                </c:pt>
                <c:pt idx="58">
                  <c:v>68.889103508827986</c:v>
                </c:pt>
                <c:pt idx="59">
                  <c:v>69.680762940578688</c:v>
                </c:pt>
                <c:pt idx="60">
                  <c:v>70.472422372329333</c:v>
                </c:pt>
              </c:numCache>
            </c:numRef>
          </c:yVal>
        </c:ser>
        <c:axId val="126707968"/>
        <c:axId val="126718336"/>
      </c:scatterChart>
      <c:valAx>
        <c:axId val="12670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Natural Gas Price $/mmbtu (2012$)</a:t>
                </a:r>
              </a:p>
            </c:rich>
          </c:tx>
          <c:layout/>
        </c:title>
        <c:numFmt formatCode="0" sourceLinked="0"/>
        <c:tickLblPos val="nextTo"/>
        <c:crossAx val="126718336"/>
        <c:crosses val="autoZero"/>
        <c:crossBetween val="midCat"/>
      </c:valAx>
      <c:valAx>
        <c:axId val="126718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Electricity Price $/MWh (2012$) </a:t>
                </a:r>
              </a:p>
            </c:rich>
          </c:tx>
          <c:layout/>
        </c:title>
        <c:numFmt formatCode="0" sourceLinked="0"/>
        <c:tickLblPos val="nextTo"/>
        <c:crossAx val="126707968"/>
        <c:crosses val="autoZero"/>
        <c:crossBetween val="midCat"/>
      </c:valAx>
    </c:plotArea>
    <c:legend>
      <c:legendPos val="b"/>
      <c:layout/>
    </c:legend>
    <c:plotVisOnly val="1"/>
  </c:chart>
  <c:txPr>
    <a:bodyPr/>
    <a:lstStyle/>
    <a:p>
      <a:pPr>
        <a:defRPr sz="12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</xdr:colOff>
      <xdr:row>18</xdr:row>
      <xdr:rowOff>35719</xdr:rowOff>
    </xdr:from>
    <xdr:to>
      <xdr:col>22</xdr:col>
      <xdr:colOff>150019</xdr:colOff>
      <xdr:row>45</xdr:row>
      <xdr:rowOff>154781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297656</xdr:colOff>
      <xdr:row>14</xdr:row>
      <xdr:rowOff>7143</xdr:rowOff>
    </xdr:from>
    <xdr:to>
      <xdr:col>20</xdr:col>
      <xdr:colOff>314326</xdr:colOff>
      <xdr:row>16</xdr:row>
      <xdr:rowOff>116680</xdr:rowOff>
    </xdr:to>
    <xdr:sp macro="" textlink="">
      <xdr:nvSpPr>
        <xdr:cNvPr id="11" name="TextBox 10"/>
        <xdr:cNvSpPr txBox="1"/>
      </xdr:nvSpPr>
      <xdr:spPr>
        <a:xfrm>
          <a:off x="5193506" y="3407568"/>
          <a:ext cx="5960270" cy="4333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Figure 8-1: Historic and Forecast </a:t>
          </a:r>
          <a:r>
            <a:rPr lang="en-US" sz="1100"/>
            <a:t>Annual Wholesale</a:t>
          </a:r>
          <a:r>
            <a:rPr lang="en-US" sz="1100" baseline="0"/>
            <a:t> Electricity Price at Mid-C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16</xdr:row>
      <xdr:rowOff>123824</xdr:rowOff>
    </xdr:from>
    <xdr:to>
      <xdr:col>18</xdr:col>
      <xdr:colOff>142874</xdr:colOff>
      <xdr:row>42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276225</xdr:colOff>
      <xdr:row>13</xdr:row>
      <xdr:rowOff>28575</xdr:rowOff>
    </xdr:from>
    <xdr:to>
      <xdr:col>18</xdr:col>
      <xdr:colOff>228600</xdr:colOff>
      <xdr:row>15</xdr:row>
      <xdr:rowOff>142875</xdr:rowOff>
    </xdr:to>
    <xdr:sp macro="" textlink="">
      <xdr:nvSpPr>
        <xdr:cNvPr id="3" name="TextBox 2"/>
        <xdr:cNvSpPr txBox="1"/>
      </xdr:nvSpPr>
      <xdr:spPr>
        <a:xfrm>
          <a:off x="6686550" y="3295650"/>
          <a:ext cx="59912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Figure 8-2: Monthly Electricity</a:t>
          </a:r>
          <a:r>
            <a:rPr lang="en-US" sz="1100" baseline="0"/>
            <a:t> </a:t>
          </a:r>
          <a:r>
            <a:rPr lang="en-US" sz="1100"/>
            <a:t>Prices and Hydro Generation in year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13</xdr:row>
      <xdr:rowOff>47625</xdr:rowOff>
    </xdr:from>
    <xdr:to>
      <xdr:col>20</xdr:col>
      <xdr:colOff>561975</xdr:colOff>
      <xdr:row>40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209550</xdr:colOff>
      <xdr:row>7</xdr:row>
      <xdr:rowOff>85725</xdr:rowOff>
    </xdr:from>
    <xdr:to>
      <xdr:col>21</xdr:col>
      <xdr:colOff>123825</xdr:colOff>
      <xdr:row>11</xdr:row>
      <xdr:rowOff>152400</xdr:rowOff>
    </xdr:to>
    <xdr:sp macro="" textlink="">
      <xdr:nvSpPr>
        <xdr:cNvPr id="3" name="TextBox 2"/>
        <xdr:cNvSpPr txBox="1"/>
      </xdr:nvSpPr>
      <xdr:spPr>
        <a:xfrm>
          <a:off x="14192250" y="2190750"/>
          <a:ext cx="60102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aseline="0"/>
            <a:t>Figure 8 - 3: Relationship of  Electricity Price to Natural Gas Price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K115"/>
  <sheetViews>
    <sheetView tabSelected="1" zoomScaleNormal="100" workbookViewId="0">
      <selection activeCell="AJ28" sqref="AJ28"/>
    </sheetView>
  </sheetViews>
  <sheetFormatPr defaultRowHeight="12.75"/>
  <cols>
    <col min="2" max="2" width="8.7109375" bestFit="1" customWidth="1"/>
    <col min="3" max="3" width="22.5703125" bestFit="1" customWidth="1"/>
    <col min="4" max="34" width="5.5703125" bestFit="1" customWidth="1"/>
    <col min="36" max="36" width="12.7109375" bestFit="1" customWidth="1"/>
  </cols>
  <sheetData>
    <row r="3" spans="2:37">
      <c r="B3" s="6" t="s">
        <v>0</v>
      </c>
      <c r="C3" s="7" t="s">
        <v>6</v>
      </c>
      <c r="AJ3" t="s">
        <v>23</v>
      </c>
      <c r="AK3">
        <v>0.04</v>
      </c>
    </row>
    <row r="4" spans="2:37">
      <c r="B4" s="8" t="s">
        <v>1</v>
      </c>
      <c r="C4" s="9" t="s">
        <v>2</v>
      </c>
      <c r="D4" s="3">
        <v>2005</v>
      </c>
      <c r="E4" s="3">
        <v>2006</v>
      </c>
      <c r="F4" s="3">
        <v>2007</v>
      </c>
      <c r="G4" s="3">
        <v>2008</v>
      </c>
      <c r="H4" s="3">
        <v>2009</v>
      </c>
      <c r="I4" s="3">
        <v>2010</v>
      </c>
      <c r="J4" s="3">
        <v>2011</v>
      </c>
      <c r="K4" s="3">
        <v>2012</v>
      </c>
      <c r="L4" s="3">
        <v>2013</v>
      </c>
      <c r="M4" s="3">
        <v>2014</v>
      </c>
      <c r="N4" s="3">
        <v>2015</v>
      </c>
      <c r="O4" s="3">
        <v>2016</v>
      </c>
      <c r="P4" s="3">
        <v>2017</v>
      </c>
      <c r="Q4" s="3">
        <v>2018</v>
      </c>
      <c r="R4" s="3">
        <v>2019</v>
      </c>
      <c r="S4" s="3">
        <v>2020</v>
      </c>
      <c r="T4" s="3">
        <v>2021</v>
      </c>
      <c r="U4" s="3">
        <v>2022</v>
      </c>
      <c r="V4" s="3">
        <v>2023</v>
      </c>
      <c r="W4" s="3">
        <v>2024</v>
      </c>
      <c r="X4" s="3">
        <v>2025</v>
      </c>
      <c r="Y4" s="3">
        <v>2026</v>
      </c>
      <c r="Z4" s="3">
        <v>2027</v>
      </c>
      <c r="AA4" s="3">
        <v>2028</v>
      </c>
      <c r="AB4" s="3">
        <v>2029</v>
      </c>
      <c r="AC4" s="3">
        <v>2030</v>
      </c>
      <c r="AD4" s="3">
        <v>2031</v>
      </c>
      <c r="AE4" s="3">
        <v>2032</v>
      </c>
      <c r="AF4" s="3">
        <v>2033</v>
      </c>
      <c r="AG4" s="3">
        <v>2034</v>
      </c>
      <c r="AH4" s="3">
        <v>2035</v>
      </c>
      <c r="AJ4" t="s">
        <v>22</v>
      </c>
    </row>
    <row r="6" spans="2:37">
      <c r="C6" s="1" t="s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4">
        <v>29.415578213157705</v>
      </c>
      <c r="O6" s="4">
        <v>28.995421432509421</v>
      </c>
      <c r="P6" s="4">
        <v>28.654654921666278</v>
      </c>
      <c r="Q6" s="4">
        <v>28.465831874261792</v>
      </c>
      <c r="R6" s="4">
        <v>28.616853564926917</v>
      </c>
      <c r="S6" s="4">
        <v>28.707670653914388</v>
      </c>
      <c r="T6" s="4">
        <v>30.036558073173069</v>
      </c>
      <c r="U6" s="4">
        <v>30.227579495737682</v>
      </c>
      <c r="V6" s="4">
        <v>30.752128419771402</v>
      </c>
      <c r="W6" s="4">
        <v>31.089668394122342</v>
      </c>
      <c r="X6" s="4">
        <v>31.279619664953341</v>
      </c>
      <c r="Y6" s="4">
        <v>31.929223499500605</v>
      </c>
      <c r="Z6" s="4">
        <v>32.247378406941529</v>
      </c>
      <c r="AA6" s="4">
        <v>32.116423929794479</v>
      </c>
      <c r="AB6" s="4">
        <v>32.438872158475995</v>
      </c>
      <c r="AC6" s="4">
        <v>32.654705862716206</v>
      </c>
      <c r="AD6" s="4">
        <v>32.500034978769236</v>
      </c>
      <c r="AE6" s="4">
        <v>32.670783567697327</v>
      </c>
      <c r="AF6" s="4">
        <v>32.989021060344754</v>
      </c>
      <c r="AG6" s="4">
        <v>33.076194833749859</v>
      </c>
      <c r="AH6" s="4">
        <v>33.316509475705338</v>
      </c>
      <c r="AJ6" s="18">
        <f>NPV($AK$3,O6:AH6)</f>
        <v>418.23855213217831</v>
      </c>
      <c r="AK6" s="18">
        <f>-PMT($AK$3,20,AJ6)</f>
        <v>30.77472472079716</v>
      </c>
    </row>
    <row r="7" spans="2:37">
      <c r="C7" s="1" t="s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4">
        <v>32.925500012508778</v>
      </c>
      <c r="O7" s="4">
        <v>33.444010476159526</v>
      </c>
      <c r="P7" s="4">
        <v>34.198681236041878</v>
      </c>
      <c r="Q7" s="4">
        <v>35.355766164425653</v>
      </c>
      <c r="R7" s="4">
        <v>36.709962052014347</v>
      </c>
      <c r="S7" s="4">
        <v>37.673495265655845</v>
      </c>
      <c r="T7" s="4">
        <v>40.236953516525148</v>
      </c>
      <c r="U7" s="4">
        <v>41.38616209067029</v>
      </c>
      <c r="V7" s="4">
        <v>42.987575663505652</v>
      </c>
      <c r="W7" s="4">
        <v>44.27301720186771</v>
      </c>
      <c r="X7" s="4">
        <v>45.543846442689947</v>
      </c>
      <c r="Y7" s="4">
        <v>47.453224651016306</v>
      </c>
      <c r="Z7" s="4">
        <v>48.916885808658648</v>
      </c>
      <c r="AA7" s="4">
        <v>49.679500314919146</v>
      </c>
      <c r="AB7" s="4">
        <v>51.232624864009622</v>
      </c>
      <c r="AC7" s="4">
        <v>52.827713181338972</v>
      </c>
      <c r="AD7" s="4">
        <v>53.540975836065627</v>
      </c>
      <c r="AE7" s="4">
        <v>55.004749983252552</v>
      </c>
      <c r="AF7" s="4">
        <v>56.897660667010491</v>
      </c>
      <c r="AG7" s="4">
        <v>58.248493322099527</v>
      </c>
      <c r="AH7" s="4">
        <v>59.813128587296241</v>
      </c>
      <c r="AJ7" s="18">
        <f t="shared" ref="AJ7:AJ11" si="0">NPV($AK$3,O7:AH7)</f>
        <v>604.07465121479447</v>
      </c>
      <c r="AK7" s="18">
        <f>-PMT($AK$3,20,AJ7)</f>
        <v>44.448870165540548</v>
      </c>
    </row>
    <row r="8" spans="2:37">
      <c r="C8" s="19" t="s">
        <v>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20">
        <f t="shared" ref="N8:AH8" si="1">N7-N6</f>
        <v>3.5099217993510727</v>
      </c>
      <c r="O8" s="20">
        <f t="shared" si="1"/>
        <v>4.4485890436501059</v>
      </c>
      <c r="P8" s="20">
        <f t="shared" si="1"/>
        <v>5.5440263143755999</v>
      </c>
      <c r="Q8" s="20">
        <f t="shared" si="1"/>
        <v>6.8899342901638612</v>
      </c>
      <c r="R8" s="20">
        <f t="shared" si="1"/>
        <v>8.0931084870874308</v>
      </c>
      <c r="S8" s="20">
        <f t="shared" si="1"/>
        <v>8.9658246117414571</v>
      </c>
      <c r="T8" s="20">
        <f t="shared" si="1"/>
        <v>10.200395443352079</v>
      </c>
      <c r="U8" s="20">
        <f t="shared" si="1"/>
        <v>11.158582594932607</v>
      </c>
      <c r="V8" s="20">
        <f t="shared" si="1"/>
        <v>12.235447243734249</v>
      </c>
      <c r="W8" s="20">
        <f t="shared" si="1"/>
        <v>13.183348807745368</v>
      </c>
      <c r="X8" s="20">
        <f t="shared" si="1"/>
        <v>14.264226777736607</v>
      </c>
      <c r="Y8" s="20">
        <f t="shared" si="1"/>
        <v>15.524001151515701</v>
      </c>
      <c r="Z8" s="20">
        <f t="shared" si="1"/>
        <v>16.669507401717119</v>
      </c>
      <c r="AA8" s="20">
        <f t="shared" si="1"/>
        <v>17.563076385124667</v>
      </c>
      <c r="AB8" s="20">
        <f t="shared" si="1"/>
        <v>18.793752705533628</v>
      </c>
      <c r="AC8" s="20">
        <f t="shared" si="1"/>
        <v>20.173007318622766</v>
      </c>
      <c r="AD8" s="20">
        <f t="shared" si="1"/>
        <v>21.040940857296391</v>
      </c>
      <c r="AE8" s="20">
        <f t="shared" si="1"/>
        <v>22.333966415555224</v>
      </c>
      <c r="AF8" s="20">
        <f t="shared" si="1"/>
        <v>23.908639606665737</v>
      </c>
      <c r="AG8" s="20">
        <f t="shared" si="1"/>
        <v>25.172298488349668</v>
      </c>
      <c r="AH8" s="20">
        <f t="shared" si="1"/>
        <v>26.496619111590903</v>
      </c>
      <c r="AJ8" s="18"/>
    </row>
    <row r="9" spans="2:37">
      <c r="C9" s="2" t="s">
        <v>18</v>
      </c>
      <c r="D9" s="2"/>
      <c r="E9" s="2"/>
      <c r="F9" s="2"/>
      <c r="G9" s="2"/>
      <c r="H9" s="2"/>
      <c r="I9" s="2"/>
      <c r="J9" s="2"/>
      <c r="K9" s="2"/>
      <c r="L9" s="2"/>
      <c r="M9" s="2"/>
      <c r="N9" s="5">
        <v>31.161540144412825</v>
      </c>
      <c r="O9" s="5">
        <v>31.20293468246425</v>
      </c>
      <c r="P9" s="5">
        <v>31.418250446310804</v>
      </c>
      <c r="Q9" s="5">
        <v>31.665197727923871</v>
      </c>
      <c r="R9" s="5">
        <v>32.194977315956429</v>
      </c>
      <c r="S9" s="5">
        <v>32.741782652246833</v>
      </c>
      <c r="T9" s="5">
        <v>34.579900741857315</v>
      </c>
      <c r="U9" s="5">
        <v>35.224253452053695</v>
      </c>
      <c r="V9" s="5">
        <v>36.25804630489236</v>
      </c>
      <c r="W9" s="5">
        <v>37.061055736661039</v>
      </c>
      <c r="X9" s="5">
        <v>37.825513502317584</v>
      </c>
      <c r="Y9" s="5">
        <v>39.037856382716953</v>
      </c>
      <c r="Z9" s="5">
        <v>39.859474206582128</v>
      </c>
      <c r="AA9" s="5">
        <v>40.185175553175888</v>
      </c>
      <c r="AB9" s="5">
        <v>40.981136062008538</v>
      </c>
      <c r="AC9" s="5">
        <v>41.819101071422693</v>
      </c>
      <c r="AD9" s="5">
        <v>42.098756517109116</v>
      </c>
      <c r="AE9" s="5">
        <v>42.906964162921817</v>
      </c>
      <c r="AF9" s="5">
        <v>43.839291353758831</v>
      </c>
      <c r="AG9" s="5">
        <v>44.49813709841095</v>
      </c>
      <c r="AH9" s="5">
        <v>45.310180089454015</v>
      </c>
      <c r="AJ9" s="18">
        <f t="shared" si="0"/>
        <v>503.03379135759297</v>
      </c>
      <c r="AK9" s="18">
        <f>-PMT($AK$3,20,AJ9)</f>
        <v>37.014106842537977</v>
      </c>
    </row>
    <row r="10" spans="2:37">
      <c r="C10" s="2" t="s">
        <v>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4">
        <v>30.071072987018709</v>
      </c>
      <c r="O10" s="4">
        <v>30.147688546106373</v>
      </c>
      <c r="P10" s="4">
        <v>30.872830314863506</v>
      </c>
      <c r="Q10" s="4">
        <v>31.308779717801293</v>
      </c>
      <c r="R10" s="4">
        <v>31.881835890200627</v>
      </c>
      <c r="S10" s="4">
        <v>31.60551762629111</v>
      </c>
      <c r="T10" s="4">
        <v>33.249076414294379</v>
      </c>
      <c r="U10" s="4">
        <v>33.81907207115399</v>
      </c>
      <c r="V10" s="4">
        <v>34.54805068910558</v>
      </c>
      <c r="W10" s="4">
        <v>34.918707515568038</v>
      </c>
      <c r="X10" s="4">
        <v>35.700958611085213</v>
      </c>
      <c r="Y10" s="4">
        <v>36.676513096549151</v>
      </c>
      <c r="Z10" s="4">
        <v>37.496010407307416</v>
      </c>
      <c r="AA10" s="4">
        <v>37.963502930787186</v>
      </c>
      <c r="AB10" s="4">
        <v>38.917474493403553</v>
      </c>
      <c r="AC10" s="4">
        <v>39.267831362792833</v>
      </c>
      <c r="AD10" s="4">
        <v>40.208872989016463</v>
      </c>
      <c r="AE10" s="4">
        <v>41.043940417145045</v>
      </c>
      <c r="AF10" s="4">
        <v>42.548220124140585</v>
      </c>
      <c r="AG10" s="4">
        <v>43.117831533445653</v>
      </c>
      <c r="AH10" s="4">
        <v>44.435148329328094</v>
      </c>
      <c r="AJ10" s="18">
        <f t="shared" si="0"/>
        <v>483.07689402442401</v>
      </c>
      <c r="AK10" s="18">
        <f>-PMT($AK$3,20,AJ10)</f>
        <v>35.545643405634657</v>
      </c>
    </row>
    <row r="11" spans="2:37">
      <c r="C11" s="2" t="s">
        <v>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4">
        <v>32.793861500943571</v>
      </c>
      <c r="O11" s="4">
        <v>33.206296891002623</v>
      </c>
      <c r="P11" s="4">
        <v>32.88830874722418</v>
      </c>
      <c r="Q11" s="4">
        <v>32.860032239370554</v>
      </c>
      <c r="R11" s="4">
        <v>33.606243854502175</v>
      </c>
      <c r="S11" s="4">
        <v>33.977166146545819</v>
      </c>
      <c r="T11" s="4">
        <v>36.05034044820259</v>
      </c>
      <c r="U11" s="4">
        <v>36.889788800477476</v>
      </c>
      <c r="V11" s="4">
        <v>37.694879495136583</v>
      </c>
      <c r="W11" s="4">
        <v>38.280325654414746</v>
      </c>
      <c r="X11" s="4">
        <v>39.520987588684775</v>
      </c>
      <c r="Y11" s="4">
        <v>41.068997423575553</v>
      </c>
      <c r="Z11" s="4">
        <v>42.319447747676904</v>
      </c>
      <c r="AA11" s="4">
        <v>43.328292384271776</v>
      </c>
      <c r="AB11" s="4">
        <v>44.700049540882596</v>
      </c>
      <c r="AC11" s="4">
        <v>45.696437598263557</v>
      </c>
      <c r="AD11" s="4">
        <v>46.64532911559489</v>
      </c>
      <c r="AE11" s="4">
        <v>47.371640357393922</v>
      </c>
      <c r="AF11" s="4">
        <v>48.714997470450918</v>
      </c>
      <c r="AG11" s="4">
        <v>49.597667695897869</v>
      </c>
      <c r="AH11" s="4">
        <v>50.574847824745085</v>
      </c>
      <c r="AJ11" s="18">
        <f t="shared" si="0"/>
        <v>536.07645902893682</v>
      </c>
      <c r="AK11" s="18">
        <f>-PMT($AK$3,20,AJ11)</f>
        <v>39.445444165322655</v>
      </c>
    </row>
    <row r="12" spans="2:37">
      <c r="C12" s="2" t="s">
        <v>9</v>
      </c>
      <c r="D12" s="10">
        <v>65.88994697488242</v>
      </c>
      <c r="E12" s="10">
        <v>49.816685953269733</v>
      </c>
      <c r="F12" s="10">
        <v>54.65252959468895</v>
      </c>
      <c r="G12" s="10">
        <v>62.901879804479876</v>
      </c>
      <c r="H12" s="10">
        <v>33.537007795881919</v>
      </c>
      <c r="I12" s="10">
        <v>33.655537191713314</v>
      </c>
      <c r="J12" s="10">
        <v>25.426866712748062</v>
      </c>
      <c r="K12" s="10">
        <v>18.903911290322586</v>
      </c>
      <c r="L12" s="10">
        <v>33.151755939208378</v>
      </c>
      <c r="M12" s="10">
        <v>32.498849429108326</v>
      </c>
    </row>
    <row r="53" spans="26:26">
      <c r="Z53" t="s">
        <v>10</v>
      </c>
    </row>
    <row r="115" spans="23:23">
      <c r="W115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P12"/>
  <sheetViews>
    <sheetView workbookViewId="0">
      <selection activeCell="D29" sqref="D29"/>
    </sheetView>
  </sheetViews>
  <sheetFormatPr defaultRowHeight="12.75"/>
  <cols>
    <col min="2" max="2" width="8.7109375" bestFit="1" customWidth="1"/>
    <col min="3" max="3" width="23.28515625" bestFit="1" customWidth="1"/>
    <col min="4" max="4" width="28.140625" bestFit="1" customWidth="1"/>
    <col min="5" max="5" width="8.5703125" bestFit="1" customWidth="1"/>
    <col min="6" max="16" width="6.5703125" bestFit="1" customWidth="1"/>
  </cols>
  <sheetData>
    <row r="3" spans="2:16" ht="13.5" thickBot="1">
      <c r="C3" s="1" t="s">
        <v>24</v>
      </c>
    </row>
    <row r="4" spans="2:16" ht="13.5" thickBot="1">
      <c r="B4" s="21" t="s">
        <v>0</v>
      </c>
      <c r="C4" s="24" t="s">
        <v>25</v>
      </c>
    </row>
    <row r="5" spans="2:16" ht="13.5" thickBot="1">
      <c r="B5" s="22" t="s">
        <v>1</v>
      </c>
      <c r="C5" s="23" t="s">
        <v>2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  <c r="P5" t="s">
        <v>37</v>
      </c>
    </row>
    <row r="6" spans="2:16">
      <c r="B6" s="1"/>
      <c r="C6" s="1"/>
    </row>
    <row r="7" spans="2:16">
      <c r="B7" s="1" t="s">
        <v>38</v>
      </c>
      <c r="C7" s="1" t="s">
        <v>39</v>
      </c>
      <c r="D7" t="s">
        <v>42</v>
      </c>
      <c r="E7" s="5">
        <v>35.551957701015851</v>
      </c>
      <c r="F7" s="5">
        <v>33.93694072187651</v>
      </c>
      <c r="G7" s="5">
        <v>32.27922979997831</v>
      </c>
      <c r="H7" s="5">
        <v>29.797648769500476</v>
      </c>
      <c r="I7" s="5">
        <v>28.715533015801057</v>
      </c>
      <c r="J7" s="5">
        <v>29.093840001596849</v>
      </c>
      <c r="K7" s="5">
        <v>30.959863982063133</v>
      </c>
      <c r="L7" s="5">
        <v>33.340508098487604</v>
      </c>
      <c r="M7" s="5">
        <v>33.411076090706104</v>
      </c>
      <c r="N7" s="5">
        <v>34.578843272779785</v>
      </c>
      <c r="O7" s="5">
        <v>34.480190396816418</v>
      </c>
      <c r="P7" s="5">
        <v>36.697912319330221</v>
      </c>
    </row>
    <row r="8" spans="2:16">
      <c r="C8" s="1" t="s">
        <v>39</v>
      </c>
      <c r="D8" t="s">
        <v>44</v>
      </c>
      <c r="E8" s="5">
        <v>38.322592536542601</v>
      </c>
      <c r="F8" s="5">
        <v>36.147538202501963</v>
      </c>
      <c r="G8" s="5">
        <v>35.459471727895426</v>
      </c>
      <c r="H8" s="5">
        <v>33.300800974769487</v>
      </c>
      <c r="I8" s="5">
        <v>33.36498244509793</v>
      </c>
      <c r="J8" s="5">
        <v>33.760331868949734</v>
      </c>
      <c r="K8" s="5">
        <v>34.675106693510571</v>
      </c>
      <c r="L8" s="5">
        <v>36.910450848364768</v>
      </c>
      <c r="M8" s="5">
        <v>36.550152624432279</v>
      </c>
      <c r="N8" s="5">
        <v>37.101580912686686</v>
      </c>
      <c r="O8" s="5">
        <v>37.000687922442751</v>
      </c>
      <c r="P8" s="5">
        <v>39.223540145897132</v>
      </c>
    </row>
    <row r="9" spans="2:16">
      <c r="C9" s="1" t="s">
        <v>39</v>
      </c>
      <c r="D9" t="s">
        <v>45</v>
      </c>
      <c r="E9" s="5">
        <v>31.715696109846998</v>
      </c>
      <c r="F9" s="5">
        <v>30.949656088753301</v>
      </c>
      <c r="G9" s="5">
        <v>28.245750304501552</v>
      </c>
      <c r="H9" s="5">
        <v>25.003856917678736</v>
      </c>
      <c r="I9" s="5">
        <v>22.818664968423377</v>
      </c>
      <c r="J9" s="5">
        <v>22.70810874010645</v>
      </c>
      <c r="K9" s="5">
        <v>25.815683117714659</v>
      </c>
      <c r="L9" s="5">
        <v>28.812771545101018</v>
      </c>
      <c r="M9" s="5">
        <v>29.115485654880352</v>
      </c>
      <c r="N9" s="5">
        <v>31.085802328439883</v>
      </c>
      <c r="O9" s="5">
        <v>31.329570685973962</v>
      </c>
      <c r="P9" s="5">
        <v>33.200883093094738</v>
      </c>
    </row>
    <row r="10" spans="2:16">
      <c r="C10" s="1" t="s">
        <v>39</v>
      </c>
      <c r="D10" t="s">
        <v>40</v>
      </c>
      <c r="E10" s="25">
        <v>23356.89</v>
      </c>
      <c r="F10" s="25">
        <v>23009.749000000003</v>
      </c>
      <c r="G10" s="25">
        <v>22377.098999999998</v>
      </c>
      <c r="H10" s="25">
        <v>21616.681</v>
      </c>
      <c r="I10" s="25">
        <v>21318.687000000002</v>
      </c>
      <c r="J10" s="25">
        <v>21530.789000000001</v>
      </c>
      <c r="K10" s="25">
        <v>21689.983999999997</v>
      </c>
      <c r="L10" s="25">
        <v>21523.935999999998</v>
      </c>
      <c r="M10" s="25">
        <v>21161.938999999998</v>
      </c>
      <c r="N10" s="25">
        <v>21488.077999999998</v>
      </c>
      <c r="O10" s="25">
        <v>22485.458999999999</v>
      </c>
      <c r="P10" s="25">
        <v>22974.667999999998</v>
      </c>
    </row>
    <row r="11" spans="2:16">
      <c r="C11" s="1" t="s">
        <v>39</v>
      </c>
      <c r="D11" t="s">
        <v>43</v>
      </c>
      <c r="E11" s="25">
        <v>16187.186</v>
      </c>
      <c r="F11" s="25">
        <v>15295.232</v>
      </c>
      <c r="G11" s="25">
        <v>15165.182000000001</v>
      </c>
      <c r="H11" s="25">
        <v>16361.179</v>
      </c>
      <c r="I11" s="25">
        <v>19350.508000000002</v>
      </c>
      <c r="J11" s="25">
        <v>19176.791000000001</v>
      </c>
      <c r="K11" s="25">
        <v>15618.281999999999</v>
      </c>
      <c r="L11" s="25">
        <v>12530.287100000001</v>
      </c>
      <c r="M11" s="25">
        <v>10204.6106</v>
      </c>
      <c r="N11" s="25">
        <v>10389.391099999999</v>
      </c>
      <c r="O11" s="25">
        <v>13226.446400000001</v>
      </c>
      <c r="P11" s="25">
        <v>15215.101000000001</v>
      </c>
    </row>
    <row r="12" spans="2:16">
      <c r="C12" s="1" t="s">
        <v>39</v>
      </c>
      <c r="D12" t="s">
        <v>41</v>
      </c>
      <c r="E12" s="25">
        <v>9818.4240000000009</v>
      </c>
      <c r="F12" s="25">
        <v>9125.985999999999</v>
      </c>
      <c r="G12" s="25">
        <v>9409.3610000000008</v>
      </c>
      <c r="H12" s="25">
        <v>7979.5999999999995</v>
      </c>
      <c r="I12" s="25">
        <v>7241.7124999999996</v>
      </c>
      <c r="J12" s="25">
        <v>8954.9670000000006</v>
      </c>
      <c r="K12" s="25">
        <v>10709.825000000001</v>
      </c>
      <c r="L12" s="25">
        <v>11811.255999999999</v>
      </c>
      <c r="M12" s="25">
        <v>11512.762000000001</v>
      </c>
      <c r="N12" s="25">
        <v>10637.405000000001</v>
      </c>
      <c r="O12" s="25">
        <v>9849.8630000000012</v>
      </c>
      <c r="P12" s="25">
        <v>9040.0560000000005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76"/>
  <sheetViews>
    <sheetView workbookViewId="0">
      <selection activeCell="F22" sqref="F22"/>
    </sheetView>
  </sheetViews>
  <sheetFormatPr defaultRowHeight="12.75"/>
  <cols>
    <col min="2" max="2" width="11" bestFit="1" customWidth="1"/>
    <col min="3" max="4" width="14.5703125" bestFit="1" customWidth="1"/>
    <col min="5" max="5" width="25.140625" bestFit="1" customWidth="1"/>
    <col min="6" max="6" width="29.42578125" bestFit="1" customWidth="1"/>
    <col min="7" max="7" width="23" bestFit="1" customWidth="1"/>
    <col min="8" max="8" width="23.85546875" bestFit="1" customWidth="1"/>
    <col min="10" max="10" width="18.7109375" bestFit="1" customWidth="1"/>
    <col min="11" max="11" width="22" bestFit="1" customWidth="1"/>
  </cols>
  <sheetData>
    <row r="2" spans="2:11">
      <c r="J2" t="s">
        <v>50</v>
      </c>
      <c r="K2">
        <v>7.9165943175063216</v>
      </c>
    </row>
    <row r="3" spans="2:11">
      <c r="C3" t="s">
        <v>48</v>
      </c>
      <c r="D3" t="s">
        <v>48</v>
      </c>
      <c r="E3" t="s">
        <v>48</v>
      </c>
      <c r="F3" t="s">
        <v>48</v>
      </c>
      <c r="G3" t="s">
        <v>49</v>
      </c>
      <c r="H3" t="s">
        <v>49</v>
      </c>
      <c r="J3" t="s">
        <v>51</v>
      </c>
      <c r="K3">
        <v>-0.77692648522765495</v>
      </c>
    </row>
    <row r="4" spans="2:11">
      <c r="B4" t="s">
        <v>11</v>
      </c>
      <c r="C4" t="s">
        <v>16</v>
      </c>
      <c r="D4" t="s">
        <v>16</v>
      </c>
      <c r="E4" t="s">
        <v>16</v>
      </c>
      <c r="F4" t="s">
        <v>17</v>
      </c>
      <c r="G4" t="s">
        <v>16</v>
      </c>
      <c r="H4" t="s">
        <v>17</v>
      </c>
    </row>
    <row r="5" spans="2:11">
      <c r="B5" s="1" t="s">
        <v>12</v>
      </c>
      <c r="C5" s="11" t="s">
        <v>13</v>
      </c>
      <c r="D5" s="11" t="s">
        <v>14</v>
      </c>
      <c r="E5" s="15" t="s">
        <v>19</v>
      </c>
      <c r="F5" s="13" t="s">
        <v>15</v>
      </c>
      <c r="G5" s="12" t="s">
        <v>46</v>
      </c>
      <c r="H5" s="14" t="s">
        <v>20</v>
      </c>
      <c r="J5" s="16" t="s">
        <v>47</v>
      </c>
      <c r="K5" s="17" t="s">
        <v>21</v>
      </c>
    </row>
    <row r="6" spans="2:11">
      <c r="B6" s="1">
        <v>2004</v>
      </c>
      <c r="C6" s="5">
        <v>53.220574346011993</v>
      </c>
      <c r="D6" s="5">
        <v>46.957810747238149</v>
      </c>
      <c r="E6" s="5">
        <v>50.089192546625064</v>
      </c>
      <c r="F6" s="5">
        <v>6.1953182630992947</v>
      </c>
      <c r="J6" s="1">
        <v>3</v>
      </c>
      <c r="K6" s="5">
        <f>$K$2*J6 + $K$3</f>
        <v>22.972856467291308</v>
      </c>
    </row>
    <row r="7" spans="2:11">
      <c r="B7" s="1">
        <v>2005</v>
      </c>
      <c r="C7" s="5">
        <v>72.558881275929693</v>
      </c>
      <c r="D7" s="5">
        <v>59.385002861565823</v>
      </c>
      <c r="E7" s="5">
        <v>65.88994697488242</v>
      </c>
      <c r="F7" s="5">
        <v>8.60224792925702</v>
      </c>
      <c r="J7" s="1">
        <v>3.1</v>
      </c>
      <c r="K7" s="5">
        <f t="shared" ref="K7:K66" si="0">$K$2*J7 + $K$3</f>
        <v>23.764515899041943</v>
      </c>
    </row>
    <row r="8" spans="2:11">
      <c r="B8" s="1">
        <v>2006</v>
      </c>
      <c r="C8" s="5">
        <v>56.738679021552691</v>
      </c>
      <c r="D8" s="5">
        <v>43.033688729731423</v>
      </c>
      <c r="E8" s="5">
        <v>49.816685953269733</v>
      </c>
      <c r="F8" s="5">
        <v>6.7350881766561574</v>
      </c>
      <c r="J8" s="5">
        <v>3.2</v>
      </c>
      <c r="K8" s="5">
        <f t="shared" si="0"/>
        <v>24.556175330792577</v>
      </c>
    </row>
    <row r="9" spans="2:11">
      <c r="B9" s="1">
        <v>2007</v>
      </c>
      <c r="C9" s="5">
        <v>61.89746843669311</v>
      </c>
      <c r="D9" s="5">
        <v>47.436804215757391</v>
      </c>
      <c r="E9" s="5">
        <v>54.65252959468895</v>
      </c>
      <c r="F9" s="5">
        <v>7.0134329116474108</v>
      </c>
      <c r="J9" s="1">
        <v>3.3</v>
      </c>
      <c r="K9" s="5">
        <f t="shared" si="0"/>
        <v>25.347834762543204</v>
      </c>
    </row>
    <row r="10" spans="2:11">
      <c r="B10" s="1">
        <v>2008</v>
      </c>
      <c r="C10" s="5">
        <v>69.405666612679411</v>
      </c>
      <c r="D10" s="5">
        <v>56.208399214374516</v>
      </c>
      <c r="E10" s="5">
        <v>62.901879804479876</v>
      </c>
      <c r="F10" s="5">
        <v>8.2279298210594938</v>
      </c>
      <c r="J10" s="5">
        <v>3.4</v>
      </c>
      <c r="K10" s="5">
        <f t="shared" si="0"/>
        <v>26.139494194293839</v>
      </c>
    </row>
    <row r="11" spans="2:11">
      <c r="B11" s="1">
        <v>2009</v>
      </c>
      <c r="C11" s="5">
        <v>37.651957511582587</v>
      </c>
      <c r="D11" s="5">
        <v>29.471835697709892</v>
      </c>
      <c r="E11" s="5">
        <v>33.537007795881919</v>
      </c>
      <c r="F11" s="5">
        <v>4.0047092750392341</v>
      </c>
      <c r="J11" s="1">
        <v>3.5</v>
      </c>
      <c r="K11" s="5">
        <f t="shared" si="0"/>
        <v>26.93115362604447</v>
      </c>
    </row>
    <row r="12" spans="2:11">
      <c r="B12" s="1">
        <v>2010</v>
      </c>
      <c r="C12" s="5">
        <v>37.377965082222246</v>
      </c>
      <c r="D12" s="5">
        <v>29.744631939659634</v>
      </c>
      <c r="E12" s="5">
        <v>33.655537191713314</v>
      </c>
      <c r="F12" s="5">
        <v>4.261328778734387</v>
      </c>
      <c r="J12" s="5">
        <v>3.6</v>
      </c>
      <c r="K12" s="5">
        <f t="shared" si="0"/>
        <v>27.722813057795104</v>
      </c>
    </row>
    <row r="13" spans="2:11">
      <c r="B13" s="1">
        <v>2011</v>
      </c>
      <c r="C13" s="5">
        <v>30.002978524536204</v>
      </c>
      <c r="D13" s="5">
        <v>19.656006496897007</v>
      </c>
      <c r="E13" s="5">
        <v>25.426866712748062</v>
      </c>
      <c r="F13" s="5">
        <v>3.9591976060103677</v>
      </c>
      <c r="J13" s="1">
        <v>3.7</v>
      </c>
      <c r="K13" s="5">
        <f t="shared" si="0"/>
        <v>28.514472489545735</v>
      </c>
    </row>
    <row r="14" spans="2:11">
      <c r="B14" s="1">
        <v>2012</v>
      </c>
      <c r="C14" s="5">
        <v>22.867198443579774</v>
      </c>
      <c r="D14" s="5">
        <v>14.642133891213392</v>
      </c>
      <c r="E14" s="5">
        <v>18.903911290322586</v>
      </c>
      <c r="F14" s="5">
        <v>2.6874782608695638</v>
      </c>
      <c r="J14" s="5">
        <v>3.8</v>
      </c>
      <c r="K14" s="5">
        <f t="shared" si="0"/>
        <v>29.306131921296366</v>
      </c>
    </row>
    <row r="15" spans="2:11">
      <c r="B15" s="1">
        <v>2013</v>
      </c>
      <c r="C15" s="5">
        <v>36.910423011744001</v>
      </c>
      <c r="D15" s="5">
        <v>24.850004318129706</v>
      </c>
      <c r="E15" s="5">
        <v>33.151755939208378</v>
      </c>
      <c r="F15" s="5">
        <v>3.6573555488823231</v>
      </c>
      <c r="J15" s="1">
        <v>3.9</v>
      </c>
      <c r="K15" s="5">
        <f t="shared" si="0"/>
        <v>30.097791353046997</v>
      </c>
    </row>
    <row r="16" spans="2:11">
      <c r="B16" s="1">
        <v>2014</v>
      </c>
      <c r="C16" s="5">
        <v>37.317592129506089</v>
      </c>
      <c r="D16" s="5">
        <v>24.351369994883186</v>
      </c>
      <c r="E16" s="5">
        <v>32.498849429108326</v>
      </c>
      <c r="F16" s="5">
        <v>4.1969709435275586</v>
      </c>
      <c r="J16" s="5">
        <v>4</v>
      </c>
      <c r="K16" s="5">
        <f t="shared" si="0"/>
        <v>30.889450784797631</v>
      </c>
    </row>
    <row r="17" spans="2:11">
      <c r="B17" s="1">
        <v>2015</v>
      </c>
      <c r="G17" s="5">
        <v>31.161540144412825</v>
      </c>
      <c r="H17" s="5">
        <v>3.8834018675316941</v>
      </c>
      <c r="J17" s="1">
        <v>4.0999999999999996</v>
      </c>
      <c r="K17" s="5">
        <f t="shared" si="0"/>
        <v>31.681110216548262</v>
      </c>
    </row>
    <row r="18" spans="2:11">
      <c r="B18" s="1">
        <v>2016</v>
      </c>
      <c r="G18" s="5">
        <v>31.20293468246425</v>
      </c>
      <c r="H18" s="5">
        <v>4.0116195408075406</v>
      </c>
      <c r="J18" s="5">
        <v>4.2</v>
      </c>
      <c r="K18" s="5">
        <f t="shared" si="0"/>
        <v>32.4727696482989</v>
      </c>
    </row>
    <row r="19" spans="2:11">
      <c r="B19" s="1">
        <v>2017</v>
      </c>
      <c r="G19" s="5">
        <v>31.418250446310804</v>
      </c>
      <c r="H19" s="5">
        <v>4.1293388680569381</v>
      </c>
      <c r="J19" s="1">
        <v>4.3</v>
      </c>
      <c r="K19" s="5">
        <f t="shared" si="0"/>
        <v>33.264429080049524</v>
      </c>
    </row>
    <row r="20" spans="2:11">
      <c r="B20" s="1">
        <v>2018</v>
      </c>
      <c r="G20" s="5">
        <v>31.665197727923871</v>
      </c>
      <c r="H20" s="5">
        <v>4.2111651119961842</v>
      </c>
      <c r="J20" s="5">
        <v>4.4000000000000004</v>
      </c>
      <c r="K20" s="5">
        <f t="shared" si="0"/>
        <v>34.056088511800162</v>
      </c>
    </row>
    <row r="21" spans="2:11">
      <c r="B21" s="1">
        <v>2019</v>
      </c>
      <c r="G21" s="5">
        <v>32.194977315956429</v>
      </c>
      <c r="H21" s="5">
        <v>4.2947398790700158</v>
      </c>
      <c r="J21" s="1">
        <v>4.5</v>
      </c>
      <c r="K21" s="5">
        <f t="shared" si="0"/>
        <v>34.847747943550793</v>
      </c>
    </row>
    <row r="22" spans="2:11">
      <c r="B22" s="1">
        <v>2020</v>
      </c>
      <c r="G22" s="5">
        <v>32.741782652246833</v>
      </c>
      <c r="H22" s="5">
        <v>4.3805724653444091</v>
      </c>
      <c r="J22" s="5">
        <v>4.5999999999999996</v>
      </c>
      <c r="K22" s="5">
        <f t="shared" si="0"/>
        <v>35.639407375301424</v>
      </c>
    </row>
    <row r="23" spans="2:11">
      <c r="B23" s="1">
        <v>2021</v>
      </c>
      <c r="G23" s="5">
        <v>34.579900741857315</v>
      </c>
      <c r="H23" s="5">
        <v>4.4670132612282165</v>
      </c>
      <c r="J23" s="1">
        <v>4.7</v>
      </c>
      <c r="K23" s="5">
        <f t="shared" si="0"/>
        <v>36.431066807052055</v>
      </c>
    </row>
    <row r="24" spans="2:11">
      <c r="B24" s="1">
        <v>2022</v>
      </c>
      <c r="G24" s="5">
        <v>35.224253452053695</v>
      </c>
      <c r="H24" s="5">
        <v>4.5555917211497077</v>
      </c>
      <c r="J24" s="5">
        <v>4.8</v>
      </c>
      <c r="K24" s="5">
        <f t="shared" si="0"/>
        <v>37.222726238802686</v>
      </c>
    </row>
    <row r="25" spans="2:11">
      <c r="B25" s="1">
        <v>2023</v>
      </c>
      <c r="G25" s="5">
        <v>36.25804630489236</v>
      </c>
      <c r="H25" s="5">
        <v>4.6460707537379839</v>
      </c>
      <c r="J25" s="1">
        <v>4.9000000000000004</v>
      </c>
      <c r="K25" s="5">
        <f t="shared" si="0"/>
        <v>38.014385670553324</v>
      </c>
    </row>
    <row r="26" spans="2:11">
      <c r="B26" s="1">
        <v>2024</v>
      </c>
      <c r="G26" s="5">
        <v>37.061055736661039</v>
      </c>
      <c r="H26" s="5">
        <v>4.7389173492641845</v>
      </c>
      <c r="J26" s="5">
        <v>5</v>
      </c>
      <c r="K26" s="5">
        <f t="shared" si="0"/>
        <v>38.806045102303955</v>
      </c>
    </row>
    <row r="27" spans="2:11">
      <c r="B27" s="1">
        <v>2025</v>
      </c>
      <c r="G27" s="5">
        <v>37.825513502317584</v>
      </c>
      <c r="H27" s="5">
        <v>4.832550793794443</v>
      </c>
      <c r="J27" s="1">
        <v>5.0999999999999996</v>
      </c>
      <c r="K27" s="5">
        <f t="shared" si="0"/>
        <v>39.597704534054586</v>
      </c>
    </row>
    <row r="28" spans="2:11">
      <c r="B28" s="1">
        <v>2026</v>
      </c>
      <c r="G28" s="5">
        <v>39.037856382716953</v>
      </c>
      <c r="H28" s="5">
        <v>4.9284385837118405</v>
      </c>
      <c r="J28" s="5">
        <v>5.2</v>
      </c>
      <c r="K28" s="5">
        <f t="shared" si="0"/>
        <v>40.389363965805217</v>
      </c>
    </row>
    <row r="29" spans="2:11">
      <c r="B29" s="1">
        <v>2027</v>
      </c>
      <c r="G29" s="5">
        <v>39.859474206582128</v>
      </c>
      <c r="H29" s="5">
        <v>5.0262644521374025</v>
      </c>
      <c r="J29" s="1">
        <v>5.3</v>
      </c>
      <c r="K29" s="5">
        <f t="shared" si="0"/>
        <v>41.181023397555848</v>
      </c>
    </row>
    <row r="30" spans="2:11">
      <c r="B30" s="1">
        <v>2028</v>
      </c>
      <c r="G30" s="5">
        <v>40.185175553175888</v>
      </c>
      <c r="H30" s="5">
        <v>5.1266183900599795</v>
      </c>
      <c r="J30" s="5">
        <v>5.4</v>
      </c>
      <c r="K30" s="5">
        <f t="shared" si="0"/>
        <v>41.972682829306486</v>
      </c>
    </row>
    <row r="31" spans="2:11">
      <c r="B31" s="1">
        <v>2029</v>
      </c>
      <c r="G31" s="5">
        <v>40.981136062008538</v>
      </c>
      <c r="H31" s="5">
        <v>5.2279664712610936</v>
      </c>
      <c r="J31" s="1">
        <v>5.5</v>
      </c>
      <c r="K31" s="5">
        <f t="shared" si="0"/>
        <v>42.764342261057116</v>
      </c>
    </row>
    <row r="32" spans="2:11">
      <c r="B32" s="1">
        <v>2030</v>
      </c>
      <c r="G32" s="5">
        <v>41.819101071422693</v>
      </c>
      <c r="H32" s="5">
        <v>5.3321292234951088</v>
      </c>
      <c r="J32" s="5">
        <v>5.6</v>
      </c>
      <c r="K32" s="5">
        <f t="shared" si="0"/>
        <v>43.55600169280774</v>
      </c>
    </row>
    <row r="33" spans="2:11">
      <c r="B33" s="1">
        <v>2031</v>
      </c>
      <c r="G33" s="5">
        <v>42.098756517109116</v>
      </c>
      <c r="H33" s="5">
        <v>5.4383525653230711</v>
      </c>
      <c r="J33" s="1">
        <v>5.7</v>
      </c>
      <c r="K33" s="5">
        <f t="shared" si="0"/>
        <v>44.347661124558378</v>
      </c>
    </row>
    <row r="34" spans="2:11">
      <c r="B34" s="1">
        <v>2032</v>
      </c>
      <c r="G34" s="5">
        <v>42.906964162921817</v>
      </c>
      <c r="H34" s="5">
        <v>5.5471158154075404</v>
      </c>
      <c r="J34" s="5">
        <v>5.8</v>
      </c>
      <c r="K34" s="5">
        <f t="shared" si="0"/>
        <v>45.139320556309009</v>
      </c>
    </row>
    <row r="35" spans="2:11">
      <c r="B35" s="1">
        <v>2033</v>
      </c>
      <c r="G35" s="5">
        <v>43.839291353758831</v>
      </c>
      <c r="H35" s="5">
        <v>5.6566591090616374</v>
      </c>
      <c r="J35" s="1">
        <v>5.9</v>
      </c>
      <c r="K35" s="5">
        <f t="shared" si="0"/>
        <v>45.930979988059647</v>
      </c>
    </row>
    <row r="36" spans="2:11">
      <c r="B36" s="1">
        <v>2034</v>
      </c>
      <c r="G36" s="5">
        <v>44.49813709841095</v>
      </c>
      <c r="H36" s="5">
        <v>5.7690848828802963</v>
      </c>
      <c r="J36" s="5">
        <v>6</v>
      </c>
      <c r="K36" s="5">
        <f t="shared" si="0"/>
        <v>46.722639419810271</v>
      </c>
    </row>
    <row r="37" spans="2:11">
      <c r="B37" s="1">
        <v>2035</v>
      </c>
      <c r="G37" s="5">
        <v>45.310180089454015</v>
      </c>
      <c r="H37" s="5">
        <v>5.8838458213622626</v>
      </c>
      <c r="J37" s="1">
        <v>6.1</v>
      </c>
      <c r="K37" s="5">
        <f t="shared" si="0"/>
        <v>47.514298851560902</v>
      </c>
    </row>
    <row r="38" spans="2:11">
      <c r="J38" s="5">
        <v>6.2</v>
      </c>
      <c r="K38" s="5">
        <f t="shared" si="0"/>
        <v>48.30595828331154</v>
      </c>
    </row>
    <row r="39" spans="2:11">
      <c r="J39" s="1">
        <v>6.3</v>
      </c>
      <c r="K39" s="5">
        <f t="shared" si="0"/>
        <v>49.097617715062171</v>
      </c>
    </row>
    <row r="40" spans="2:11">
      <c r="J40" s="5">
        <v>6.4</v>
      </c>
      <c r="K40" s="5">
        <f t="shared" si="0"/>
        <v>49.889277146812809</v>
      </c>
    </row>
    <row r="41" spans="2:11">
      <c r="J41" s="1">
        <v>6.5</v>
      </c>
      <c r="K41" s="5">
        <f t="shared" si="0"/>
        <v>50.680936578563433</v>
      </c>
    </row>
    <row r="42" spans="2:11">
      <c r="J42" s="5">
        <v>6.6</v>
      </c>
      <c r="K42" s="5">
        <f t="shared" si="0"/>
        <v>51.472596010314064</v>
      </c>
    </row>
    <row r="43" spans="2:11">
      <c r="J43" s="1">
        <v>6.7</v>
      </c>
      <c r="K43" s="5">
        <f t="shared" si="0"/>
        <v>52.264255442064702</v>
      </c>
    </row>
    <row r="44" spans="2:11">
      <c r="J44" s="5">
        <v>6.8</v>
      </c>
      <c r="K44" s="5">
        <f t="shared" si="0"/>
        <v>53.055914873815333</v>
      </c>
    </row>
    <row r="45" spans="2:11">
      <c r="J45" s="1">
        <v>6.9</v>
      </c>
      <c r="K45" s="5">
        <f t="shared" si="0"/>
        <v>53.847574305565963</v>
      </c>
    </row>
    <row r="46" spans="2:11">
      <c r="J46" s="5">
        <v>7</v>
      </c>
      <c r="K46" s="5">
        <f t="shared" si="0"/>
        <v>54.639233737316594</v>
      </c>
    </row>
    <row r="47" spans="2:11">
      <c r="J47" s="1">
        <v>7.1</v>
      </c>
      <c r="K47" s="5">
        <f t="shared" si="0"/>
        <v>55.430893169067225</v>
      </c>
    </row>
    <row r="48" spans="2:11">
      <c r="G48" s="5"/>
      <c r="H48" s="5"/>
      <c r="J48" s="5">
        <v>7.2</v>
      </c>
      <c r="K48" s="5">
        <f t="shared" si="0"/>
        <v>56.222552600817863</v>
      </c>
    </row>
    <row r="49" spans="7:11">
      <c r="G49" s="5"/>
      <c r="H49" s="5"/>
      <c r="J49" s="1">
        <v>7.3</v>
      </c>
      <c r="K49" s="5">
        <f t="shared" si="0"/>
        <v>57.014212032568494</v>
      </c>
    </row>
    <row r="50" spans="7:11">
      <c r="G50" s="5"/>
      <c r="H50" s="5"/>
      <c r="J50" s="5">
        <v>7.4</v>
      </c>
      <c r="K50" s="5">
        <f t="shared" si="0"/>
        <v>57.805871464319125</v>
      </c>
    </row>
    <row r="51" spans="7:11">
      <c r="G51" s="5"/>
      <c r="H51" s="5"/>
      <c r="J51" s="1">
        <v>7.5</v>
      </c>
      <c r="K51" s="5">
        <f t="shared" si="0"/>
        <v>58.597530896069756</v>
      </c>
    </row>
    <row r="52" spans="7:11">
      <c r="G52" s="5"/>
      <c r="H52" s="5"/>
      <c r="J52" s="5">
        <v>7.6</v>
      </c>
      <c r="K52" s="5">
        <f t="shared" si="0"/>
        <v>59.389190327820387</v>
      </c>
    </row>
    <row r="53" spans="7:11">
      <c r="G53" s="5"/>
      <c r="H53" s="5"/>
      <c r="J53" s="1">
        <v>7.7</v>
      </c>
      <c r="K53" s="5">
        <f t="shared" si="0"/>
        <v>60.180849759571025</v>
      </c>
    </row>
    <row r="54" spans="7:11">
      <c r="G54" s="5"/>
      <c r="H54" s="5"/>
      <c r="J54" s="5">
        <v>7.8</v>
      </c>
      <c r="K54" s="5">
        <f t="shared" si="0"/>
        <v>60.972509191321649</v>
      </c>
    </row>
    <row r="55" spans="7:11">
      <c r="G55" s="5"/>
      <c r="H55" s="5"/>
      <c r="J55" s="1">
        <v>7.9</v>
      </c>
      <c r="K55" s="5">
        <f t="shared" si="0"/>
        <v>61.764168623072287</v>
      </c>
    </row>
    <row r="56" spans="7:11">
      <c r="G56" s="5"/>
      <c r="H56" s="5"/>
      <c r="J56" s="5">
        <v>8</v>
      </c>
      <c r="K56" s="5">
        <f t="shared" si="0"/>
        <v>62.555828054822918</v>
      </c>
    </row>
    <row r="57" spans="7:11">
      <c r="G57" s="5"/>
      <c r="H57" s="5"/>
      <c r="J57" s="1">
        <v>8.1</v>
      </c>
      <c r="K57" s="5">
        <f t="shared" si="0"/>
        <v>63.347487486573549</v>
      </c>
    </row>
    <row r="58" spans="7:11">
      <c r="G58" s="5"/>
      <c r="H58" s="5"/>
      <c r="J58" s="5">
        <v>8.1999999999999993</v>
      </c>
      <c r="K58" s="5">
        <f t="shared" si="0"/>
        <v>64.139146918324172</v>
      </c>
    </row>
    <row r="59" spans="7:11">
      <c r="G59" s="5"/>
      <c r="H59" s="5"/>
      <c r="J59" s="1">
        <v>8.3000000000000007</v>
      </c>
      <c r="K59" s="5">
        <f t="shared" si="0"/>
        <v>64.930806350074818</v>
      </c>
    </row>
    <row r="60" spans="7:11">
      <c r="G60" s="5"/>
      <c r="H60" s="5"/>
      <c r="J60" s="5">
        <v>8.4</v>
      </c>
      <c r="K60" s="5">
        <f t="shared" si="0"/>
        <v>65.722465781825463</v>
      </c>
    </row>
    <row r="61" spans="7:11">
      <c r="J61" s="1">
        <v>8.5</v>
      </c>
      <c r="K61" s="5">
        <f t="shared" si="0"/>
        <v>66.514125213576079</v>
      </c>
    </row>
    <row r="62" spans="7:11">
      <c r="J62" s="5">
        <v>8.6000000000000103</v>
      </c>
      <c r="K62" s="5">
        <f t="shared" si="0"/>
        <v>67.305784645326781</v>
      </c>
    </row>
    <row r="63" spans="7:11">
      <c r="J63" s="1">
        <v>8.6999999999999993</v>
      </c>
      <c r="K63" s="5">
        <f t="shared" si="0"/>
        <v>68.097444077077341</v>
      </c>
    </row>
    <row r="64" spans="7:11">
      <c r="J64" s="5">
        <v>8.8000000000000007</v>
      </c>
      <c r="K64" s="5">
        <f t="shared" si="0"/>
        <v>68.889103508827986</v>
      </c>
    </row>
    <row r="65" spans="10:11">
      <c r="J65" s="1">
        <v>8.9000000000000092</v>
      </c>
      <c r="K65" s="5">
        <f t="shared" si="0"/>
        <v>69.680762940578688</v>
      </c>
    </row>
    <row r="66" spans="10:11">
      <c r="J66" s="5">
        <v>9.0000000000000107</v>
      </c>
      <c r="K66" s="5">
        <f t="shared" si="0"/>
        <v>70.472422372329333</v>
      </c>
    </row>
    <row r="67" spans="10:11">
      <c r="J67" s="1"/>
      <c r="K67" s="5"/>
    </row>
    <row r="68" spans="10:11">
      <c r="J68" s="5"/>
      <c r="K68" s="5"/>
    </row>
    <row r="69" spans="10:11">
      <c r="J69" s="1"/>
      <c r="K69" s="5"/>
    </row>
    <row r="70" spans="10:11">
      <c r="J70" s="5"/>
      <c r="K70" s="5"/>
    </row>
    <row r="71" spans="10:11">
      <c r="J71" s="1"/>
      <c r="K71" s="5"/>
    </row>
    <row r="72" spans="10:11">
      <c r="J72" s="5"/>
      <c r="K72" s="5"/>
    </row>
    <row r="73" spans="10:11">
      <c r="J73" s="1"/>
      <c r="K73" s="5"/>
    </row>
    <row r="74" spans="10:11">
      <c r="J74" s="5"/>
      <c r="K74" s="5"/>
    </row>
    <row r="75" spans="10:11">
      <c r="J75" s="1"/>
      <c r="K75" s="5"/>
    </row>
    <row r="76" spans="10:11">
      <c r="J76" s="5"/>
      <c r="K76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8-1 Hist &amp; Fcst Elec Price</vt:lpstr>
      <vt:lpstr>Fig 8-2 Mnth Elec Pr &amp; Hydro</vt:lpstr>
      <vt:lpstr>Fig 8-3 Relation Elec to NG Pr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Simmons</dc:creator>
  <cp:lastModifiedBy>Steven Simmons</cp:lastModifiedBy>
  <dcterms:created xsi:type="dcterms:W3CDTF">2015-05-21T17:02:20Z</dcterms:created>
  <dcterms:modified xsi:type="dcterms:W3CDTF">2015-11-02T20:40:30Z</dcterms:modified>
</cp:coreProperties>
</file>