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Tables/pivotTable1.xml" ContentType="application/vnd.openxmlformats-officedocument.spreadsheetml.pivotTable+xml"/>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Default Extension="doc" ContentType="application/msword"/>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11" r:id="rId2"/>
    <sheet name="SC-NR" sheetId="6" r:id="rId3"/>
    <sheet name="Measure InputOutput_Out" sheetId="10" r:id="rId4"/>
    <sheet name="Measure InputOutput" sheetId="3" r:id="rId5"/>
    <sheet name="Market Data" sheetId="8" r:id="rId6"/>
    <sheet name="ToDo7P" sheetId="2" r:id="rId7"/>
    <sheet name="Notes" sheetId="12" r:id="rId8"/>
  </sheets>
  <externalReferences>
    <externalReference r:id="rId9"/>
    <externalReference r:id="rId10"/>
    <externalReference r:id="rId11"/>
  </externalReferences>
  <definedNames>
    <definedName name="BLDGTYP" localSheetId="2">[1]APPLIC!$C$11:$U$11</definedName>
    <definedName name="MeasureOutput" localSheetId="1">'Measure InputOutput_Out'!$A$3:$AM$39</definedName>
    <definedName name="OutSCurve">'Measure InputOutput'!$A$48:$AL$75</definedName>
    <definedName name="Population" localSheetId="1">'[2]Pop Forecast (Base Case)'!$B$5:$BC$10</definedName>
    <definedName name="Population">'[3]Pop Forecast (Base Case)'!$B$5:$BC$10</definedName>
    <definedName name="V_POST2013" localSheetId="1">[1]CHAR!$B$13:$T$52</definedName>
    <definedName name="V_POST2013">[1]CHAR!$B$13:$T$52</definedName>
    <definedName name="V_PRE2013" localSheetId="1">[1]CHAR!$B$61:$T$100</definedName>
    <definedName name="V_PRE2013">[1]CHAR!$B$61:$T$100</definedName>
  </definedNames>
  <calcPr calcId="125725"/>
  <pivotCaches>
    <pivotCache cacheId="0" r:id="rId12"/>
  </pivotCaches>
</workbook>
</file>

<file path=xl/calcChain.xml><?xml version="1.0" encoding="utf-8"?>
<calcChain xmlns="http://schemas.openxmlformats.org/spreadsheetml/2006/main">
  <c r="D9" i="6"/>
  <c r="D8"/>
  <c r="C3" i="11"/>
  <c r="A3" s="1"/>
  <c r="B16" i="6" l="1"/>
  <c r="D49" i="8"/>
  <c r="A9" i="3" l="1"/>
  <c r="A8"/>
  <c r="E9"/>
  <c r="E8"/>
  <c r="AD2" i="11" l="1"/>
  <c r="AC2"/>
  <c r="AB2"/>
  <c r="AA2"/>
  <c r="Z2"/>
  <c r="Y2"/>
  <c r="X2"/>
  <c r="W2"/>
  <c r="V2"/>
  <c r="U2"/>
  <c r="T2"/>
  <c r="S2"/>
  <c r="R2"/>
  <c r="Q2"/>
  <c r="P2"/>
  <c r="O2"/>
  <c r="N2"/>
  <c r="M2"/>
  <c r="L2"/>
  <c r="K2"/>
  <c r="D38" i="6" l="1"/>
  <c r="J3" i="11" s="1"/>
  <c r="B9" i="3"/>
  <c r="C9"/>
  <c r="D9"/>
  <c r="F9"/>
  <c r="C8"/>
  <c r="D8"/>
  <c r="F8"/>
  <c r="B8"/>
  <c r="C8" i="6"/>
  <c r="A9" s="1"/>
  <c r="E3" i="11" s="1"/>
  <c r="AJ3" l="1"/>
  <c r="AH3"/>
  <c r="AQ3"/>
  <c r="BA3"/>
  <c r="BB3"/>
  <c r="BD3"/>
  <c r="AN3"/>
  <c r="AL3"/>
  <c r="AT3"/>
  <c r="AX3"/>
  <c r="AP3"/>
  <c r="AU3"/>
  <c r="AF3"/>
  <c r="AG3"/>
  <c r="AR3"/>
  <c r="AV3"/>
  <c r="AK3"/>
  <c r="AY3"/>
  <c r="AI3"/>
  <c r="AO3"/>
  <c r="AZ3"/>
  <c r="AS3"/>
  <c r="BC3"/>
  <c r="AM3"/>
  <c r="AW3"/>
  <c r="F3"/>
  <c r="D120" i="6"/>
  <c r="D119"/>
  <c r="A38" l="1"/>
  <c r="G3" i="11" s="1"/>
  <c r="B38" i="6"/>
  <c r="H3" i="11" s="1"/>
  <c r="G10" i="6" l="1"/>
  <c r="F10"/>
  <c r="H10" l="1"/>
  <c r="E16" l="1"/>
  <c r="I10"/>
  <c r="J10" l="1"/>
  <c r="K10" l="1"/>
  <c r="Y85"/>
  <c r="Y84"/>
  <c r="L10" l="1"/>
  <c r="M10" l="1"/>
  <c r="N10" l="1"/>
  <c r="O10" l="1"/>
  <c r="P10" l="1"/>
  <c r="Q10" l="1"/>
  <c r="C9"/>
  <c r="E11" s="1"/>
  <c r="E24" s="1"/>
  <c r="R10" l="1"/>
  <c r="D84"/>
  <c r="C35"/>
  <c r="E37"/>
  <c r="E36"/>
  <c r="E47" s="1"/>
  <c r="E84" s="1"/>
  <c r="E85"/>
  <c r="E48"/>
  <c r="F11"/>
  <c r="F24" s="1"/>
  <c r="E12"/>
  <c r="B4" i="2"/>
  <c r="B5"/>
  <c r="B6"/>
  <c r="B3"/>
  <c r="S10" i="6" l="1"/>
  <c r="F37"/>
  <c r="F36"/>
  <c r="F47" s="1"/>
  <c r="F84" s="1"/>
  <c r="F85"/>
  <c r="F48"/>
  <c r="G11"/>
  <c r="G24" s="1"/>
  <c r="F12"/>
  <c r="C29"/>
  <c r="C25"/>
  <c r="D25" s="1"/>
  <c r="C21"/>
  <c r="B2" i="3"/>
  <c r="T10" i="6" l="1"/>
  <c r="G48"/>
  <c r="G37"/>
  <c r="G36"/>
  <c r="G47" s="1"/>
  <c r="G84" s="1"/>
  <c r="G85"/>
  <c r="H11"/>
  <c r="H24" s="1"/>
  <c r="G12"/>
  <c r="G25"/>
  <c r="E25"/>
  <c r="F25"/>
  <c r="U10" l="1"/>
  <c r="H85"/>
  <c r="H48"/>
  <c r="H37"/>
  <c r="H36"/>
  <c r="H47" s="1"/>
  <c r="H84" s="1"/>
  <c r="H25"/>
  <c r="I11"/>
  <c r="I24" s="1"/>
  <c r="H12"/>
  <c r="V10" l="1"/>
  <c r="I85"/>
  <c r="I37"/>
  <c r="I36"/>
  <c r="I47" s="1"/>
  <c r="I84" s="1"/>
  <c r="I48"/>
  <c r="J11"/>
  <c r="J24" s="1"/>
  <c r="I12"/>
  <c r="I25"/>
  <c r="W10" l="1"/>
  <c r="J37"/>
  <c r="J36"/>
  <c r="J47" s="1"/>
  <c r="J84" s="1"/>
  <c r="J48"/>
  <c r="J85"/>
  <c r="K11"/>
  <c r="K24" s="1"/>
  <c r="J12"/>
  <c r="J25"/>
  <c r="X10" l="1"/>
  <c r="K48"/>
  <c r="K37"/>
  <c r="K36"/>
  <c r="K47" s="1"/>
  <c r="K84" s="1"/>
  <c r="K85"/>
  <c r="L11"/>
  <c r="L24" s="1"/>
  <c r="K12"/>
  <c r="K25"/>
  <c r="L85" l="1"/>
  <c r="L48"/>
  <c r="L37"/>
  <c r="L36"/>
  <c r="L47" s="1"/>
  <c r="L84" s="1"/>
  <c r="M11"/>
  <c r="M24" s="1"/>
  <c r="L12"/>
  <c r="L25"/>
  <c r="M48" l="1"/>
  <c r="M85"/>
  <c r="M37"/>
  <c r="M36"/>
  <c r="M47" s="1"/>
  <c r="M84" s="1"/>
  <c r="N11"/>
  <c r="N24" s="1"/>
  <c r="M12"/>
  <c r="M25"/>
  <c r="N37" l="1"/>
  <c r="N36"/>
  <c r="N47" s="1"/>
  <c r="N84" s="1"/>
  <c r="N48"/>
  <c r="N85"/>
  <c r="O11"/>
  <c r="O24" s="1"/>
  <c r="N12"/>
  <c r="N25"/>
  <c r="O48" l="1"/>
  <c r="O37"/>
  <c r="O36"/>
  <c r="O47" s="1"/>
  <c r="O84" s="1"/>
  <c r="O85"/>
  <c r="P11"/>
  <c r="P24" s="1"/>
  <c r="O12"/>
  <c r="O25"/>
  <c r="P85" l="1"/>
  <c r="P36"/>
  <c r="P47" s="1"/>
  <c r="P84" s="1"/>
  <c r="P48"/>
  <c r="P37"/>
  <c r="Q11"/>
  <c r="Q24" s="1"/>
  <c r="P12"/>
  <c r="P25"/>
  <c r="Q85" l="1"/>
  <c r="Q37"/>
  <c r="Q36"/>
  <c r="Q47" s="1"/>
  <c r="Q84" s="1"/>
  <c r="Q48"/>
  <c r="R11"/>
  <c r="R24" s="1"/>
  <c r="Q12"/>
  <c r="Q25"/>
  <c r="R37" l="1"/>
  <c r="R36"/>
  <c r="R47" s="1"/>
  <c r="R84" s="1"/>
  <c r="R85"/>
  <c r="R48"/>
  <c r="S11"/>
  <c r="S24" s="1"/>
  <c r="R12"/>
  <c r="R25"/>
  <c r="S48" l="1"/>
  <c r="S37"/>
  <c r="S36"/>
  <c r="S47" s="1"/>
  <c r="S84" s="1"/>
  <c r="S85"/>
  <c r="T11"/>
  <c r="T24" s="1"/>
  <c r="S12"/>
  <c r="S25"/>
  <c r="T85" l="1"/>
  <c r="T48"/>
  <c r="T37"/>
  <c r="T36"/>
  <c r="T47" s="1"/>
  <c r="T84" s="1"/>
  <c r="U11"/>
  <c r="U24" s="1"/>
  <c r="T12"/>
  <c r="T25"/>
  <c r="U85" l="1"/>
  <c r="U37"/>
  <c r="U36"/>
  <c r="U47" s="1"/>
  <c r="U84" s="1"/>
  <c r="U48"/>
  <c r="V11"/>
  <c r="V24" s="1"/>
  <c r="U12"/>
  <c r="U25"/>
  <c r="V37" l="1"/>
  <c r="V36"/>
  <c r="V47" s="1"/>
  <c r="V84" s="1"/>
  <c r="V48"/>
  <c r="V85"/>
  <c r="W11"/>
  <c r="W24" s="1"/>
  <c r="V12"/>
  <c r="V25"/>
  <c r="W48" l="1"/>
  <c r="W37"/>
  <c r="W36"/>
  <c r="W47" s="1"/>
  <c r="W84" s="1"/>
  <c r="W85"/>
  <c r="X11"/>
  <c r="X24" s="1"/>
  <c r="W12"/>
  <c r="W25"/>
  <c r="X85" l="1"/>
  <c r="X36"/>
  <c r="X47" s="1"/>
  <c r="X84" s="1"/>
  <c r="X48"/>
  <c r="X37"/>
  <c r="X12"/>
  <c r="X25"/>
  <c r="F13" l="1"/>
  <c r="G13"/>
  <c r="H13"/>
  <c r="I13"/>
  <c r="J13"/>
  <c r="J14" s="1"/>
  <c r="K13"/>
  <c r="L13"/>
  <c r="M13"/>
  <c r="N13"/>
  <c r="N14" s="1"/>
  <c r="O13"/>
  <c r="P13"/>
  <c r="Q13"/>
  <c r="R13"/>
  <c r="R14" s="1"/>
  <c r="S13"/>
  <c r="T13"/>
  <c r="U13"/>
  <c r="V13"/>
  <c r="V14" s="1"/>
  <c r="W13"/>
  <c r="X13"/>
  <c r="E13"/>
  <c r="S14" l="1"/>
  <c r="K14"/>
  <c r="X14"/>
  <c r="T14"/>
  <c r="P14"/>
  <c r="L14"/>
  <c r="H14"/>
  <c r="W14"/>
  <c r="O14"/>
  <c r="G14"/>
  <c r="F14"/>
  <c r="F16" s="1"/>
  <c r="U14"/>
  <c r="Q14"/>
  <c r="M14"/>
  <c r="I14"/>
  <c r="G16" l="1"/>
  <c r="H16" s="1"/>
  <c r="I16" s="1"/>
  <c r="J16" s="1"/>
  <c r="K16" s="1"/>
  <c r="L16" s="1"/>
  <c r="M16" s="1"/>
  <c r="N16" s="1"/>
  <c r="O16" s="1"/>
  <c r="P16" s="1"/>
  <c r="Q16" s="1"/>
  <c r="R16" s="1"/>
  <c r="S16" s="1"/>
  <c r="T16" s="1"/>
  <c r="U16" s="1"/>
  <c r="V16" s="1"/>
  <c r="W16" s="1"/>
  <c r="X16" s="1"/>
  <c r="Y16" s="1"/>
  <c r="B22" l="1"/>
  <c r="A22"/>
  <c r="Y38" l="1"/>
  <c r="E22"/>
  <c r="T22"/>
  <c r="P22"/>
  <c r="L22"/>
  <c r="I22"/>
  <c r="U22"/>
  <c r="Q22"/>
  <c r="M22"/>
  <c r="J22"/>
  <c r="S22"/>
  <c r="V22"/>
  <c r="R22"/>
  <c r="N22"/>
  <c r="W22"/>
  <c r="X22"/>
  <c r="X26" s="1"/>
  <c r="X38" s="1"/>
  <c r="F22"/>
  <c r="O22"/>
  <c r="K22"/>
  <c r="G22"/>
  <c r="H22"/>
  <c r="Y49" l="1"/>
  <c r="Y86" s="1"/>
  <c r="Y53"/>
  <c r="Y52"/>
  <c r="Y50"/>
  <c r="Y51"/>
  <c r="Y88" s="1"/>
  <c r="X52"/>
  <c r="X50"/>
  <c r="X49"/>
  <c r="X86" s="1"/>
  <c r="X51"/>
  <c r="X53"/>
  <c r="H26"/>
  <c r="I23"/>
  <c r="G23"/>
  <c r="F26"/>
  <c r="S23"/>
  <c r="R26"/>
  <c r="M26"/>
  <c r="N23"/>
  <c r="M23"/>
  <c r="L26"/>
  <c r="Y73"/>
  <c r="Y62"/>
  <c r="Y74"/>
  <c r="Y60"/>
  <c r="Y58"/>
  <c r="Y63"/>
  <c r="Y69"/>
  <c r="Y72"/>
  <c r="Y59"/>
  <c r="Y64"/>
  <c r="Y101" s="1"/>
  <c r="Y56"/>
  <c r="Y65"/>
  <c r="Y71"/>
  <c r="Y70"/>
  <c r="AE3" i="11"/>
  <c r="Y76" i="6"/>
  <c r="Y57"/>
  <c r="Y78"/>
  <c r="Y55"/>
  <c r="Y77"/>
  <c r="Y114" s="1"/>
  <c r="Y61"/>
  <c r="Y75"/>
  <c r="Y54"/>
  <c r="Y66"/>
  <c r="Y103" s="1"/>
  <c r="Y79"/>
  <c r="Y68"/>
  <c r="Y80"/>
  <c r="Y67"/>
  <c r="Y104" s="1"/>
  <c r="O26"/>
  <c r="P23"/>
  <c r="N26"/>
  <c r="O23"/>
  <c r="J26"/>
  <c r="K23"/>
  <c r="J23"/>
  <c r="I26"/>
  <c r="F23"/>
  <c r="E26"/>
  <c r="K26"/>
  <c r="L23"/>
  <c r="X23"/>
  <c r="W26"/>
  <c r="T23"/>
  <c r="S26"/>
  <c r="V23"/>
  <c r="U26"/>
  <c r="T26"/>
  <c r="U23"/>
  <c r="G26"/>
  <c r="H23"/>
  <c r="AD3" i="11"/>
  <c r="X65" i="6"/>
  <c r="X77"/>
  <c r="X66"/>
  <c r="X64"/>
  <c r="X78"/>
  <c r="X76"/>
  <c r="X57"/>
  <c r="X63"/>
  <c r="X59"/>
  <c r="X69"/>
  <c r="X70"/>
  <c r="X79"/>
  <c r="X62"/>
  <c r="X74"/>
  <c r="X61"/>
  <c r="X72"/>
  <c r="X67"/>
  <c r="X68"/>
  <c r="X71"/>
  <c r="X108" s="1"/>
  <c r="X58"/>
  <c r="X73"/>
  <c r="X55"/>
  <c r="X75"/>
  <c r="X54"/>
  <c r="X56"/>
  <c r="X60"/>
  <c r="X80"/>
  <c r="W23"/>
  <c r="V26"/>
  <c r="R23"/>
  <c r="Q26"/>
  <c r="P26"/>
  <c r="Q23"/>
  <c r="Y100" l="1"/>
  <c r="X90"/>
  <c r="Y90"/>
  <c r="Y116"/>
  <c r="X88"/>
  <c r="Y96"/>
  <c r="X89"/>
  <c r="X91"/>
  <c r="X95"/>
  <c r="Y91"/>
  <c r="X87"/>
  <c r="Y89"/>
  <c r="Y87"/>
  <c r="X93"/>
  <c r="X104"/>
  <c r="X99"/>
  <c r="X115"/>
  <c r="Y102"/>
  <c r="X112"/>
  <c r="X107"/>
  <c r="X110"/>
  <c r="X102"/>
  <c r="X97"/>
  <c r="X92"/>
  <c r="X105"/>
  <c r="Y98"/>
  <c r="Y94"/>
  <c r="Y108"/>
  <c r="X103"/>
  <c r="Y105"/>
  <c r="Y112"/>
  <c r="Y107"/>
  <c r="P30"/>
  <c r="P38"/>
  <c r="T30"/>
  <c r="T38"/>
  <c r="K30"/>
  <c r="K38"/>
  <c r="N30"/>
  <c r="N38"/>
  <c r="Y117"/>
  <c r="Y82"/>
  <c r="H30"/>
  <c r="H38"/>
  <c r="X109"/>
  <c r="X116"/>
  <c r="X100"/>
  <c r="X101"/>
  <c r="Y92"/>
  <c r="Y93"/>
  <c r="Y106"/>
  <c r="Y111"/>
  <c r="V30"/>
  <c r="V38"/>
  <c r="S30"/>
  <c r="S38"/>
  <c r="I30"/>
  <c r="I38"/>
  <c r="L30"/>
  <c r="L38"/>
  <c r="R30"/>
  <c r="R38"/>
  <c r="X96"/>
  <c r="Y113"/>
  <c r="Y109"/>
  <c r="Y97"/>
  <c r="G30"/>
  <c r="G38"/>
  <c r="J30"/>
  <c r="J38"/>
  <c r="O30"/>
  <c r="O38"/>
  <c r="M30"/>
  <c r="M38"/>
  <c r="X111"/>
  <c r="X106"/>
  <c r="X113"/>
  <c r="X114"/>
  <c r="Y95"/>
  <c r="Y110"/>
  <c r="Q30"/>
  <c r="Q38"/>
  <c r="X117"/>
  <c r="X82"/>
  <c r="U30"/>
  <c r="U38"/>
  <c r="X30"/>
  <c r="W30"/>
  <c r="W38"/>
  <c r="E30"/>
  <c r="E38"/>
  <c r="F30"/>
  <c r="F38"/>
  <c r="X98"/>
  <c r="X94"/>
  <c r="Y115"/>
  <c r="Y99"/>
  <c r="E49" l="1"/>
  <c r="E86" s="1"/>
  <c r="E50"/>
  <c r="E53"/>
  <c r="E51"/>
  <c r="E52"/>
  <c r="E89" s="1"/>
  <c r="G51"/>
  <c r="G53"/>
  <c r="G52"/>
  <c r="G50"/>
  <c r="G49"/>
  <c r="G86" s="1"/>
  <c r="L50"/>
  <c r="L52"/>
  <c r="L53"/>
  <c r="L90" s="1"/>
  <c r="L51"/>
  <c r="L49"/>
  <c r="L86" s="1"/>
  <c r="H49"/>
  <c r="H86" s="1"/>
  <c r="H51"/>
  <c r="H52"/>
  <c r="H50"/>
  <c r="H53"/>
  <c r="T49"/>
  <c r="T86" s="1"/>
  <c r="T53"/>
  <c r="T51"/>
  <c r="T50"/>
  <c r="T52"/>
  <c r="T89" s="1"/>
  <c r="F51"/>
  <c r="F50"/>
  <c r="F52"/>
  <c r="F49"/>
  <c r="F86" s="1"/>
  <c r="F53"/>
  <c r="F90" s="1"/>
  <c r="W50"/>
  <c r="W49"/>
  <c r="W86" s="1"/>
  <c r="W51"/>
  <c r="W88" s="1"/>
  <c r="W53"/>
  <c r="W52"/>
  <c r="O50"/>
  <c r="O52"/>
  <c r="O51"/>
  <c r="O88" s="1"/>
  <c r="O49"/>
  <c r="O86" s="1"/>
  <c r="O53"/>
  <c r="S53"/>
  <c r="S50"/>
  <c r="S87" s="1"/>
  <c r="S51"/>
  <c r="S49"/>
  <c r="S86" s="1"/>
  <c r="S52"/>
  <c r="S89" s="1"/>
  <c r="N51"/>
  <c r="N50"/>
  <c r="N53"/>
  <c r="N52"/>
  <c r="N49"/>
  <c r="N86" s="1"/>
  <c r="U50"/>
  <c r="U52"/>
  <c r="U49"/>
  <c r="U86" s="1"/>
  <c r="U51"/>
  <c r="U53"/>
  <c r="Q50"/>
  <c r="Q53"/>
  <c r="Q51"/>
  <c r="Q49"/>
  <c r="Q86" s="1"/>
  <c r="Q52"/>
  <c r="M50"/>
  <c r="M87" s="1"/>
  <c r="M53"/>
  <c r="M49"/>
  <c r="M86" s="1"/>
  <c r="M52"/>
  <c r="M51"/>
  <c r="M88" s="1"/>
  <c r="J49"/>
  <c r="J86" s="1"/>
  <c r="J53"/>
  <c r="J51"/>
  <c r="J50"/>
  <c r="J52"/>
  <c r="R50"/>
  <c r="R53"/>
  <c r="R49"/>
  <c r="R86" s="1"/>
  <c r="R52"/>
  <c r="R51"/>
  <c r="R88" s="1"/>
  <c r="I49"/>
  <c r="I86" s="1"/>
  <c r="I52"/>
  <c r="I50"/>
  <c r="I53"/>
  <c r="I51"/>
  <c r="V50"/>
  <c r="V53"/>
  <c r="V49"/>
  <c r="V86" s="1"/>
  <c r="V51"/>
  <c r="V52"/>
  <c r="K50"/>
  <c r="K53"/>
  <c r="K51"/>
  <c r="K52"/>
  <c r="K49"/>
  <c r="K86" s="1"/>
  <c r="P50"/>
  <c r="P52"/>
  <c r="P49"/>
  <c r="P86" s="1"/>
  <c r="P53"/>
  <c r="P51"/>
  <c r="P88" s="1"/>
  <c r="C10"/>
  <c r="Y120"/>
  <c r="X119"/>
  <c r="L3" i="11"/>
  <c r="F80" i="6"/>
  <c r="F58"/>
  <c r="F56"/>
  <c r="F68"/>
  <c r="F72"/>
  <c r="F66"/>
  <c r="F71"/>
  <c r="F57"/>
  <c r="F62"/>
  <c r="F76"/>
  <c r="F63"/>
  <c r="F77"/>
  <c r="F54"/>
  <c r="F64"/>
  <c r="F69"/>
  <c r="F74"/>
  <c r="F60"/>
  <c r="F79"/>
  <c r="F55"/>
  <c r="F73"/>
  <c r="F65"/>
  <c r="F61"/>
  <c r="F59"/>
  <c r="F70"/>
  <c r="F67"/>
  <c r="F78"/>
  <c r="F75"/>
  <c r="AC3" i="11"/>
  <c r="W78" i="6"/>
  <c r="W80"/>
  <c r="W61"/>
  <c r="W66"/>
  <c r="W54"/>
  <c r="W70"/>
  <c r="W60"/>
  <c r="W76"/>
  <c r="W65"/>
  <c r="W63"/>
  <c r="W73"/>
  <c r="W69"/>
  <c r="W75"/>
  <c r="W56"/>
  <c r="W59"/>
  <c r="W58"/>
  <c r="W64"/>
  <c r="W55"/>
  <c r="W57"/>
  <c r="W67"/>
  <c r="W104" s="1"/>
  <c r="W72"/>
  <c r="W71"/>
  <c r="W108" s="1"/>
  <c r="W62"/>
  <c r="W99" s="1"/>
  <c r="W74"/>
  <c r="W79"/>
  <c r="W116" s="1"/>
  <c r="W68"/>
  <c r="W77"/>
  <c r="AA3" i="11"/>
  <c r="U63" i="6"/>
  <c r="U77"/>
  <c r="U68"/>
  <c r="U80"/>
  <c r="U72"/>
  <c r="U56"/>
  <c r="U64"/>
  <c r="U79"/>
  <c r="U65"/>
  <c r="U67"/>
  <c r="U70"/>
  <c r="U60"/>
  <c r="U55"/>
  <c r="U78"/>
  <c r="U115" s="1"/>
  <c r="U71"/>
  <c r="U108" s="1"/>
  <c r="U59"/>
  <c r="U61"/>
  <c r="U58"/>
  <c r="U62"/>
  <c r="U74"/>
  <c r="U75"/>
  <c r="U57"/>
  <c r="U94" s="1"/>
  <c r="U73"/>
  <c r="U69"/>
  <c r="U76"/>
  <c r="U66"/>
  <c r="U54"/>
  <c r="W3" i="11"/>
  <c r="Q64" i="6"/>
  <c r="Q78"/>
  <c r="Q63"/>
  <c r="Q66"/>
  <c r="Q76"/>
  <c r="Q68"/>
  <c r="Q70"/>
  <c r="Q59"/>
  <c r="Q80"/>
  <c r="Q74"/>
  <c r="Q77"/>
  <c r="Q61"/>
  <c r="Q79"/>
  <c r="Q71"/>
  <c r="Q67"/>
  <c r="Q72"/>
  <c r="Q75"/>
  <c r="Q60"/>
  <c r="Q58"/>
  <c r="Q57"/>
  <c r="Q56"/>
  <c r="Q55"/>
  <c r="Q73"/>
  <c r="Q65"/>
  <c r="Q62"/>
  <c r="Q69"/>
  <c r="Q106" s="1"/>
  <c r="Q54"/>
  <c r="S3" i="11"/>
  <c r="M68" i="6"/>
  <c r="M62"/>
  <c r="M71"/>
  <c r="M55"/>
  <c r="M61"/>
  <c r="M59"/>
  <c r="M64"/>
  <c r="M57"/>
  <c r="M75"/>
  <c r="M79"/>
  <c r="M54"/>
  <c r="M91" s="1"/>
  <c r="M78"/>
  <c r="M66"/>
  <c r="M58"/>
  <c r="M72"/>
  <c r="M109" s="1"/>
  <c r="M73"/>
  <c r="M77"/>
  <c r="M60"/>
  <c r="M97" s="1"/>
  <c r="M76"/>
  <c r="M56"/>
  <c r="M93" s="1"/>
  <c r="M74"/>
  <c r="M67"/>
  <c r="M70"/>
  <c r="M63"/>
  <c r="M69"/>
  <c r="M106" s="1"/>
  <c r="M65"/>
  <c r="M80"/>
  <c r="P3" i="11"/>
  <c r="J78" i="6"/>
  <c r="J61"/>
  <c r="J65"/>
  <c r="J66"/>
  <c r="J77"/>
  <c r="J56"/>
  <c r="J72"/>
  <c r="J55"/>
  <c r="J63"/>
  <c r="J75"/>
  <c r="J59"/>
  <c r="J76"/>
  <c r="J67"/>
  <c r="J70"/>
  <c r="J79"/>
  <c r="J71"/>
  <c r="J69"/>
  <c r="J58"/>
  <c r="J74"/>
  <c r="J64"/>
  <c r="J73"/>
  <c r="J68"/>
  <c r="J60"/>
  <c r="J97" s="1"/>
  <c r="J54"/>
  <c r="J91" s="1"/>
  <c r="J57"/>
  <c r="J62"/>
  <c r="J99" s="1"/>
  <c r="J80"/>
  <c r="X3" i="11"/>
  <c r="R64" i="6"/>
  <c r="R69"/>
  <c r="R74"/>
  <c r="R66"/>
  <c r="R78"/>
  <c r="R70"/>
  <c r="R107" s="1"/>
  <c r="R80"/>
  <c r="R76"/>
  <c r="R67"/>
  <c r="R71"/>
  <c r="R65"/>
  <c r="R75"/>
  <c r="R54"/>
  <c r="R91" s="1"/>
  <c r="R55"/>
  <c r="R59"/>
  <c r="R73"/>
  <c r="R72"/>
  <c r="R62"/>
  <c r="R58"/>
  <c r="R56"/>
  <c r="R63"/>
  <c r="R61"/>
  <c r="R57"/>
  <c r="R77"/>
  <c r="R114" s="1"/>
  <c r="R79"/>
  <c r="R116" s="1"/>
  <c r="R68"/>
  <c r="R60"/>
  <c r="R97" s="1"/>
  <c r="O3" i="11"/>
  <c r="I72" i="6"/>
  <c r="I54"/>
  <c r="I91" s="1"/>
  <c r="I73"/>
  <c r="I80"/>
  <c r="I58"/>
  <c r="I60"/>
  <c r="I57"/>
  <c r="I55"/>
  <c r="I66"/>
  <c r="I61"/>
  <c r="I62"/>
  <c r="I76"/>
  <c r="I74"/>
  <c r="I59"/>
  <c r="I69"/>
  <c r="I63"/>
  <c r="I56"/>
  <c r="I64"/>
  <c r="I78"/>
  <c r="I70"/>
  <c r="I67"/>
  <c r="I104" s="1"/>
  <c r="I71"/>
  <c r="I79"/>
  <c r="I116" s="1"/>
  <c r="I77"/>
  <c r="I114" s="1"/>
  <c r="I75"/>
  <c r="I112" s="1"/>
  <c r="I65"/>
  <c r="I102" s="1"/>
  <c r="I68"/>
  <c r="AB3" i="11"/>
  <c r="V59" i="6"/>
  <c r="V65"/>
  <c r="V64"/>
  <c r="V76"/>
  <c r="V71"/>
  <c r="V56"/>
  <c r="V79"/>
  <c r="V62"/>
  <c r="V54"/>
  <c r="V74"/>
  <c r="V78"/>
  <c r="V80"/>
  <c r="V66"/>
  <c r="V63"/>
  <c r="V61"/>
  <c r="V77"/>
  <c r="V114" s="1"/>
  <c r="V72"/>
  <c r="V109" s="1"/>
  <c r="V55"/>
  <c r="V70"/>
  <c r="V58"/>
  <c r="V57"/>
  <c r="V67"/>
  <c r="V60"/>
  <c r="V73"/>
  <c r="V69"/>
  <c r="V75"/>
  <c r="V112" s="1"/>
  <c r="V68"/>
  <c r="Q3" i="11"/>
  <c r="K63" i="6"/>
  <c r="K65"/>
  <c r="K71"/>
  <c r="K79"/>
  <c r="K60"/>
  <c r="K58"/>
  <c r="K59"/>
  <c r="K72"/>
  <c r="K62"/>
  <c r="K54"/>
  <c r="K91" s="1"/>
  <c r="K61"/>
  <c r="K55"/>
  <c r="K56"/>
  <c r="K74"/>
  <c r="K80"/>
  <c r="K68"/>
  <c r="K75"/>
  <c r="K66"/>
  <c r="K103" s="1"/>
  <c r="K76"/>
  <c r="K57"/>
  <c r="K78"/>
  <c r="K70"/>
  <c r="K77"/>
  <c r="K64"/>
  <c r="K67"/>
  <c r="K73"/>
  <c r="K69"/>
  <c r="V3" i="11"/>
  <c r="P62" i="6"/>
  <c r="P63"/>
  <c r="P56"/>
  <c r="P75"/>
  <c r="P61"/>
  <c r="P80"/>
  <c r="P65"/>
  <c r="P69"/>
  <c r="P59"/>
  <c r="P58"/>
  <c r="P67"/>
  <c r="P66"/>
  <c r="P78"/>
  <c r="P79"/>
  <c r="P55"/>
  <c r="P73"/>
  <c r="P60"/>
  <c r="P97" s="1"/>
  <c r="P76"/>
  <c r="P70"/>
  <c r="P74"/>
  <c r="P111" s="1"/>
  <c r="P77"/>
  <c r="P57"/>
  <c r="P72"/>
  <c r="P68"/>
  <c r="P64"/>
  <c r="P54"/>
  <c r="P71"/>
  <c r="P108" s="1"/>
  <c r="K3" i="11"/>
  <c r="E65" i="6"/>
  <c r="E58"/>
  <c r="E55"/>
  <c r="E54"/>
  <c r="E91" s="1"/>
  <c r="E71"/>
  <c r="E56"/>
  <c r="E79"/>
  <c r="E62"/>
  <c r="E67"/>
  <c r="E70"/>
  <c r="E61"/>
  <c r="E63"/>
  <c r="E59"/>
  <c r="E69"/>
  <c r="E78"/>
  <c r="E80"/>
  <c r="E64"/>
  <c r="E74"/>
  <c r="E57"/>
  <c r="E60"/>
  <c r="E68"/>
  <c r="E105" s="1"/>
  <c r="E76"/>
  <c r="E77"/>
  <c r="E75"/>
  <c r="E66"/>
  <c r="E103" s="1"/>
  <c r="E72"/>
  <c r="E73"/>
  <c r="U3" i="11"/>
  <c r="O55" i="6"/>
  <c r="O65"/>
  <c r="O67"/>
  <c r="O58"/>
  <c r="O69"/>
  <c r="O72"/>
  <c r="O70"/>
  <c r="O61"/>
  <c r="O57"/>
  <c r="O71"/>
  <c r="O75"/>
  <c r="O66"/>
  <c r="O74"/>
  <c r="O76"/>
  <c r="O63"/>
  <c r="O59"/>
  <c r="O96" s="1"/>
  <c r="O79"/>
  <c r="O68"/>
  <c r="O77"/>
  <c r="O56"/>
  <c r="O60"/>
  <c r="O73"/>
  <c r="O110" s="1"/>
  <c r="O64"/>
  <c r="O101" s="1"/>
  <c r="O80"/>
  <c r="O54"/>
  <c r="O91" s="1"/>
  <c r="O78"/>
  <c r="O62"/>
  <c r="M3" i="11"/>
  <c r="G54" i="6"/>
  <c r="G72"/>
  <c r="G79"/>
  <c r="G63"/>
  <c r="G58"/>
  <c r="G71"/>
  <c r="G73"/>
  <c r="G62"/>
  <c r="G70"/>
  <c r="G59"/>
  <c r="G80"/>
  <c r="G64"/>
  <c r="G101" s="1"/>
  <c r="G78"/>
  <c r="G56"/>
  <c r="G57"/>
  <c r="G66"/>
  <c r="G55"/>
  <c r="G92" s="1"/>
  <c r="G67"/>
  <c r="G77"/>
  <c r="G75"/>
  <c r="G65"/>
  <c r="G69"/>
  <c r="G74"/>
  <c r="G111" s="1"/>
  <c r="G76"/>
  <c r="G113" s="1"/>
  <c r="G61"/>
  <c r="G60"/>
  <c r="G97" s="1"/>
  <c r="G68"/>
  <c r="R3" i="11"/>
  <c r="L56" i="6"/>
  <c r="L70"/>
  <c r="L60"/>
  <c r="L78"/>
  <c r="L68"/>
  <c r="L66"/>
  <c r="L73"/>
  <c r="L54"/>
  <c r="L61"/>
  <c r="L55"/>
  <c r="L64"/>
  <c r="L80"/>
  <c r="L67"/>
  <c r="L62"/>
  <c r="L59"/>
  <c r="L75"/>
  <c r="L57"/>
  <c r="L94" s="1"/>
  <c r="L65"/>
  <c r="L79"/>
  <c r="L63"/>
  <c r="L74"/>
  <c r="L72"/>
  <c r="L77"/>
  <c r="L71"/>
  <c r="L69"/>
  <c r="L106" s="1"/>
  <c r="L76"/>
  <c r="L58"/>
  <c r="Y3" i="11"/>
  <c r="S58" i="6"/>
  <c r="S60"/>
  <c r="S70"/>
  <c r="S74"/>
  <c r="S65"/>
  <c r="S69"/>
  <c r="S57"/>
  <c r="S80"/>
  <c r="S67"/>
  <c r="S73"/>
  <c r="S62"/>
  <c r="S71"/>
  <c r="S78"/>
  <c r="S64"/>
  <c r="S75"/>
  <c r="S63"/>
  <c r="S72"/>
  <c r="S59"/>
  <c r="S61"/>
  <c r="S66"/>
  <c r="S77"/>
  <c r="S55"/>
  <c r="S76"/>
  <c r="S113" s="1"/>
  <c r="S56"/>
  <c r="S79"/>
  <c r="S68"/>
  <c r="S54"/>
  <c r="N3" i="11"/>
  <c r="H77" i="6"/>
  <c r="H66"/>
  <c r="H59"/>
  <c r="H79"/>
  <c r="H78"/>
  <c r="H55"/>
  <c r="H64"/>
  <c r="H60"/>
  <c r="H54"/>
  <c r="H91" s="1"/>
  <c r="H61"/>
  <c r="H71"/>
  <c r="H67"/>
  <c r="H69"/>
  <c r="H68"/>
  <c r="H65"/>
  <c r="H102" s="1"/>
  <c r="H75"/>
  <c r="H57"/>
  <c r="H70"/>
  <c r="H74"/>
  <c r="H56"/>
  <c r="H76"/>
  <c r="H73"/>
  <c r="H58"/>
  <c r="H72"/>
  <c r="H63"/>
  <c r="H62"/>
  <c r="H99" s="1"/>
  <c r="H80"/>
  <c r="T3" i="11"/>
  <c r="N76" i="6"/>
  <c r="N66"/>
  <c r="N68"/>
  <c r="N58"/>
  <c r="N62"/>
  <c r="N73"/>
  <c r="N80"/>
  <c r="N57"/>
  <c r="N61"/>
  <c r="N54"/>
  <c r="N91" s="1"/>
  <c r="N70"/>
  <c r="N59"/>
  <c r="N96" s="1"/>
  <c r="N72"/>
  <c r="N56"/>
  <c r="N75"/>
  <c r="N74"/>
  <c r="N63"/>
  <c r="N100" s="1"/>
  <c r="N55"/>
  <c r="N92" s="1"/>
  <c r="N79"/>
  <c r="N77"/>
  <c r="N60"/>
  <c r="N78"/>
  <c r="N69"/>
  <c r="N106" s="1"/>
  <c r="N64"/>
  <c r="N65"/>
  <c r="N71"/>
  <c r="N67"/>
  <c r="Z3" i="11"/>
  <c r="T68" i="6"/>
  <c r="T57"/>
  <c r="T72"/>
  <c r="T56"/>
  <c r="T76"/>
  <c r="T67"/>
  <c r="T61"/>
  <c r="T60"/>
  <c r="T55"/>
  <c r="T64"/>
  <c r="T65"/>
  <c r="T73"/>
  <c r="T71"/>
  <c r="T62"/>
  <c r="T63"/>
  <c r="T75"/>
  <c r="T78"/>
  <c r="T80"/>
  <c r="T59"/>
  <c r="T66"/>
  <c r="T77"/>
  <c r="T114" s="1"/>
  <c r="T70"/>
  <c r="T58"/>
  <c r="T54"/>
  <c r="T69"/>
  <c r="T106" s="1"/>
  <c r="T74"/>
  <c r="T79"/>
  <c r="V87" l="1"/>
  <c r="K89"/>
  <c r="V89"/>
  <c r="I89"/>
  <c r="Q90"/>
  <c r="P91"/>
  <c r="J87"/>
  <c r="N89"/>
  <c r="O89"/>
  <c r="H88"/>
  <c r="G87"/>
  <c r="P90"/>
  <c r="I87"/>
  <c r="J89"/>
  <c r="M90"/>
  <c r="Q88"/>
  <c r="S116"/>
  <c r="U91"/>
  <c r="R89"/>
  <c r="U88"/>
  <c r="N88"/>
  <c r="W90"/>
  <c r="F88"/>
  <c r="L88"/>
  <c r="G91"/>
  <c r="U90"/>
  <c r="W87"/>
  <c r="T88"/>
  <c r="H87"/>
  <c r="G90"/>
  <c r="K87"/>
  <c r="V90"/>
  <c r="T90"/>
  <c r="H89"/>
  <c r="G88"/>
  <c r="E87"/>
  <c r="T91"/>
  <c r="L91"/>
  <c r="P87"/>
  <c r="K90"/>
  <c r="I90"/>
  <c r="R87"/>
  <c r="J90"/>
  <c r="U87"/>
  <c r="N87"/>
  <c r="S88"/>
  <c r="W89"/>
  <c r="F87"/>
  <c r="L87"/>
  <c r="E90"/>
  <c r="S90"/>
  <c r="S91"/>
  <c r="Q91"/>
  <c r="V91"/>
  <c r="W91"/>
  <c r="F91"/>
  <c r="P89"/>
  <c r="K88"/>
  <c r="V88"/>
  <c r="I88"/>
  <c r="R90"/>
  <c r="J88"/>
  <c r="M89"/>
  <c r="Q89"/>
  <c r="Q87"/>
  <c r="U89"/>
  <c r="N90"/>
  <c r="O90"/>
  <c r="O87"/>
  <c r="F89"/>
  <c r="T87"/>
  <c r="H90"/>
  <c r="L89"/>
  <c r="G89"/>
  <c r="E88"/>
  <c r="I98"/>
  <c r="R108"/>
  <c r="K114"/>
  <c r="M102"/>
  <c r="Q108"/>
  <c r="U113"/>
  <c r="F107"/>
  <c r="F94"/>
  <c r="T108"/>
  <c r="T105"/>
  <c r="N109"/>
  <c r="H100"/>
  <c r="H106"/>
  <c r="L104"/>
  <c r="L93"/>
  <c r="G98"/>
  <c r="O116"/>
  <c r="O111"/>
  <c r="O106"/>
  <c r="E96"/>
  <c r="E108"/>
  <c r="P101"/>
  <c r="P114"/>
  <c r="P96"/>
  <c r="K104"/>
  <c r="K112"/>
  <c r="V94"/>
  <c r="V103"/>
  <c r="I111"/>
  <c r="I103"/>
  <c r="R100"/>
  <c r="R109"/>
  <c r="J94"/>
  <c r="J110"/>
  <c r="J106"/>
  <c r="M114"/>
  <c r="Q112"/>
  <c r="Q116"/>
  <c r="Q101"/>
  <c r="U102"/>
  <c r="F104"/>
  <c r="F102"/>
  <c r="F97"/>
  <c r="F109"/>
  <c r="M100"/>
  <c r="Q102"/>
  <c r="U106"/>
  <c r="W111"/>
  <c r="W95"/>
  <c r="F110"/>
  <c r="F114"/>
  <c r="F96"/>
  <c r="R105"/>
  <c r="M104"/>
  <c r="Q92"/>
  <c r="U103"/>
  <c r="W92"/>
  <c r="F98"/>
  <c r="F101"/>
  <c r="N102"/>
  <c r="G102"/>
  <c r="O97"/>
  <c r="O94"/>
  <c r="E101"/>
  <c r="K93"/>
  <c r="V96"/>
  <c r="I93"/>
  <c r="I109"/>
  <c r="R104"/>
  <c r="R115"/>
  <c r="J104"/>
  <c r="J114"/>
  <c r="M111"/>
  <c r="Q99"/>
  <c r="Q93"/>
  <c r="U112"/>
  <c r="U98"/>
  <c r="W101"/>
  <c r="T113"/>
  <c r="N97"/>
  <c r="H94"/>
  <c r="S96"/>
  <c r="L109"/>
  <c r="E113"/>
  <c r="P113"/>
  <c r="K110"/>
  <c r="K95"/>
  <c r="V100"/>
  <c r="V111"/>
  <c r="I108"/>
  <c r="I101"/>
  <c r="J93"/>
  <c r="M95"/>
  <c r="M116"/>
  <c r="Q97"/>
  <c r="W105"/>
  <c r="F115"/>
  <c r="E100"/>
  <c r="T92"/>
  <c r="H113"/>
  <c r="H115"/>
  <c r="S109"/>
  <c r="S104"/>
  <c r="T111"/>
  <c r="T104"/>
  <c r="T94"/>
  <c r="N115"/>
  <c r="H110"/>
  <c r="H105"/>
  <c r="H98"/>
  <c r="S105"/>
  <c r="S101"/>
  <c r="L113"/>
  <c r="L92"/>
  <c r="G104"/>
  <c r="T116"/>
  <c r="T95"/>
  <c r="T100"/>
  <c r="T102"/>
  <c r="T98"/>
  <c r="T109"/>
  <c r="N104"/>
  <c r="N116"/>
  <c r="N112"/>
  <c r="H95"/>
  <c r="H111"/>
  <c r="H108"/>
  <c r="H101"/>
  <c r="S98"/>
  <c r="S112"/>
  <c r="S94"/>
  <c r="S107"/>
  <c r="L95"/>
  <c r="L114"/>
  <c r="L116"/>
  <c r="L101"/>
  <c r="L110"/>
  <c r="G105"/>
  <c r="G114"/>
  <c r="G94"/>
  <c r="G110"/>
  <c r="G116"/>
  <c r="O99"/>
  <c r="O114"/>
  <c r="O112"/>
  <c r="O107"/>
  <c r="O104"/>
  <c r="E110"/>
  <c r="E114"/>
  <c r="E94"/>
  <c r="E98"/>
  <c r="E92"/>
  <c r="P107"/>
  <c r="P92"/>
  <c r="P104"/>
  <c r="K106"/>
  <c r="K113"/>
  <c r="K98"/>
  <c r="K96"/>
  <c r="K108"/>
  <c r="V105"/>
  <c r="V97"/>
  <c r="V107"/>
  <c r="V115"/>
  <c r="V101"/>
  <c r="I105"/>
  <c r="I115"/>
  <c r="I99"/>
  <c r="I110"/>
  <c r="R94"/>
  <c r="R102"/>
  <c r="R111"/>
  <c r="J109"/>
  <c r="Q110"/>
  <c r="Q95"/>
  <c r="Q104"/>
  <c r="U110"/>
  <c r="W114"/>
  <c r="F112"/>
  <c r="F92"/>
  <c r="F106"/>
  <c r="S117"/>
  <c r="S82"/>
  <c r="L117"/>
  <c r="L82"/>
  <c r="O82"/>
  <c r="O117"/>
  <c r="E117"/>
  <c r="E82"/>
  <c r="V82"/>
  <c r="V117"/>
  <c r="I82"/>
  <c r="I117"/>
  <c r="U117"/>
  <c r="U82"/>
  <c r="T96"/>
  <c r="T103"/>
  <c r="T112"/>
  <c r="T110"/>
  <c r="T97"/>
  <c r="T93"/>
  <c r="N101"/>
  <c r="N114"/>
  <c r="N111"/>
  <c r="N94"/>
  <c r="N95"/>
  <c r="H109"/>
  <c r="H93"/>
  <c r="H112"/>
  <c r="H104"/>
  <c r="H97"/>
  <c r="H116"/>
  <c r="S93"/>
  <c r="S103"/>
  <c r="S100"/>
  <c r="S108"/>
  <c r="S111"/>
  <c r="L108"/>
  <c r="L100"/>
  <c r="L112"/>
  <c r="L115"/>
  <c r="G112"/>
  <c r="G103"/>
  <c r="G99"/>
  <c r="G100"/>
  <c r="O93"/>
  <c r="O103"/>
  <c r="O98"/>
  <c r="O95"/>
  <c r="E112"/>
  <c r="E97"/>
  <c r="E99"/>
  <c r="P105"/>
  <c r="P110"/>
  <c r="P103"/>
  <c r="P106"/>
  <c r="P112"/>
  <c r="K101"/>
  <c r="K94"/>
  <c r="K105"/>
  <c r="K92"/>
  <c r="K109"/>
  <c r="K116"/>
  <c r="V110"/>
  <c r="V95"/>
  <c r="V99"/>
  <c r="V113"/>
  <c r="I107"/>
  <c r="I100"/>
  <c r="I113"/>
  <c r="I92"/>
  <c r="R93"/>
  <c r="R110"/>
  <c r="R112"/>
  <c r="R113"/>
  <c r="R103"/>
  <c r="J101"/>
  <c r="J108"/>
  <c r="J113"/>
  <c r="J92"/>
  <c r="J103"/>
  <c r="M110"/>
  <c r="M115"/>
  <c r="M94"/>
  <c r="M92"/>
  <c r="Q94"/>
  <c r="Q109"/>
  <c r="Q98"/>
  <c r="Q96"/>
  <c r="Q103"/>
  <c r="U111"/>
  <c r="U96"/>
  <c r="U97"/>
  <c r="U116"/>
  <c r="W106"/>
  <c r="W113"/>
  <c r="W103"/>
  <c r="F111"/>
  <c r="F105"/>
  <c r="Q117"/>
  <c r="Q82"/>
  <c r="F82"/>
  <c r="F117"/>
  <c r="T115"/>
  <c r="N98"/>
  <c r="N99"/>
  <c r="N113"/>
  <c r="H114"/>
  <c r="S114"/>
  <c r="S115"/>
  <c r="S102"/>
  <c r="S95"/>
  <c r="L111"/>
  <c r="L98"/>
  <c r="L105"/>
  <c r="G115"/>
  <c r="G107"/>
  <c r="G95"/>
  <c r="O92"/>
  <c r="E104"/>
  <c r="E102"/>
  <c r="P115"/>
  <c r="P98"/>
  <c r="P99"/>
  <c r="K115"/>
  <c r="K99"/>
  <c r="K97"/>
  <c r="K100"/>
  <c r="V106"/>
  <c r="V108"/>
  <c r="I95"/>
  <c r="R101"/>
  <c r="J100"/>
  <c r="J115"/>
  <c r="M103"/>
  <c r="M112"/>
  <c r="M98"/>
  <c r="M105"/>
  <c r="Q113"/>
  <c r="U92"/>
  <c r="U109"/>
  <c r="U100"/>
  <c r="W109"/>
  <c r="W112"/>
  <c r="W102"/>
  <c r="W115"/>
  <c r="F99"/>
  <c r="T82"/>
  <c r="T117"/>
  <c r="P117"/>
  <c r="P82"/>
  <c r="W82"/>
  <c r="W117"/>
  <c r="T107"/>
  <c r="T99"/>
  <c r="T101"/>
  <c r="N108"/>
  <c r="N93"/>
  <c r="N110"/>
  <c r="N103"/>
  <c r="H107"/>
  <c r="H92"/>
  <c r="H103"/>
  <c r="S92"/>
  <c r="S110"/>
  <c r="S106"/>
  <c r="S97"/>
  <c r="L102"/>
  <c r="L99"/>
  <c r="L103"/>
  <c r="L107"/>
  <c r="G106"/>
  <c r="G93"/>
  <c r="G96"/>
  <c r="G108"/>
  <c r="G109"/>
  <c r="O115"/>
  <c r="O105"/>
  <c r="O113"/>
  <c r="O108"/>
  <c r="O109"/>
  <c r="O102"/>
  <c r="E109"/>
  <c r="E111"/>
  <c r="E106"/>
  <c r="E107"/>
  <c r="E93"/>
  <c r="E95"/>
  <c r="P94"/>
  <c r="P116"/>
  <c r="P95"/>
  <c r="P100"/>
  <c r="K107"/>
  <c r="K111"/>
  <c r="K102"/>
  <c r="V104"/>
  <c r="V92"/>
  <c r="V93"/>
  <c r="V102"/>
  <c r="I96"/>
  <c r="I97"/>
  <c r="R98"/>
  <c r="R99"/>
  <c r="R92"/>
  <c r="R106"/>
  <c r="J105"/>
  <c r="J95"/>
  <c r="J107"/>
  <c r="J112"/>
  <c r="J98"/>
  <c r="M96"/>
  <c r="M99"/>
  <c r="Q111"/>
  <c r="Q105"/>
  <c r="Q115"/>
  <c r="U95"/>
  <c r="U104"/>
  <c r="U93"/>
  <c r="U114"/>
  <c r="W93"/>
  <c r="W100"/>
  <c r="W107"/>
  <c r="F116"/>
  <c r="F113"/>
  <c r="F103"/>
  <c r="F95"/>
  <c r="N117"/>
  <c r="N82"/>
  <c r="H82"/>
  <c r="H117"/>
  <c r="G117"/>
  <c r="G82"/>
  <c r="K82"/>
  <c r="K117"/>
  <c r="R117"/>
  <c r="R82"/>
  <c r="J82"/>
  <c r="J117"/>
  <c r="M117"/>
  <c r="M82"/>
  <c r="N107"/>
  <c r="N105"/>
  <c r="H96"/>
  <c r="S99"/>
  <c r="L96"/>
  <c r="L97"/>
  <c r="O100"/>
  <c r="E115"/>
  <c r="E116"/>
  <c r="P109"/>
  <c r="P102"/>
  <c r="P93"/>
  <c r="V98"/>
  <c r="V116"/>
  <c r="I106"/>
  <c r="I94"/>
  <c r="R95"/>
  <c r="R96"/>
  <c r="J111"/>
  <c r="J116"/>
  <c r="J96"/>
  <c r="J102"/>
  <c r="M107"/>
  <c r="M113"/>
  <c r="M101"/>
  <c r="M108"/>
  <c r="Q114"/>
  <c r="Q107"/>
  <c r="Q100"/>
  <c r="U99"/>
  <c r="U107"/>
  <c r="U101"/>
  <c r="U105"/>
  <c r="W94"/>
  <c r="W96"/>
  <c r="W110"/>
  <c r="W97"/>
  <c r="W98"/>
  <c r="F100"/>
  <c r="F108"/>
  <c r="F93"/>
  <c r="F119" l="1"/>
  <c r="U119"/>
  <c r="V119"/>
  <c r="H119"/>
  <c r="N119"/>
  <c r="G119"/>
  <c r="R119"/>
  <c r="P119"/>
  <c r="L119"/>
  <c r="K119"/>
  <c r="Q119"/>
  <c r="O119"/>
  <c r="I119"/>
  <c r="T119"/>
  <c r="J119"/>
  <c r="S119"/>
  <c r="W119"/>
  <c r="M119"/>
  <c r="E119"/>
  <c r="E120" s="1"/>
  <c r="F120" l="1"/>
  <c r="G120" s="1"/>
  <c r="H120" s="1"/>
  <c r="I120" s="1"/>
  <c r="J120" s="1"/>
  <c r="K120" s="1"/>
  <c r="L120" s="1"/>
  <c r="M120" s="1"/>
  <c r="N120" s="1"/>
  <c r="O120" s="1"/>
  <c r="P120" s="1"/>
  <c r="Q120" s="1"/>
  <c r="R120" s="1"/>
  <c r="S120" s="1"/>
  <c r="T120" s="1"/>
  <c r="U120" s="1"/>
  <c r="V120" s="1"/>
  <c r="W120" s="1"/>
  <c r="X120"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16" authorId="0">
      <text>
        <r>
          <rPr>
            <b/>
            <sz val="9"/>
            <color indexed="81"/>
            <rFont val="Tahoma"/>
            <family val="2"/>
          </rPr>
          <t>Kevin Smit:</t>
        </r>
        <r>
          <rPr>
            <sz val="9"/>
            <color indexed="81"/>
            <rFont val="Tahoma"/>
            <family val="2"/>
          </rPr>
          <t xml:space="preserve">
From CBSA 2014</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6"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6"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3"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3"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s>
  <commentList>
    <comment ref="B8"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C8"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D8"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E8" authorId="0">
      <text>
        <r>
          <rPr>
            <b/>
            <sz val="8"/>
            <color indexed="81"/>
            <rFont val="Tahoma"/>
            <family val="2"/>
          </rPr>
          <t xml:space="preserve"> :ProCost</t>
        </r>
        <r>
          <rPr>
            <sz val="8"/>
            <color indexed="81"/>
            <rFont val="Tahoma"/>
            <family val="2"/>
          </rPr>
          <t xml:space="preserve">
Physical life of the measure in years.  Must be &gt;=1.</t>
        </r>
      </text>
    </comment>
    <comment ref="F8"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G8"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H8"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List>
</comments>
</file>

<file path=xl/sharedStrings.xml><?xml version="1.0" encoding="utf-8"?>
<sst xmlns="http://schemas.openxmlformats.org/spreadsheetml/2006/main" count="825" uniqueCount="446">
  <si>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</si>
  <si>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</si>
  <si>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</si>
  <si>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</si>
  <si>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</si>
  <si>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</si>
  <si>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</si>
  <si>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</si>
  <si>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</si>
  <si>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</si>
  <si>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</si>
  <si>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</si>
  <si>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</si>
  <si>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</si>
  <si>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</si>
  <si>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</si>
  <si>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</si>
  <si>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</si>
  <si>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</si>
  <si>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</si>
  <si>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</si>
  <si>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</si>
  <si>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</si>
  <si>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</si>
  <si>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</si>
  <si>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</si>
  <si>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</si>
  <si>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</si>
  <si>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</si>
  <si>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</si>
  <si>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</si>
  <si>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</si>
  <si>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</si>
  <si>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</si>
  <si>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</si>
  <si>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</si>
  <si>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</si>
  <si>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</si>
  <si>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</si>
  <si>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</si>
  <si>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 xml:space="preserve">Description </t>
  </si>
  <si>
    <t>Date Done</t>
  </si>
  <si>
    <t>Who</t>
  </si>
  <si>
    <t>Result</t>
  </si>
  <si>
    <t>Baseline</t>
  </si>
  <si>
    <t>Units Methodology</t>
  </si>
  <si>
    <t>Measure Bundle</t>
  </si>
  <si>
    <t>Report Year</t>
  </si>
  <si>
    <t>UNITS FOR EXISTING STOCK</t>
  </si>
  <si>
    <t>MAX</t>
  </si>
  <si>
    <t>Growth Rate</t>
  </si>
  <si>
    <t>APPLY MEASURE APPLICABILITY, TURNOVER RATE AND ACHIEVABLE PENETRATION RATE FOR MAX ANNUAL RATE</t>
  </si>
  <si>
    <t>Measure Applicability Factor</t>
  </si>
  <si>
    <t>Non-Building Stock</t>
  </si>
  <si>
    <t xml:space="preserve">CUMULATIVE MAX BASED ON APPL, TURN &amp; ACHIEV  </t>
  </si>
  <si>
    <t>ANNUAL UNITS IN SUPPLY CURVE</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</si>
  <si>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</si>
  <si>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</si>
  <si>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</si>
  <si>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</si>
  <si>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</si>
  <si>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</si>
  <si>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</si>
  <si>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</si>
  <si>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</si>
  <si>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</si>
  <si>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</si>
  <si>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</si>
  <si>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</si>
  <si>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</si>
  <si>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</si>
  <si>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</si>
  <si>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</si>
  <si>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</si>
  <si>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</si>
  <si>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</si>
  <si>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</si>
  <si>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</si>
  <si>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</si>
  <si>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</si>
  <si>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</si>
  <si>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</si>
  <si>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</si>
  <si>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</si>
  <si>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</si>
  <si>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</si>
  <si>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</si>
  <si>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</si>
  <si>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</si>
  <si>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</si>
  <si>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</si>
  <si>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</si>
  <si>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</si>
  <si>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</si>
  <si>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</si>
  <si>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</si>
  <si>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</si>
  <si>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</si>
  <si>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</si>
  <si>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</si>
  <si>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</si>
  <si>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</si>
  <si>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</si>
  <si>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</si>
  <si>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</si>
  <si>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</si>
  <si>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</si>
  <si>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</si>
  <si>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</si>
  <si>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</si>
  <si>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</si>
  <si>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</si>
  <si>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</si>
  <si>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</si>
  <si>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</si>
  <si>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</si>
  <si>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</si>
  <si>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</si>
  <si>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</si>
  <si>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</si>
  <si>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</si>
  <si>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</si>
  <si>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</si>
  <si>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</si>
  <si>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</si>
  <si>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</si>
  <si>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</si>
  <si>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</si>
  <si>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</si>
  <si>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</si>
  <si>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</si>
  <si>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</si>
  <si>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</si>
  <si>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</si>
  <si>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</si>
  <si>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</si>
  <si>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</si>
  <si>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</si>
  <si>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</si>
  <si>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</si>
  <si>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</si>
  <si>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</si>
  <si>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</si>
  <si>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</si>
  <si>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</si>
  <si>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</si>
  <si>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</si>
  <si>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</si>
  <si>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</si>
  <si>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</si>
  <si>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</si>
  <si>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</si>
  <si>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</si>
  <si>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</si>
  <si>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</si>
  <si>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</si>
  <si>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</si>
  <si>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</si>
  <si>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</si>
  <si>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</si>
  <si>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</si>
  <si>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</si>
  <si>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</si>
  <si>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</si>
  <si>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</si>
  <si>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</si>
  <si>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</si>
  <si>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</si>
  <si>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</si>
  <si>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</si>
  <si>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</si>
  <si>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</si>
  <si>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</si>
  <si>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</si>
  <si>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</si>
  <si>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</si>
  <si>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</si>
  <si>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</si>
  <si>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</si>
  <si>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</si>
  <si>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</si>
  <si>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</si>
  <si>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</si>
  <si>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</si>
  <si>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</si>
  <si>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</si>
  <si>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</si>
  <si>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</si>
  <si>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</si>
  <si>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</si>
  <si>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</si>
  <si>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</si>
  <si>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</si>
  <si>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</si>
  <si>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</si>
  <si>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</si>
  <si>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</si>
  <si>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</si>
  <si>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</si>
  <si>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</si>
  <si>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</si>
  <si>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</si>
  <si>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</si>
  <si>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</si>
  <si>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</si>
  <si>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</si>
  <si>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</si>
  <si>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</si>
  <si>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</si>
  <si>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</si>
  <si>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</si>
  <si>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</si>
  <si>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</si>
  <si>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</si>
  <si>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</si>
  <si>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</si>
  <si>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</si>
  <si>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</si>
  <si>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</si>
  <si>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</si>
  <si>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</si>
  <si>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</si>
  <si>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</si>
  <si>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</si>
  <si>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</si>
  <si>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</si>
  <si>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</si>
  <si>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</si>
  <si>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</si>
  <si>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</si>
  <si>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</si>
  <si>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</si>
  <si>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</si>
  <si>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</si>
  <si>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</si>
  <si>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</si>
  <si>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</si>
  <si>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</si>
  <si>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</si>
  <si>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</si>
  <si>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</si>
  <si>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</si>
  <si>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</si>
  <si>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</si>
  <si>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</si>
  <si>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</si>
  <si>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</si>
  <si>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</si>
  <si>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</si>
  <si>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</si>
  <si>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</si>
  <si>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</si>
  <si>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</si>
  <si>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</si>
  <si>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</si>
  <si>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</si>
  <si>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</si>
  <si>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</si>
  <si>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</si>
  <si>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</si>
  <si>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</si>
  <si>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</si>
  <si>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</si>
  <si>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</si>
  <si>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</si>
  <si>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R</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</si>
  <si>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</si>
  <si>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</si>
  <si>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</si>
  <si>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</si>
  <si>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</si>
  <si>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</si>
  <si>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</si>
  <si>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</si>
  <si>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</si>
  <si>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</si>
  <si>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</si>
  <si>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</si>
  <si>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</si>
  <si>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</si>
  <si>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</si>
  <si>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</si>
  <si>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</si>
  <si>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</si>
  <si>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</si>
  <si>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</si>
  <si>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</si>
  <si>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</si>
  <si>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</si>
  <si>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</si>
  <si>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</si>
  <si>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</si>
  <si>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</si>
  <si>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</si>
  <si>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</si>
  <si>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</si>
  <si>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</si>
  <si>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</si>
  <si>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</si>
  <si>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</si>
  <si>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</si>
  <si>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</si>
  <si>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</si>
  <si>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</si>
  <si>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</si>
  <si>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</si>
  <si>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</si>
  <si>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</si>
  <si>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</si>
  <si>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</si>
  <si>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</si>
  <si>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</si>
  <si>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</si>
  <si>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</si>
  <si>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</si>
  <si>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</si>
  <si>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</si>
  <si>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</si>
  <si>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</si>
  <si>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</si>
  <si>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</si>
  <si>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</si>
  <si>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</si>
  <si>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</si>
  <si>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</si>
  <si>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</si>
  <si>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</si>
  <si>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</si>
  <si>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</si>
  <si>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</si>
  <si>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</si>
  <si>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</si>
  <si>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</si>
  <si>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Results were run through ProCost and pasted below</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</si>
  <si>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</si>
  <si>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</si>
  <si>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</si>
  <si>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</si>
  <si>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</si>
  <si>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</si>
  <si>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</si>
  <si>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</si>
  <si>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</si>
  <si>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</si>
  <si>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</si>
  <si>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</si>
  <si>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</si>
  <si>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</si>
  <si>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</si>
  <si>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</si>
  <si>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</si>
  <si>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</si>
  <si>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</si>
  <si>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</si>
  <si>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</si>
  <si>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</si>
  <si>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</si>
  <si>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</si>
  <si>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</si>
  <si>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</si>
  <si>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</si>
  <si>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</si>
  <si>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</si>
  <si>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</si>
  <si>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</si>
  <si>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</si>
  <si>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</si>
  <si>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</si>
  <si>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</si>
  <si>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</si>
  <si>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</si>
  <si>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</si>
  <si>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</si>
  <si>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</si>
  <si>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Units</t>
  </si>
  <si>
    <t xml:space="preserve">Annual Achievable </t>
  </si>
  <si>
    <t>Need load shape</t>
  </si>
  <si>
    <t>Check 6 going on 7</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</si>
  <si>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</si>
  <si>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</si>
  <si>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</si>
  <si>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</si>
  <si>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</si>
  <si>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</si>
  <si>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Fume Hood - Hood Dominated HVAC</t>
  </si>
  <si>
    <t>ExCOMM</t>
  </si>
  <si>
    <t>Fume Hood - Min OA Dominated HVAC</t>
  </si>
  <si>
    <t>From 6P</t>
  </si>
  <si>
    <t>Turnover</t>
  </si>
  <si>
    <t>Number of fume hoods from CBSA</t>
  </si>
  <si>
    <t>Check E3T</t>
  </si>
  <si>
    <t>Ramp Rate</t>
  </si>
  <si>
    <t>Resource Type</t>
  </si>
  <si>
    <t>Measure Category</t>
  </si>
  <si>
    <t>Sector</t>
  </si>
  <si>
    <t>End Use</t>
  </si>
  <si>
    <t>kW per unit</t>
  </si>
  <si>
    <t>kWh per unit</t>
  </si>
  <si>
    <t>TRC Net Levelized Cost (Net of All Benefits)</t>
  </si>
  <si>
    <t>NR</t>
  </si>
  <si>
    <t>Commercial</t>
  </si>
  <si>
    <t>Premium Fume Hood</t>
  </si>
  <si>
    <t>Premium Fume Hood-NR</t>
  </si>
  <si>
    <t>Row Labels</t>
  </si>
  <si>
    <t>Sum of Wt_PNW_Lab_Fume_Hoods_Qty</t>
  </si>
  <si>
    <t>Assembly</t>
  </si>
  <si>
    <t>Grocery</t>
  </si>
  <si>
    <t>Lodging</t>
  </si>
  <si>
    <t>Office</t>
  </si>
  <si>
    <t>Other</t>
  </si>
  <si>
    <t>Residential Care</t>
  </si>
  <si>
    <t>Restaurant</t>
  </si>
  <si>
    <t>Retail/Service</t>
  </si>
  <si>
    <t>School K-12</t>
  </si>
  <si>
    <t>Warehouse</t>
  </si>
  <si>
    <t>Grand Total</t>
  </si>
  <si>
    <t>Total hoods</t>
  </si>
  <si>
    <t>However, this excludes universities and hospitals, two of the largest segments for this measure</t>
  </si>
  <si>
    <t>6P indicated there were 1.9 hoods per thousand population.  However, no sources for this metric</t>
  </si>
  <si>
    <t>(All)</t>
  </si>
  <si>
    <t>Has_Lab</t>
  </si>
  <si>
    <t>Values</t>
  </si>
  <si>
    <t>Sum of Sf_PNW</t>
  </si>
  <si>
    <t>Sum of Wt_PNW</t>
  </si>
  <si>
    <t>Hospital</t>
  </si>
  <si>
    <t>University</t>
  </si>
  <si>
    <t>assume 1 lab per hospital and university</t>
  </si>
  <si>
    <t xml:space="preserve">From CBSA.  No data for Universities and Hospitals; assume 1 lab per univ. and hospital.  </t>
  </si>
  <si>
    <t>Count is much lower than 6P.  However, now treating as NR rather than only new construction.</t>
  </si>
  <si>
    <t xml:space="preserve">Efficient laboratory fume hoods could employ a package of high-performance technologies to minimize energy consumption. The package would include high-efficiency variable speed fans and heat recovery to recover some of the energy in the conditioned air that is being drawn from the laboratory space around the hood. Automatic sash positioning could also be implemented with an occupancy sensor automatically closing the sash when no occupants are detected and the fume hood is not is use.  </t>
  </si>
  <si>
    <t>C-All-HVAC-Vent-All-All-E</t>
  </si>
  <si>
    <t>End-Use:</t>
  </si>
  <si>
    <t xml:space="preserve">Source:  Discussions with LBL and other experts </t>
  </si>
  <si>
    <t>These are the 6th Plan values</t>
  </si>
  <si>
    <t xml:space="preserve">Same as the Sixth Plan.  Source of savings values are from discussions with researchers at LBL and system designers.  </t>
  </si>
  <si>
    <t>Same as the Sixth Plan but with cost escalator.</t>
  </si>
  <si>
    <t>18 years</t>
  </si>
  <si>
    <t>Ramp Rate:</t>
  </si>
  <si>
    <t>Q:\SeventhPlan\Conservation Analysis\Global EE Inputs\MC Files\MC_AND_LOADSHAPE_v3.0_24segment-7P-D9 - NewSegValues.xlsx</t>
  </si>
  <si>
    <t>LOEven20</t>
  </si>
  <si>
    <t>Stock</t>
  </si>
  <si>
    <t>Pop</t>
  </si>
  <si>
    <t>Population:</t>
  </si>
  <si>
    <t>v2</t>
  </si>
  <si>
    <t>Added the High/Low forecast option</t>
  </si>
  <si>
    <t>Thursday, 19 March , 2015 at 9:18 AM</t>
  </si>
</sst>
</file>

<file path=xl/styles.xml><?xml version="1.0" encoding="utf-8"?>
<styleSheet xmlns="http://schemas.openxmlformats.org/spreadsheetml/2006/main">
  <numFmts count="14">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F800]dddd\,\ mmmm\ dd\,\ yyyy"/>
  </numFmts>
  <fonts count="26">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sz val="11"/>
      <color theme="1"/>
      <name val="Calibri"/>
      <family val="2"/>
    </font>
    <font>
      <b/>
      <sz val="10"/>
      <color theme="1"/>
      <name val="Arial"/>
      <family val="2"/>
    </font>
    <font>
      <b/>
      <sz val="9"/>
      <color indexed="81"/>
      <name val="Tahoma"/>
      <family val="2"/>
    </font>
  </fonts>
  <fills count="21">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6"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5">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3" fontId="2" fillId="0" borderId="0" applyFont="0" applyFill="0" applyBorder="0" applyAlignment="0" applyProtection="0"/>
    <xf numFmtId="0" fontId="2" fillId="0" borderId="0"/>
    <xf numFmtId="9" fontId="5" fillId="0" borderId="0" applyFont="0" applyFill="0" applyBorder="0" applyAlignment="0" applyProtection="0"/>
  </cellStyleXfs>
  <cellXfs count="195">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2" fillId="0" borderId="0" xfId="7" applyFont="1"/>
    <xf numFmtId="0" fontId="2" fillId="0" borderId="0" xfId="7" applyFont="1" applyAlignment="1">
      <alignment wrapText="1"/>
    </xf>
    <xf numFmtId="15" fontId="2" fillId="0" borderId="0" xfId="7" applyNumberFormat="1" applyFont="1"/>
    <xf numFmtId="0" fontId="3" fillId="2" borderId="0" xfId="7" applyFont="1" applyFill="1"/>
    <xf numFmtId="0" fontId="2" fillId="0" borderId="0" xfId="7" applyFont="1" applyAlignment="1">
      <alignment horizontal="center"/>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169" fontId="0" fillId="0" borderId="0" xfId="0" applyNumberFormat="1">
      <alignment readingOrder="1"/>
    </xf>
    <xf numFmtId="2" fontId="0" fillId="0" borderId="0" xfId="0" applyNumberFormat="1">
      <alignment readingOrder="1"/>
    </xf>
    <xf numFmtId="0" fontId="0" fillId="2" borderId="0" xfId="0" applyFill="1">
      <alignment readingOrder="1"/>
    </xf>
    <xf numFmtId="1" fontId="0" fillId="2" borderId="0" xfId="0" applyNumberFormat="1" applyFill="1">
      <alignment readingOrder="1"/>
    </xf>
    <xf numFmtId="9" fontId="2" fillId="2" borderId="0" xfId="8" applyFont="1" applyFill="1">
      <alignment readingOrder="1"/>
    </xf>
    <xf numFmtId="9" fontId="2" fillId="0" borderId="0" xfId="8" applyFont="1" applyFill="1" applyAlignment="1">
      <alignment horizontal="center" readingOrder="1"/>
    </xf>
    <xf numFmtId="9" fontId="2" fillId="0" borderId="0" xfId="8" applyNumberFormat="1" applyFont="1" applyFill="1" applyAlignment="1">
      <alignment horizontal="center" readingOrder="1"/>
    </xf>
    <xf numFmtId="0" fontId="19" fillId="13" borderId="9" xfId="0" applyFont="1" applyFill="1" applyBorder="1" applyAlignment="1">
      <alignment horizontal="left" wrapText="1" readingOrder="1"/>
    </xf>
    <xf numFmtId="0" fontId="19" fillId="13" borderId="8" xfId="0" applyFont="1" applyFill="1" applyBorder="1" applyAlignment="1">
      <alignment horizontal="center" wrapText="1" readingOrder="1"/>
    </xf>
    <xf numFmtId="0" fontId="19" fillId="14" borderId="9" xfId="0" applyFont="1" applyFill="1" applyBorder="1" applyAlignment="1">
      <alignment horizontal="left" readingOrder="1"/>
    </xf>
    <xf numFmtId="0" fontId="19" fillId="14" borderId="10" xfId="0" applyFont="1" applyFill="1" applyBorder="1" applyAlignment="1">
      <alignment horizontal="center" wrapText="1" readingOrder="1"/>
    </xf>
    <xf numFmtId="0" fontId="19" fillId="14"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5" borderId="3" xfId="0" applyFont="1" applyFill="1" applyBorder="1" applyAlignment="1">
      <alignment horizontal="centerContinuous" wrapText="1" readingOrder="1"/>
    </xf>
    <xf numFmtId="0" fontId="14" fillId="15" borderId="5" xfId="0" applyFont="1" applyFill="1" applyBorder="1" applyAlignment="1">
      <alignment horizontal="centerContinuous" wrapText="1" readingOrder="1"/>
    </xf>
    <xf numFmtId="164" fontId="14" fillId="15" borderId="3" xfId="0" applyNumberFormat="1"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0" fontId="14" fillId="12" borderId="1" xfId="0" applyFont="1" applyFill="1" applyBorder="1" applyAlignment="1">
      <alignment horizontal="center" wrapText="1" readingOrder="1"/>
    </xf>
    <xf numFmtId="0" fontId="14" fillId="12" borderId="8" xfId="0" applyFont="1" applyFill="1" applyBorder="1" applyAlignment="1">
      <alignment horizontal="center" wrapText="1" readingOrder="1"/>
    </xf>
    <xf numFmtId="164" fontId="14" fillId="12" borderId="8" xfId="0" applyNumberFormat="1" applyFont="1" applyFill="1" applyBorder="1" applyAlignment="1">
      <alignment horizontal="center" wrapText="1" readingOrder="1"/>
    </xf>
    <xf numFmtId="170" fontId="14" fillId="12" borderId="8" xfId="0" applyNumberFormat="1" applyFont="1" applyFill="1" applyBorder="1" applyAlignment="1">
      <alignment horizontal="center" wrapText="1" readingOrder="1"/>
    </xf>
    <xf numFmtId="164" fontId="13" fillId="0" borderId="0" xfId="0" applyNumberFormat="1" applyFont="1">
      <alignment readingOrder="1"/>
    </xf>
    <xf numFmtId="0" fontId="14" fillId="16" borderId="3" xfId="0" applyFont="1" applyFill="1" applyBorder="1" applyAlignment="1">
      <alignment horizontal="centerContinuous" wrapText="1" readingOrder="1"/>
    </xf>
    <xf numFmtId="0" fontId="14" fillId="16" borderId="4" xfId="0" applyFont="1" applyFill="1" applyBorder="1" applyAlignment="1">
      <alignment horizontal="centerContinuous" wrapText="1" readingOrder="1"/>
    </xf>
    <xf numFmtId="164" fontId="14" fillId="16" borderId="4" xfId="0" applyNumberFormat="1" applyFont="1" applyFill="1" applyBorder="1" applyAlignment="1">
      <alignment horizontal="centerContinuous" wrapText="1" readingOrder="1"/>
    </xf>
    <xf numFmtId="164" fontId="14" fillId="16" borderId="5" xfId="0" applyNumberFormat="1" applyFont="1" applyFill="1" applyBorder="1" applyAlignment="1">
      <alignment horizontal="centerContinuous" wrapText="1" readingOrder="1"/>
    </xf>
    <xf numFmtId="164" fontId="14" fillId="16" borderId="10" xfId="0" applyNumberFormat="1" applyFont="1" applyFill="1" applyBorder="1" applyAlignment="1">
      <alignment horizontal="center" wrapText="1" readingOrder="1"/>
    </xf>
    <xf numFmtId="164" fontId="14" fillId="16"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6" borderId="1" xfId="0" applyFont="1" applyFill="1" applyBorder="1" applyAlignment="1">
      <alignment horizontal="center" wrapText="1" readingOrder="1"/>
    </xf>
    <xf numFmtId="0" fontId="14" fillId="16" borderId="8" xfId="0" applyFont="1" applyFill="1" applyBorder="1" applyAlignment="1">
      <alignment horizontal="center" wrapText="1" readingOrder="1"/>
    </xf>
    <xf numFmtId="164" fontId="14" fillId="16" borderId="8" xfId="0" applyNumberFormat="1" applyFont="1" applyFill="1" applyBorder="1" applyAlignment="1">
      <alignment horizontal="center" wrapText="1" readingOrder="1"/>
    </xf>
    <xf numFmtId="164" fontId="14" fillId="16" borderId="20" xfId="0" applyNumberFormat="1" applyFont="1" applyFill="1" applyBorder="1" applyAlignment="1">
      <alignment horizontal="centerContinuous" wrapText="1" readingOrder="1"/>
    </xf>
    <xf numFmtId="164" fontId="14" fillId="16" borderId="21" xfId="0" applyNumberFormat="1" applyFont="1" applyFill="1" applyBorder="1" applyAlignment="1">
      <alignment horizontal="centerContinuous" wrapText="1" readingOrder="1"/>
    </xf>
    <xf numFmtId="168" fontId="17" fillId="17" borderId="0" xfId="1" applyNumberFormat="1" applyFont="1" applyFill="1">
      <alignment readingOrder="1"/>
    </xf>
    <xf numFmtId="0" fontId="5" fillId="0" borderId="0" xfId="0" applyFont="1" applyAlignment="1">
      <alignment wrapText="1"/>
    </xf>
    <xf numFmtId="167" fontId="0" fillId="0" borderId="0" xfId="0" applyNumberFormat="1" applyFill="1">
      <alignment readingOrder="1"/>
    </xf>
    <xf numFmtId="0" fontId="22" fillId="18"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9" borderId="1" xfId="0" applyFont="1" applyFill="1" applyBorder="1"/>
    <xf numFmtId="164" fontId="22" fillId="19"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8"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23" fillId="0" borderId="0" xfId="0" applyFont="1"/>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17" fillId="17" borderId="0" xfId="0" applyFont="1" applyFill="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168" fontId="0" fillId="11" borderId="0" xfId="1" applyNumberFormat="1" applyFont="1" applyFill="1">
      <alignment readingOrder="1"/>
    </xf>
    <xf numFmtId="0" fontId="0" fillId="2" borderId="1" xfId="0" applyFill="1" applyBorder="1">
      <alignment readingOrder="1"/>
    </xf>
    <xf numFmtId="0" fontId="0" fillId="2" borderId="1" xfId="0" applyFill="1" applyBorder="1" applyAlignment="1">
      <alignment horizontal="center" readingOrder="1"/>
    </xf>
    <xf numFmtId="168" fontId="0" fillId="0" borderId="0" xfId="0" applyNumberFormat="1"/>
    <xf numFmtId="9" fontId="0" fillId="0" borderId="0" xfId="8" applyFont="1"/>
    <xf numFmtId="1" fontId="0" fillId="0" borderId="0" xfId="0" applyNumberFormat="1" applyFill="1" applyAlignment="1">
      <alignment horizontal="center" readingOrder="1"/>
    </xf>
    <xf numFmtId="164" fontId="0" fillId="0" borderId="0" xfId="0" applyNumberFormat="1" applyFill="1" applyAlignment="1">
      <alignment horizontal="center" readingOrder="1"/>
    </xf>
    <xf numFmtId="0" fontId="0" fillId="0" borderId="1" xfId="0" applyFill="1" applyBorder="1" applyAlignment="1">
      <alignment wrapText="1"/>
    </xf>
    <xf numFmtId="0" fontId="24" fillId="0" borderId="0" xfId="0" applyFont="1" applyFill="1">
      <alignment readingOrder="1"/>
    </xf>
    <xf numFmtId="0" fontId="2" fillId="2" borderId="0" xfId="0" applyFont="1" applyFill="1" applyAlignment="1">
      <alignment horizontal="center" readingOrder="1"/>
    </xf>
    <xf numFmtId="2" fontId="2" fillId="0" borderId="0" xfId="0" applyNumberFormat="1" applyFont="1" applyBorder="1">
      <alignment readingOrder="1"/>
    </xf>
    <xf numFmtId="164" fontId="3" fillId="0" borderId="0" xfId="0" applyNumberFormat="1" applyFont="1">
      <alignment readingOrder="1"/>
    </xf>
    <xf numFmtId="43" fontId="0" fillId="0" borderId="0" xfId="0" applyNumberFormat="1">
      <alignment readingOrder="1"/>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4" fontId="14" fillId="12" borderId="8" xfId="0" applyNumberFormat="1" applyFont="1" applyFill="1" applyBorder="1" applyAlignment="1">
      <alignment horizontal="center" wrapText="1" readingOrder="1"/>
    </xf>
    <xf numFmtId="14" fontId="14" fillId="12" borderId="8" xfId="0" applyNumberFormat="1" applyFont="1" applyFill="1" applyBorder="1" applyAlignment="1">
      <alignment horizontal="center" wrapText="1" readingOrder="1"/>
    </xf>
    <xf numFmtId="0" fontId="22" fillId="18" borderId="1" xfId="0" applyFont="1" applyFill="1" applyBorder="1" applyAlignment="1">
      <alignment horizontal="center"/>
    </xf>
    <xf numFmtId="1" fontId="0" fillId="10" borderId="0" xfId="0" applyNumberFormat="1" applyFill="1" applyAlignment="1">
      <alignment horizontal="center" readingOrder="1"/>
    </xf>
    <xf numFmtId="168" fontId="0" fillId="10" borderId="0" xfId="12" applyNumberFormat="1" applyFont="1" applyFill="1" applyAlignment="1">
      <alignment horizontal="center"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0" fontId="0" fillId="0" borderId="0" xfId="0" applyFill="1" applyBorder="1">
      <alignment readingOrder="1"/>
    </xf>
    <xf numFmtId="164" fontId="0" fillId="0" borderId="0" xfId="0" applyNumberFormat="1" applyFill="1" applyBorder="1">
      <alignment readingOrder="1"/>
    </xf>
    <xf numFmtId="43" fontId="0" fillId="0" borderId="0" xfId="12" applyFont="1" applyFill="1" applyBorder="1" applyAlignment="1">
      <alignment horizontal="center" readingOrder="1"/>
    </xf>
    <xf numFmtId="0" fontId="0" fillId="0" borderId="0" xfId="0" applyAlignment="1">
      <alignment horizontal="left"/>
    </xf>
    <xf numFmtId="0" fontId="0" fillId="0" borderId="0" xfId="0" pivotButton="1" applyAlignment="1">
      <alignment wrapText="1"/>
    </xf>
    <xf numFmtId="0" fontId="24" fillId="0" borderId="0" xfId="0" applyFont="1" applyAlignment="1">
      <alignment horizontal="left"/>
    </xf>
    <xf numFmtId="168" fontId="24" fillId="0" borderId="0" xfId="0" applyNumberFormat="1" applyFont="1"/>
    <xf numFmtId="168" fontId="0" fillId="20" borderId="0" xfId="0" applyNumberFormat="1" applyFill="1"/>
    <xf numFmtId="0" fontId="0" fillId="0" borderId="0" xfId="0" pivotButton="1"/>
    <xf numFmtId="0" fontId="5" fillId="0" borderId="0" xfId="0" applyFont="1" applyFill="1"/>
    <xf numFmtId="9" fontId="6" fillId="0" borderId="1" xfId="2" applyNumberFormat="1" applyFont="1" applyBorder="1" applyAlignment="1">
      <alignment horizontal="left" vertical="center" wrapText="1"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17" fillId="17" borderId="23" xfId="0" applyFont="1" applyFill="1" applyBorder="1">
      <alignment readingOrder="1"/>
    </xf>
    <xf numFmtId="0" fontId="0" fillId="2" borderId="0" xfId="0" applyFill="1" applyAlignment="1">
      <alignment horizontal="right" readingOrder="1"/>
    </xf>
    <xf numFmtId="0" fontId="0" fillId="2" borderId="22" xfId="0" applyFill="1" applyBorder="1">
      <alignment readingOrder="1"/>
    </xf>
    <xf numFmtId="0" fontId="17" fillId="17" borderId="22" xfId="0" applyFont="1" applyFill="1" applyBorder="1">
      <alignment readingOrder="1"/>
    </xf>
    <xf numFmtId="0" fontId="0" fillId="2" borderId="0" xfId="0" applyFill="1" applyBorder="1">
      <alignment readingOrder="1"/>
    </xf>
    <xf numFmtId="0" fontId="17" fillId="17" borderId="0"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4" fillId="19" borderId="24" xfId="0" applyNumberFormat="1" applyFont="1" applyFill="1" applyBorder="1" applyAlignment="1">
      <alignment horizontal="center" readingOrder="1"/>
    </xf>
    <xf numFmtId="0" fontId="0" fillId="19" borderId="25" xfId="0" applyFill="1" applyBorder="1">
      <alignment readingOrder="1"/>
    </xf>
    <xf numFmtId="49" fontId="0" fillId="4" borderId="2" xfId="0" quotePrefix="1" applyNumberFormat="1" applyFill="1" applyBorder="1">
      <alignment readingOrder="1"/>
    </xf>
    <xf numFmtId="0" fontId="5" fillId="0" borderId="0" xfId="0" applyFont="1" applyAlignment="1">
      <alignment horizontal="right"/>
    </xf>
    <xf numFmtId="0" fontId="0" fillId="4" borderId="22" xfId="0" applyNumberFormat="1" applyFill="1" applyBorder="1" applyAlignment="1">
      <alignment horizontal="left" vertical="center" wrapText="1" readingOrder="1"/>
    </xf>
    <xf numFmtId="0" fontId="0" fillId="4" borderId="23" xfId="0" applyNumberFormat="1" applyFill="1" applyBorder="1" applyAlignment="1">
      <alignment horizontal="left" vertical="center" wrapText="1" readingOrder="1"/>
    </xf>
    <xf numFmtId="0" fontId="0" fillId="4" borderId="0" xfId="0" applyNumberFormat="1" applyFill="1" applyBorder="1" applyAlignment="1">
      <alignment horizontal="left" vertical="center" wrapText="1" readingOrder="1"/>
    </xf>
    <xf numFmtId="0" fontId="0" fillId="4" borderId="28" xfId="0" applyNumberFormat="1" applyFill="1" applyBorder="1" applyAlignment="1">
      <alignment horizontal="left" vertical="center" wrapText="1" readingOrder="1"/>
    </xf>
    <xf numFmtId="0" fontId="0" fillId="4" borderId="24" xfId="0" applyNumberFormat="1" applyFill="1" applyBorder="1" applyAlignment="1">
      <alignment horizontal="left" vertical="center" wrapText="1" readingOrder="1"/>
    </xf>
    <xf numFmtId="0" fontId="0" fillId="4" borderId="25" xfId="0" applyNumberForma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15">
    <cellStyle name="Comma" xfId="1" builtinId="3"/>
    <cellStyle name="Comma 2" xfId="12"/>
    <cellStyle name="Comma 3 4" xfId="10"/>
    <cellStyle name="Currency 3 4" xfId="11"/>
    <cellStyle name="Normal" xfId="0" builtinId="0"/>
    <cellStyle name="Normal 13" xfId="5"/>
    <cellStyle name="Normal 2" xfId="13"/>
    <cellStyle name="Normal 3" xfId="6"/>
    <cellStyle name="Normal 4 4" xfId="9"/>
    <cellStyle name="Normal_MTDUCT" xfId="3"/>
    <cellStyle name="Normal_PC-LPDPackage-6P-D14" xfId="2"/>
    <cellStyle name="Normal_PC-PackRTOptimize-D1-6p-D2" xfId="7"/>
    <cellStyle name="Normal_ProCostFinAssumptions_Sector" xfId="4"/>
    <cellStyle name="Percent" xfId="8" builtinId="5"/>
    <cellStyle name="Percent 2" xfId="14"/>
  </cellStyles>
  <dxfs count="3">
    <dxf>
      <fill>
        <patternFill patternType="solid">
          <bgColor theme="6" tint="-0.249977111117893"/>
        </patternFill>
      </fill>
    </dxf>
    <dxf>
      <fill>
        <patternFill patternType="solid">
          <bgColor theme="6" tint="-0.249977111117893"/>
        </patternFill>
      </fill>
    </dxf>
    <dxf>
      <numFmt numFmtId="168" formatCode="_(* #,##0_);_(* \(#,##0\);_(* &quot;-&quot;??_);_(@_)"/>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2095500</xdr:colOff>
      <xdr:row>8</xdr:row>
      <xdr:rowOff>0</xdr:rowOff>
    </xdr:from>
    <xdr:to>
      <xdr:col>2</xdr:col>
      <xdr:colOff>1019175</xdr:colOff>
      <xdr:row>8</xdr:row>
      <xdr:rowOff>0</xdr:rowOff>
    </xdr:to>
    <xdr:sp macro="" textlink="">
      <xdr:nvSpPr>
        <xdr:cNvPr id="2" name="AutoShape 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3" name="AutoShape 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4" name="AutoShape 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5" name="AutoShape 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6" name="AutoShape 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7" name="AutoShape 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8" name="AutoShape 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9" name="AutoShape 8"/>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0" name="AutoShape 9"/>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1" name="AutoShape 10"/>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2" name="AutoShape 1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3" name="AutoShape 1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4" name="AutoShape 1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5" name="AutoShape 1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6" name="AutoShape 1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7" name="AutoShape 1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8" name="AutoShape 1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19" name="AutoShape 18"/>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0" name="AutoShape 19"/>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1" name="AutoShape 20"/>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2" name="AutoShape 2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3" name="AutoShape 2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4" name="AutoShape 2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5" name="AutoShape 2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6" name="AutoShape 2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7" name="AutoShape 2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8</xdr:row>
      <xdr:rowOff>0</xdr:rowOff>
    </xdr:from>
    <xdr:to>
      <xdr:col>2</xdr:col>
      <xdr:colOff>1019175</xdr:colOff>
      <xdr:row>8</xdr:row>
      <xdr:rowOff>0</xdr:rowOff>
    </xdr:to>
    <xdr:sp macro="" textlink="">
      <xdr:nvSpPr>
        <xdr:cNvPr id="28" name="AutoShape 2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47625</xdr:colOff>
      <xdr:row>2</xdr:row>
      <xdr:rowOff>114299</xdr:rowOff>
    </xdr:from>
    <xdr:to>
      <xdr:col>28</xdr:col>
      <xdr:colOff>85725</xdr:colOff>
      <xdr:row>68</xdr:row>
      <xdr:rowOff>123825</xdr:rowOff>
    </xdr:to>
    <xdr:sp macro="" textlink="">
      <xdr:nvSpPr>
        <xdr:cNvPr id="2" name="TextBox 1"/>
        <xdr:cNvSpPr txBox="1"/>
      </xdr:nvSpPr>
      <xdr:spPr>
        <a:xfrm>
          <a:off x="9191625" y="438149"/>
          <a:ext cx="7962900" cy="10696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b="1"/>
            <a:t>E3tNW web site:</a:t>
          </a:r>
        </a:p>
        <a:p>
          <a:endParaRPr lang="en-US" b="1"/>
        </a:p>
        <a:p>
          <a:r>
            <a:rPr lang="en-US" b="1"/>
            <a:t>Efficient Laboratory Hoods</a:t>
          </a:r>
        </a:p>
        <a:p>
          <a:r>
            <a:rPr lang="en-US" b="1"/>
            <a:t>Laboratory Hoods: Lab21 Efficiency Features vs. Conventional</a:t>
          </a:r>
        </a:p>
        <a:p>
          <a:r>
            <a:rPr lang="en-US"/>
            <a:t>A package of lab hood efficiency measures including heat recovery and automatic sash positioning.</a:t>
          </a:r>
        </a:p>
        <a:p>
          <a:r>
            <a:rPr lang="en-US" b="1"/>
            <a:t>Synopsis:</a:t>
          </a:r>
        </a:p>
        <a:p>
          <a:r>
            <a:rPr lang="en-US"/>
            <a:t>Energy use per square foot in a modern laboratory can be five to ten times that of a typical office building. Because laboratories use significant energy and their design can influence energy use, a public-private partnership called Labs for the 21st Century was formed in 2002 to provide design guidelines for efficient lab operations. Many of these guidelines focus on improving laboratory ventilation systems, especially for fume hoods. This information assists laboratory designers and operators and encourages the building of high-performance labs.</a:t>
          </a:r>
        </a:p>
        <a:p>
          <a:r>
            <a:rPr lang="en-US"/>
            <a:t>Efficient laboratory fume hoods could employ a package of high-performance technologies to minimize energy consumption. The package would include high-efficiency variable speed fans and heat recovery to recover some of the energy in the conditioned air that is being drawn from the laboratory space around the hood. Automatic sash positioning could also be implemented with an occupancy sensor automatically closing the sash when no occupants are detected and the fume hood is not is use.   </a:t>
          </a:r>
        </a:p>
        <a:p>
          <a:r>
            <a:rPr lang="en-US"/>
            <a:t>Depending on the size and needs of the lab, the Lab21 Best Practice guidelines suggest a variety of strategies, including manifolding hood systems for increased efficiency. With this strategy, multiple hoods can be ganged together in the same ducting system so that two variable speed fans can provide ventilation for all of the hoods. The same fans can also supply exhaust ventilation for general laboratory space.  Still under development are technologies that will provide acceptable fume capture while dramatically reducing required face velocities and air flow requirements. (http://www.labs21century.gov/pdf/lowenergy_508.pdf, Aug. 2008) </a:t>
          </a:r>
        </a:p>
        <a:p>
          <a:r>
            <a:rPr lang="en-US"/>
            <a:t>Energy Savings: 30%</a:t>
          </a:r>
        </a:p>
        <a:p>
          <a:r>
            <a:rPr lang="en-US"/>
            <a:t>Energy Savings Rating: Comprehensive </a:t>
          </a:r>
        </a:p>
        <a:p>
          <a:endParaRPr lang="en-US" sz="1100"/>
        </a:p>
        <a:p>
          <a:endParaRPr lang="en-US" sz="1100"/>
        </a:p>
        <a:p>
          <a:r>
            <a:rPr lang="en-US"/>
            <a:t>Baseline Example: Baseline Description: Lab Facility with conventional design approaches </a:t>
          </a:r>
          <a:br>
            <a:rPr lang="en-US"/>
          </a:br>
          <a:r>
            <a:rPr lang="en-US"/>
            <a:t>Baseline Energy Use: 140 kWh per year per square foot </a:t>
          </a:r>
          <a:br>
            <a:rPr lang="en-US"/>
          </a:br>
          <a:endParaRPr lang="en-US"/>
        </a:p>
        <a:p>
          <a:r>
            <a:rPr lang="en-US"/>
            <a:t>Comments: </a:t>
          </a:r>
        </a:p>
        <a:p>
          <a:r>
            <a:rPr lang="en-US"/>
            <a:t>Labs are energy intensive facilities. Labs21 estimates labs use 5-10 times more energy than a typical office building </a:t>
          </a:r>
          <a:r>
            <a:rPr lang="en-US">
              <a:hlinkClick xmlns:r="http://schemas.openxmlformats.org/officeDocument/2006/relationships" r:id=""/>
            </a:rPr>
            <a:t>(NREL, 2000)</a:t>
          </a:r>
          <a:r>
            <a:rPr lang="en-US"/>
            <a:t>. The 2009 Commercial Building Stock Assessment gives the actual electrical building energy use index (EUI) for various types of heating and cooling systems (Table D-EA5, </a:t>
          </a:r>
          <a:r>
            <a:rPr lang="en-US">
              <a:hlinkClick xmlns:r="http://schemas.openxmlformats.org/officeDocument/2006/relationships" r:id=""/>
            </a:rPr>
            <a:t>( NEEA, 12/21/2009)</a:t>
          </a:r>
          <a:r>
            <a:rPr lang="en-US"/>
            <a:t>). Office buildings with electric heating and cooling have an EUI of 20.1 kWh/sf/year. Those with electric cooling have an EUI of 14.8 kWh/sf/year. For a lab facility, assume 140 kWh/sf/year, which is approximately 10 times the office building case with no electric heating and 7 times the case with electric heating and cooling.</a:t>
          </a:r>
        </a:p>
        <a:p>
          <a:r>
            <a:rPr lang="en-US"/>
            <a:t/>
          </a:r>
          <a:br>
            <a:rPr lang="en-US"/>
          </a:br>
          <a:endParaRPr lang="en-US"/>
        </a:p>
        <a:p>
          <a:r>
            <a:rPr lang="en-US"/>
            <a:t>Manufacturer's Energy Savings Claims: Currently no data available. </a:t>
          </a:r>
        </a:p>
        <a:p>
          <a:r>
            <a:rPr lang="en-US"/>
            <a:t>Best Estimate of Energy Savings: "Typical" Savings: 30%</a:t>
          </a:r>
          <a:br>
            <a:rPr lang="en-US"/>
          </a:br>
          <a:r>
            <a:rPr lang="en-US"/>
            <a:t>Low and High Energy Savings: 20% to 50%</a:t>
          </a:r>
          <a:br>
            <a:rPr lang="en-US"/>
          </a:br>
          <a:r>
            <a:rPr lang="en-US"/>
            <a:t>Energy Savings Reliability: 5 - Comprehensive Analysis</a:t>
          </a:r>
          <a:br>
            <a:rPr lang="en-US"/>
          </a:br>
          <a:endParaRPr lang="en-US"/>
        </a:p>
        <a:p>
          <a:r>
            <a:rPr lang="en-US" b="1"/>
            <a:t>Comments:</a:t>
          </a:r>
        </a:p>
        <a:p>
          <a:r>
            <a:rPr lang="en-US"/>
            <a:t>Savings will varying depending on the application and the range of design strategies incorporated. The Lab21 document makes a projection of 30% energy savings. </a:t>
          </a:r>
        </a:p>
        <a:p>
          <a:r>
            <a:rPr lang="en-US"/>
            <a:t>Energy Use of Emerging Technology:</a:t>
          </a:r>
          <a:br>
            <a:rPr lang="en-US"/>
          </a:br>
          <a:r>
            <a:rPr lang="en-US"/>
            <a:t>98 kWh per square foot per year </a:t>
          </a:r>
          <a:r>
            <a:rPr lang="en-US">
              <a:hlinkClick xmlns:r="http://schemas.openxmlformats.org/officeDocument/2006/relationships" r:id=""/>
            </a:rPr>
            <a:t>What's this?</a:t>
          </a:r>
          <a:r>
            <a:rPr lang="en-US"/>
            <a:t/>
          </a:r>
          <a:br>
            <a:rPr lang="en-US"/>
          </a:br>
          <a:endParaRPr lang="en-US"/>
        </a:p>
        <a:p>
          <a:r>
            <a:rPr lang="en-US"/>
            <a:t>Technical Potential:</a:t>
          </a:r>
          <a:br>
            <a:rPr lang="en-US"/>
          </a:br>
          <a:r>
            <a:rPr lang="en-US"/>
            <a:t>Units: square foot</a:t>
          </a:r>
          <a:br>
            <a:rPr lang="en-US"/>
          </a:br>
          <a:r>
            <a:rPr lang="en-US"/>
            <a:t>Potential number of units replaced by this technology: 10,106,200</a:t>
          </a:r>
          <a:br>
            <a:rPr lang="en-US"/>
          </a:br>
          <a:r>
            <a:rPr lang="en-US"/>
            <a:t>Comments: This is a design strategy that applies to new construction. Laboratories are a small fraction of commercial and industrial floor space. For the purposes of this analysis assume that approximately 1% of new commercial construction and major renovations will consist of laboratory space. CBSA data can be used to make projections of commercial building square footage </a:t>
          </a:r>
          <a:r>
            <a:rPr lang="en-US">
              <a:hlinkClick xmlns:r="http://schemas.openxmlformats.org/officeDocument/2006/relationships" r:id=""/>
            </a:rPr>
            <a:t>( NEEA, 01/1/2014)</a:t>
          </a:r>
          <a:r>
            <a:rPr lang="en-US"/>
            <a:t>. Using a 1% annual growth rate and 2% replacement rate (3% total), we estimate that over 10 years new construction and major renovations will be 34% of existing commercial square footage: 3,118,000,000 * 0.34 = 1,060,120,000 sf. One percent of this is 10,106,200 sf.</a:t>
          </a:r>
        </a:p>
        <a:p>
          <a:r>
            <a:rPr lang="en-US"/>
            <a:t>Regional Technical Potential:</a:t>
          </a:r>
          <a:br>
            <a:rPr lang="en-US"/>
          </a:br>
          <a:r>
            <a:rPr lang="en-US"/>
            <a:t>0.42 TWh per year</a:t>
          </a:r>
          <a:br>
            <a:rPr lang="en-US"/>
          </a:br>
          <a:r>
            <a:rPr lang="en-US"/>
            <a:t>48 aMW</a:t>
          </a:r>
          <a:br>
            <a:rPr lang="en-US"/>
          </a:br>
          <a:endParaRPr lang="en-US"/>
        </a:p>
        <a:p>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eventhPlan\Conservation%20Analysis\Global%20EE%20Inputs\Units%20Forecasts\7P%20Forecasts%20D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 name="TURN" refersTo="='TURN'!$B$12:$U$95" sheetId="6"/>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2">
          <cell r="C12" t="str">
            <v>_PRE2013</v>
          </cell>
          <cell r="D12" t="str">
            <v>Com_Master_7P.xlsm!_PRE2013</v>
          </cell>
        </row>
      </sheetData>
      <sheetData sheetId="16">
        <row r="11">
          <cell r="B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Pop Forecast (Base Case)"/>
      <sheetName val="Res Forecast (Base Case)"/>
      <sheetName val="Com Forecast (Base Case)"/>
      <sheetName val="Ind Forecast (Base Case)"/>
      <sheetName val="Ag Forecast (Base Case)"/>
      <sheetName val="DEI (Base Case)"/>
      <sheetName val="Pop Forecast (High Case)"/>
      <sheetName val="Pop Forecast (Low Case)"/>
      <sheetName val="7P Forecasts D2"/>
      <sheetName val="ProCost 6th Plan Inputs"/>
      <sheetName val="Res Forecast (Low)"/>
      <sheetName val="Res Forecast (High)"/>
      <sheetName val="Com Forecast (Low)"/>
      <sheetName val="Com Forecast (High)"/>
      <sheetName val="Forecast Switchboard"/>
      <sheetName val="Lists&amp;Tables"/>
      <sheetName val="Ind Forecast (Low)"/>
      <sheetName val="Ind Forecast (High)"/>
      <sheetName val="Ag Forecast (Low)"/>
      <sheetName val="Ag Forecast (High)"/>
      <sheetName val="Pop Forecast (High)"/>
      <sheetName val="Pop Forecast (Low)"/>
      <sheetName val="Dairy Forecast (Base Case)"/>
      <sheetName val="Dairy Forecast (Low)"/>
      <sheetName val="Dairy Forecast (High)"/>
      <sheetName val="EV Forecast (Base Case)"/>
      <sheetName val="EV Forecast (Low)"/>
      <sheetName val="EV Forecast (High)"/>
    </sheetNames>
    <sheetDataSet>
      <sheetData sheetId="0"/>
      <sheetData sheetId="1">
        <row r="5">
          <cell r="B5" t="str">
            <v>Abrev</v>
          </cell>
          <cell r="C5" t="str">
            <v>POPULATION FORECAST (1000s)</v>
          </cell>
          <cell r="D5" t="str">
            <v>Scenario</v>
          </cell>
          <cell r="E5">
            <v>1985</v>
          </cell>
          <cell r="F5">
            <v>1986</v>
          </cell>
          <cell r="G5">
            <v>1987</v>
          </cell>
          <cell r="H5">
            <v>1988</v>
          </cell>
          <cell r="I5">
            <v>1989</v>
          </cell>
          <cell r="J5">
            <v>1990</v>
          </cell>
          <cell r="K5">
            <v>1991</v>
          </cell>
          <cell r="L5">
            <v>1992</v>
          </cell>
          <cell r="M5">
            <v>1993</v>
          </cell>
          <cell r="N5">
            <v>1994</v>
          </cell>
          <cell r="O5">
            <v>1995</v>
          </cell>
          <cell r="P5">
            <v>1996</v>
          </cell>
          <cell r="Q5">
            <v>1997</v>
          </cell>
          <cell r="R5">
            <v>1998</v>
          </cell>
          <cell r="S5">
            <v>1999</v>
          </cell>
          <cell r="T5">
            <v>2000</v>
          </cell>
          <cell r="U5">
            <v>2001</v>
          </cell>
          <cell r="V5">
            <v>2002</v>
          </cell>
          <cell r="W5">
            <v>2003</v>
          </cell>
          <cell r="X5">
            <v>2004</v>
          </cell>
          <cell r="Y5">
            <v>2005</v>
          </cell>
          <cell r="Z5">
            <v>2006</v>
          </cell>
          <cell r="AA5">
            <v>2007</v>
          </cell>
          <cell r="AB5">
            <v>2008</v>
          </cell>
          <cell r="AC5">
            <v>2009</v>
          </cell>
          <cell r="AD5">
            <v>2010</v>
          </cell>
          <cell r="AE5">
            <v>2011</v>
          </cell>
          <cell r="AF5">
            <v>2012</v>
          </cell>
          <cell r="AG5">
            <v>2013</v>
          </cell>
          <cell r="AH5">
            <v>2014</v>
          </cell>
          <cell r="AI5">
            <v>2015</v>
          </cell>
          <cell r="AJ5">
            <v>2016</v>
          </cell>
          <cell r="AK5">
            <v>2017</v>
          </cell>
          <cell r="AL5">
            <v>2018</v>
          </cell>
          <cell r="AM5">
            <v>2019</v>
          </cell>
          <cell r="AN5">
            <v>2020</v>
          </cell>
          <cell r="AO5">
            <v>2021</v>
          </cell>
          <cell r="AP5">
            <v>2022</v>
          </cell>
          <cell r="AQ5">
            <v>2023</v>
          </cell>
          <cell r="AR5">
            <v>2024</v>
          </cell>
          <cell r="AS5">
            <v>2025</v>
          </cell>
          <cell r="AT5">
            <v>2026</v>
          </cell>
          <cell r="AU5">
            <v>2027</v>
          </cell>
          <cell r="AV5">
            <v>2028</v>
          </cell>
          <cell r="AW5">
            <v>2029</v>
          </cell>
          <cell r="AX5">
            <v>2030</v>
          </cell>
          <cell r="AY5">
            <v>2031</v>
          </cell>
          <cell r="AZ5">
            <v>2032</v>
          </cell>
          <cell r="BA5">
            <v>2033</v>
          </cell>
          <cell r="BB5">
            <v>2034</v>
          </cell>
          <cell r="BC5">
            <v>2035</v>
          </cell>
        </row>
        <row r="6">
          <cell r="B6" t="str">
            <v>Or</v>
          </cell>
          <cell r="C6" t="str">
            <v>Oregon</v>
          </cell>
          <cell r="D6" t="str">
            <v>Trend (basecase)</v>
          </cell>
          <cell r="E6">
            <v>2674.306</v>
          </cell>
          <cell r="F6">
            <v>2686.1149999999998</v>
          </cell>
          <cell r="G6">
            <v>2707.4250000000002</v>
          </cell>
          <cell r="H6">
            <v>2747.9569999999999</v>
          </cell>
          <cell r="I6">
            <v>2800.471</v>
          </cell>
          <cell r="J6">
            <v>2868.6590000000001</v>
          </cell>
          <cell r="K6">
            <v>2935.9960000000001</v>
          </cell>
          <cell r="L6">
            <v>3000.55</v>
          </cell>
          <cell r="M6">
            <v>3067.395</v>
          </cell>
          <cell r="N6">
            <v>3129.1930000000002</v>
          </cell>
          <cell r="O6">
            <v>3192.0929999999998</v>
          </cell>
          <cell r="P6">
            <v>3253.8310000000001</v>
          </cell>
          <cell r="Q6">
            <v>3309.7</v>
          </cell>
          <cell r="R6">
            <v>3357.1759999999999</v>
          </cell>
          <cell r="S6">
            <v>3398.232</v>
          </cell>
          <cell r="T6">
            <v>3434.8069999999998</v>
          </cell>
          <cell r="U6">
            <v>3474.0340000000001</v>
          </cell>
          <cell r="V6">
            <v>3516.915</v>
          </cell>
          <cell r="W6">
            <v>3549.38</v>
          </cell>
          <cell r="X6">
            <v>3576.2510000000002</v>
          </cell>
          <cell r="Y6">
            <v>3621.221</v>
          </cell>
          <cell r="Z6">
            <v>3676.88</v>
          </cell>
          <cell r="AA6">
            <v>3727.835</v>
          </cell>
          <cell r="AB6">
            <v>3773.288</v>
          </cell>
          <cell r="AC6">
            <v>3811.7179999999998</v>
          </cell>
          <cell r="AD6">
            <v>3841.4360000000001</v>
          </cell>
          <cell r="AE6">
            <v>3871.9769999999999</v>
          </cell>
          <cell r="AF6">
            <v>3903.4650000000001</v>
          </cell>
          <cell r="AG6">
            <v>3934.049</v>
          </cell>
          <cell r="AH6">
            <v>3966.8829999999998</v>
          </cell>
          <cell r="AI6">
            <v>4002.799</v>
          </cell>
          <cell r="AJ6">
            <v>4039.9940000000001</v>
          </cell>
          <cell r="AK6">
            <v>4078.125</v>
          </cell>
          <cell r="AL6">
            <v>4116.6090000000004</v>
          </cell>
          <cell r="AM6">
            <v>4154.674</v>
          </cell>
          <cell r="AN6">
            <v>4192.0780000000004</v>
          </cell>
          <cell r="AO6">
            <v>4228.7430000000004</v>
          </cell>
          <cell r="AP6">
            <v>4264.6490000000003</v>
          </cell>
          <cell r="AQ6">
            <v>4299.7920000000004</v>
          </cell>
          <cell r="AR6">
            <v>4334.1710000000003</v>
          </cell>
          <cell r="AS6">
            <v>4367.7330000000002</v>
          </cell>
          <cell r="AT6">
            <v>4400.4340000000002</v>
          </cell>
          <cell r="AU6">
            <v>4432.5820000000003</v>
          </cell>
          <cell r="AV6">
            <v>4464.3519999999999</v>
          </cell>
          <cell r="AW6">
            <v>4495.7730000000001</v>
          </cell>
          <cell r="AX6">
            <v>4526.8729999999996</v>
          </cell>
          <cell r="AY6">
            <v>4557.6930000000002</v>
          </cell>
          <cell r="AZ6">
            <v>4588.2659999999996</v>
          </cell>
          <cell r="BA6">
            <v>4618.6210000000001</v>
          </cell>
          <cell r="BB6">
            <v>4648.692</v>
          </cell>
          <cell r="BC6">
            <v>4678.3620000000001</v>
          </cell>
        </row>
        <row r="7">
          <cell r="B7" t="str">
            <v>WA</v>
          </cell>
          <cell r="C7" t="str">
            <v>Washington</v>
          </cell>
          <cell r="D7" t="str">
            <v>Trend (basecase)</v>
          </cell>
          <cell r="E7">
            <v>4406.3850000000002</v>
          </cell>
          <cell r="F7">
            <v>4464.1899999999996</v>
          </cell>
          <cell r="G7">
            <v>4547.0309999999999</v>
          </cell>
          <cell r="H7">
            <v>4652.9070000000002</v>
          </cell>
          <cell r="I7">
            <v>4768.7150000000001</v>
          </cell>
          <cell r="J7">
            <v>4915.9459999999999</v>
          </cell>
          <cell r="K7">
            <v>5043.0330000000004</v>
          </cell>
          <cell r="L7">
            <v>5174.2219999999998</v>
          </cell>
          <cell r="M7">
            <v>5289.3639999999996</v>
          </cell>
          <cell r="N7">
            <v>5388.8370000000004</v>
          </cell>
          <cell r="O7">
            <v>5490.92</v>
          </cell>
          <cell r="P7">
            <v>5583.7539999999999</v>
          </cell>
          <cell r="Q7">
            <v>5685.8310000000001</v>
          </cell>
          <cell r="R7">
            <v>5777.2370000000001</v>
          </cell>
          <cell r="S7">
            <v>5850.9089999999997</v>
          </cell>
          <cell r="T7">
            <v>5920.5039999999999</v>
          </cell>
          <cell r="U7">
            <v>5993.451</v>
          </cell>
          <cell r="V7">
            <v>6057.85</v>
          </cell>
          <cell r="W7">
            <v>6114.7939999999999</v>
          </cell>
          <cell r="X7">
            <v>6188.66</v>
          </cell>
          <cell r="Y7">
            <v>6273.5249999999996</v>
          </cell>
          <cell r="Z7">
            <v>6380.576</v>
          </cell>
          <cell r="AA7">
            <v>6474.665</v>
          </cell>
          <cell r="AB7">
            <v>6575.5370000000003</v>
          </cell>
          <cell r="AC7">
            <v>6675.0910000000003</v>
          </cell>
          <cell r="AD7">
            <v>6752.683</v>
          </cell>
          <cell r="AE7">
            <v>6830.3310000000001</v>
          </cell>
          <cell r="AF7">
            <v>6904.9059999999999</v>
          </cell>
          <cell r="AG7">
            <v>6981</v>
          </cell>
          <cell r="AH7">
            <v>7058.0010000000002</v>
          </cell>
          <cell r="AI7">
            <v>7134.8850000000002</v>
          </cell>
          <cell r="AJ7">
            <v>7210.4989999999998</v>
          </cell>
          <cell r="AK7">
            <v>7285.5159999999996</v>
          </cell>
          <cell r="AL7">
            <v>7360.0730000000003</v>
          </cell>
          <cell r="AM7">
            <v>7433.7640000000001</v>
          </cell>
          <cell r="AN7">
            <v>7506.3230000000003</v>
          </cell>
          <cell r="AO7">
            <v>7577.2960000000003</v>
          </cell>
          <cell r="AP7">
            <v>7646.607</v>
          </cell>
          <cell r="AQ7">
            <v>7714.268</v>
          </cell>
          <cell r="AR7">
            <v>7780.4369999999999</v>
          </cell>
          <cell r="AS7">
            <v>7845.4889999999996</v>
          </cell>
          <cell r="AT7">
            <v>7909.7030000000004</v>
          </cell>
          <cell r="AU7">
            <v>7973.1719999999996</v>
          </cell>
          <cell r="AV7">
            <v>8035.9170000000004</v>
          </cell>
          <cell r="AW7">
            <v>8097.9880000000003</v>
          </cell>
          <cell r="AX7">
            <v>8159.4440000000004</v>
          </cell>
          <cell r="AY7">
            <v>8220.3349999999991</v>
          </cell>
          <cell r="AZ7">
            <v>8280.7260000000006</v>
          </cell>
          <cell r="BA7">
            <v>8340.6640000000007</v>
          </cell>
          <cell r="BB7">
            <v>8400.2720000000008</v>
          </cell>
          <cell r="BC7">
            <v>8459.8109999999997</v>
          </cell>
        </row>
        <row r="8">
          <cell r="B8" t="str">
            <v>ID</v>
          </cell>
          <cell r="C8" t="str">
            <v>Idaho</v>
          </cell>
          <cell r="D8" t="str">
            <v>Trend (basecase)</v>
          </cell>
          <cell r="E8">
            <v>993.13199999999995</v>
          </cell>
          <cell r="F8">
            <v>989.48</v>
          </cell>
          <cell r="G8">
            <v>985.447</v>
          </cell>
          <cell r="H8">
            <v>987.25800000000004</v>
          </cell>
          <cell r="I8">
            <v>997.22299999999996</v>
          </cell>
          <cell r="J8">
            <v>1016.634</v>
          </cell>
          <cell r="K8">
            <v>1045.135</v>
          </cell>
          <cell r="L8">
            <v>1076.6510000000001</v>
          </cell>
          <cell r="M8">
            <v>1113.1759999999999</v>
          </cell>
          <cell r="N8">
            <v>1148.825</v>
          </cell>
          <cell r="O8">
            <v>1180.0889999999999</v>
          </cell>
          <cell r="P8">
            <v>1206.2</v>
          </cell>
          <cell r="Q8">
            <v>1231.357</v>
          </cell>
          <cell r="R8">
            <v>1255.1849999999999</v>
          </cell>
          <cell r="S8">
            <v>1278.7760000000001</v>
          </cell>
          <cell r="T8">
            <v>1301.894</v>
          </cell>
          <cell r="U8">
            <v>1322.481</v>
          </cell>
          <cell r="V8">
            <v>1343.3820000000001</v>
          </cell>
          <cell r="W8">
            <v>1367.23</v>
          </cell>
          <cell r="X8">
            <v>1396.7929999999999</v>
          </cell>
          <cell r="Y8">
            <v>1433.46</v>
          </cell>
          <cell r="Z8">
            <v>1472.8989999999999</v>
          </cell>
          <cell r="AA8">
            <v>1508.2539999999999</v>
          </cell>
          <cell r="AB8">
            <v>1536.239</v>
          </cell>
          <cell r="AC8">
            <v>1556.479</v>
          </cell>
          <cell r="AD8">
            <v>1572.4290000000001</v>
          </cell>
          <cell r="AE8">
            <v>1585.2860000000001</v>
          </cell>
          <cell r="AF8">
            <v>1597.952</v>
          </cell>
          <cell r="AG8">
            <v>1614.3810000000001</v>
          </cell>
          <cell r="AH8">
            <v>1633.1020000000001</v>
          </cell>
          <cell r="AI8">
            <v>1653.616</v>
          </cell>
          <cell r="AJ8">
            <v>1675.2660000000001</v>
          </cell>
          <cell r="AK8">
            <v>1698.1659999999999</v>
          </cell>
          <cell r="AL8">
            <v>1722.0160000000001</v>
          </cell>
          <cell r="AM8">
            <v>1746.183</v>
          </cell>
          <cell r="AN8">
            <v>1770.4179999999999</v>
          </cell>
          <cell r="AO8">
            <v>1794.69</v>
          </cell>
          <cell r="AP8">
            <v>1818.9970000000001</v>
          </cell>
          <cell r="AQ8">
            <v>1843.36</v>
          </cell>
          <cell r="AR8">
            <v>1867.77</v>
          </cell>
          <cell r="AS8">
            <v>1892.2149999999999</v>
          </cell>
          <cell r="AT8">
            <v>1916.6949999999999</v>
          </cell>
          <cell r="AU8">
            <v>1941.2059999999999</v>
          </cell>
          <cell r="AV8">
            <v>1965.741</v>
          </cell>
          <cell r="AW8">
            <v>1990.2360000000001</v>
          </cell>
          <cell r="AX8">
            <v>2014.665</v>
          </cell>
          <cell r="AY8">
            <v>2039.0309999999999</v>
          </cell>
          <cell r="AZ8">
            <v>2063.33</v>
          </cell>
          <cell r="BA8">
            <v>2087.5639999999999</v>
          </cell>
          <cell r="BB8">
            <v>2111.7449999999999</v>
          </cell>
          <cell r="BC8">
            <v>2135.9479999999999</v>
          </cell>
        </row>
        <row r="9">
          <cell r="B9" t="str">
            <v>MT</v>
          </cell>
          <cell r="C9" t="str">
            <v>Montana</v>
          </cell>
          <cell r="D9" t="str">
            <v>Trend (basecase)</v>
          </cell>
          <cell r="E9">
            <v>820.61699999999996</v>
          </cell>
          <cell r="F9">
            <v>812.64099999999996</v>
          </cell>
          <cell r="G9">
            <v>804.69</v>
          </cell>
          <cell r="H9">
            <v>800.39700000000005</v>
          </cell>
          <cell r="I9">
            <v>799.77599999999995</v>
          </cell>
          <cell r="J9">
            <v>801.93899999999996</v>
          </cell>
          <cell r="K9">
            <v>812.08500000000004</v>
          </cell>
          <cell r="L9">
            <v>828.29399999999998</v>
          </cell>
          <cell r="M9">
            <v>846.649</v>
          </cell>
          <cell r="N9">
            <v>863.10900000000004</v>
          </cell>
          <cell r="O9">
            <v>877.40700000000004</v>
          </cell>
          <cell r="P9">
            <v>886.32100000000003</v>
          </cell>
          <cell r="Q9">
            <v>890.12</v>
          </cell>
          <cell r="R9">
            <v>893.221</v>
          </cell>
          <cell r="S9">
            <v>898.36199999999997</v>
          </cell>
          <cell r="T9">
            <v>903.97699999999998</v>
          </cell>
          <cell r="U9">
            <v>907.64300000000003</v>
          </cell>
          <cell r="V9">
            <v>912.86199999999997</v>
          </cell>
          <cell r="W9">
            <v>921.07</v>
          </cell>
          <cell r="X9">
            <v>931.24400000000003</v>
          </cell>
          <cell r="Y9">
            <v>941.82</v>
          </cell>
          <cell r="Z9">
            <v>954.14599999999996</v>
          </cell>
          <cell r="AA9">
            <v>966.13900000000001</v>
          </cell>
          <cell r="AB9">
            <v>977.09500000000003</v>
          </cell>
          <cell r="AC9">
            <v>984.86599999999999</v>
          </cell>
          <cell r="AD9">
            <v>991.57600000000002</v>
          </cell>
          <cell r="AE9">
            <v>998.63499999999999</v>
          </cell>
          <cell r="AF9">
            <v>1006.807</v>
          </cell>
          <cell r="AG9">
            <v>1016.352</v>
          </cell>
          <cell r="AH9">
            <v>1025.7760000000001</v>
          </cell>
          <cell r="AI9">
            <v>1034.779</v>
          </cell>
          <cell r="AJ9">
            <v>1043.723</v>
          </cell>
          <cell r="AK9">
            <v>1052.69</v>
          </cell>
          <cell r="AL9">
            <v>1061.3920000000001</v>
          </cell>
          <cell r="AM9">
            <v>1069.5709999999999</v>
          </cell>
          <cell r="AN9">
            <v>1077.162</v>
          </cell>
          <cell r="AO9">
            <v>1084.1869999999999</v>
          </cell>
          <cell r="AP9">
            <v>1090.6420000000001</v>
          </cell>
          <cell r="AQ9">
            <v>1096.5219999999999</v>
          </cell>
          <cell r="AR9">
            <v>1101.83</v>
          </cell>
          <cell r="AS9">
            <v>1106.683</v>
          </cell>
          <cell r="AT9">
            <v>1111.384</v>
          </cell>
          <cell r="AU9">
            <v>1115.998</v>
          </cell>
          <cell r="AV9">
            <v>1120.511</v>
          </cell>
          <cell r="AW9">
            <v>1124.9100000000001</v>
          </cell>
          <cell r="AX9">
            <v>1129.1980000000001</v>
          </cell>
          <cell r="AY9">
            <v>1133.386</v>
          </cell>
          <cell r="AZ9">
            <v>1137.4849999999999</v>
          </cell>
          <cell r="BA9">
            <v>1141.509</v>
          </cell>
          <cell r="BB9">
            <v>1145.4690000000001</v>
          </cell>
          <cell r="BC9">
            <v>1149.357</v>
          </cell>
        </row>
        <row r="10">
          <cell r="B10" t="str">
            <v>Region</v>
          </cell>
          <cell r="C10" t="str">
            <v>Region (with WMT only)</v>
          </cell>
          <cell r="D10" t="str">
            <v>Trend (basecase)</v>
          </cell>
          <cell r="E10">
            <v>8541.5746899999995</v>
          </cell>
          <cell r="F10">
            <v>8602.9903699999995</v>
          </cell>
          <cell r="G10">
            <v>8698.5763000000006</v>
          </cell>
          <cell r="H10">
            <v>8844.3482899999999</v>
          </cell>
          <cell r="I10">
            <v>9022.2813200000001</v>
          </cell>
          <cell r="J10">
            <v>9258.3442299999988</v>
          </cell>
          <cell r="K10">
            <v>9487.052450000001</v>
          </cell>
          <cell r="L10">
            <v>9723.550580000001</v>
          </cell>
          <cell r="M10">
            <v>9952.5249299999996</v>
          </cell>
          <cell r="N10">
            <v>10158.827130000001</v>
          </cell>
          <cell r="O10">
            <v>10363.223989999999</v>
          </cell>
          <cell r="P10">
            <v>10548.98797</v>
          </cell>
          <cell r="Q10">
            <v>10734.256399999998</v>
          </cell>
          <cell r="R10">
            <v>10898.733969999999</v>
          </cell>
          <cell r="S10">
            <v>11039.983339999999</v>
          </cell>
          <cell r="T10">
            <v>11172.471890000001</v>
          </cell>
          <cell r="U10">
            <v>11307.32251</v>
          </cell>
          <cell r="V10">
            <v>11438.47834</v>
          </cell>
          <cell r="W10">
            <v>11556.4139</v>
          </cell>
          <cell r="X10">
            <v>11692.513080000001</v>
          </cell>
          <cell r="Y10">
            <v>11865.043399999999</v>
          </cell>
          <cell r="Z10">
            <v>12074.218219999999</v>
          </cell>
          <cell r="AA10">
            <v>12261.453230000001</v>
          </cell>
          <cell r="AB10">
            <v>12442.00815</v>
          </cell>
          <cell r="AC10">
            <v>12604.661620000001</v>
          </cell>
          <cell r="AD10">
            <v>12731.74632</v>
          </cell>
          <cell r="AE10">
            <v>12856.81595</v>
          </cell>
          <cell r="AF10">
            <v>12980.202989999998</v>
          </cell>
          <cell r="AG10">
            <v>13108.750639999998</v>
          </cell>
          <cell r="AH10">
            <v>13242.678320000001</v>
          </cell>
          <cell r="AI10">
            <v>13381.124030000001</v>
          </cell>
          <cell r="AJ10">
            <v>13520.68111</v>
          </cell>
          <cell r="AK10">
            <v>13661.840299999998</v>
          </cell>
          <cell r="AL10">
            <v>13803.691440000001</v>
          </cell>
          <cell r="AM10">
            <v>13944.276469999999</v>
          </cell>
          <cell r="AN10">
            <v>14082.801340000002</v>
          </cell>
          <cell r="AO10">
            <v>14218.715590000002</v>
          </cell>
          <cell r="AP10">
            <v>14351.918940000001</v>
          </cell>
          <cell r="AQ10">
            <v>14482.437540000003</v>
          </cell>
          <cell r="AR10">
            <v>14610.4211</v>
          </cell>
          <cell r="AS10">
            <v>14736.24631</v>
          </cell>
          <cell r="AT10">
            <v>14860.320880000001</v>
          </cell>
          <cell r="AU10">
            <v>14983.078860000001</v>
          </cell>
          <cell r="AV10">
            <v>15104.70127</v>
          </cell>
          <cell r="AW10">
            <v>15225.195700000002</v>
          </cell>
          <cell r="AX10">
            <v>15344.62486</v>
          </cell>
          <cell r="AY10">
            <v>15463.089019999998</v>
          </cell>
          <cell r="AZ10">
            <v>15580.68845</v>
          </cell>
          <cell r="BA10">
            <v>15697.50913</v>
          </cell>
          <cell r="BB10">
            <v>15813.626329999999</v>
          </cell>
          <cell r="BC10">
            <v>15929.254489999999</v>
          </cell>
        </row>
      </sheetData>
      <sheetData sheetId="2"/>
      <sheetData sheetId="3">
        <row r="169">
          <cell r="AJ169">
            <v>7.8066550111953834</v>
          </cell>
        </row>
      </sheetData>
      <sheetData sheetId="4"/>
      <sheetData sheetId="5"/>
      <sheetData sheetId="6">
        <row r="169">
          <cell r="AJ169">
            <v>7.8066550111953834</v>
          </cell>
        </row>
      </sheetData>
      <sheetData sheetId="7">
        <row r="169">
          <cell r="AJ169">
            <v>7.7488837996995636</v>
          </cell>
        </row>
      </sheetData>
      <sheetData sheetId="8"/>
      <sheetData sheetId="9"/>
      <sheetData sheetId="10"/>
      <sheetData sheetId="11"/>
      <sheetData sheetId="12"/>
      <sheetData sheetId="13"/>
      <sheetData sheetId="14"/>
      <sheetData sheetId="15"/>
      <sheetData sheetId="16">
        <row r="5">
          <cell r="B5" t="str">
            <v>Anchor</v>
          </cell>
        </row>
      </sheetData>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smit\Documents\CBSA\CBSA%20Public%20Site%20Summary%20Table%202014-12-17%20-%20GreenK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Kevin Smit" refreshedDate="42038.614942476852" createdVersion="3" refreshedVersion="3" minRefreshableVersion="3" recordCount="864">
  <cacheSource type="worksheet">
    <worksheetSource ref="A6:VF870" sheet="DataPlusAnalysis" r:id="rId2"/>
  </cacheSource>
  <cacheFields count="578">
    <cacheField name="Site_ID" numFmtId="0">
      <sharedItems containsSemiMixedTypes="0" containsString="0" containsNumber="1" containsInteger="1" minValue="3" maxValue="15965" count="864">
        <n v="3"/>
        <n v="4"/>
        <n v="6"/>
        <n v="8"/>
        <n v="101"/>
        <n v="102"/>
        <n v="103"/>
        <n v="104"/>
        <n v="106"/>
        <n v="108"/>
        <n v="112"/>
        <n v="114"/>
        <n v="120"/>
        <n v="121"/>
        <n v="122"/>
        <n v="123"/>
        <n v="124"/>
        <n v="125"/>
        <n v="127"/>
        <n v="128"/>
        <n v="129"/>
        <n v="130"/>
        <n v="137"/>
        <n v="141"/>
        <n v="143"/>
        <n v="144"/>
        <n v="148"/>
        <n v="149"/>
        <n v="150"/>
        <n v="152"/>
        <n v="155"/>
        <n v="158"/>
        <n v="161"/>
        <n v="162"/>
        <n v="164"/>
        <n v="166"/>
        <n v="167"/>
        <n v="168"/>
        <n v="169"/>
        <n v="174"/>
        <n v="175"/>
        <n v="179"/>
        <n v="180"/>
        <n v="182"/>
        <n v="184"/>
        <n v="186"/>
        <n v="187"/>
        <n v="188"/>
        <n v="189"/>
        <n v="190"/>
        <n v="191"/>
        <n v="193"/>
        <n v="194"/>
        <n v="196"/>
        <n v="198"/>
        <n v="201"/>
        <n v="1148"/>
        <n v="1154"/>
        <n v="1191"/>
        <n v="1192"/>
        <n v="1200"/>
        <n v="1240"/>
        <n v="1242"/>
        <n v="1347"/>
        <n v="1379"/>
        <n v="1386"/>
        <n v="1390"/>
        <n v="1456"/>
        <n v="1467"/>
        <n v="1498"/>
        <n v="1536"/>
        <n v="1607"/>
        <n v="1686"/>
        <n v="1700"/>
        <n v="1712"/>
        <n v="1723"/>
        <n v="1726"/>
        <n v="1735"/>
        <n v="1778"/>
        <n v="1787"/>
        <n v="1809"/>
        <n v="1811"/>
        <n v="1813"/>
        <n v="1830"/>
        <n v="1877"/>
        <n v="1899"/>
        <n v="1907"/>
        <n v="1911"/>
        <n v="1913"/>
        <n v="1918"/>
        <n v="1919"/>
        <n v="1920"/>
        <n v="1933"/>
        <n v="1935"/>
        <n v="1941"/>
        <n v="1947"/>
        <n v="1978"/>
        <n v="2079"/>
        <n v="2100"/>
        <n v="2115"/>
        <n v="2168"/>
        <n v="2174"/>
        <n v="2181"/>
        <n v="2204"/>
        <n v="2229"/>
        <n v="2241"/>
        <n v="2294"/>
        <n v="2303"/>
        <n v="2312"/>
        <n v="2395"/>
        <n v="2413"/>
        <n v="2459"/>
        <n v="2495"/>
        <n v="2502"/>
        <n v="2517"/>
        <n v="2530"/>
        <n v="2560"/>
        <n v="2598"/>
        <n v="2629"/>
        <n v="2751"/>
        <n v="2798"/>
        <n v="2822"/>
        <n v="2831"/>
        <n v="2838"/>
        <n v="2843"/>
        <n v="2844"/>
        <n v="2849"/>
        <n v="2861"/>
        <n v="2926"/>
        <n v="2969"/>
        <n v="3013"/>
        <n v="3035"/>
        <n v="3043"/>
        <n v="3150"/>
        <n v="3157"/>
        <n v="3212"/>
        <n v="3215"/>
        <n v="3225"/>
        <n v="3264"/>
        <n v="3274"/>
        <n v="3283"/>
        <n v="3352"/>
        <n v="3365"/>
        <n v="3387"/>
        <n v="3397"/>
        <n v="3398"/>
        <n v="3419"/>
        <n v="3476"/>
        <n v="3494"/>
        <n v="3499"/>
        <n v="3515"/>
        <n v="3560"/>
        <n v="3620"/>
        <n v="3685"/>
        <n v="3729"/>
        <n v="3742"/>
        <n v="3749"/>
        <n v="3761"/>
        <n v="3777"/>
        <n v="3840"/>
        <n v="3884"/>
        <n v="3928"/>
        <n v="3955"/>
        <n v="3999"/>
        <n v="4006"/>
        <n v="4057"/>
        <n v="4087"/>
        <n v="4096"/>
        <n v="4182"/>
        <n v="4221"/>
        <n v="4222"/>
        <n v="4226"/>
        <n v="4238"/>
        <n v="4247"/>
        <n v="4360"/>
        <n v="4387"/>
        <n v="4763"/>
        <n v="4770"/>
        <n v="4771"/>
        <n v="4924"/>
        <n v="4937"/>
        <n v="4984"/>
        <n v="5005"/>
        <n v="5037"/>
        <n v="5044"/>
        <n v="5114"/>
        <n v="5128"/>
        <n v="5134"/>
        <n v="5136"/>
        <n v="5140"/>
        <n v="6248"/>
        <n v="6308"/>
        <n v="6388"/>
        <n v="6393"/>
        <n v="6394"/>
        <n v="6401"/>
        <n v="6412"/>
        <n v="6429"/>
        <n v="6436"/>
        <n v="6438"/>
        <n v="6480"/>
        <n v="6497"/>
        <n v="6529"/>
        <n v="6555"/>
        <n v="6572"/>
        <n v="6580"/>
        <n v="6640"/>
        <n v="6645"/>
        <n v="6665"/>
        <n v="6689"/>
        <n v="6708"/>
        <n v="6712"/>
        <n v="6742"/>
        <n v="6777"/>
        <n v="6781"/>
        <n v="6783"/>
        <n v="6801"/>
        <n v="6810"/>
        <n v="6813"/>
        <n v="6829"/>
        <n v="6831"/>
        <n v="6833"/>
        <n v="6850"/>
        <n v="6874"/>
        <n v="6885"/>
        <n v="8074"/>
        <n v="8088"/>
        <n v="8101"/>
        <n v="8197"/>
        <n v="8231"/>
        <n v="8242"/>
        <n v="8255"/>
        <n v="8269"/>
        <n v="8270"/>
        <n v="8345"/>
        <n v="8411"/>
        <n v="8430"/>
        <n v="8545"/>
        <n v="8548"/>
        <n v="8717"/>
        <n v="8720"/>
        <n v="8944"/>
        <n v="8946"/>
        <n v="8954"/>
        <n v="8978"/>
        <n v="15004"/>
        <n v="15005"/>
        <n v="15006"/>
        <n v="15008"/>
        <n v="15009"/>
        <n v="15010"/>
        <n v="15011"/>
        <n v="15012"/>
        <n v="15013"/>
        <n v="15014"/>
        <n v="15016"/>
        <n v="15017"/>
        <n v="15018"/>
        <n v="15019"/>
        <n v="15020"/>
        <n v="15021"/>
        <n v="15023"/>
        <n v="15024"/>
        <n v="15025"/>
        <n v="15026"/>
        <n v="15028"/>
        <n v="15029"/>
        <n v="15030"/>
        <n v="15031"/>
        <n v="15032"/>
        <n v="15033"/>
        <n v="15034"/>
        <n v="15035"/>
        <n v="15036"/>
        <n v="15038"/>
        <n v="15040"/>
        <n v="15042"/>
        <n v="15043"/>
        <n v="15044"/>
        <n v="15045"/>
        <n v="15046"/>
        <n v="15047"/>
        <n v="15048"/>
        <n v="15049"/>
        <n v="15050"/>
        <n v="15052"/>
        <n v="15054"/>
        <n v="15055"/>
        <n v="15056"/>
        <n v="15057"/>
        <n v="15058"/>
        <n v="15059"/>
        <n v="15061"/>
        <n v="15062"/>
        <n v="15063"/>
        <n v="15064"/>
        <n v="15066"/>
        <n v="15067"/>
        <n v="15068"/>
        <n v="15070"/>
        <n v="15072"/>
        <n v="15073"/>
        <n v="15074"/>
        <n v="15075"/>
        <n v="15079"/>
        <n v="15080"/>
        <n v="15081"/>
        <n v="15084"/>
        <n v="15085"/>
        <n v="15086"/>
        <n v="15087"/>
        <n v="15091"/>
        <n v="15092"/>
        <n v="15093"/>
        <n v="15094"/>
        <n v="15095"/>
        <n v="15096"/>
        <n v="15098"/>
        <n v="15099"/>
        <n v="15100"/>
        <n v="15101"/>
        <n v="15102"/>
        <n v="15103"/>
        <n v="15105"/>
        <n v="15106"/>
        <n v="15107"/>
        <n v="15108"/>
        <n v="15109"/>
        <n v="15110"/>
        <n v="15111"/>
        <n v="15113"/>
        <n v="15114"/>
        <n v="15115"/>
        <n v="15118"/>
        <n v="15122"/>
        <n v="15123"/>
        <n v="15124"/>
        <n v="15125"/>
        <n v="15126"/>
        <n v="15127"/>
        <n v="15128"/>
        <n v="15129"/>
        <n v="15130"/>
        <n v="15131"/>
        <n v="15135"/>
        <n v="15136"/>
        <n v="15138"/>
        <n v="15139"/>
        <n v="15141"/>
        <n v="15143"/>
        <n v="15145"/>
        <n v="15147"/>
        <n v="15150"/>
        <n v="15151"/>
        <n v="15152"/>
        <n v="15153"/>
        <n v="15154"/>
        <n v="15155"/>
        <n v="15156"/>
        <n v="15157"/>
        <n v="15158"/>
        <n v="15159"/>
        <n v="15160"/>
        <n v="15161"/>
        <n v="15162"/>
        <n v="15164"/>
        <n v="15165"/>
        <n v="15167"/>
        <n v="15168"/>
        <n v="15169"/>
        <n v="15170"/>
        <n v="15171"/>
        <n v="15172"/>
        <n v="15174"/>
        <n v="15175"/>
        <n v="15178"/>
        <n v="15179"/>
        <n v="15181"/>
        <n v="15182"/>
        <n v="15184"/>
        <n v="15185"/>
        <n v="15187"/>
        <n v="15188"/>
        <n v="15189"/>
        <n v="15190"/>
        <n v="15192"/>
        <n v="15193"/>
        <n v="15194"/>
        <n v="15197"/>
        <n v="15198"/>
        <n v="15199"/>
        <n v="15202"/>
        <n v="15204"/>
        <n v="15205"/>
        <n v="15206"/>
        <n v="15208"/>
        <n v="15210"/>
        <n v="15211"/>
        <n v="15212"/>
        <n v="15213"/>
        <n v="15214"/>
        <n v="15219"/>
        <n v="15220"/>
        <n v="15221"/>
        <n v="15222"/>
        <n v="15223"/>
        <n v="15224"/>
        <n v="15225"/>
        <n v="15226"/>
        <n v="15227"/>
        <n v="15228"/>
        <n v="15232"/>
        <n v="15233"/>
        <n v="15234"/>
        <n v="15237"/>
        <n v="15239"/>
        <n v="15242"/>
        <n v="15243"/>
        <n v="15247"/>
        <n v="15248"/>
        <n v="15250"/>
        <n v="15253"/>
        <n v="15254"/>
        <n v="15255"/>
        <n v="15260"/>
        <n v="15261"/>
        <n v="15265"/>
        <n v="15266"/>
        <n v="15268"/>
        <n v="15271"/>
        <n v="15272"/>
        <n v="15273"/>
        <n v="15274"/>
        <n v="15277"/>
        <n v="15278"/>
        <n v="15280"/>
        <n v="15285"/>
        <n v="15286"/>
        <n v="15288"/>
        <n v="15291"/>
        <n v="15293"/>
        <n v="15294"/>
        <n v="15297"/>
        <n v="15298"/>
        <n v="15299"/>
        <n v="15302"/>
        <n v="15304"/>
        <n v="15305"/>
        <n v="15306"/>
        <n v="15307"/>
        <n v="15308"/>
        <n v="15309"/>
        <n v="15310"/>
        <n v="15311"/>
        <n v="15312"/>
        <n v="15313"/>
        <n v="15315"/>
        <n v="15317"/>
        <n v="15318"/>
        <n v="15320"/>
        <n v="15322"/>
        <n v="15323"/>
        <n v="15324"/>
        <n v="15325"/>
        <n v="15328"/>
        <n v="15329"/>
        <n v="15332"/>
        <n v="15333"/>
        <n v="15334"/>
        <n v="15336"/>
        <n v="15338"/>
        <n v="15339"/>
        <n v="15340"/>
        <n v="15341"/>
        <n v="15342"/>
        <n v="15343"/>
        <n v="15344"/>
        <n v="15345"/>
        <n v="15346"/>
        <n v="15347"/>
        <n v="15348"/>
        <n v="15350"/>
        <n v="15351"/>
        <n v="15354"/>
        <n v="15356"/>
        <n v="15357"/>
        <n v="15358"/>
        <n v="15359"/>
        <n v="15361"/>
        <n v="15362"/>
        <n v="15363"/>
        <n v="15364"/>
        <n v="15365"/>
        <n v="15366"/>
        <n v="15367"/>
        <n v="15368"/>
        <n v="15370"/>
        <n v="15372"/>
        <n v="15373"/>
        <n v="15374"/>
        <n v="15375"/>
        <n v="15376"/>
        <n v="15377"/>
        <n v="15379"/>
        <n v="15380"/>
        <n v="15381"/>
        <n v="15385"/>
        <n v="15386"/>
        <n v="15387"/>
        <n v="15392"/>
        <n v="15393"/>
        <n v="15394"/>
        <n v="15395"/>
        <n v="15396"/>
        <n v="15397"/>
        <n v="15398"/>
        <n v="15399"/>
        <n v="15400"/>
        <n v="15401"/>
        <n v="15403"/>
        <n v="15404"/>
        <n v="15405"/>
        <n v="15406"/>
        <n v="15407"/>
        <n v="15408"/>
        <n v="15409"/>
        <n v="15410"/>
        <n v="15411"/>
        <n v="15413"/>
        <n v="15414"/>
        <n v="15415"/>
        <n v="15416"/>
        <n v="15417"/>
        <n v="15419"/>
        <n v="15423"/>
        <n v="15424"/>
        <n v="15425"/>
        <n v="15426"/>
        <n v="15427"/>
        <n v="15428"/>
        <n v="15429"/>
        <n v="15431"/>
        <n v="15432"/>
        <n v="15433"/>
        <n v="15434"/>
        <n v="15435"/>
        <n v="15437"/>
        <n v="15438"/>
        <n v="15439"/>
        <n v="15440"/>
        <n v="15441"/>
        <n v="15442"/>
        <n v="15443"/>
        <n v="15444"/>
        <n v="15450"/>
        <n v="15451"/>
        <n v="15452"/>
        <n v="15457"/>
        <n v="15458"/>
        <n v="15459"/>
        <n v="15461"/>
        <n v="15464"/>
        <n v="15465"/>
        <n v="15470"/>
        <n v="15471"/>
        <n v="15473"/>
        <n v="15474"/>
        <n v="15475"/>
        <n v="15476"/>
        <n v="15477"/>
        <n v="15478"/>
        <n v="15479"/>
        <n v="15481"/>
        <n v="15484"/>
        <n v="15485"/>
        <n v="15487"/>
        <n v="15488"/>
        <n v="15490"/>
        <n v="15493"/>
        <n v="15494"/>
        <n v="15496"/>
        <n v="15497"/>
        <n v="15498"/>
        <n v="15499"/>
        <n v="15500"/>
        <n v="15501"/>
        <n v="15502"/>
        <n v="15503"/>
        <n v="15504"/>
        <n v="15505"/>
        <n v="15506"/>
        <n v="15507"/>
        <n v="15512"/>
        <n v="15514"/>
        <n v="15515"/>
        <n v="15517"/>
        <n v="15519"/>
        <n v="15521"/>
        <n v="15522"/>
        <n v="15523"/>
        <n v="15524"/>
        <n v="15526"/>
        <n v="15527"/>
        <n v="15528"/>
        <n v="15531"/>
        <n v="15532"/>
        <n v="15534"/>
        <n v="15539"/>
        <n v="15541"/>
        <n v="15543"/>
        <n v="15544"/>
        <n v="15547"/>
        <n v="15548"/>
        <n v="15549"/>
        <n v="15550"/>
        <n v="15553"/>
        <n v="15555"/>
        <n v="15556"/>
        <n v="15557"/>
        <n v="15560"/>
        <n v="15561"/>
        <n v="15562"/>
        <n v="15564"/>
        <n v="15565"/>
        <n v="15568"/>
        <n v="15569"/>
        <n v="15570"/>
        <n v="15572"/>
        <n v="15574"/>
        <n v="15575"/>
        <n v="15576"/>
        <n v="15578"/>
        <n v="15579"/>
        <n v="15580"/>
        <n v="15582"/>
        <n v="15585"/>
        <n v="15586"/>
        <n v="15587"/>
        <n v="15590"/>
        <n v="15592"/>
        <n v="15594"/>
        <n v="15595"/>
        <n v="15599"/>
        <n v="15600"/>
        <n v="15602"/>
        <n v="15603"/>
        <n v="15606"/>
        <n v="15607"/>
        <n v="15610"/>
        <n v="15612"/>
        <n v="15613"/>
        <n v="15614"/>
        <n v="15615"/>
        <n v="15616"/>
        <n v="15617"/>
        <n v="15618"/>
        <n v="15620"/>
        <n v="15621"/>
        <n v="15623"/>
        <n v="15624"/>
        <n v="15625"/>
        <n v="15626"/>
        <n v="15627"/>
        <n v="15628"/>
        <n v="15630"/>
        <n v="15632"/>
        <n v="15633"/>
        <n v="15634"/>
        <n v="15635"/>
        <n v="15636"/>
        <n v="15637"/>
        <n v="15638"/>
        <n v="15640"/>
        <n v="15642"/>
        <n v="15647"/>
        <n v="15649"/>
        <n v="15650"/>
        <n v="15653"/>
        <n v="15654"/>
        <n v="15655"/>
        <n v="15656"/>
        <n v="15658"/>
        <n v="15659"/>
        <n v="15660"/>
        <n v="15662"/>
        <n v="15663"/>
        <n v="15664"/>
        <n v="15665"/>
        <n v="15666"/>
        <n v="15667"/>
        <n v="15669"/>
        <n v="15670"/>
        <n v="15671"/>
        <n v="15672"/>
        <n v="15674"/>
        <n v="15676"/>
        <n v="15678"/>
        <n v="15679"/>
        <n v="15680"/>
        <n v="15682"/>
        <n v="15683"/>
        <n v="15684"/>
        <n v="15687"/>
        <n v="15688"/>
        <n v="15689"/>
        <n v="15691"/>
        <n v="15692"/>
        <n v="15693"/>
        <n v="15698"/>
        <n v="15702"/>
        <n v="15704"/>
        <n v="15706"/>
        <n v="15707"/>
        <n v="15711"/>
        <n v="15715"/>
        <n v="15718"/>
        <n v="15719"/>
        <n v="15720"/>
        <n v="15721"/>
        <n v="15722"/>
        <n v="15724"/>
        <n v="15725"/>
        <n v="15726"/>
        <n v="15729"/>
        <n v="15730"/>
        <n v="15732"/>
        <n v="15735"/>
        <n v="15737"/>
        <n v="15739"/>
        <n v="15743"/>
        <n v="15744"/>
        <n v="15746"/>
        <n v="15750"/>
        <n v="15753"/>
        <n v="15754"/>
        <n v="15760"/>
        <n v="15762"/>
        <n v="15764"/>
        <n v="15768"/>
        <n v="15770"/>
        <n v="15775"/>
        <n v="15776"/>
        <n v="15778"/>
        <n v="15782"/>
        <n v="15783"/>
        <n v="15785"/>
        <n v="15792"/>
        <n v="15796"/>
        <n v="15798"/>
        <n v="15804"/>
        <n v="15805"/>
        <n v="15806"/>
        <n v="15807"/>
        <n v="15808"/>
        <n v="15809"/>
        <n v="15810"/>
        <n v="15811"/>
        <n v="15814"/>
        <n v="15815"/>
        <n v="15816"/>
        <n v="15817"/>
        <n v="15818"/>
        <n v="15819"/>
        <n v="15820"/>
        <n v="15821"/>
        <n v="15822"/>
        <n v="15823"/>
        <n v="15824"/>
        <n v="15825"/>
        <n v="15826"/>
        <n v="15827"/>
        <n v="15829"/>
        <n v="15830"/>
        <n v="15831"/>
        <n v="15832"/>
        <n v="15833"/>
        <n v="15834"/>
        <n v="15836"/>
        <n v="15837"/>
        <n v="15839"/>
        <n v="15840"/>
        <n v="15843"/>
        <n v="15844"/>
        <n v="15846"/>
        <n v="15848"/>
        <n v="15850"/>
        <n v="15853"/>
        <n v="15854"/>
        <n v="15855"/>
        <n v="15857"/>
        <n v="15858"/>
        <n v="15860"/>
        <n v="15861"/>
        <n v="15862"/>
        <n v="15863"/>
        <n v="15864"/>
        <n v="15865"/>
        <n v="15868"/>
        <n v="15870"/>
        <n v="15871"/>
        <n v="15872"/>
        <n v="15873"/>
        <n v="15874"/>
        <n v="15876"/>
        <n v="15877"/>
        <n v="15878"/>
        <n v="15882"/>
        <n v="15883"/>
        <n v="15885"/>
        <n v="15886"/>
        <n v="15887"/>
        <n v="15889"/>
        <n v="15890"/>
        <n v="15892"/>
        <n v="15893"/>
        <n v="15895"/>
        <n v="15897"/>
        <n v="15898"/>
        <n v="15899"/>
        <n v="15900"/>
        <n v="15901"/>
        <n v="15903"/>
        <n v="15905"/>
        <n v="15906"/>
        <n v="15907"/>
        <n v="15908"/>
        <n v="15909"/>
        <n v="15910"/>
        <n v="15914"/>
        <n v="15915"/>
        <n v="15916"/>
        <n v="15918"/>
        <n v="15919"/>
        <n v="15920"/>
        <n v="15921"/>
        <n v="15924"/>
        <n v="15925"/>
        <n v="15926"/>
        <n v="15930"/>
        <n v="15931"/>
        <n v="15932"/>
        <n v="15933"/>
        <n v="15934"/>
        <n v="15935"/>
        <n v="15937"/>
        <n v="15938"/>
        <n v="15940"/>
        <n v="15941"/>
        <n v="15944"/>
        <n v="15945"/>
        <n v="15948"/>
        <n v="15950"/>
        <n v="15951"/>
        <n v="15952"/>
        <n v="15955"/>
        <n v="15956"/>
        <n v="15958"/>
        <n v="15959"/>
        <n v="15960"/>
        <n v="15961"/>
        <n v="15962"/>
        <n v="15963"/>
        <n v="15964"/>
        <n v="15965"/>
      </sharedItems>
    </cacheField>
    <cacheField name="State" numFmtId="0">
      <sharedItems count="4">
        <s v="OR"/>
        <s v="ID"/>
        <s v="WA"/>
        <s v="MT"/>
      </sharedItems>
    </cacheField>
    <cacheField name="Sample" numFmtId="0">
      <sharedItems/>
    </cacheField>
    <cacheField name="Bldg_Type" numFmtId="0">
      <sharedItems count="12">
        <s v="Lodging"/>
        <s v="School K-12"/>
        <s v="Hospital"/>
        <s v="University"/>
        <s v="Assembly"/>
        <s v="Restaurant"/>
        <s v="Office"/>
        <s v="Other"/>
        <s v="Retail/Service"/>
        <s v="Warehouse"/>
        <s v="Residential Care"/>
        <s v="Grocery"/>
      </sharedItems>
    </cacheField>
    <cacheField name="Vintage" numFmtId="0">
      <sharedItems count="2">
        <s v="Pre-2004"/>
        <s v="2004-2013"/>
      </sharedItems>
    </cacheField>
    <cacheField name="Size_Group_BT" numFmtId="0">
      <sharedItems/>
    </cacheField>
    <cacheField name="Urban_Rural" numFmtId="0">
      <sharedItems/>
    </cacheField>
    <cacheField name="Sample_Cell" numFmtId="0">
      <sharedItems containsSemiMixedTypes="0" containsString="0" containsNumber="1" containsInteger="1" minValue="1" maxValue="89"/>
    </cacheField>
    <cacheField name="Wt_PNW" numFmtId="0">
      <sharedItems containsSemiMixedTypes="0" containsString="0" containsNumber="1" minValue="2.9707880000000002" maxValue="1568.972"/>
    </cacheField>
    <cacheField name="Sf_PNW" numFmtId="0">
      <sharedItems containsSemiMixedTypes="0" containsString="0" containsNumber="1" minValue="135909" maxValue="61452077"/>
    </cacheField>
    <cacheField name="Sf_PNW_Heated" numFmtId="0">
      <sharedItems containsMixedTypes="1" containsNumber="1" minValue="0" maxValue="28824886"/>
    </cacheField>
    <cacheField name="Sf_PNW_Cooled" numFmtId="0">
      <sharedItems containsMixedTypes="1" containsNumber="1" minValue="0" maxValue="22566127"/>
    </cacheField>
    <cacheField name="Year_Constructed" numFmtId="0">
      <sharedItems containsMixedTypes="1" containsNumber="1" containsInteger="1" minValue="1868" maxValue="2013"/>
    </cacheField>
    <cacheField name="Year_Majority_Built" numFmtId="0">
      <sharedItems containsMixedTypes="1" containsNumber="1" containsInteger="1" minValue="0" maxValue="2013"/>
    </cacheField>
    <cacheField name="Vintage_Detailed" numFmtId="0">
      <sharedItems/>
    </cacheField>
    <cacheField name="Bldg_Status" numFmtId="0">
      <sharedItems/>
    </cacheField>
    <cacheField name="Bldg_Type_Other" numFmtId="0">
      <sharedItems containsBlank="1"/>
    </cacheField>
    <cacheField name="Bldg_Type_Detailed" numFmtId="0">
      <sharedItems/>
    </cacheField>
    <cacheField name="Bldg_Type_Detailed_Other" numFmtId="0">
      <sharedItems containsBlank="1"/>
    </cacheField>
    <cacheField name="Bldg_Type_2009" numFmtId="0">
      <sharedItems/>
    </cacheField>
    <cacheField name="Bldg_Type_CBECS" numFmtId="0">
      <sharedItems/>
    </cacheField>
    <cacheField name="Bldg_Type_NWPCC" numFmtId="0">
      <sharedItems/>
    </cacheField>
    <cacheField name="Mixed_Use" numFmtId="0">
      <sharedItems/>
    </cacheField>
    <cacheField name="Primary_Use" numFmtId="0">
      <sharedItems/>
    </cacheField>
    <cacheField name="Primary_Use_Pct" numFmtId="0">
      <sharedItems containsMixedTypes="1" containsNumber="1" minValue="0" maxValue="100"/>
    </cacheField>
    <cacheField name="Secondary_Use" numFmtId="0">
      <sharedItems/>
    </cacheField>
    <cacheField name="Secondary_Use_Pct" numFmtId="0">
      <sharedItems containsMixedTypes="1" containsNumber="1" minValue="0" maxValue="50"/>
    </cacheField>
    <cacheField name="Tertiary_Use" numFmtId="0">
      <sharedItems/>
    </cacheField>
    <cacheField name="Tertiary_Use_Pct" numFmtId="0">
      <sharedItems containsMixedTypes="1" containsNumber="1" minValue="0" maxValue="29.026319999999998"/>
    </cacheField>
    <cacheField name="Common_Area_Pct" numFmtId="0">
      <sharedItems containsMixedTypes="1" containsNumber="1" minValue="0" maxValue="100"/>
    </cacheField>
    <cacheField name="Vacant_Area_Pct" numFmtId="0">
      <sharedItems containsMixedTypes="1" containsNumber="1" minValue="0" maxValue="90.186629999999994"/>
    </cacheField>
    <cacheField name="Parking_Area_Pct" numFmtId="0">
      <sharedItems containsMixedTypes="1" containsNumber="1" minValue="0" maxValue="98.938519999999997"/>
    </cacheField>
    <cacheField name="Sf_Total" numFmtId="0">
      <sharedItems containsSemiMixedTypes="0" containsString="0" containsNumber="1" containsInteger="1" minValue="576" maxValue="15616238"/>
    </cacheField>
    <cacheField name="Sf_Bldg" numFmtId="0">
      <sharedItems containsSemiMixedTypes="0" containsString="0" containsNumber="1" containsInteger="1" minValue="576" maxValue="15616238"/>
    </cacheField>
    <cacheField name="Sf_Parking" numFmtId="0">
      <sharedItems containsMixedTypes="1" containsNumber="1" containsInteger="1" minValue="0" maxValue="751857"/>
    </cacheField>
    <cacheField name="Size_Group" numFmtId="0">
      <sharedItems count="5">
        <s v="5,001-20,000"/>
        <s v="20,001-50,000"/>
        <s v="50,001-100,000"/>
        <s v="100,001+"/>
        <s v="&lt;5,001"/>
      </sharedItems>
    </cacheField>
    <cacheField name="Heat_Area_Pct" numFmtId="0">
      <sharedItems containsMixedTypes="1" containsNumber="1" minValue="0" maxValue="100"/>
    </cacheField>
    <cacheField name="SemiHeat_Area_Pct" numFmtId="0">
      <sharedItems containsMixedTypes="1" containsNumber="1" minValue="0" maxValue="100"/>
    </cacheField>
    <cacheField name="Heat_SB_Area_Pct" numFmtId="0">
      <sharedItems containsMixedTypes="1" containsNumber="1" minValue="0" maxValue="100"/>
    </cacheField>
    <cacheField name="Cool_Area_Pct" numFmtId="0">
      <sharedItems containsMixedTypes="1" containsNumber="1" minValue="0" maxValue="100"/>
    </cacheField>
    <cacheField name="Cool_SU_Area_Pct" numFmtId="0">
      <sharedItems containsMixedTypes="1" containsNumber="1" minValue="0" maxValue="100"/>
    </cacheField>
    <cacheField name="Refrigerated_Area_Pct" numFmtId="0">
      <sharedItems containsMixedTypes="1" containsNumber="1" minValue="0" maxValue="78.708770000000001"/>
    </cacheField>
    <cacheField name="Unconditioned_Area_Pct" numFmtId="0">
      <sharedItems containsMixedTypes="1" containsNumber="1" minValue="0" maxValue="100"/>
    </cacheField>
    <cacheField name="Floors_Above_Grade" numFmtId="0">
      <sharedItems containsMixedTypes="1" containsNumber="1" containsInteger="1" minValue="1" maxValue="36"/>
    </cacheField>
    <cacheField name="Floors_Below_Grade" numFmtId="0">
      <sharedItems containsMixedTypes="1" containsNumber="1" containsInteger="1" minValue="0" maxValue="6"/>
    </cacheField>
    <cacheField name="Out_Park_Spaces" numFmtId="0">
      <sharedItems containsMixedTypes="1" containsNumber="1" containsInteger="1" minValue="0" maxValue="10000"/>
    </cacheField>
    <cacheField name="Bldg_Multiple" numFmtId="0">
      <sharedItems/>
    </cacheField>
    <cacheField name="Bldg_Number" numFmtId="0">
      <sharedItems containsMixedTypes="1" containsNumber="1" containsInteger="1" minValue="0" maxValue="273"/>
    </cacheField>
    <cacheField name="TMY_HDD" numFmtId="0">
      <sharedItems containsMixedTypes="1" containsNumber="1" containsInteger="1" minValue="4018" maxValue="9399"/>
    </cacheField>
    <cacheField name="TMY_CDD" numFmtId="0">
      <sharedItems containsMixedTypes="1" containsNumber="1" containsInteger="1" minValue="1" maxValue="957"/>
    </cacheField>
    <cacheField name="Climate_Zone" numFmtId="0">
      <sharedItems/>
    </cacheField>
    <cacheField name="Owner_Occ_Pct" numFmtId="0">
      <sharedItems containsMixedTypes="1" containsNumber="1" minValue="0" maxValue="100"/>
    </cacheField>
    <cacheField name="Tenant_Occ_Pct" numFmtId="0">
      <sharedItems containsMixedTypes="1" containsNumber="1" minValue="0" maxValue="100"/>
    </cacheField>
    <cacheField name="Tenant_Number" numFmtId="0">
      <sharedItems containsMixedTypes="1" containsNumber="1" containsInteger="1" minValue="0" maxValue="276"/>
    </cacheField>
    <cacheField name="Has_Energy_Manager" numFmtId="0">
      <sharedItems/>
    </cacheField>
    <cacheField name="Hrs_Open" numFmtId="0">
      <sharedItems containsMixedTypes="1" containsNumber="1" minValue="1" maxValue="168"/>
    </cacheField>
    <cacheField name="Hrs_Occupied" numFmtId="0">
      <sharedItems containsMixedTypes="1" containsNumber="1" minValue="0" maxValue="168"/>
    </cacheField>
    <cacheField name="Hrs_Hvac" numFmtId="0">
      <sharedItems containsMixedTypes="1" containsNumber="1" minValue="0" maxValue="168"/>
    </cacheField>
    <cacheField name="Hrs_Lights" numFmtId="0">
      <sharedItems containsMixedTypes="1" containsNumber="1" minValue="0" maxValue="191.1"/>
    </cacheField>
    <cacheField name="Open_Sat" numFmtId="0">
      <sharedItems containsMixedTypes="1" containsNumber="1" minValue="0" maxValue="1"/>
    </cacheField>
    <cacheField name="Open_Sun" numFmtId="0">
      <sharedItems containsMixedTypes="1" containsNumber="1" minValue="0" maxValue="1"/>
    </cacheField>
    <cacheField name="Open_24" numFmtId="0">
      <sharedItems containsMixedTypes="1" containsNumber="1" minValue="0" maxValue="1"/>
    </cacheField>
    <cacheField name="Hrs_Open_Cat" numFmtId="0">
      <sharedItems/>
    </cacheField>
    <cacheField name="Weeks_Open" numFmtId="0">
      <sharedItems containsMixedTypes="1" containsNumber="1" minValue="0" maxValue="52"/>
    </cacheField>
    <cacheField name="Has_Energy_Electricity" numFmtId="0">
      <sharedItems/>
    </cacheField>
    <cacheField name="Has_Energy_NaturalGas" numFmtId="0">
      <sharedItems/>
    </cacheField>
    <cacheField name="Has_Energy_Oil" numFmtId="0">
      <sharedItems/>
    </cacheField>
    <cacheField name="Has_Energy_Propane" numFmtId="0">
      <sharedItems/>
    </cacheField>
    <cacheField name="Has_Energy_PurchasedCooling" numFmtId="0">
      <sharedItems/>
    </cacheField>
    <cacheField name="Has_Energy_Wood" numFmtId="0">
      <sharedItems/>
    </cacheField>
    <cacheField name="Has_Energy_PurchasedHotWater" numFmtId="0">
      <sharedItems/>
    </cacheField>
    <cacheField name="Has_Energy_PurchasedSteam" numFmtId="0">
      <sharedItems/>
    </cacheField>
    <cacheField name="Has_Energy_Other" numFmtId="0">
      <sharedItems/>
    </cacheField>
    <cacheField name="Has_OnSite_Gen" numFmtId="0">
      <sharedItems/>
    </cacheField>
    <cacheField name="Has_Cogen" numFmtId="0">
      <sharedItems/>
    </cacheField>
    <cacheField name="Is_Grid_Connected" numFmtId="0">
      <sharedItems/>
    </cacheField>
    <cacheField name="Tot_Gen_Capacity" numFmtId="0">
      <sharedItems containsMixedTypes="1" containsNumber="1" containsInteger="1" minValue="5" maxValue="10085"/>
    </cacheField>
    <cacheField name="Ren_Ballast" numFmtId="0">
      <sharedItems/>
    </cacheField>
    <cacheField name="Ren_Ballast_YearsAgo" numFmtId="0">
      <sharedItems containsMixedTypes="1" containsNumber="1" containsInteger="1" minValue="0" maxValue="40"/>
    </cacheField>
    <cacheField name="Ren_Ballast_Percent" numFmtId="0">
      <sharedItems containsMixedTypes="1" containsNumber="1" containsInteger="1" minValue="0" maxValue="100"/>
    </cacheField>
    <cacheField name="Ren_Ballast_Plans" numFmtId="0">
      <sharedItems/>
    </cacheField>
    <cacheField name="Ren_Fixture" numFmtId="0">
      <sharedItems/>
    </cacheField>
    <cacheField name="Ren_Fixture_YearsAgo" numFmtId="0">
      <sharedItems containsMixedTypes="1" containsNumber="1" containsInteger="1" minValue="0" maxValue="40"/>
    </cacheField>
    <cacheField name="Ren_Fixture_Percent" numFmtId="0">
      <sharedItems containsMixedTypes="1" containsNumber="1" containsInteger="1" minValue="0" maxValue="100"/>
    </cacheField>
    <cacheField name="Ren_Fixture_Plans" numFmtId="0">
      <sharedItems/>
    </cacheField>
    <cacheField name="Ren_Control" numFmtId="0">
      <sharedItems/>
    </cacheField>
    <cacheField name="Ren_Control_YearsAgo" numFmtId="0">
      <sharedItems containsMixedTypes="1" containsNumber="1" containsInteger="1" minValue="0" maxValue="30"/>
    </cacheField>
    <cacheField name="Ren_Control_Percent" numFmtId="0">
      <sharedItems containsMixedTypes="1" containsNumber="1" containsInteger="1" minValue="0" maxValue="100"/>
    </cacheField>
    <cacheField name="Ren_Control_Plans" numFmtId="0">
      <sharedItems/>
    </cacheField>
    <cacheField name="Ren_Hvac" numFmtId="0">
      <sharedItems/>
    </cacheField>
    <cacheField name="Ren_Hvac_YearsAgo" numFmtId="0">
      <sharedItems containsMixedTypes="1" containsNumber="1" containsInteger="1" minValue="0" maxValue="30"/>
    </cacheField>
    <cacheField name="Ren_Hvac_Percent" numFmtId="0">
      <sharedItems containsMixedTypes="1" containsNumber="1" containsInteger="1" minValue="0" maxValue="100"/>
    </cacheField>
    <cacheField name="Ren_Hvac_Plans" numFmtId="0">
      <sharedItems/>
    </cacheField>
    <cacheField name="Ren_HvacCtr" numFmtId="0">
      <sharedItems/>
    </cacheField>
    <cacheField name="Ren_HvacCtr_YearsAgo" numFmtId="0">
      <sharedItems containsMixedTypes="1" containsNumber="1" containsInteger="1" minValue="0" maxValue="30"/>
    </cacheField>
    <cacheField name="Ren_HvacCtr_Percent" numFmtId="0">
      <sharedItems containsMixedTypes="1" containsNumber="1" containsInteger="1" minValue="0" maxValue="100"/>
    </cacheField>
    <cacheField name="Ren_HvacCtr_Plans" numFmtId="0">
      <sharedItems/>
    </cacheField>
    <cacheField name="Ren_Ref" numFmtId="0">
      <sharedItems/>
    </cacheField>
    <cacheField name="Ren_Ref_YearsAgo" numFmtId="0">
      <sharedItems containsMixedTypes="1" containsNumber="1" containsInteger="1" minValue="0" maxValue="40"/>
    </cacheField>
    <cacheField name="Ren_Ref_Percent" numFmtId="0">
      <sharedItems containsMixedTypes="1" containsNumber="1" containsInteger="1" minValue="0" maxValue="100"/>
    </cacheField>
    <cacheField name="Ren_Ref_Plans" numFmtId="0">
      <sharedItems/>
    </cacheField>
    <cacheField name="Ren_Window" numFmtId="0">
      <sharedItems/>
    </cacheField>
    <cacheField name="Ren_Window_YearsAgo" numFmtId="0">
      <sharedItems containsMixedTypes="1" containsNumber="1" containsInteger="1" minValue="0" maxValue="31"/>
    </cacheField>
    <cacheField name="Ren_Window_Percent" numFmtId="0">
      <sharedItems containsMixedTypes="1" containsNumber="1" containsInteger="1" minValue="0" maxValue="100"/>
    </cacheField>
    <cacheField name="Ren_Window_Plans" numFmtId="0">
      <sharedItems/>
    </cacheField>
    <cacheField name="Ren_RoofIns" numFmtId="0">
      <sharedItems/>
    </cacheField>
    <cacheField name="Ren_RoofIns_YearsAgo" numFmtId="0">
      <sharedItems containsMixedTypes="1" containsNumber="1" containsInteger="1" minValue="0" maxValue="27"/>
    </cacheField>
    <cacheField name="Ren_RoofIns_Percent" numFmtId="0">
      <sharedItems containsMixedTypes="1" containsNumber="1" containsInteger="1" minValue="0" maxValue="100"/>
    </cacheField>
    <cacheField name="Ren_RoofIns_Plans" numFmtId="0">
      <sharedItems/>
    </cacheField>
    <cacheField name="First_Floor_Perimeter" numFmtId="0">
      <sharedItems containsMixedTypes="1" containsNumber="1" containsInteger="1" minValue="120" maxValue="7294"/>
    </cacheField>
    <cacheField name="Upper_Floor_Perimeter" numFmtId="0">
      <sharedItems containsMixedTypes="1" containsNumber="1" containsInteger="1" minValue="0" maxValue="7100"/>
    </cacheField>
    <cacheField name="Floor_To_Floor_Height" numFmtId="0">
      <sharedItems containsMixedTypes="1" containsNumber="1" containsInteger="1" minValue="7" maxValue="50"/>
    </cacheField>
    <cacheField name="Wall_Area" numFmtId="0">
      <sharedItems containsMixedTypes="1" containsNumber="1" minValue="581.24329999999998" maxValue="15237075"/>
    </cacheField>
    <cacheField name="Wall_Pct_Window" numFmtId="0">
      <sharedItems containsMixedTypes="1" containsNumber="1" minValue="0" maxValue="99.321849999999998"/>
    </cacheField>
    <cacheField name="WallSurf_Brick_Pct" numFmtId="0">
      <sharedItems containsMixedTypes="1" containsNumber="1" minValue="0" maxValue="100"/>
    </cacheField>
    <cacheField name="WallSurf_Concrete_Pct" numFmtId="0">
      <sharedItems containsMixedTypes="1" containsNumber="1" minValue="0" maxValue="100"/>
    </cacheField>
    <cacheField name="WallSurf_ConcreteBlock_Pct" numFmtId="0">
      <sharedItems containsMixedTypes="1" containsNumber="1" minValue="0" maxValue="100"/>
    </cacheField>
    <cacheField name="WallSurf_Wood_Pct" numFmtId="0">
      <sharedItems containsMixedTypes="1" containsNumber="1" minValue="0" maxValue="100"/>
    </cacheField>
    <cacheField name="WallSurf_Metal_Pct" numFmtId="0">
      <sharedItems containsMixedTypes="1" containsNumber="1" minValue="0" maxValue="100"/>
    </cacheField>
    <cacheField name="WallSurf_Stucco_Pct" numFmtId="0">
      <sharedItems containsMixedTypes="1" containsNumber="1" minValue="0" maxValue="100"/>
    </cacheField>
    <cacheField name="WallSurf_Glass_Pct" numFmtId="0">
      <sharedItems containsMixedTypes="1" containsNumber="1" minValue="0" maxValue="100"/>
    </cacheField>
    <cacheField name="WallSurf_Vinyl_Pct" numFmtId="0">
      <sharedItems containsMixedTypes="1" containsNumber="1" containsInteger="1" minValue="0" maxValue="100"/>
    </cacheField>
    <cacheField name="WallFrame_MetalStud_Pct" numFmtId="0">
      <sharedItems containsMixedTypes="1" containsNumber="1" minValue="0" maxValue="100"/>
    </cacheField>
    <cacheField name="WallFrame_Wood_Pct" numFmtId="0">
      <sharedItems containsMixedTypes="1" containsNumber="1" minValue="0" maxValue="100"/>
    </cacheField>
    <cacheField name="WallFrame_ConcreteBlock_Pct" numFmtId="0">
      <sharedItems containsMixedTypes="1" containsNumber="1" minValue="0" maxValue="100"/>
    </cacheField>
    <cacheField name="WallFrame_Brick_Pct" numFmtId="0">
      <sharedItems containsMixedTypes="1" containsNumber="1" containsInteger="1" minValue="0" maxValue="100"/>
    </cacheField>
    <cacheField name="WallFrame_MetalBldg_Pct" numFmtId="0">
      <sharedItems containsMixedTypes="1" containsNumber="1" containsInteger="1" minValue="0" maxValue="100"/>
    </cacheField>
    <cacheField name="Window_Area" numFmtId="0">
      <sharedItems containsMixedTypes="1" containsNumber="1" minValue="0" maxValue="333706.7"/>
    </cacheField>
    <cacheField name="Win_SinglePane_Pct" numFmtId="0">
      <sharedItems containsMixedTypes="1" containsNumber="1" minValue="0" maxValue="100"/>
    </cacheField>
    <cacheField name="Win_DoublePane_Pct" numFmtId="0">
      <sharedItems containsMixedTypes="1" containsNumber="1" minValue="0" maxValue="100"/>
    </cacheField>
    <cacheField name="Win_TriplePane_Pct" numFmtId="0">
      <sharedItems containsMixedTypes="1" containsNumber="1" minValue="0" maxValue="100"/>
    </cacheField>
    <cacheField name="Window_Opening" numFmtId="0">
      <sharedItems/>
    </cacheField>
    <cacheField name="Window_Operable_Pct" numFmtId="0">
      <sharedItems containsMixedTypes="1" containsNumber="1" minValue="0" maxValue="100"/>
    </cacheField>
    <cacheField name="Window_Age" numFmtId="0">
      <sharedItems/>
    </cacheField>
    <cacheField name="WinGlaze_Clear_Pct" numFmtId="0">
      <sharedItems containsMixedTypes="1" containsNumber="1" minValue="0" maxValue="100"/>
    </cacheField>
    <cacheField name="WinGlaze_Opaque_Pct" numFmtId="0">
      <sharedItems containsMixedTypes="1" containsNumber="1" minValue="0" maxValue="100"/>
    </cacheField>
    <cacheField name="WinGlaze_Reflect_Pct" numFmtId="0">
      <sharedItems containsMixedTypes="1" containsNumber="1" minValue="0" maxValue="100"/>
    </cacheField>
    <cacheField name="WinGlaze_Tint_Pct" numFmtId="0">
      <sharedItems containsMixedTypes="1" containsNumber="1" minValue="0" maxValue="100"/>
    </cacheField>
    <cacheField name="WinFrame_Metal_Pct" numFmtId="0">
      <sharedItems containsMixedTypes="1" containsNumber="1" minValue="0" maxValue="100"/>
    </cacheField>
    <cacheField name="WinFrame_InsMetal_Pct" numFmtId="0">
      <sharedItems containsMixedTypes="1" containsNumber="1" minValue="0" maxValue="100"/>
    </cacheField>
    <cacheField name="WinFrame_UnkMetal_Pct" numFmtId="0">
      <sharedItems containsMixedTypes="1" containsNumber="1" minValue="0" maxValue="100"/>
    </cacheField>
    <cacheField name="WinFrame_Vinyl_Pct" numFmtId="0">
      <sharedItems containsMixedTypes="1" containsNumber="1" minValue="0" maxValue="100"/>
    </cacheField>
    <cacheField name="WinFrame_Wood_Pct" numFmtId="0">
      <sharedItems containsMixedTypes="1" containsNumber="1" minValue="0" maxValue="100"/>
    </cacheField>
    <cacheField name="Roof_Area" numFmtId="0">
      <sharedItems containsMixedTypes="1" containsNumber="1" minValue="180" maxValue="559422"/>
    </cacheField>
    <cacheField name="Roof_Flat_Pct" numFmtId="0">
      <sharedItems containsMixedTypes="1" containsNumber="1" minValue="0" maxValue="100"/>
    </cacheField>
    <cacheField name="Roof_Pitched_Pct" numFmtId="0">
      <sharedItems containsMixedTypes="1" containsNumber="1" minValue="0" maxValue="100"/>
    </cacheField>
    <cacheField name="Roof_Attic_Pct" numFmtId="0">
      <sharedItems containsMixedTypes="1" containsNumber="1" minValue="0" maxValue="100"/>
    </cacheField>
    <cacheField name="Roof_Res_Pct" numFmtId="0">
      <sharedItems containsMixedTypes="1" containsNumber="1" containsInteger="1" minValue="0" maxValue="100"/>
    </cacheField>
    <cacheField name="Has_Skylights" numFmtId="0">
      <sharedItems/>
    </cacheField>
    <cacheField name="Skylight_Area" numFmtId="0">
      <sharedItems containsMixedTypes="1" containsNumber="1" containsInteger="1" minValue="0" maxValue="11350"/>
    </cacheField>
    <cacheField name="Floor_Slab_Pct" numFmtId="0">
      <sharedItems containsMixedTypes="1" containsNumber="1" minValue="0" maxValue="100"/>
    </cacheField>
    <cacheField name="Floor_ElevSlab_Pct" numFmtId="0">
      <sharedItems containsMixedTypes="1" containsNumber="1" minValue="0" maxValue="100"/>
    </cacheField>
    <cacheField name="Floor_Crawl_Pct" numFmtId="0">
      <sharedItems containsMixedTypes="1" containsNumber="1" minValue="0" maxValue="100"/>
    </cacheField>
    <cacheField name="Floor_Basement_Pct" numFmtId="0">
      <sharedItems containsMixedTypes="1" containsNumber="1" minValue="0" maxValue="100"/>
    </cacheField>
    <cacheField name="LPD_Ind" numFmtId="0">
      <sharedItems containsMixedTypes="1" containsNumber="1" minValue="7.4386999999999995E-2" maxValue="3.3835229999999998"/>
    </cacheField>
    <cacheField name="LPD_IndPark" numFmtId="0">
      <sharedItems containsMixedTypes="1" containsNumber="1" minValue="7.4386999999999995E-2" maxValue="3.3835229999999998"/>
    </cacheField>
    <cacheField name="LPD_Park" numFmtId="0">
      <sharedItems containsMixedTypes="1" containsNumber="1" minValue="4.5011000000000002E-2" maxValue="0.72916700000000001"/>
    </cacheField>
    <cacheField name="LPD_Ref" numFmtId="0">
      <sharedItems containsMixedTypes="1" containsNumber="1" minValue="0" maxValue="0.69206000000000001"/>
    </cacheField>
    <cacheField name="LPD_Out" numFmtId="0">
      <sharedItems containsMixedTypes="1" containsNumber="1" minValue="0" maxValue="6.0716590000000004"/>
    </cacheField>
    <cacheField name="Watts_Ind" numFmtId="0">
      <sharedItems containsMixedTypes="1" containsNumber="1" minValue="655.39559999999994" maxValue="1204655"/>
    </cacheField>
    <cacheField name="Watts_Park" numFmtId="0">
      <sharedItems containsMixedTypes="1" containsNumber="1" containsInteger="1" minValue="60" maxValue="34546"/>
    </cacheField>
    <cacheField name="Watts_Ref" numFmtId="0">
      <sharedItems containsMixedTypes="1" containsNumber="1" containsInteger="1" minValue="0" maxValue="17262"/>
    </cacheField>
    <cacheField name="Watts_Out" numFmtId="0">
      <sharedItems containsMixedTypes="1" containsNumber="1" minValue="0" maxValue="249952.4"/>
    </cacheField>
    <cacheField name="Fixture_Height_Avg" numFmtId="0">
      <sharedItems containsMixedTypes="1" containsNumber="1" minValue="5.4057769999999996" maxValue="37.466760000000001"/>
    </cacheField>
    <cacheField name="Ceiling_Height_Avg" numFmtId="0">
      <sharedItems containsMixedTypes="1" containsNumber="1" minValue="7" maxValue="52.650829999999999"/>
    </cacheField>
    <cacheField name="Has_Out_Lighting" numFmtId="0">
      <sharedItems/>
    </cacheField>
    <cacheField name="Façade_Lit_Pct" numFmtId="0">
      <sharedItems containsMixedTypes="1" containsNumber="1" minValue="0" maxValue="100"/>
    </cacheField>
    <cacheField name="Ind_T5_Pct_Watts" numFmtId="0">
      <sharedItems containsMixedTypes="1" containsNumber="1" minValue="0" maxValue="100"/>
    </cacheField>
    <cacheField name="Ind_T5_Pct_Qty" numFmtId="0">
      <sharedItems containsMixedTypes="1" containsNumber="1" minValue="0" maxValue="100"/>
    </cacheField>
    <cacheField name="Ind_T5_Pct_Lumens" numFmtId="0">
      <sharedItems containsMixedTypes="1" containsNumber="1" minValue="0" maxValue="100"/>
    </cacheField>
    <cacheField name="Ind_T8_Pct_Watts" numFmtId="0">
      <sharedItems containsMixedTypes="1" containsNumber="1" minValue="0" maxValue="100"/>
    </cacheField>
    <cacheField name="Ind_T8_Pct_Qty" numFmtId="0">
      <sharedItems containsMixedTypes="1" containsNumber="1" minValue="0" maxValue="100"/>
    </cacheField>
    <cacheField name="Ind_T8_Pct_Lumens" numFmtId="0">
      <sharedItems containsMixedTypes="1" containsNumber="1" minValue="0" maxValue="100"/>
    </cacheField>
    <cacheField name="Ind_T12_Pct_Watts" numFmtId="0">
      <sharedItems containsMixedTypes="1" containsNumber="1" minValue="0" maxValue="100"/>
    </cacheField>
    <cacheField name="Ind_T12_Pct_Qty" numFmtId="0">
      <sharedItems containsMixedTypes="1" containsNumber="1" minValue="0" maxValue="100"/>
    </cacheField>
    <cacheField name="Ind_T12_Pct_Lumens" numFmtId="0">
      <sharedItems containsMixedTypes="1" containsNumber="1" minValue="0" maxValue="100"/>
    </cacheField>
    <cacheField name="Ind_Cfl_Pct_Watts" numFmtId="0">
      <sharedItems containsMixedTypes="1" containsNumber="1" minValue="0" maxValue="100"/>
    </cacheField>
    <cacheField name="Ind_Cfl_Pct_Qty" numFmtId="0">
      <sharedItems containsMixedTypes="1" containsNumber="1" minValue="0" maxValue="100"/>
    </cacheField>
    <cacheField name="Ind_Cfl_Pct_Lumens" numFmtId="0">
      <sharedItems containsMixedTypes="1" containsNumber="1" minValue="0" maxValue="100"/>
    </cacheField>
    <cacheField name="Ind_OthFl_Pct_Watts" numFmtId="0">
      <sharedItems containsMixedTypes="1" containsNumber="1" minValue="0" maxValue="25.562090000000001"/>
    </cacheField>
    <cacheField name="Ind_OthFl_Pct_Qty" numFmtId="0">
      <sharedItems containsMixedTypes="1" containsNumber="1" minValue="0" maxValue="33.333329999999997"/>
    </cacheField>
    <cacheField name="Ind_OthFl_Pct_Lumens" numFmtId="0">
      <sharedItems containsMixedTypes="1" containsNumber="1" minValue="0" maxValue="36.594299999999997"/>
    </cacheField>
    <cacheField name="Ind_Hid_Pct_Watts" numFmtId="0">
      <sharedItems containsMixedTypes="1" containsNumber="1" minValue="0" maxValue="100"/>
    </cacheField>
    <cacheField name="Ind_Hid_Pct_Qty" numFmtId="0">
      <sharedItems containsMixedTypes="1" containsNumber="1" minValue="0" maxValue="100"/>
    </cacheField>
    <cacheField name="Ind_Hid_Pct_Lumens" numFmtId="0">
      <sharedItems containsMixedTypes="1" containsNumber="1" minValue="0" maxValue="100"/>
    </cacheField>
    <cacheField name="Ind_Led_Pct_Watts" numFmtId="0">
      <sharedItems containsMixedTypes="1" containsNumber="1" minValue="0" maxValue="94.291420000000002"/>
    </cacheField>
    <cacheField name="Ind_Led_Pct_Qty" numFmtId="0">
      <sharedItems containsMixedTypes="1" containsNumber="1" minValue="0" maxValue="94.044330000000002"/>
    </cacheField>
    <cacheField name="Ind_Led_Pct_Lumens" numFmtId="0">
      <sharedItems containsMixedTypes="1" containsNumber="1" minValue="0" maxValue="96.112750000000005"/>
    </cacheField>
    <cacheField name="Ind_Inc_Pct_Watts" numFmtId="0">
      <sharedItems containsMixedTypes="1" containsNumber="1" minValue="0" maxValue="100"/>
    </cacheField>
    <cacheField name="Ind_Inc_Pct_Qty" numFmtId="0">
      <sharedItems containsMixedTypes="1" containsNumber="1" minValue="0" maxValue="100"/>
    </cacheField>
    <cacheField name="Ind_Inc_Pct_Lumens" numFmtId="0">
      <sharedItems containsMixedTypes="1" containsNumber="1" minValue="0" maxValue="100"/>
    </cacheField>
    <cacheField name="Ind_Misc_Pct_Watts" numFmtId="0">
      <sharedItems containsMixedTypes="1" containsNumber="1" minValue="0" maxValue="70.875649999999993"/>
    </cacheField>
    <cacheField name="Ind_Misc_Pct_Qty" numFmtId="0">
      <sharedItems containsMixedTypes="1" containsNumber="1" minValue="0" maxValue="88.260649999999998"/>
    </cacheField>
    <cacheField name="Ind_Misc_Pct_Lumens" numFmtId="0">
      <sharedItems containsMixedTypes="1" containsNumber="1" containsInteger="1" minValue="0" maxValue="0"/>
    </cacheField>
    <cacheField name="T8_Hp_Pct_Watts" numFmtId="0">
      <sharedItems containsMixedTypes="1" containsNumber="1" minValue="0" maxValue="100"/>
    </cacheField>
    <cacheField name="T8_Hp_Pct_Qty" numFmtId="0">
      <sharedItems containsMixedTypes="1" containsNumber="1" minValue="0" maxValue="100"/>
    </cacheField>
    <cacheField name="T8_Hp_Pct_Lumens" numFmtId="0">
      <sharedItems containsMixedTypes="1" containsNumber="1" minValue="0" maxValue="100"/>
    </cacheField>
    <cacheField name="T8_Std_Pct_Watts" numFmtId="0">
      <sharedItems containsMixedTypes="1" containsNumber="1" minValue="0" maxValue="100"/>
    </cacheField>
    <cacheField name="T8_Std_Pct_Qty" numFmtId="0">
      <sharedItems containsMixedTypes="1" containsNumber="1" minValue="0" maxValue="100"/>
    </cacheField>
    <cacheField name="T8_Std_Pct_Lumens" numFmtId="0">
      <sharedItems containsMixedTypes="1" containsNumber="1" minValue="0" maxValue="100"/>
    </cacheField>
    <cacheField name="Cfl_Screw_Pct_Watts" numFmtId="0">
      <sharedItems containsMixedTypes="1" containsNumber="1" minValue="0" maxValue="100"/>
    </cacheField>
    <cacheField name="Cfl_Screw_Pct_Qty" numFmtId="0">
      <sharedItems containsMixedTypes="1" containsNumber="1" minValue="0" maxValue="100"/>
    </cacheField>
    <cacheField name="Cfl_Screw_Pct_Lumens" numFmtId="0">
      <sharedItems containsMixedTypes="1" containsNumber="1" minValue="0" maxValue="100"/>
    </cacheField>
    <cacheField name="Cfl_Pin_Pct_Watts" numFmtId="0">
      <sharedItems containsMixedTypes="1" containsNumber="1" minValue="0" maxValue="100"/>
    </cacheField>
    <cacheField name="Cfl_Pin_Pct_Qty" numFmtId="0">
      <sharedItems containsMixedTypes="1" containsNumber="1" minValue="0" maxValue="100"/>
    </cacheField>
    <cacheField name="Cfl_Pin_Pct_Lumens" numFmtId="0">
      <sharedItems containsMixedTypes="1" containsNumber="1" minValue="0" maxValue="100"/>
    </cacheField>
    <cacheField name="Inc_Ref_Pct_Watts" numFmtId="0">
      <sharedItems containsMixedTypes="1" containsNumber="1" minValue="0" maxValue="100"/>
    </cacheField>
    <cacheField name="Inc_Ref_Pct_Qty" numFmtId="0">
      <sharedItems containsMixedTypes="1" containsNumber="1" minValue="0" maxValue="100"/>
    </cacheField>
    <cacheField name="Inc_Ref_Pct_Lumens" numFmtId="0">
      <sharedItems containsMixedTypes="1" containsNumber="1" minValue="0" maxValue="100"/>
    </cacheField>
    <cacheField name="Inc_Gen_Pct_Watts" numFmtId="0">
      <sharedItems containsMixedTypes="1" containsNumber="1" minValue="0" maxValue="100"/>
    </cacheField>
    <cacheField name="Inc_Gen_Pct_Qty" numFmtId="0">
      <sharedItems containsMixedTypes="1" containsNumber="1" minValue="0" maxValue="100"/>
    </cacheField>
    <cacheField name="Inc_Gen_Pct_Lumens" numFmtId="0">
      <sharedItems containsMixedTypes="1" containsNumber="1" minValue="0" maxValue="100"/>
    </cacheField>
    <cacheField name="Inc_Dec_Pct_Watts" numFmtId="0">
      <sharedItems containsMixedTypes="1" containsNumber="1" minValue="0" maxValue="100"/>
    </cacheField>
    <cacheField name="Inc_Dec_Pct_Qty" numFmtId="0">
      <sharedItems containsMixedTypes="1" containsNumber="1" minValue="0" maxValue="100"/>
    </cacheField>
    <cacheField name="Inc_Dec_Pct_Lumens" numFmtId="0">
      <sharedItems containsMixedTypes="1" containsNumber="1" minValue="0" maxValue="100"/>
    </cacheField>
    <cacheField name="Inc_HalRef_Pct_Watts" numFmtId="0">
      <sharedItems containsMixedTypes="1" containsNumber="1" minValue="0" maxValue="100"/>
    </cacheField>
    <cacheField name="Inc_HalRef_Pct_Qty" numFmtId="0">
      <sharedItems containsMixedTypes="1" containsNumber="1" minValue="0" maxValue="100"/>
    </cacheField>
    <cacheField name="Inc_HalRef_Pct_Lumens" numFmtId="0">
      <sharedItems containsMixedTypes="1" containsNumber="1" minValue="0" maxValue="100"/>
    </cacheField>
    <cacheField name="Inc_HalGen_Pct_Watts" numFmtId="0">
      <sharedItems containsMixedTypes="1" containsNumber="1" minValue="0" maxValue="100"/>
    </cacheField>
    <cacheField name="Inc_HalGen_Pct_Qty" numFmtId="0">
      <sharedItems containsMixedTypes="1" containsNumber="1" minValue="0" maxValue="100"/>
    </cacheField>
    <cacheField name="Inc_HalGen_Pct_Lumens" numFmtId="0">
      <sharedItems containsMixedTypes="1" containsNumber="1" minValue="0" maxValue="100"/>
    </cacheField>
    <cacheField name="Inc_HalDec_Pct_Watts" numFmtId="0">
      <sharedItems containsMixedTypes="1" containsNumber="1" minValue="0" maxValue="100"/>
    </cacheField>
    <cacheField name="Inc_HalDec_Pct_Qty" numFmtId="0">
      <sharedItems containsMixedTypes="1" containsNumber="1" minValue="0" maxValue="100"/>
    </cacheField>
    <cacheField name="Inc_HalDec_Pct_Lumens" numFmtId="0">
      <sharedItems containsMixedTypes="1" containsNumber="1" minValue="0" maxValue="100"/>
    </cacheField>
    <cacheField name="Hid_Mv_Pct_Watts" numFmtId="0">
      <sharedItems containsMixedTypes="1" containsNumber="1" minValue="0" maxValue="98.40737"/>
    </cacheField>
    <cacheField name="Hid_Mv_Pct_Qty" numFmtId="0">
      <sharedItems containsMixedTypes="1" containsNumber="1" minValue="0" maxValue="96.969700000000003"/>
    </cacheField>
    <cacheField name="Hid_Mv_Pct_Lumens" numFmtId="0">
      <sharedItems containsMixedTypes="1" containsNumber="1" minValue="0" maxValue="98.40737"/>
    </cacheField>
    <cacheField name="Hid_NonMv_Pct_Watts" numFmtId="0">
      <sharedItems containsMixedTypes="1" containsNumber="1" minValue="1.592632" maxValue="100"/>
    </cacheField>
    <cacheField name="Hid_NonMv_Pct_Qty" numFmtId="0">
      <sharedItems containsMixedTypes="1" containsNumber="1" minValue="3.030303" maxValue="100"/>
    </cacheField>
    <cacheField name="Hid_NonMv_Pct_Lumens" numFmtId="0">
      <sharedItems containsMixedTypes="1" containsNumber="1" minValue="1.592632" maxValue="100"/>
    </cacheField>
    <cacheField name="T8_OneLamp_Pct_Watts" numFmtId="0">
      <sharedItems containsMixedTypes="1" containsNumber="1" minValue="0" maxValue="100"/>
    </cacheField>
    <cacheField name="T8_OneLamp_Pct_Qty" numFmtId="0">
      <sharedItems containsMixedTypes="1" containsNumber="1" minValue="0" maxValue="100"/>
    </cacheField>
    <cacheField name="T8_OneLamp_Pct_Lumens" numFmtId="0">
      <sharedItems containsMixedTypes="1" containsNumber="1" minValue="0" maxValue="100"/>
    </cacheField>
    <cacheField name="T8_TwoLamp_Pct_Watts" numFmtId="0">
      <sharedItems containsMixedTypes="1" containsNumber="1" minValue="0" maxValue="100"/>
    </cacheField>
    <cacheField name="T8_TwoLamp_Pct_Qty" numFmtId="0">
      <sharedItems containsMixedTypes="1" containsNumber="1" minValue="0" maxValue="100"/>
    </cacheField>
    <cacheField name="T8_TwoLamp_Pct_Lumens" numFmtId="0">
      <sharedItems containsMixedTypes="1" containsNumber="1" minValue="0" maxValue="100"/>
    </cacheField>
    <cacheField name="T8_ThreeLamp_Pct_Watts" numFmtId="0">
      <sharedItems containsMixedTypes="1" containsNumber="1" minValue="0" maxValue="100"/>
    </cacheField>
    <cacheField name="T8_ThreeLamp_Pct_Qty" numFmtId="0">
      <sharedItems containsMixedTypes="1" containsNumber="1" minValue="0" maxValue="100"/>
    </cacheField>
    <cacheField name="T8_ThreeLamp_Pct_Lumens" numFmtId="0">
      <sharedItems containsMixedTypes="1" containsNumber="1" minValue="0" maxValue="100"/>
    </cacheField>
    <cacheField name="T8_FourLamp_Pct_Watts" numFmtId="0">
      <sharedItems containsMixedTypes="1" containsNumber="1" minValue="0" maxValue="100"/>
    </cacheField>
    <cacheField name="T8_FourLamp_Pct_Qty" numFmtId="0">
      <sharedItems containsMixedTypes="1" containsNumber="1" minValue="0" maxValue="100"/>
    </cacheField>
    <cacheField name="T8_FourLamp_Pct_Lumens" numFmtId="0">
      <sharedItems containsMixedTypes="1" containsNumber="1" minValue="0" maxValue="100"/>
    </cacheField>
    <cacheField name="T12_OneLamp_Pct_Watts" numFmtId="0">
      <sharedItems containsMixedTypes="1" containsNumber="1" minValue="0" maxValue="100"/>
    </cacheField>
    <cacheField name="T12_OneLamp_Pct_Qty" numFmtId="0">
      <sharedItems containsMixedTypes="1" containsNumber="1" minValue="0" maxValue="100"/>
    </cacheField>
    <cacheField name="T12_OneLamp_Pct_Lumens" numFmtId="0">
      <sharedItems containsMixedTypes="1" containsNumber="1" minValue="0" maxValue="100"/>
    </cacheField>
    <cacheField name="T12_TwoLamp_Pct_Watts" numFmtId="0">
      <sharedItems containsMixedTypes="1" containsNumber="1" minValue="0" maxValue="100"/>
    </cacheField>
    <cacheField name="T12_TwoLamp_Pct_Qty" numFmtId="0">
      <sharedItems containsMixedTypes="1" containsNumber="1" minValue="0" maxValue="100"/>
    </cacheField>
    <cacheField name="T12_TwoLamp_Pct_Lumens" numFmtId="0">
      <sharedItems containsMixedTypes="1" containsNumber="1" minValue="0" maxValue="100"/>
    </cacheField>
    <cacheField name="T12_ThreeLamp_Pct_Watts" numFmtId="0">
      <sharedItems containsMixedTypes="1" containsNumber="1" minValue="0" maxValue="100"/>
    </cacheField>
    <cacheField name="T12_ThreeLamp_Pct_Qty" numFmtId="0">
      <sharedItems containsMixedTypes="1" containsNumber="1" minValue="0" maxValue="100"/>
    </cacheField>
    <cacheField name="T12_ThreeLamp_Pct_Lumens" numFmtId="0">
      <sharedItems containsMixedTypes="1" containsNumber="1" minValue="0" maxValue="100"/>
    </cacheField>
    <cacheField name="T12_FourLamp_Pct_Watts" numFmtId="0">
      <sharedItems containsMixedTypes="1" containsNumber="1" minValue="0" maxValue="100"/>
    </cacheField>
    <cacheField name="T12_FourLamp_Pct_Qty" numFmtId="0">
      <sharedItems containsMixedTypes="1" containsNumber="1" minValue="0" maxValue="100"/>
    </cacheField>
    <cacheField name="T12_FourLamp_Pct_Lumens" numFmtId="0">
      <sharedItems containsMixedTypes="1" containsNumber="1" minValue="0" maxValue="100"/>
    </cacheField>
    <cacheField name="Ind_HLB_Pct_Watts" numFmtId="0">
      <sharedItems containsMixedTypes="1" containsNumber="1" minValue="0" maxValue="100"/>
    </cacheField>
    <cacheField name="Ind_HLB_Pct_Qty" numFmtId="0">
      <sharedItems containsMixedTypes="1" containsNumber="1" minValue="0" maxValue="100"/>
    </cacheField>
    <cacheField name="Ind_HLB_Pct_Lumens" numFmtId="0">
      <sharedItems containsMixedTypes="1" containsNumber="1" minValue="0" maxValue="100"/>
    </cacheField>
    <cacheField name="Ind_LF_Pct_Watts" numFmtId="0">
      <sharedItems containsMixedTypes="1" containsNumber="1" minValue="0" maxValue="100"/>
    </cacheField>
    <cacheField name="Ind_LF_Pct_Qty" numFmtId="0">
      <sharedItems containsMixedTypes="1" containsNumber="1" minValue="0" maxValue="100"/>
    </cacheField>
    <cacheField name="Ind_LF_Pct_Lumens" numFmtId="0">
      <sharedItems containsMixedTypes="1" containsNumber="1" minValue="0" maxValue="100"/>
    </cacheField>
    <cacheField name="Ind_RC_Pct_Watts" numFmtId="0">
      <sharedItems containsMixedTypes="1" containsNumber="1" minValue="0" maxValue="88.727249999999998"/>
    </cacheField>
    <cacheField name="Ind_RC_Pct_Qty" numFmtId="0">
      <sharedItems containsMixedTypes="1" containsNumber="1" minValue="0" maxValue="91.706469999999996"/>
    </cacheField>
    <cacheField name="Ind_RC_Pct_Lumens" numFmtId="0">
      <sharedItems containsMixedTypes="1" containsNumber="1" minValue="0" maxValue="84.329279999999997"/>
    </cacheField>
    <cacheField name="Ind_DTS_Pct_Watts" numFmtId="0">
      <sharedItems containsMixedTypes="1" containsNumber="1" minValue="0" maxValue="86.460610000000003"/>
    </cacheField>
    <cacheField name="Ind_DTS_Pct_Qty" numFmtId="0">
      <sharedItems containsMixedTypes="1" containsNumber="1" minValue="0" maxValue="93.011430000000004"/>
    </cacheField>
    <cacheField name="Ind_DTS_Pct_Lumens" numFmtId="0">
      <sharedItems containsMixedTypes="1" containsNumber="1" minValue="0" maxValue="67.060019999999994"/>
    </cacheField>
    <cacheField name="Ind_Other_Pct_Watts" numFmtId="0">
      <sharedItems containsMixedTypes="1" containsNumber="1" minValue="0" maxValue="100"/>
    </cacheField>
    <cacheField name="Ind_Other_Pct_Qty" numFmtId="0">
      <sharedItems containsMixedTypes="1" containsNumber="1" minValue="0" maxValue="100"/>
    </cacheField>
    <cacheField name="Ind_Other_Pct_Lumens" numFmtId="0">
      <sharedItems containsMixedTypes="1" containsNumber="1" minValue="0" maxValue="100"/>
    </cacheField>
    <cacheField name="HLB_T5_Pct_Watts" numFmtId="0">
      <sharedItems containsMixedTypes="1" containsNumber="1" minValue="0" maxValue="100"/>
    </cacheField>
    <cacheField name="HLB_T5_Pct_Qty" numFmtId="0">
      <sharedItems containsMixedTypes="1" containsNumber="1" minValue="0" maxValue="100"/>
    </cacheField>
    <cacheField name="HLB_T5_Pct_Lumens" numFmtId="0">
      <sharedItems containsMixedTypes="1" containsNumber="1" minValue="0" maxValue="100"/>
    </cacheField>
    <cacheField name="HLB_T8_Pct_Watts" numFmtId="0">
      <sharedItems containsMixedTypes="1" containsNumber="1" minValue="0" maxValue="100"/>
    </cacheField>
    <cacheField name="HLB_T8_Pct_Qty" numFmtId="0">
      <sharedItems containsMixedTypes="1" containsNumber="1" minValue="0" maxValue="100"/>
    </cacheField>
    <cacheField name="HLB_T8_Pct_Lumens" numFmtId="0">
      <sharedItems containsMixedTypes="1" containsNumber="1" minValue="0" maxValue="100"/>
    </cacheField>
    <cacheField name="HLB_Led_Pct_Watts" numFmtId="0">
      <sharedItems containsMixedTypes="1" containsNumber="1" minValue="0" maxValue="100"/>
    </cacheField>
    <cacheField name="HLB_Led_Pct_Qty" numFmtId="0">
      <sharedItems containsMixedTypes="1" containsNumber="1" minValue="0" maxValue="100"/>
    </cacheField>
    <cacheField name="HLB_Led_Pct_Lumens" numFmtId="0">
      <sharedItems containsMixedTypes="1" containsNumber="1" minValue="0" maxValue="100"/>
    </cacheField>
    <cacheField name="HLB_Hid_Pct_Watts" numFmtId="0">
      <sharedItems containsMixedTypes="1" containsNumber="1" minValue="0" maxValue="100"/>
    </cacheField>
    <cacheField name="HLB_Hid_Pct_Qty" numFmtId="0">
      <sharedItems containsMixedTypes="1" containsNumber="1" minValue="0" maxValue="100"/>
    </cacheField>
    <cacheField name="HLB_Hid_Pct_Lumens" numFmtId="0">
      <sharedItems containsMixedTypes="1" containsNumber="1" minValue="0" maxValue="100"/>
    </cacheField>
    <cacheField name="HLB_Cfl_Pct_Watts" numFmtId="0">
      <sharedItems containsMixedTypes="1" containsNumber="1" minValue="0" maxValue="100"/>
    </cacheField>
    <cacheField name="HLB_Cfl_Pct_Qty" numFmtId="0">
      <sharedItems containsMixedTypes="1" containsNumber="1" minValue="0" maxValue="100"/>
    </cacheField>
    <cacheField name="HLB_Cfl_Pct_Lumens" numFmtId="0">
      <sharedItems containsMixedTypes="1" containsNumber="1" minValue="0" maxValue="100"/>
    </cacheField>
    <cacheField name="Has_IndCtr_TimeClock" numFmtId="0">
      <sharedItems/>
    </cacheField>
    <cacheField name="IndCtr_TimeClock_Pct_Watts" numFmtId="0">
      <sharedItems containsMixedTypes="1" containsNumber="1" minValue="0" maxValue="100"/>
    </cacheField>
    <cacheField name="Has_IndCtr_EMS" numFmtId="0">
      <sharedItems/>
    </cacheField>
    <cacheField name="IndCtr_EMS_Pct_Watts" numFmtId="0">
      <sharedItems containsMixedTypes="1" containsNumber="1" minValue="0" maxValue="100"/>
    </cacheField>
    <cacheField name="Has_IndCtr_PhotoCell" numFmtId="0">
      <sharedItems/>
    </cacheField>
    <cacheField name="IndCtr_PhotoCell_Pct_Watts" numFmtId="0">
      <sharedItems containsMixedTypes="1" containsNumber="1" minValue="0" maxValue="84.07011"/>
    </cacheField>
    <cacheField name="Has_IndCtr_OccSensor" numFmtId="0">
      <sharedItems/>
    </cacheField>
    <cacheField name="IndCtr_OccSensor_Pct_Watts" numFmtId="0">
      <sharedItems containsMixedTypes="1" containsNumber="1" minValue="0" maxValue="100"/>
    </cacheField>
    <cacheField name="Has_IndCtr_Manual" numFmtId="0">
      <sharedItems/>
    </cacheField>
    <cacheField name="IndCtr_Manual_Pct_Watts" numFmtId="0">
      <sharedItems containsMixedTypes="1" containsNumber="1" minValue="0" maxValue="100"/>
    </cacheField>
    <cacheField name="Has_IndCtr_Dimmer" numFmtId="0">
      <sharedItems/>
    </cacheField>
    <cacheField name="IndCtr_Dimmer_Pct_Watts" numFmtId="0">
      <sharedItems containsMixedTypes="1" containsNumber="1" minValue="0" maxValue="70.259649999999993"/>
    </cacheField>
    <cacheField name="Has_IndCtr_Egress" numFmtId="0">
      <sharedItems/>
    </cacheField>
    <cacheField name="IndCtr_Egress_Pct_Watts" numFmtId="0">
      <sharedItems containsMixedTypes="1" containsNumber="1" minValue="0" maxValue="100"/>
    </cacheField>
    <cacheField name="Has_IndCtr_Other" numFmtId="0">
      <sharedItems/>
    </cacheField>
    <cacheField name="IndCtr_Other_Pct_Watts" numFmtId="0">
      <sharedItems containsMixedTypes="1" containsNumber="1" minValue="0" maxValue="100"/>
    </cacheField>
    <cacheField name="Out_Facade_Pct_Watts" numFmtId="0">
      <sharedItems containsMixedTypes="1" containsNumber="1" minValue="0" maxValue="100"/>
    </cacheField>
    <cacheField name="Out_Facade_Pct_Qty" numFmtId="0">
      <sharedItems containsMixedTypes="1" containsNumber="1" minValue="0" maxValue="100"/>
    </cacheField>
    <cacheField name="Out_Facade_Pct_Lumens" numFmtId="0">
      <sharedItems containsMixedTypes="1" containsNumber="1" minValue="0" maxValue="100"/>
    </cacheField>
    <cacheField name="Out_Pole_Pct_Watts" numFmtId="0">
      <sharedItems containsMixedTypes="1" containsNumber="1" minValue="0" maxValue="100"/>
    </cacheField>
    <cacheField name="Out_Pole_Pct_Qty" numFmtId="0">
      <sharedItems containsMixedTypes="1" containsNumber="1" minValue="0" maxValue="100"/>
    </cacheField>
    <cacheField name="Out_Pole_Pct_Lumens" numFmtId="0">
      <sharedItems containsMixedTypes="1" containsNumber="1" minValue="0" maxValue="100"/>
    </cacheField>
    <cacheField name="Out_SportField_Pct_Watts" numFmtId="0">
      <sharedItems containsMixedTypes="1" containsNumber="1" minValue="0" maxValue="96.425190000000001"/>
    </cacheField>
    <cacheField name="Out_SportField_Pct_Qty" numFmtId="0">
      <sharedItems containsMixedTypes="1" containsNumber="1" minValue="0" maxValue="61.956519999999998"/>
    </cacheField>
    <cacheField name="Out_SportField_Pct_Lumens" numFmtId="0">
      <sharedItems containsMixedTypes="1" containsNumber="1" minValue="0" maxValue="96.802409999999995"/>
    </cacheField>
    <cacheField name="Out_Other_Pct_Watts" numFmtId="0">
      <sharedItems containsMixedTypes="1" containsNumber="1" minValue="0" maxValue="100"/>
    </cacheField>
    <cacheField name="Out_Other_Pct_Qty" numFmtId="0">
      <sharedItems containsMixedTypes="1" containsNumber="1" minValue="0" maxValue="100"/>
    </cacheField>
    <cacheField name="Out_Other_Pct_Lumens" numFmtId="0">
      <sharedItems containsMixedTypes="1" containsNumber="1" minValue="0" maxValue="100"/>
    </cacheField>
    <cacheField name="Out_T5_Pct_Watts" numFmtId="0">
      <sharedItems containsMixedTypes="1" containsNumber="1" minValue="0" maxValue="96.073319999999995"/>
    </cacheField>
    <cacheField name="Out_T5_Pct_Qty" numFmtId="0">
      <sharedItems containsMixedTypes="1" containsNumber="1" minValue="0" maxValue="89.655169999999998"/>
    </cacheField>
    <cacheField name="Out_T5_Pct_Lumens" numFmtId="0">
      <sharedItems containsMixedTypes="1" containsNumber="1" minValue="0" maxValue="96.808449999999993"/>
    </cacheField>
    <cacheField name="Out_T8_Pct_Watts" numFmtId="0">
      <sharedItems containsMixedTypes="1" containsNumber="1" minValue="0" maxValue="100"/>
    </cacheField>
    <cacheField name="Out_T8_Pct_Qty" numFmtId="0">
      <sharedItems containsMixedTypes="1" containsNumber="1" minValue="0" maxValue="100"/>
    </cacheField>
    <cacheField name="Out_T8_Pct_Lumens" numFmtId="0">
      <sharedItems containsMixedTypes="1" containsNumber="1" minValue="0" maxValue="100"/>
    </cacheField>
    <cacheField name="Out_T12_Pct_Watts" numFmtId="0">
      <sharedItems containsMixedTypes="1" containsNumber="1" minValue="0" maxValue="100"/>
    </cacheField>
    <cacheField name="Out_T12_Pct_Qty" numFmtId="0">
      <sharedItems containsMixedTypes="1" containsNumber="1" minValue="0" maxValue="100"/>
    </cacheField>
    <cacheField name="Out_T12_Pct_Lumens" numFmtId="0">
      <sharedItems containsMixedTypes="1" containsNumber="1" minValue="0" maxValue="100"/>
    </cacheField>
    <cacheField name="Out_Cfl_Pct_Watts" numFmtId="0">
      <sharedItems containsMixedTypes="1" containsNumber="1" minValue="0" maxValue="100"/>
    </cacheField>
    <cacheField name="Out_Cfl_Pct_Qty" numFmtId="0">
      <sharedItems containsMixedTypes="1" containsNumber="1" minValue="0" maxValue="100"/>
    </cacheField>
    <cacheField name="Out_Cfl_Pct_Lumens" numFmtId="0">
      <sharedItems containsMixedTypes="1" containsNumber="1" minValue="0" maxValue="100"/>
    </cacheField>
    <cacheField name="Out_OthFl_Pct_Watts" numFmtId="0">
      <sharedItems containsMixedTypes="1" containsNumber="1" minValue="0" maxValue="14.22819"/>
    </cacheField>
    <cacheField name="Out_OthFl_Pct_Qty" numFmtId="0">
      <sharedItems containsMixedTypes="1" containsNumber="1" minValue="0" maxValue="61.111109999999996"/>
    </cacheField>
    <cacheField name="Out_OthFl_Pct_Lumens" numFmtId="0">
      <sharedItems containsMixedTypes="1" containsNumber="1" minValue="0" maxValue="19.897379999999998"/>
    </cacheField>
    <cacheField name="Out_Hid_Pct_Watts" numFmtId="0">
      <sharedItems containsMixedTypes="1" containsNumber="1" minValue="0" maxValue="100"/>
    </cacheField>
    <cacheField name="Out_Hid_Pct_Qty" numFmtId="0">
      <sharedItems containsMixedTypes="1" containsNumber="1" minValue="0" maxValue="100"/>
    </cacheField>
    <cacheField name="Out_Hid_Pct_Lumens" numFmtId="0">
      <sharedItems containsMixedTypes="1" containsNumber="1" minValue="0" maxValue="100"/>
    </cacheField>
    <cacheField name="Out_Led_Pct_Watts" numFmtId="0">
      <sharedItems containsMixedTypes="1" containsNumber="1" minValue="0" maxValue="100"/>
    </cacheField>
    <cacheField name="Out_Led_Pct_Qty" numFmtId="0">
      <sharedItems containsMixedTypes="1" containsNumber="1" minValue="0" maxValue="100"/>
    </cacheField>
    <cacheField name="Out_Led_Pct_Lumens" numFmtId="0">
      <sharedItems containsMixedTypes="1" containsNumber="1" minValue="0" maxValue="100"/>
    </cacheField>
    <cacheField name="Out_Inc_Pct_Watts" numFmtId="0">
      <sharedItems containsMixedTypes="1" containsNumber="1" minValue="0" maxValue="100"/>
    </cacheField>
    <cacheField name="Out_Inc_Pct_Qty" numFmtId="0">
      <sharedItems containsMixedTypes="1" containsNumber="1" minValue="0" maxValue="100"/>
    </cacheField>
    <cacheField name="Out_Inc_Pct_Lumens" numFmtId="0">
      <sharedItems containsMixedTypes="1" containsNumber="1" minValue="0" maxValue="100"/>
    </cacheField>
    <cacheField name="Out_Misc_Pct_Watts" numFmtId="0">
      <sharedItems containsMixedTypes="1" containsNumber="1" minValue="0" maxValue="87.774289999999993"/>
    </cacheField>
    <cacheField name="Out_Misc_Pct_Qty" numFmtId="0">
      <sharedItems containsMixedTypes="1" containsNumber="1" minValue="0" maxValue="100"/>
    </cacheField>
    <cacheField name="Out_Misc_Pct_Lumens" numFmtId="0">
      <sharedItems containsMixedTypes="1" containsNumber="1" containsInteger="1" minValue="0" maxValue="0"/>
    </cacheField>
    <cacheField name="Has_OutCtr_TimeClock" numFmtId="0">
      <sharedItems/>
    </cacheField>
    <cacheField name="OutCtr_TimeClock_Pct_Watts" numFmtId="0">
      <sharedItems containsMixedTypes="1" containsNumber="1" minValue="0" maxValue="100"/>
    </cacheField>
    <cacheField name="Has_OutCtr_PhotoCell" numFmtId="0">
      <sharedItems/>
    </cacheField>
    <cacheField name="OutCtr_PhotoCell_Pct_Watts" numFmtId="0">
      <sharedItems containsMixedTypes="1" containsNumber="1" minValue="0" maxValue="100"/>
    </cacheField>
    <cacheField name="Has_OutCtr_TimePhoto" numFmtId="0">
      <sharedItems/>
    </cacheField>
    <cacheField name="OutCtr_TimePhoto_Pct_Watts" numFmtId="0">
      <sharedItems containsMixedTypes="1" containsNumber="1" minValue="0" maxValue="100"/>
    </cacheField>
    <cacheField name="Has_OutCtr_Manual" numFmtId="0">
      <sharedItems/>
    </cacheField>
    <cacheField name="OutCtr_Manual_Pct_Watts" numFmtId="0">
      <sharedItems containsMixedTypes="1" containsNumber="1" minValue="0" maxValue="100"/>
    </cacheField>
    <cacheField name="Has_OutCtr_None" numFmtId="0">
      <sharedItems/>
    </cacheField>
    <cacheField name="OutCtr_None_Pct_Watts" numFmtId="0">
      <sharedItems containsMixedTypes="1" containsNumber="1" minValue="0" maxValue="100"/>
    </cacheField>
    <cacheField name="Has_OutCtr_Other" numFmtId="0">
      <sharedItems/>
    </cacheField>
    <cacheField name="OutCtr_Other_Pct_Watts" numFmtId="0">
      <sharedItems containsMixedTypes="1" containsNumber="1" minValue="0" maxValue="100"/>
    </cacheField>
    <cacheField name="Park_T5_Pct_Watts" numFmtId="0">
      <sharedItems containsMixedTypes="1" containsNumber="1" minValue="0" maxValue="100"/>
    </cacheField>
    <cacheField name="Park_T5_Pct_Qty" numFmtId="0">
      <sharedItems containsMixedTypes="1" containsNumber="1" minValue="0" maxValue="100"/>
    </cacheField>
    <cacheField name="Park_T5_Pct_Lumens" numFmtId="0">
      <sharedItems containsMixedTypes="1" containsNumber="1" minValue="0" maxValue="100"/>
    </cacheField>
    <cacheField name="Park_T8_Pct_Watts" numFmtId="0">
      <sharedItems containsMixedTypes="1" containsNumber="1" minValue="0" maxValue="100"/>
    </cacheField>
    <cacheField name="Park_T8_Pct_Qty" numFmtId="0">
      <sharedItems containsMixedTypes="1" containsNumber="1" minValue="0" maxValue="100"/>
    </cacheField>
    <cacheField name="Park_T8_Pct_Lumens" numFmtId="0">
      <sharedItems containsMixedTypes="1" containsNumber="1" minValue="0" maxValue="100"/>
    </cacheField>
    <cacheField name="Park_T12_Pct_Watts" numFmtId="0">
      <sharedItems containsMixedTypes="1" containsNumber="1" minValue="0" maxValue="70.430909999999997"/>
    </cacheField>
    <cacheField name="Park_T12_Pct_Qty" numFmtId="0">
      <sharedItems containsMixedTypes="1" containsNumber="1" minValue="0" maxValue="60"/>
    </cacheField>
    <cacheField name="Park_T12_Pct_Lumens" numFmtId="0">
      <sharedItems containsMixedTypes="1" containsNumber="1" minValue="0" maxValue="70.851320000000001"/>
    </cacheField>
    <cacheField name="Park_Cfl_Pct_Watts" numFmtId="0">
      <sharedItems containsMixedTypes="1" containsNumber="1" minValue="0" maxValue="100"/>
    </cacheField>
    <cacheField name="Park_Cfl_Pct_Qty" numFmtId="0">
      <sharedItems containsMixedTypes="1" containsNumber="1" minValue="0" maxValue="100"/>
    </cacheField>
    <cacheField name="Park_Cfl_Pct_Lumens" numFmtId="0">
      <sharedItems containsMixedTypes="1" containsNumber="1" minValue="0" maxValue="100"/>
    </cacheField>
    <cacheField name="Park_OthFl_Pct_Watts" numFmtId="0">
      <sharedItems containsMixedTypes="1" containsNumber="1" containsInteger="1" minValue="0" maxValue="0"/>
    </cacheField>
    <cacheField name="Park_OthFl_Pct_Qty" numFmtId="0">
      <sharedItems containsMixedTypes="1" containsNumber="1" containsInteger="1" minValue="0" maxValue="0"/>
    </cacheField>
    <cacheField name="Park_OthFl_Pct_Lumens" numFmtId="0">
      <sharedItems containsMixedTypes="1" containsNumber="1" containsInteger="1" minValue="0" maxValue="0"/>
    </cacheField>
    <cacheField name="Park_Hid_Pct_Watts" numFmtId="0">
      <sharedItems containsMixedTypes="1" containsNumber="1" minValue="0" maxValue="100"/>
    </cacheField>
    <cacheField name="Park_Hid_Pct_Qty" numFmtId="0">
      <sharedItems containsMixedTypes="1" containsNumber="1" minValue="0" maxValue="100"/>
    </cacheField>
    <cacheField name="Park_Hid_Pct_Lumens" numFmtId="0">
      <sharedItems containsMixedTypes="1" containsNumber="1" minValue="0" maxValue="100"/>
    </cacheField>
    <cacheField name="Park_Led_Pct_Watts" numFmtId="0">
      <sharedItems containsMixedTypes="1" containsNumber="1" minValue="0" maxValue="100"/>
    </cacheField>
    <cacheField name="Park_Led_Pct_Qty" numFmtId="0">
      <sharedItems containsMixedTypes="1" containsNumber="1" minValue="0" maxValue="100"/>
    </cacheField>
    <cacheField name="Park_Led_Pct_Lumens" numFmtId="0">
      <sharedItems containsMixedTypes="1" containsNumber="1" minValue="0" maxValue="100"/>
    </cacheField>
    <cacheField name="Park_Inc_Pct_Watts" numFmtId="0">
      <sharedItems containsMixedTypes="1" containsNumber="1" containsInteger="1" minValue="0" maxValue="0"/>
    </cacheField>
    <cacheField name="Park_Inc_Pct_Qty" numFmtId="0">
      <sharedItems containsMixedTypes="1" containsNumber="1" containsInteger="1" minValue="0" maxValue="0"/>
    </cacheField>
    <cacheField name="Park_Inc_Pct_Lumens" numFmtId="0">
      <sharedItems containsMixedTypes="1" containsNumber="1" containsInteger="1" minValue="0" maxValue="0"/>
    </cacheField>
    <cacheField name="Park_Misc_Pct_Watts" numFmtId="0">
      <sharedItems containsMixedTypes="1" containsNumber="1" minValue="0" maxValue="0.497616"/>
    </cacheField>
    <cacheField name="Park_Misc_Pct_Qty" numFmtId="0">
      <sharedItems containsMixedTypes="1" containsNumber="1" minValue="0" maxValue="1.871102"/>
    </cacheField>
    <cacheField name="Park_Misc_Pct_Lumens" numFmtId="0">
      <sharedItems containsMixedTypes="1" containsNumber="1" containsInteger="1" minValue="0" maxValue="0"/>
    </cacheField>
    <cacheField name="Has_PkCtr_Manual" numFmtId="0">
      <sharedItems/>
    </cacheField>
    <cacheField name="PkCtr_Manual_Pct_Watts" numFmtId="0">
      <sharedItems containsMixedTypes="1" containsNumber="1" minValue="0" maxValue="100"/>
    </cacheField>
    <cacheField name="Has_PkCtr_TimeClock" numFmtId="0">
      <sharedItems/>
    </cacheField>
    <cacheField name="PkCtr_TimeClock_Pct_Watts" numFmtId="0">
      <sharedItems containsMixedTypes="1" containsNumber="1" containsInteger="1" minValue="0" maxValue="100"/>
    </cacheField>
    <cacheField name="Has_PkCtr_OccSensor" numFmtId="0">
      <sharedItems/>
    </cacheField>
    <cacheField name="PkCtr_OccSensor_Pct_Watts" numFmtId="0">
      <sharedItems containsMixedTypes="1" containsNumber="1" minValue="0" maxValue="100"/>
    </cacheField>
    <cacheField name="Has_PkCtr_None" numFmtId="0">
      <sharedItems/>
    </cacheField>
    <cacheField name="PkCtr_None_Pct_Watts" numFmtId="0">
      <sharedItems containsMixedTypes="1" containsNumber="1" minValue="0" maxValue="100"/>
    </cacheField>
    <cacheField name="Has_PkCtr_Other" numFmtId="0">
      <sharedItems/>
    </cacheField>
    <cacheField name="PkCtr_Other_Pct_Watts" numFmtId="0">
      <sharedItems containsMixedTypes="1" containsNumber="1" minValue="0" maxValue="100"/>
    </cacheField>
    <cacheField name="DistSys_Primary" numFmtId="0">
      <sharedItems/>
    </cacheField>
    <cacheField name="DistSys_VavType" numFmtId="0">
      <sharedItems/>
    </cacheField>
    <cacheField name="DistSys_SupFanCtr" numFmtId="0">
      <sharedItems/>
    </cacheField>
    <cacheField name="DistSys_EconType" numFmtId="0">
      <sharedItems/>
    </cacheField>
    <cacheField name="DistSys_HighVentilation" numFmtId="0">
      <sharedItems/>
    </cacheField>
    <cacheField name="DistSys_SupFanHP" numFmtId="0">
      <sharedItems containsMixedTypes="1" containsNumber="1" minValue="0.33" maxValue="400"/>
    </cacheField>
    <cacheField name="DistSys_RetExhaustFanHP" numFmtId="0">
      <sharedItems containsMixedTypes="1" containsNumber="1" minValue="0.83" maxValue="231"/>
    </cacheField>
    <cacheField name="HeatSys_Electricity_Pct" numFmtId="0">
      <sharedItems containsMixedTypes="1" containsNumber="1" minValue="0" maxValue="100"/>
    </cacheField>
    <cacheField name="HeatSys_NaturalGas_Pct" numFmtId="0">
      <sharedItems containsMixedTypes="1" containsNumber="1" minValue="0" maxValue="100"/>
    </cacheField>
    <cacheField name="HeatSys_Primary" numFmtId="0">
      <sharedItems/>
    </cacheField>
    <cacheField name="HeatSys_Primary_PrimFuel" numFmtId="0">
      <sharedItems/>
    </cacheField>
    <cacheField name="HeatSys_Primary_SecFuel" numFmtId="0">
      <sharedItems/>
    </cacheField>
    <cacheField name="HeatSys_Primary_Age" numFmtId="0">
      <sharedItems/>
    </cacheField>
    <cacheField name="HeatSys_Secondary" numFmtId="0">
      <sharedItems/>
    </cacheField>
    <cacheField name="HeatSys_Secondary_PrimFuel" numFmtId="0">
      <sharedItems/>
    </cacheField>
    <cacheField name="HeatSys_Secondary_SecFuel" numFmtId="0">
      <sharedItems/>
    </cacheField>
    <cacheField name="HeatSys_Secondary_Age" numFmtId="0">
      <sharedItems/>
    </cacheField>
    <cacheField name="Boiler_Qty" numFmtId="0">
      <sharedItems containsMixedTypes="1" containsNumber="1" containsInteger="1" minValue="0" maxValue="8"/>
    </cacheField>
    <cacheField name="Boiler_Primary_Fuel" numFmtId="0">
      <sharedItems/>
    </cacheField>
    <cacheField name="Boiler_Avg_Capacity" numFmtId="0">
      <sharedItems containsMixedTypes="1" containsNumber="1" minValue="0" maxValue="17400"/>
    </cacheField>
    <cacheField name="Boiler_Avg_Age" numFmtId="0">
      <sharedItems containsMixedTypes="1" containsNumber="1" minValue="0" maxValue="80"/>
    </cacheField>
    <cacheField name="Boiler_Max_Age" numFmtId="0">
      <sharedItems containsMixedTypes="1" containsNumber="1" containsInteger="1" minValue="0" maxValue="80"/>
    </cacheField>
    <cacheField name="Boiler_Function" numFmtId="0">
      <sharedItems/>
    </cacheField>
    <cacheField name="Boiler_Condensing" numFmtId="0">
      <sharedItems/>
    </cacheField>
    <cacheField name="Boiler_HeatRecovery" numFmtId="0">
      <sharedItems/>
    </cacheField>
    <cacheField name="CoolSys_Primary" numFmtId="0">
      <sharedItems/>
    </cacheField>
    <cacheField name="CoolSys_Primary_Age" numFmtId="0">
      <sharedItems/>
    </cacheField>
    <cacheField name="CoolSys_Secondary" numFmtId="0">
      <sharedItems/>
    </cacheField>
    <cacheField name="CoolSys_Secondary_Age" numFmtId="0">
      <sharedItems/>
    </cacheField>
    <cacheField name="Chiller_Qty" numFmtId="0">
      <sharedItems containsMixedTypes="1" containsNumber="1" containsInteger="1" minValue="1" maxValue="8"/>
    </cacheField>
    <cacheField name="Chiller_Avg_Capacity" numFmtId="0">
      <sharedItems containsMixedTypes="1" containsNumber="1" minValue="0" maxValue="700"/>
    </cacheField>
    <cacheField name="Chiller_Avg_Age" numFmtId="0">
      <sharedItems containsMixedTypes="1" containsNumber="1" minValue="0" maxValue="36"/>
    </cacheField>
    <cacheField name="Chiller_Max_Age" numFmtId="0">
      <sharedItems containsMixedTypes="1" containsNumber="1" containsInteger="1" minValue="0" maxValue="44"/>
    </cacheField>
    <cacheField name="Chiller_Compressor_Type" numFmtId="0">
      <sharedItems/>
    </cacheField>
    <cacheField name="Chiller_VfdControl" numFmtId="0">
      <sharedItems/>
    </cacheField>
    <cacheField name="Chiller_WaterSideEcon" numFmtId="0">
      <sharedItems/>
    </cacheField>
    <cacheField name="Has_Hvac_Ctrl_FullDDC" numFmtId="0">
      <sharedItems/>
    </cacheField>
    <cacheField name="Has_Hvac_Ctrl_HybridPneumatic" numFmtId="0">
      <sharedItems/>
    </cacheField>
    <cacheField name="Has_Hvac_Ctrl_HybridElectric" numFmtId="0">
      <sharedItems/>
    </cacheField>
    <cacheField name="Has_Hvac_Ctrl_FullPnuematic" numFmtId="0">
      <sharedItems/>
    </cacheField>
    <cacheField name="Has_Hvac_Ctrl_FullElectronicProg" numFmtId="0">
      <sharedItems/>
    </cacheField>
    <cacheField name="Has_Hvac_Ctrl_FullElectronicManual" numFmtId="0">
      <sharedItems/>
    </cacheField>
    <cacheField name="Has_Hvac_Ctrl_Other" numFmtId="0">
      <sharedItems/>
    </cacheField>
    <cacheField name="Has_Hvac_Ctrl_Timeclock" numFmtId="0">
      <sharedItems/>
    </cacheField>
    <cacheField name="Has_Hvac_Ctrl_Optimum" numFmtId="0">
      <sharedItems/>
    </cacheField>
    <cacheField name="Has_Hvac_Ctrl_UnoccTempSetback" numFmtId="0">
      <sharedItems/>
    </cacheField>
    <cacheField name="Has_Hvac_Ctrl_UnoccTempSetup" numFmtId="0">
      <sharedItems/>
    </cacheField>
    <cacheField name="Shw_Input_Cap" numFmtId="0">
      <sharedItems containsMixedTypes="1" containsNumber="1" minValue="0" maxValue="26859.35"/>
    </cacheField>
    <cacheField name="Shw_Avg_Age" numFmtId="0">
      <sharedItems containsMixedTypes="1" containsNumber="1" minValue="0" maxValue="66"/>
    </cacheField>
    <cacheField name="Shw_Max_Age" numFmtId="0">
      <sharedItems containsMixedTypes="1" containsNumber="1" containsInteger="1" minValue="0" maxValue="66"/>
    </cacheField>
    <cacheField name="ShwType_Tank_Pct" numFmtId="0">
      <sharedItems containsMixedTypes="1" containsNumber="1" minValue="0" maxValue="100"/>
    </cacheField>
    <cacheField name="ShwType_Tankless_Pct" numFmtId="0">
      <sharedItems containsMixedTypes="1" containsNumber="1" minValue="0" maxValue="100"/>
    </cacheField>
    <cacheField name="ShwType_Boiler_Pct" numFmtId="0">
      <sharedItems containsMixedTypes="1" containsNumber="1" minValue="0" maxValue="100"/>
    </cacheField>
    <cacheField name="ShwType_Hp_Pct" numFmtId="0">
      <sharedItems containsMixedTypes="1" containsNumber="1" minValue="0" maxValue="100"/>
    </cacheField>
    <cacheField name="ShwType_Oth_Pct" numFmtId="0">
      <sharedItems containsMixedTypes="1" containsNumber="1" minValue="0" maxValue="100"/>
    </cacheField>
    <cacheField name="ShwFuel_Elec_Pct" numFmtId="0">
      <sharedItems containsMixedTypes="1" containsNumber="1" minValue="0" maxValue="100"/>
    </cacheField>
    <cacheField name="ShwFuel_Gas_Pct" numFmtId="0">
      <sharedItems containsMixedTypes="1" containsNumber="1" minValue="0" maxValue="100"/>
    </cacheField>
    <cacheField name="ShwFuel_Oth_Pct" numFmtId="0">
      <sharedItems containsMixedTypes="1" containsNumber="1" minValue="0" maxValue="100"/>
    </cacheField>
    <cacheField name="Comp_Tmp_Low_Pct" numFmtId="0">
      <sharedItems containsMixedTypes="1" containsNumber="1" minValue="0" maxValue="100"/>
    </cacheField>
    <cacheField name="Comp_Tmp_Med_Pct" numFmtId="0">
      <sharedItems containsMixedTypes="1" containsNumber="1" minValue="0" maxValue="100"/>
    </cacheField>
    <cacheField name="Comp_Tmp_High_Pct" numFmtId="0">
      <sharedItems containsMixedTypes="1" containsNumber="1" minValue="0" maxValue="100"/>
    </cacheField>
    <cacheField name="Comp_Vsd" numFmtId="0">
      <sharedItems/>
    </cacheField>
    <cacheField name="Has_Comp_Fhpc" numFmtId="0">
      <sharedItems/>
    </cacheField>
    <cacheField name="Comp_Hrt" numFmtId="0">
      <sharedItems/>
    </cacheField>
    <cacheField name="Cond_Type" numFmtId="0">
      <sharedItems/>
    </cacheField>
    <cacheField name="Cond_Vsd" numFmtId="0">
      <sharedItems/>
    </cacheField>
    <cacheField name="Cond_Motor_Type" numFmtId="0">
      <sharedItems/>
    </cacheField>
    <cacheField name="Has_Display_Case" numFmtId="0">
      <sharedItems/>
    </cacheField>
    <cacheField name="Display_Case_LF" numFmtId="0">
      <sharedItems containsMixedTypes="1" containsNumber="1" minValue="0" maxValue="1090"/>
    </cacheField>
    <cacheField name="Display_Case_With_Door_Pct" numFmtId="0">
      <sharedItems containsMixedTypes="1" containsNumber="1" minValue="0" maxValue="100"/>
    </cacheField>
    <cacheField name="Display_Case_Light_Type" numFmtId="0">
      <sharedItems/>
    </cacheField>
    <cacheField name="Has_Walk_In" numFmtId="0">
      <sharedItems/>
    </cacheField>
    <cacheField name="Walk_In_Area" numFmtId="0">
      <sharedItems containsMixedTypes="1" containsNumber="1" containsInteger="1" minValue="0" maxValue="8603"/>
    </cacheField>
    <cacheField name="Walk_In_Light_Type" numFmtId="0">
      <sharedItems/>
    </cacheField>
    <cacheField name="Has_Reach_In" numFmtId="0">
      <sharedItems/>
    </cacheField>
    <cacheField name="Reach_In_Area" numFmtId="0">
      <sharedItems containsMixedTypes="1" containsNumber="1" containsInteger="1" minValue="0" maxValue="5400"/>
    </cacheField>
    <cacheField name="Reach_In_With_Door_Pct" numFmtId="0">
      <sharedItems containsMixedTypes="1" containsNumber="1" minValue="0" maxValue="100"/>
    </cacheField>
    <cacheField name="Reach_In_Light_Type" numFmtId="0">
      <sharedItems/>
    </cacheField>
    <cacheField name="Has_Ref_Vending" numFmtId="0">
      <sharedItems containsMixedTypes="1" containsNumber="1" containsInteger="1" minValue="0" maxValue="46"/>
    </cacheField>
    <cacheField name="Has_NonRef_Vending" numFmtId="0">
      <sharedItems containsMixedTypes="1" containsNumber="1" containsInteger="1" minValue="0" maxValue="23"/>
    </cacheField>
    <cacheField name="Has_Beverage_Merch" numFmtId="0">
      <sharedItems containsMixedTypes="1" containsNumber="1" containsInteger="1" minValue="0" maxValue="52"/>
    </cacheField>
    <cacheField name="Has_Ice_Machine" numFmtId="0">
      <sharedItems containsMixedTypes="1" containsNumber="1" containsInteger="1" minValue="0" maxValue="64"/>
    </cacheField>
    <cacheField name="Has_Comm_Ref_Full" numFmtId="0">
      <sharedItems containsMixedTypes="1" containsNumber="1" containsInteger="1" minValue="0" maxValue="50"/>
    </cacheField>
    <cacheField name="Has_Comm_Ref_Half" numFmtId="0">
      <sharedItems containsMixedTypes="1" containsNumber="1" containsInteger="1" minValue="0" maxValue="50"/>
    </cacheField>
    <cacheField name="Has_Comm_Freezer" numFmtId="0">
      <sharedItems containsMixedTypes="1" containsNumber="1" containsInteger="1" minValue="0" maxValue="30"/>
    </cacheField>
    <cacheField name="Has_Kitchen_SnackBar" numFmtId="0">
      <sharedItems/>
    </cacheField>
    <cacheField name="Has_Kitchen_FastFood" numFmtId="0">
      <sharedItems/>
    </cacheField>
    <cacheField name="Has_Kitchen_Cafe_Rest" numFmtId="0">
      <sharedItems/>
    </cacheField>
    <cacheField name="Has_Kitchen_Large_Comm" numFmtId="0">
      <sharedItems/>
    </cacheField>
    <cacheField name="Has_Kitchen_Small" numFmtId="0">
      <sharedItems/>
    </cacheField>
    <cacheField name="Has_Kitchen_Other" numFmtId="0">
      <sharedItems/>
    </cacheField>
    <cacheField name="Kitchen_Area" numFmtId="0">
      <sharedItems containsMixedTypes="1" containsNumber="1" containsInteger="1" minValue="0" maxValue="14000"/>
    </cacheField>
    <cacheField name="Kitchen_Steamers_Fuel" numFmtId="0">
      <sharedItems/>
    </cacheField>
    <cacheField name="Kitchen_Hot_Food_Cabinet_Fuel" numFmtId="0">
      <sharedItems/>
    </cacheField>
    <cacheField name="Kitchen_Boiler_Fryer_Fuel" numFmtId="0">
      <sharedItems/>
    </cacheField>
    <cacheField name="Kitchen_Griddle_Grill_Fuel" numFmtId="0">
      <sharedItems/>
    </cacheField>
    <cacheField name="Kitchen_Combo_Oven_Fuel" numFmtId="0">
      <sharedItems/>
    </cacheField>
    <cacheField name="Kitchen_Oven_Fuel" numFmtId="0">
      <sharedItems/>
    </cacheField>
    <cacheField name="Kitchen_Range_Fuel" numFmtId="0">
      <sharedItems/>
    </cacheField>
    <cacheField name="Has_Groc_Meat_Dept" numFmtId="0">
      <sharedItems containsBlank="1" containsMixedTypes="1" containsNumber="1" containsInteger="1" minValue="0" maxValue="1"/>
    </cacheField>
    <cacheField name="Has_Groc_Bakery" numFmtId="0">
      <sharedItems containsBlank="1" containsMixedTypes="1" containsNumber="1" containsInteger="1" minValue="0" maxValue="1"/>
    </cacheField>
    <cacheField name="Has_Groc_Deli" numFmtId="0">
      <sharedItems containsBlank="1" containsMixedTypes="1" containsNumber="1" containsInteger="1" minValue="0" maxValue="1"/>
    </cacheField>
    <cacheField name="Has_Laundry_Facility" numFmtId="0">
      <sharedItems/>
    </cacheField>
    <cacheField name="Laundry_Type" numFmtId="0">
      <sharedItems containsBlank="1"/>
    </cacheField>
    <cacheField name="Laundry_Onsite_Pct" numFmtId="0">
      <sharedItems containsMixedTypes="1" containsNumber="1" containsInteger="1" minValue="0" maxValue="100"/>
    </cacheField>
    <cacheField name="Laundry_Electic_Dryer_Qty" numFmtId="0">
      <sharedItems containsMixedTypes="1" containsNumber="1" containsInteger="1" minValue="0" maxValue="283"/>
    </cacheField>
    <cacheField name="Laundry_Gas_Dryer_Qty" numFmtId="0">
      <sharedItems containsMixedTypes="1" containsNumber="1" containsInteger="1" minValue="0" maxValue="13"/>
    </cacheField>
    <cacheField name="Lodging_Guest_Room_Qty" numFmtId="0">
      <sharedItems containsMixedTypes="1" containsNumber="1" containsInteger="1" minValue="0" maxValue="1258"/>
    </cacheField>
    <cacheField name="Lodging_Avg_Room_Occupancy" numFmtId="0">
      <sharedItems containsMixedTypes="1" containsNumber="1" minValue="0" maxValue="110"/>
    </cacheField>
    <cacheField name="Lodging_Room_In_Unit_cooking_Pct" numFmtId="0">
      <sharedItems containsMixedTypes="1" containsNumber="1" containsInteger="1" minValue="0" maxValue="100"/>
    </cacheField>
    <cacheField name="Has_Lab" numFmtId="0">
      <sharedItems containsBlank="1" count="4">
        <s v="N"/>
        <s v="NA"/>
        <m/>
        <s v="Y"/>
      </sharedItems>
    </cacheField>
    <cacheField name="Lab_Fume_Hoods_Qty" numFmtId="0">
      <sharedItems containsMixedTypes="1" containsNumber="1" containsInteger="1" minValue="0" maxValue="12"/>
    </cacheField>
    <cacheField name="Has_Lab_Specialized_Equip" numFmtId="0">
      <sharedItems containsBlank="1"/>
    </cacheField>
    <cacheField name="Med_Surgery_Rooms_Qty" numFmtId="0">
      <sharedItems containsMixedTypes="1" containsNumber="1" containsInteger="1" minValue="0" maxValue="29"/>
    </cacheField>
    <cacheField name="Med_Beds_Qty" numFmtId="0">
      <sharedItems containsMixedTypes="1" containsNumber="1" containsInteger="1" minValue="0" maxValue="408"/>
    </cacheField>
    <cacheField name="Med_High_Energy_Machines_Qty" numFmtId="0">
      <sharedItems containsMixedTypes="1" containsNumber="1" containsInteger="1" minValue="0" maxValue="12"/>
    </cacheField>
    <cacheField name="Has_Pool_Ind" numFmtId="0">
      <sharedItems/>
    </cacheField>
    <cacheField name="Has_Pool_Out" numFmtId="0">
      <sharedItems/>
    </cacheField>
    <cacheField name="Pool_Fuel" numFmtId="0">
      <sharedItems/>
    </cacheField>
    <cacheField name="Has_HotTub_Ind" numFmtId="0">
      <sharedItems/>
    </cacheField>
    <cacheField name="Has_HotTub_Out" numFmtId="0">
      <sharedItems/>
    </cacheField>
    <cacheField name="HotTub_Fuel" numFmtId="0">
      <sharedItems/>
    </cacheField>
    <cacheField name="Cash_Register_Qty" numFmtId="0">
      <sharedItems containsMixedTypes="1" containsNumber="1" containsInteger="1" minValue="0" maxValue="38"/>
    </cacheField>
    <cacheField name="Desktop_PC_Qty" numFmtId="0">
      <sharedItems containsMixedTypes="1" containsNumber="1" containsInteger="1" minValue="0" maxValue="3455"/>
    </cacheField>
    <cacheField name="Laptop_PC_Qty" numFmtId="0">
      <sharedItems containsMixedTypes="1" containsNumber="1" containsInteger="1" minValue="0" maxValue="2000"/>
    </cacheField>
    <cacheField name="Additional_Monitor_Qty" numFmtId="0">
      <sharedItems containsMixedTypes="1" containsNumber="1" containsInteger="1" minValue="0" maxValue="1029"/>
    </cacheField>
    <cacheField name="Printer_Copier_Qty" numFmtId="0">
      <sharedItems containsMixedTypes="1" containsNumber="1" containsInteger="1" minValue="0" maxValue="350"/>
    </cacheField>
    <cacheField name="Tv_Qty" numFmtId="0">
      <sharedItems containsMixedTypes="1" containsNumber="1" containsInteger="1" minValue="0" maxValue="1275"/>
    </cacheField>
    <cacheField name="Vehicle_Charge_Station_Qty" numFmtId="0">
      <sharedItems containsMixedTypes="1" containsNumber="1" containsInteger="1" minValue="0" maxValue="168"/>
    </cacheField>
    <cacheField name="Forklift_Charger_Qty" numFmtId="0">
      <sharedItems containsMixedTypes="1" containsNumber="1" containsInteger="1" minValue="0" maxValue="18"/>
    </cacheField>
    <cacheField name="Floor_Polisher_Charger_Qty" numFmtId="0">
      <sharedItems containsMixedTypes="1" containsNumber="1" containsInteger="1" minValue="0" maxValue="3"/>
    </cacheField>
    <cacheField name="Air_Compressor_HP" numFmtId="0">
      <sharedItems containsMixedTypes="1" containsNumber="1" minValue="0" maxValue="120"/>
    </cacheField>
    <cacheField name="Electric_EUI_Billed" numFmtId="0">
      <sharedItems containsMixedTypes="1" containsNumber="1" minValue="1.5369000000000001E-2" maxValue="143.32040000000001"/>
    </cacheField>
    <cacheField name="Electric_EUI_Normalized" numFmtId="0">
      <sharedItems containsMixedTypes="1" containsNumber="1" minValue="0" maxValue="1257.3309999999999"/>
    </cacheField>
    <cacheField name="Electric_EUI_Type" numFmtId="0">
      <sharedItems/>
    </cacheField>
    <cacheField name="kWh_Annual_Billed" numFmtId="0">
      <sharedItems containsMixedTypes="1" containsNumber="1" minValue="2755.9720000000002" maxValue="307000000"/>
    </cacheField>
    <cacheField name="kWh_Annual_Normalized" numFmtId="0">
      <sharedItems containsMixedTypes="1" containsNumber="1" minValue="0" maxValue="304000000"/>
    </cacheField>
    <cacheField name="kwh_Billed_Jan" numFmtId="0">
      <sharedItems containsMixedTypes="1" containsNumber="1" minValue="192.41560000000001" maxValue="26057859"/>
    </cacheField>
    <cacheField name="kwh_Billed_Feb" numFmtId="0">
      <sharedItems containsMixedTypes="1" containsNumber="1" minValue="282.8" maxValue="24408490"/>
    </cacheField>
    <cacheField name="kwh_Billed_Mar" numFmtId="0">
      <sharedItems containsMixedTypes="1" containsNumber="1" minValue="327.97059999999999" maxValue="23899193"/>
    </cacheField>
    <cacheField name="kwh_Billed_Apr" numFmtId="0">
      <sharedItems containsMixedTypes="1" containsNumber="1" minValue="263.20179999999999" maxValue="25033826"/>
    </cacheField>
    <cacheField name="kwh_Billed_May" numFmtId="0">
      <sharedItems containsMixedTypes="1" containsNumber="1" minValue="190.48740000000001" maxValue="24465451"/>
    </cacheField>
    <cacheField name="kwh_Billed_Jun" numFmtId="0">
      <sharedItems containsMixedTypes="1" containsNumber="1" minValue="116.1375" maxValue="25145124"/>
    </cacheField>
    <cacheField name="kwh_Billed_Jul" numFmtId="0">
      <sharedItems containsMixedTypes="1" containsNumber="1" minValue="137.13560000000001" maxValue="26382653"/>
    </cacheField>
    <cacheField name="kwh_Billed_Aug" numFmtId="0">
      <sharedItems containsMixedTypes="1" containsNumber="1" minValue="155.28229999999999" maxValue="29359237"/>
    </cacheField>
    <cacheField name="kwh_Billed_Sep" numFmtId="0">
      <sharedItems containsMixedTypes="1" containsNumber="1" minValue="236.51669999999999" maxValue="25054628"/>
    </cacheField>
    <cacheField name="kwh_Billed_Oct" numFmtId="0">
      <sharedItems containsMixedTypes="1" containsNumber="1" minValue="222.91210000000001" maxValue="23851259"/>
    </cacheField>
    <cacheField name="kwh_Billed_Nov" numFmtId="0">
      <sharedItems containsMixedTypes="1" containsNumber="1" minValue="176.9333" maxValue="27234512"/>
    </cacheField>
    <cacheField name="kwh_Billed_Dec" numFmtId="0">
      <sharedItems containsMixedTypes="1" containsNumber="1" minValue="354.26979999999998" maxValue="25887675"/>
    </cacheField>
    <cacheField name="kwh_Normalized_Jan" numFmtId="0">
      <sharedItems containsMixedTypes="1" containsNumber="1" minValue="339.6026" maxValue="26328680"/>
    </cacheField>
    <cacheField name="kwh_Normalized_Feb" numFmtId="0">
      <sharedItems containsMixedTypes="1" containsNumber="1" minValue="290.46300000000002" maxValue="23495199"/>
    </cacheField>
    <cacheField name="kwh_Normalized_Mar" numFmtId="0">
      <sharedItems containsMixedTypes="1" containsNumber="1" minValue="292.709" maxValue="25622453"/>
    </cacheField>
    <cacheField name="kwh_Normalized_Apr" numFmtId="0">
      <sharedItems containsMixedTypes="1" containsNumber="1" minValue="247.54929999999999" maxValue="24300813"/>
    </cacheField>
    <cacheField name="kwh_Normalized_May" numFmtId="0">
      <sharedItems containsMixedTypes="1" containsNumber="1" minValue="209.1874" maxValue="24603915"/>
    </cacheField>
    <cacheField name="kwh_Normalized_Jun" numFmtId="0">
      <sharedItems containsMixedTypes="1" containsNumber="1" minValue="174.03890000000001" maxValue="24054508"/>
    </cacheField>
    <cacheField name="kwh_Normalized_Jul" numFmtId="0">
      <sharedItems containsMixedTypes="1" containsNumber="1" minValue="175.70070000000001" maxValue="27343419"/>
    </cacheField>
    <cacheField name="kwh_Normalized_Aug" numFmtId="0">
      <sharedItems containsMixedTypes="1" containsNumber="1" minValue="181.02250000000001" maxValue="27647531"/>
    </cacheField>
    <cacheField name="kwh_Normalized_Sep" numFmtId="0">
      <sharedItems containsMixedTypes="1" containsNumber="1" minValue="175.65600000000001" maxValue="24522630"/>
    </cacheField>
    <cacheField name="kwh_Normalized_Oct" numFmtId="0">
      <sharedItems containsMixedTypes="1" containsNumber="1" minValue="234.22980000000001" maxValue="24931017"/>
    </cacheField>
    <cacheField name="kwh_Normalized_Nov" numFmtId="0">
      <sharedItems containsMixedTypes="1" containsNumber="1" minValue="290.58109999999999" maxValue="24999644"/>
    </cacheField>
    <cacheField name="kwh_Normalized_Dec" numFmtId="0">
      <sharedItems containsMixedTypes="1" containsNumber="1" minValue="340.15429999999998" maxValue="26369353"/>
    </cacheField>
    <cacheField name="Gas_EUI_Billed" numFmtId="0">
      <sharedItems containsMixedTypes="1" containsNumber="1" minValue="2.7539999999999999E-3" maxValue="6.0525399999999996"/>
    </cacheField>
    <cacheField name="Gas_EUI_Normalized" numFmtId="0">
      <sharedItems containsMixedTypes="1" containsNumber="1" minValue="1.738E-3" maxValue="27.770890000000001"/>
    </cacheField>
    <cacheField name="Gas_EUI_Type" numFmtId="0">
      <sharedItems/>
    </cacheField>
    <cacheField name="Therms_Annual_Billed" numFmtId="0">
      <sharedItems containsMixedTypes="1" containsNumber="1" minValue="88.099630000000005" maxValue="16251894"/>
    </cacheField>
    <cacheField name="Therms_Annual_Normalized" numFmtId="0">
      <sharedItems containsMixedTypes="1" containsNumber="1" minValue="122.43300000000001" maxValue="16333725"/>
    </cacheField>
    <cacheField name="Therms_Billed_Jan" numFmtId="0">
      <sharedItems containsMixedTypes="1" containsNumber="1" minValue="7.125" maxValue="2160436"/>
    </cacheField>
    <cacheField name="Therms_Billed_Feb" numFmtId="0">
      <sharedItems containsMixedTypes="1" containsNumber="1" minValue="8.7724139999999995" maxValue="1679346"/>
    </cacheField>
    <cacheField name="Therms_Billed_Mar" numFmtId="0">
      <sharedItems containsMixedTypes="1" containsNumber="1" minValue="1.9175260000000001" maxValue="1625859"/>
    </cacheField>
    <cacheField name="Therms_Billed_Apr" numFmtId="0">
      <sharedItems containsMixedTypes="1" containsNumber="1" minValue="0" maxValue="1361985"/>
    </cacheField>
    <cacheField name="Therms_Billed_May" numFmtId="0">
      <sharedItems containsMixedTypes="1" containsNumber="1" minValue="0" maxValue="1145446"/>
    </cacheField>
    <cacheField name="Therms_Billed_Jun" numFmtId="0">
      <sharedItems containsMixedTypes="1" containsNumber="1" minValue="0" maxValue="937830.7"/>
    </cacheField>
    <cacheField name="Therms_Billed_Jul" numFmtId="0">
      <sharedItems containsMixedTypes="1" containsNumber="1" minValue="0" maxValue="885600.4"/>
    </cacheField>
    <cacheField name="Therms_Billed_Aug" numFmtId="0">
      <sharedItems containsMixedTypes="1" containsNumber="1" minValue="0" maxValue="847103.5"/>
    </cacheField>
    <cacheField name="Therms_Billed_Sep" numFmtId="0">
      <sharedItems containsMixedTypes="1" containsNumber="1" minValue="0" maxValue="903083.2"/>
    </cacheField>
    <cacheField name="Therms_Billed_Oct" numFmtId="0">
      <sharedItems containsMixedTypes="1" containsNumber="1" minValue="0" maxValue="1282012"/>
    </cacheField>
    <cacheField name="Therms_Billed_Nov" numFmtId="0">
      <sharedItems containsMixedTypes="1" containsNumber="1" minValue="3.6925829999999999" maxValue="1593979"/>
    </cacheField>
    <cacheField name="Therms_Billed_Dec" numFmtId="0">
      <sharedItems containsMixedTypes="1" containsNumber="1" minValue="8.0944739999999999" maxValue="1829212"/>
    </cacheField>
    <cacheField name="Therms_Normalized_Jan" numFmtId="0">
      <sharedItems containsMixedTypes="1" containsNumber="1" minValue="9.0586099999999998" maxValue="1921111"/>
    </cacheField>
    <cacheField name="Therms_Normalized_Feb" numFmtId="0">
      <sharedItems containsMixedTypes="1" containsNumber="1" minValue="8.0365800000000007" maxValue="1620444"/>
    </cacheField>
    <cacheField name="Therms_Normalized_Mar" numFmtId="0">
      <sharedItems containsMixedTypes="1" containsNumber="1" minValue="8.7068989999999999" maxValue="1637297"/>
    </cacheField>
    <cacheField name="Therms_Normalized_Apr" numFmtId="0">
      <sharedItems containsMixedTypes="1" containsNumber="1" minValue="8.2256459999999993" maxValue="1385509"/>
    </cacheField>
    <cacheField name="Therms_Normalized_May" numFmtId="0">
      <sharedItems containsMixedTypes="1" containsNumber="1" minValue="5.6125689999999997" maxValue="1173684"/>
    </cacheField>
    <cacheField name="Therms_Normalized_Jun" numFmtId="0">
      <sharedItems containsMixedTypes="1" containsNumber="1" minValue="1.975374" maxValue="942699.3"/>
    </cacheField>
    <cacheField name="Therms_Normalized_Jul" numFmtId="0">
      <sharedItems containsMixedTypes="1" containsNumber="1" minValue="0.53303699999999998" maxValue="863123.1"/>
    </cacheField>
    <cacheField name="Therms_Normalized_Aug" numFmtId="0">
      <sharedItems containsMixedTypes="1" containsNumber="1" minValue="0.40761700000000001" maxValue="858665.3"/>
    </cacheField>
    <cacheField name="Therms_Normalized_Sep" numFmtId="0">
      <sharedItems containsMixedTypes="1" containsNumber="1" minValue="3.9821019999999998" maxValue="967960.2"/>
    </cacheField>
    <cacheField name="Therms_Normalized_Oct" numFmtId="0">
      <sharedItems containsMixedTypes="1" containsNumber="1" minValue="8.3340200000000006" maxValue="1359426"/>
    </cacheField>
    <cacheField name="Therms_Normalized_Nov" numFmtId="0">
      <sharedItems containsMixedTypes="1" containsNumber="1" minValue="8.4975710000000007" maxValue="1666351"/>
    </cacheField>
    <cacheField name="Therms_Normalized_Dec" numFmtId="0">
      <sharedItems containsMixedTypes="1" containsNumber="1" minValue="9.0423270000000002" maxValue="1937456"/>
    </cacheField>
  </cacheFields>
</pivotCacheDefinition>
</file>

<file path=xl/pivotCache/pivotCacheRecords1.xml><?xml version="1.0" encoding="utf-8"?>
<pivotCacheRecords xmlns="http://schemas.openxmlformats.org/spreadsheetml/2006/main" xmlns:r="http://schemas.openxmlformats.org/officeDocument/2006/relationships" count="864">
  <r>
    <x v="0"/>
    <x v="0"/>
    <s v="core"/>
    <x v="0"/>
    <x v="0"/>
    <s v="&lt;100,001"/>
    <s v="urban"/>
    <n v="51"/>
    <n v="58.928809999999999"/>
    <n v="636431.19999999995"/>
    <n v="636431.19999999995"/>
    <n v="636431.19999999995"/>
    <n v="1975"/>
    <n v="1975"/>
    <s v="Pre-1980"/>
    <s v="F"/>
    <m/>
    <s v="Motel"/>
    <m/>
    <s v="Hotel-Motel"/>
    <s v="Lodging"/>
    <s v="Lodging"/>
    <b v="0"/>
    <s v="Guest Room"/>
    <n v="89"/>
    <s v="NA"/>
    <n v="0"/>
    <s v="NA"/>
    <n v="0"/>
    <n v="11"/>
    <n v="0"/>
    <n v="0"/>
    <n v="10800"/>
    <n v="10800"/>
    <n v="0"/>
    <x v="0"/>
    <n v="100"/>
    <n v="0"/>
    <n v="89"/>
    <n v="100"/>
    <n v="89"/>
    <n v="0"/>
    <n v="0"/>
    <n v="3"/>
    <n v="0"/>
    <n v="36"/>
    <s v="S"/>
    <n v="0"/>
    <n v="4300"/>
    <n v="393"/>
    <s v="&lt; 6000 HDD"/>
    <n v="100"/>
    <n v="0"/>
    <n v="0"/>
    <s v="Yes"/>
    <n v="168"/>
    <n v="18.48"/>
    <n v="18.48"/>
    <n v="18.48"/>
    <n v="1"/>
    <n v="1"/>
    <n v="1"/>
    <s v="120-168 Hrs/Wk"/>
    <n v="52"/>
    <b v="1"/>
    <b v="1"/>
    <b v="0"/>
    <b v="0"/>
    <b v="0"/>
    <b v="0"/>
    <b v="0"/>
    <b v="0"/>
    <b v="0"/>
    <s v="NA"/>
    <s v="NA"/>
    <s v="NA"/>
    <s v="NA"/>
    <s v="Yes"/>
    <s v="NA"/>
    <s v="NA"/>
    <s v="No"/>
    <s v="Yes"/>
    <s v="NA"/>
    <s v="NA"/>
    <s v="No"/>
    <s v="No"/>
    <s v="NA"/>
    <s v="NA"/>
    <s v="No"/>
    <s v="Yes"/>
    <n v="2"/>
    <n v="50"/>
    <s v="Yes"/>
    <s v="Yes"/>
    <n v="2"/>
    <n v="30"/>
    <s v="Yes"/>
    <s v="No"/>
    <s v="NA"/>
    <s v="NA"/>
    <s v="No"/>
    <s v="Yes"/>
    <n v="15"/>
    <n v="100"/>
    <s v="No"/>
    <s v="No"/>
    <s v="NA"/>
    <s v="NA"/>
    <s v="No"/>
    <n v="400"/>
    <n v="400"/>
    <n v="8"/>
    <n v="9600"/>
    <n v="10"/>
    <n v="0"/>
    <n v="0"/>
    <n v="50"/>
    <n v="50"/>
    <n v="0"/>
    <n v="0"/>
    <n v="0"/>
    <n v="0"/>
    <n v="0"/>
    <n v="100"/>
    <n v="0"/>
    <n v="0"/>
    <n v="0"/>
    <n v="960"/>
    <n v="0"/>
    <n v="100"/>
    <n v="0"/>
    <s v="P"/>
    <n v="50"/>
    <s v="10-20 years"/>
    <n v="100"/>
    <n v="0"/>
    <n v="0"/>
    <n v="0"/>
    <n v="0"/>
    <n v="0"/>
    <n v="0"/>
    <n v="100"/>
    <n v="0"/>
    <n v="3600"/>
    <n v="0"/>
    <n v="100"/>
    <n v="0"/>
    <n v="0"/>
    <b v="0"/>
    <n v="0"/>
    <n v="100"/>
    <n v="0"/>
    <n v="0"/>
    <n v="0"/>
    <n v="2.0991819999999999"/>
    <n v="2.0991819999999999"/>
    <s v="NA"/>
    <n v="0"/>
    <n v="0.38629599999999997"/>
    <n v="22671.17"/>
    <s v="NA"/>
    <n v="0"/>
    <n v="4172"/>
    <n v="7.045757"/>
    <n v="8"/>
    <s v="Y"/>
    <n v="30"/>
    <n v="0"/>
    <n v="0"/>
    <n v="0"/>
    <n v="7.4171740000000002"/>
    <n v="15.70102"/>
    <n v="18.953800000000001"/>
    <n v="0"/>
    <n v="0"/>
    <n v="0"/>
    <n v="30.7532"/>
    <n v="70.914010000000005"/>
    <n v="43.716749999999998"/>
    <n v="0"/>
    <n v="0"/>
    <n v="0"/>
    <n v="0"/>
    <n v="0"/>
    <n v="0"/>
    <n v="0"/>
    <n v="0"/>
    <n v="0"/>
    <n v="61.829630000000002"/>
    <n v="13.384969999999999"/>
    <n v="37.329450000000001"/>
    <n v="0"/>
    <n v="0"/>
    <n v="0"/>
    <n v="0"/>
    <n v="0"/>
    <n v="0"/>
    <n v="100"/>
    <n v="100"/>
    <n v="100"/>
    <s v="NA"/>
    <s v="NA"/>
    <s v="NA"/>
    <s v="NA"/>
    <s v="NA"/>
    <s v="NA"/>
    <n v="0"/>
    <n v="0"/>
    <n v="0"/>
    <n v="0"/>
    <n v="0"/>
    <n v="0"/>
    <n v="100"/>
    <n v="100"/>
    <n v="100"/>
    <n v="0"/>
    <n v="0"/>
    <n v="0"/>
    <n v="0"/>
    <n v="0"/>
    <n v="0"/>
    <n v="0"/>
    <n v="0"/>
    <n v="0"/>
    <s v="NA"/>
    <s v="NA"/>
    <s v="NA"/>
    <s v="NA"/>
    <s v="NA"/>
    <s v="NA"/>
    <n v="78.098910000000004"/>
    <n v="87.356319999999997"/>
    <n v="78.098910000000004"/>
    <n v="21.90109"/>
    <n v="12.64368"/>
    <n v="21.90109"/>
    <n v="0"/>
    <n v="0"/>
    <n v="0"/>
    <n v="0"/>
    <n v="0"/>
    <n v="0"/>
    <s v="NA"/>
    <s v="NA"/>
    <s v="NA"/>
    <s v="NA"/>
    <s v="NA"/>
    <s v="NA"/>
    <s v="NA"/>
    <s v="NA"/>
    <s v="NA"/>
    <s v="NA"/>
    <s v="NA"/>
    <s v="NA"/>
    <n v="0"/>
    <n v="0"/>
    <n v="0"/>
    <n v="7.4171740000000002"/>
    <n v="15.70102"/>
    <n v="18.953800000000001"/>
    <n v="68.726759999999999"/>
    <n v="28.755120000000002"/>
    <n v="47.133960000000002"/>
    <n v="0"/>
    <n v="0"/>
    <n v="0"/>
    <n v="23.856059999999999"/>
    <n v="55.543860000000002"/>
    <n v="33.912239999999997"/>
    <s v="NA"/>
    <s v="NA"/>
    <s v="NA"/>
    <s v="NA"/>
    <s v="NA"/>
    <s v="NA"/>
    <s v="NA"/>
    <s v="NA"/>
    <s v="NA"/>
    <s v="NA"/>
    <s v="NA"/>
    <s v="NA"/>
    <s v="NA"/>
    <s v="NA"/>
    <s v="NA"/>
    <b v="0"/>
    <n v="0"/>
    <b v="0"/>
    <n v="0"/>
    <b v="0"/>
    <n v="0"/>
    <b v="0"/>
    <n v="0"/>
    <b v="1"/>
    <n v="100"/>
    <b v="0"/>
    <n v="0"/>
    <b v="0"/>
    <n v="0"/>
    <b v="0"/>
    <n v="0"/>
    <n v="0"/>
    <n v="0"/>
    <n v="0"/>
    <n v="0"/>
    <n v="0"/>
    <n v="0"/>
    <n v="0"/>
    <n v="0"/>
    <n v="0"/>
    <n v="100"/>
    <n v="100"/>
    <n v="100"/>
    <n v="0"/>
    <n v="0"/>
    <n v="0"/>
    <n v="5.7046979999999996"/>
    <n v="6.8181820000000002"/>
    <n v="6.8522829999999999"/>
    <n v="0"/>
    <n v="0"/>
    <n v="0"/>
    <n v="25.263660000000002"/>
    <n v="77.272729999999996"/>
    <n v="16.881019999999999"/>
    <n v="0"/>
    <n v="0"/>
    <n v="0"/>
    <n v="69.031639999999996"/>
    <n v="15.909090000000001"/>
    <n v="76.266689999999997"/>
    <n v="0"/>
    <n v="0"/>
    <n v="0"/>
    <n v="0"/>
    <n v="0"/>
    <n v="0"/>
    <n v="0"/>
    <n v="0"/>
    <n v="0"/>
    <b v="1"/>
    <n v="25.263660000000002"/>
    <b v="1"/>
    <n v="74.736339999999998"/>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10-19 Years"/>
    <s v="Electric Resistance"/>
    <s v="Electricity"/>
    <s v="None"/>
    <s v="0-4 Years"/>
    <s v="NA"/>
    <s v="NA"/>
    <s v="NA"/>
    <s v="NA"/>
    <s v="NA"/>
    <s v="NA"/>
    <s v="NA"/>
    <s v="NA"/>
    <s v="DX - Air"/>
    <s v="10-19 Years"/>
    <s v="DX - Air"/>
    <s v="0-4 Years"/>
    <s v="NA"/>
    <s v="NA"/>
    <s v="NA"/>
    <s v="NA"/>
    <s v="NA"/>
    <s v="NA"/>
    <s v="NA"/>
    <b v="0"/>
    <b v="0"/>
    <b v="0"/>
    <b v="0"/>
    <b v="0"/>
    <b v="0"/>
    <b v="1"/>
    <b v="0"/>
    <b v="0"/>
    <b v="0"/>
    <b v="0"/>
    <n v="398"/>
    <n v="8"/>
    <n v="8"/>
    <n v="100"/>
    <n v="0"/>
    <n v="0"/>
    <n v="0"/>
    <n v="0"/>
    <n v="0"/>
    <n v="100"/>
    <n v="0"/>
    <s v="NA"/>
    <s v="NA"/>
    <s v="NA"/>
    <s v="NA"/>
    <s v="NA"/>
    <s v="NA"/>
    <s v="NA"/>
    <s v="NA"/>
    <s v="NA"/>
    <s v="NA"/>
    <s v="NA"/>
    <s v="NA"/>
    <s v="NA"/>
    <s v="NA"/>
    <s v="NA"/>
    <s v="NA"/>
    <s v="NA"/>
    <s v="NA"/>
    <s v="NA"/>
    <s v="NA"/>
    <n v="0"/>
    <n v="0"/>
    <n v="1"/>
    <n v="1"/>
    <n v="0"/>
    <n v="0"/>
    <n v="0"/>
    <b v="0"/>
    <b v="0"/>
    <b v="0"/>
    <b v="0"/>
    <b v="0"/>
    <b v="0"/>
    <n v="0"/>
    <s v="NA"/>
    <s v="NA"/>
    <s v="NA"/>
    <s v="NA"/>
    <s v="NA"/>
    <s v="NA"/>
    <s v="NA"/>
    <s v="NA"/>
    <s v="NA"/>
    <s v="NA"/>
    <b v="1"/>
    <s v="S"/>
    <n v="100"/>
    <n v="0"/>
    <n v="2"/>
    <n v="40"/>
    <n v="60"/>
    <n v="0"/>
    <x v="0"/>
    <n v="0"/>
    <s v="N"/>
    <n v="0"/>
    <n v="0"/>
    <n v="0"/>
    <b v="0"/>
    <b v="0"/>
    <s v="None"/>
    <b v="0"/>
    <b v="0"/>
    <s v="None"/>
    <n v="0"/>
    <n v="0"/>
    <n v="0"/>
    <n v="0"/>
    <n v="0"/>
    <n v="40"/>
    <n v="0"/>
    <n v="0"/>
    <n v="0"/>
    <n v="0"/>
    <n v="19.451550000000001"/>
    <n v="19.734749999999998"/>
    <s v="actual"/>
    <n v="210076.7"/>
    <n v="213135.3"/>
    <n v="22504.83"/>
    <n v="17295.169999999998"/>
    <n v="15944"/>
    <n v="13776"/>
    <n v="13781.33"/>
    <n v="16750.28"/>
    <n v="20204.39"/>
    <n v="20428.689999999999"/>
    <n v="16581.68"/>
    <n v="15464.12"/>
    <n v="16695.88"/>
    <n v="20650.32"/>
    <n v="20528.939999999999"/>
    <n v="17250.57"/>
    <n v="17404.23"/>
    <n v="15062.51"/>
    <n v="14514.62"/>
    <n v="14693.98"/>
    <n v="21812.6"/>
    <n v="22461.53"/>
    <n v="17181.73"/>
    <n v="14361.92"/>
    <n v="17478.38"/>
    <n v="20384.28"/>
    <n v="0.39811000000000002"/>
    <n v="0.40665800000000002"/>
    <s v="actual"/>
    <n v="4299.5860000000002"/>
    <n v="4391.9110000000001"/>
    <n v="379.71100000000001"/>
    <n v="316.56549999999999"/>
    <n v="358.9"/>
    <n v="337.5"/>
    <n v="366.5333"/>
    <n v="385.63330000000002"/>
    <n v="411.44619999999998"/>
    <n v="387.78710000000001"/>
    <n v="307.32409999999999"/>
    <n v="331.20690000000002"/>
    <n v="343.09840000000003"/>
    <n v="373.87970000000001"/>
    <n v="373.01159999999999"/>
    <n v="336.91370000000001"/>
    <n v="373.01159999999999"/>
    <n v="360.97899999999998"/>
    <n v="373.01159999999999"/>
    <n v="360.97899999999998"/>
    <n v="373.01159999999999"/>
    <n v="373.01159999999999"/>
    <n v="360.97899999999998"/>
    <n v="373.01159999999999"/>
    <n v="360.97899999999998"/>
    <n v="373.01159999999999"/>
  </r>
  <r>
    <x v="1"/>
    <x v="0"/>
    <s v="core"/>
    <x v="0"/>
    <x v="0"/>
    <s v="&lt;100,001"/>
    <s v="urban"/>
    <n v="51"/>
    <n v="58.928809999999999"/>
    <n v="2792577"/>
    <n v="2008117"/>
    <n v="2008117"/>
    <n v="2000"/>
    <n v="2000"/>
    <s v="1981-2003"/>
    <s v="F"/>
    <m/>
    <s v="Boarding/rooming House, Apt Hotel"/>
    <m/>
    <s v="Hotel-Motel"/>
    <s v="Lodging"/>
    <s v="Lodging"/>
    <b v="0"/>
    <s v="Guest Room"/>
    <n v="91"/>
    <s v="NA"/>
    <n v="0"/>
    <s v="NA"/>
    <n v="0"/>
    <n v="9"/>
    <n v="0"/>
    <n v="28.090910000000001"/>
    <n v="47389"/>
    <n v="34077"/>
    <n v="13312"/>
    <x v="1"/>
    <n v="100"/>
    <n v="0"/>
    <n v="9"/>
    <n v="100"/>
    <n v="9"/>
    <n v="0"/>
    <n v="0"/>
    <n v="3"/>
    <n v="0"/>
    <n v="0"/>
    <s v="M"/>
    <n v="30"/>
    <n v="4300"/>
    <n v="393"/>
    <s v="&lt; 6000 HDD"/>
    <n v="100"/>
    <n v="0"/>
    <n v="0"/>
    <s v="No"/>
    <n v="161.07"/>
    <n v="8.19"/>
    <n v="8.19"/>
    <n v="8.19"/>
    <n v="1"/>
    <n v="1"/>
    <n v="0.91"/>
    <s v="120-168 Hrs/Wk"/>
    <n v="45"/>
    <b v="1"/>
    <b v="1"/>
    <b v="0"/>
    <b v="0"/>
    <b v="0"/>
    <b v="0"/>
    <b v="0"/>
    <b v="0"/>
    <b v="0"/>
    <s v="NA"/>
    <s v="NA"/>
    <s v="NA"/>
    <s v="NA"/>
    <s v="Yes"/>
    <n v="4"/>
    <n v="30"/>
    <s v="Yes"/>
    <s v="No"/>
    <s v="NA"/>
    <s v="NA"/>
    <s v="No"/>
    <s v="No"/>
    <s v="NA"/>
    <s v="NA"/>
    <s v="No"/>
    <s v="No"/>
    <s v="NA"/>
    <s v="NA"/>
    <s v="No"/>
    <s v="No"/>
    <s v="NA"/>
    <s v="NA"/>
    <s v="No"/>
    <s v="No"/>
    <s v="NA"/>
    <s v="NA"/>
    <s v="No"/>
    <s v="No"/>
    <s v="NA"/>
    <s v="NA"/>
    <s v="No"/>
    <s v="No"/>
    <s v="NA"/>
    <s v="NA"/>
    <s v="No"/>
    <s v="NA"/>
    <s v="NA"/>
    <s v="NA"/>
    <n v="19376.84"/>
    <n v="21.35"/>
    <n v="9"/>
    <n v="0"/>
    <n v="0"/>
    <n v="91"/>
    <n v="0"/>
    <n v="0"/>
    <n v="0"/>
    <n v="0"/>
    <n v="0"/>
    <n v="100"/>
    <n v="0"/>
    <n v="0"/>
    <n v="0"/>
    <n v="4136.9549999999999"/>
    <n v="0"/>
    <n v="100"/>
    <n v="0"/>
    <s v="P"/>
    <n v="37.78689"/>
    <s v="Age of Building"/>
    <n v="100"/>
    <n v="0"/>
    <n v="0"/>
    <n v="0"/>
    <n v="0"/>
    <n v="0"/>
    <n v="0"/>
    <n v="0"/>
    <n v="100"/>
    <n v="7350"/>
    <n v="100"/>
    <n v="0"/>
    <n v="0"/>
    <n v="0"/>
    <b v="1"/>
    <n v="128"/>
    <n v="100"/>
    <n v="0"/>
    <n v="0"/>
    <n v="0"/>
    <n v="1.085432"/>
    <n v="0.818465"/>
    <n v="0.13506599999999999"/>
    <n v="0"/>
    <n v="3.7503000000000002E-2"/>
    <n v="36988.25"/>
    <n v="1798"/>
    <n v="0"/>
    <n v="1278"/>
    <n v="8.4793269999999996"/>
    <n v="9"/>
    <s v="Y"/>
    <s v="NA"/>
    <n v="0"/>
    <n v="0"/>
    <n v="0"/>
    <n v="19.053550000000001"/>
    <n v="34.975569999999998"/>
    <n v="49.037230000000001"/>
    <n v="0"/>
    <n v="0"/>
    <n v="0"/>
    <n v="2.115516"/>
    <n v="3.9074010000000001"/>
    <n v="3.028769"/>
    <n v="0"/>
    <n v="0"/>
    <n v="0"/>
    <n v="0"/>
    <n v="0"/>
    <n v="0"/>
    <n v="0"/>
    <n v="0"/>
    <n v="0"/>
    <n v="78.830929999999995"/>
    <n v="61.11703"/>
    <n v="47.933999999999997"/>
    <n v="0"/>
    <n v="0"/>
    <n v="0"/>
    <n v="100"/>
    <n v="100"/>
    <n v="100"/>
    <n v="0"/>
    <n v="0"/>
    <n v="0"/>
    <n v="0"/>
    <n v="0"/>
    <n v="0"/>
    <n v="100"/>
    <n v="100"/>
    <n v="100"/>
    <n v="37.037039999999998"/>
    <n v="45"/>
    <n v="37.037039999999998"/>
    <n v="62.962960000000002"/>
    <n v="55"/>
    <n v="62.962960000000002"/>
    <n v="0"/>
    <n v="0"/>
    <n v="0"/>
    <n v="0"/>
    <n v="0"/>
    <n v="0"/>
    <n v="0"/>
    <n v="0"/>
    <n v="0"/>
    <n v="0"/>
    <n v="0"/>
    <n v="0"/>
    <s v="NA"/>
    <s v="NA"/>
    <s v="NA"/>
    <s v="NA"/>
    <s v="NA"/>
    <s v="NA"/>
    <n v="54.653689999999997"/>
    <n v="69.896810000000002"/>
    <n v="54.653689999999997"/>
    <n v="32.113579999999999"/>
    <n v="21.845780000000001"/>
    <n v="32.113579999999999"/>
    <n v="13.23273"/>
    <n v="8.2574159999999992"/>
    <n v="13.23273"/>
    <n v="0"/>
    <n v="0"/>
    <n v="0"/>
    <s v="NA"/>
    <s v="NA"/>
    <s v="NA"/>
    <s v="NA"/>
    <s v="NA"/>
    <s v="NA"/>
    <s v="NA"/>
    <s v="NA"/>
    <s v="NA"/>
    <s v="NA"/>
    <s v="NA"/>
    <s v="NA"/>
    <n v="0"/>
    <n v="0"/>
    <n v="0"/>
    <n v="19.053550000000001"/>
    <n v="34.975569999999998"/>
    <n v="49.037230000000001"/>
    <n v="16.713840000000001"/>
    <n v="22.242509999999999"/>
    <n v="11.90544"/>
    <n v="0"/>
    <n v="0"/>
    <n v="0"/>
    <n v="64.232609999999994"/>
    <n v="42.78192"/>
    <n v="39.05733"/>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1"/>
    <n v="100"/>
    <b v="0"/>
    <n v="0"/>
    <b v="0"/>
    <n v="0"/>
    <b v="0"/>
    <n v="0"/>
    <n v="0"/>
    <n v="0"/>
    <n v="0"/>
    <n v="100"/>
    <n v="100"/>
    <n v="100"/>
    <n v="0"/>
    <n v="0"/>
    <n v="0"/>
    <n v="0"/>
    <n v="0"/>
    <n v="0"/>
    <n v="0"/>
    <n v="0"/>
    <n v="0"/>
    <n v="0"/>
    <n v="0"/>
    <n v="0"/>
    <n v="0"/>
    <n v="0"/>
    <n v="0"/>
    <n v="0"/>
    <n v="0"/>
    <n v="0"/>
    <n v="0"/>
    <n v="0"/>
    <n v="0"/>
    <b v="0"/>
    <n v="0"/>
    <b v="0"/>
    <n v="0"/>
    <b v="0"/>
    <n v="0"/>
    <b v="1"/>
    <n v="100"/>
    <b v="0"/>
    <n v="0"/>
    <s v="SZ Ducted"/>
    <s v="none"/>
    <s v="Constant Volume"/>
    <s v="N"/>
    <s v="N"/>
    <s v="NA"/>
    <s v="NA"/>
    <n v="1.928571"/>
    <n v="98.071430000000007"/>
    <s v="Boiler"/>
    <s v="Natural Gas"/>
    <s v="Natural Gas"/>
    <s v="10-19 Years"/>
    <s v="Boiler"/>
    <s v="Natural Gas"/>
    <s v="Natural Gas"/>
    <s v="10-19 Years"/>
    <n v="2"/>
    <s v="Natural Gas"/>
    <n v="2000"/>
    <n v="13"/>
    <n v="13"/>
    <s v="C"/>
    <s v="Y"/>
    <s v="N"/>
    <s v="DX - Air"/>
    <s v="10-19 Years"/>
    <s v="DX - Air"/>
    <s v="10-19 Years"/>
    <s v="NA"/>
    <s v="NA"/>
    <s v="NA"/>
    <s v="NA"/>
    <s v="NA"/>
    <s v="NA"/>
    <s v="NA"/>
    <b v="1"/>
    <b v="0"/>
    <b v="0"/>
    <b v="0"/>
    <b v="0"/>
    <b v="0"/>
    <b v="0"/>
    <b v="1"/>
    <b v="0"/>
    <b v="0"/>
    <b v="1"/>
    <n v="690.15480000000002"/>
    <n v="13"/>
    <n v="13"/>
    <n v="0"/>
    <n v="0"/>
    <n v="0"/>
    <n v="0"/>
    <n v="100"/>
    <n v="0"/>
    <n v="100"/>
    <n v="0"/>
    <s v="NA"/>
    <s v="NA"/>
    <s v="NA"/>
    <s v="NA"/>
    <s v="NA"/>
    <s v="NA"/>
    <s v="NA"/>
    <s v="NA"/>
    <s v="NA"/>
    <s v="NA"/>
    <s v="NA"/>
    <s v="NA"/>
    <s v="NA"/>
    <s v="NA"/>
    <s v="NA"/>
    <s v="NA"/>
    <s v="NA"/>
    <s v="NA"/>
    <s v="NA"/>
    <s v="NA"/>
    <n v="1"/>
    <n v="0"/>
    <n v="0"/>
    <n v="1"/>
    <n v="2"/>
    <n v="1"/>
    <n v="1"/>
    <b v="0"/>
    <b v="0"/>
    <b v="0"/>
    <b v="0"/>
    <b v="1"/>
    <b v="0"/>
    <n v="750"/>
    <s v="N"/>
    <s v="N"/>
    <s v="N"/>
    <s v="N"/>
    <s v="N"/>
    <s v="N"/>
    <s v="N"/>
    <s v="NA"/>
    <s v="NA"/>
    <s v="NA"/>
    <b v="1"/>
    <s v="C"/>
    <n v="90"/>
    <n v="18"/>
    <n v="0"/>
    <n v="54"/>
    <n v="100"/>
    <n v="100"/>
    <x v="0"/>
    <n v="0"/>
    <s v="N"/>
    <n v="0"/>
    <n v="0"/>
    <n v="0"/>
    <b v="0"/>
    <b v="0"/>
    <s v="None"/>
    <b v="0"/>
    <b v="0"/>
    <s v="None"/>
    <n v="0"/>
    <n v="0"/>
    <n v="0"/>
    <n v="0"/>
    <n v="0"/>
    <n v="60"/>
    <n v="0"/>
    <n v="0"/>
    <n v="0"/>
    <n v="0"/>
    <n v="9.2654300000000003"/>
    <n v="9.1949360000000002"/>
    <s v="actual"/>
    <n v="315738.09999999998"/>
    <n v="313335.8"/>
    <n v="27023.200000000001"/>
    <n v="25041.38"/>
    <n v="25717.24"/>
    <n v="23100"/>
    <n v="22060"/>
    <n v="21590"/>
    <n v="23516.67"/>
    <n v="29093.33"/>
    <n v="31204.52"/>
    <n v="30589.06"/>
    <n v="28933.93"/>
    <n v="27868.75"/>
    <n v="28342.53"/>
    <n v="24831.25"/>
    <n v="26483.59"/>
    <n v="24570.16"/>
    <n v="24644.32"/>
    <n v="23998.91"/>
    <n v="28007.279999999999"/>
    <n v="28324.66"/>
    <n v="25221.35"/>
    <n v="24647.91"/>
    <n v="26007.4"/>
    <n v="28256.47"/>
    <n v="0.33657700000000002"/>
    <n v="0.31502799999999997"/>
    <s v="actual"/>
    <n v="11469.55"/>
    <n v="10735.2"/>
    <n v="1863.425"/>
    <n v="1435.3530000000001"/>
    <n v="1148.931"/>
    <n v="831.10339999999997"/>
    <n v="561.54840000000002"/>
    <n v="353.54840000000002"/>
    <n v="262.17910000000001"/>
    <n v="301.84910000000002"/>
    <n v="564.875"/>
    <n v="873.25"/>
    <n v="1562.6890000000001"/>
    <n v="1710.796"/>
    <n v="1649.059"/>
    <n v="1314.287"/>
    <n v="1225.271"/>
    <n v="944.29570000000001"/>
    <n v="662.18209999999999"/>
    <n v="392.9787"/>
    <n v="258.01369999999997"/>
    <n v="248.2038"/>
    <n v="363.5489"/>
    <n v="775.97699999999998"/>
    <n v="1271.9469999999999"/>
    <n v="1629.4390000000001"/>
  </r>
  <r>
    <x v="2"/>
    <x v="0"/>
    <s v="core"/>
    <x v="1"/>
    <x v="0"/>
    <s v="50,001+"/>
    <s v="urban"/>
    <n v="60"/>
    <n v="34.400460000000002"/>
    <n v="2015420"/>
    <n v="2015420"/>
    <n v="846476.4"/>
    <n v="1959"/>
    <n v="1959"/>
    <s v="Pre-1980"/>
    <s v="F"/>
    <m/>
    <s v="Elementary School"/>
    <m/>
    <s v="School"/>
    <s v="Education"/>
    <s v="K-12"/>
    <b v="0"/>
    <s v="Classroom"/>
    <n v="42"/>
    <s v="Assembly / Recreation"/>
    <n v="8"/>
    <s v="Dining"/>
    <n v="5"/>
    <n v="41"/>
    <n v="0"/>
    <n v="0"/>
    <n v="58587"/>
    <n v="58587"/>
    <n v="0"/>
    <x v="2"/>
    <n v="100"/>
    <n v="0"/>
    <n v="100"/>
    <n v="42"/>
    <n v="0"/>
    <n v="0"/>
    <n v="0"/>
    <n v="1"/>
    <n v="0"/>
    <n v="45"/>
    <s v="S"/>
    <n v="0"/>
    <n v="4300"/>
    <n v="393"/>
    <s v="&lt; 6000 HDD"/>
    <n v="100"/>
    <n v="0"/>
    <n v="0"/>
    <s v="Yes"/>
    <n v="32.625"/>
    <n v="39.75"/>
    <n v="91"/>
    <n v="39.75"/>
    <n v="0"/>
    <n v="0"/>
    <n v="0"/>
    <s v="&lt; 40 Hrs/Wk"/>
    <n v="44"/>
    <b v="1"/>
    <b v="1"/>
    <b v="0"/>
    <b v="0"/>
    <b v="0"/>
    <b v="0"/>
    <b v="0"/>
    <b v="0"/>
    <b v="0"/>
    <s v="NA"/>
    <s v="NA"/>
    <s v="NA"/>
    <s v="NA"/>
    <s v="Yes"/>
    <n v="8"/>
    <n v="100"/>
    <s v="No"/>
    <s v="Yes"/>
    <n v="8"/>
    <n v="100"/>
    <s v="No"/>
    <s v="No"/>
    <s v="NA"/>
    <s v="NA"/>
    <s v="No"/>
    <s v="No"/>
    <s v="NA"/>
    <s v="NA"/>
    <s v="Yes"/>
    <s v="No"/>
    <s v="NA"/>
    <s v="NA"/>
    <s v="Yes"/>
    <s v="Unknown"/>
    <s v="NA"/>
    <s v="NA"/>
    <s v="Unknown"/>
    <s v="No"/>
    <s v="NA"/>
    <s v="NA"/>
    <s v="No"/>
    <s v="No"/>
    <s v="NA"/>
    <s v="NA"/>
    <s v="Yes"/>
    <n v="352"/>
    <n v="0"/>
    <n v="15"/>
    <n v="5280"/>
    <n v="45"/>
    <n v="100"/>
    <n v="0"/>
    <n v="0"/>
    <n v="0"/>
    <n v="0"/>
    <n v="0"/>
    <n v="0"/>
    <n v="0"/>
    <n v="0"/>
    <n v="100"/>
    <n v="0"/>
    <n v="0"/>
    <n v="0"/>
    <n v="2376"/>
    <n v="100"/>
    <n v="0"/>
    <n v="0"/>
    <s v="P"/>
    <n v="5.5555560000000002"/>
    <s v="Age of Building"/>
    <n v="100"/>
    <n v="0"/>
    <n v="0"/>
    <n v="0"/>
    <n v="100"/>
    <n v="0"/>
    <n v="0"/>
    <n v="0"/>
    <n v="0"/>
    <n v="58587"/>
    <n v="100"/>
    <n v="0"/>
    <n v="0"/>
    <n v="0"/>
    <b v="0"/>
    <n v="0"/>
    <n v="100"/>
    <n v="0"/>
    <n v="0"/>
    <n v="0"/>
    <n v="0.67732599999999998"/>
    <n v="0.67732599999999998"/>
    <s v="NA"/>
    <n v="1.7099999999999999E-5"/>
    <n v="5.7584999999999997E-2"/>
    <n v="39682.53"/>
    <s v="NA"/>
    <n v="1"/>
    <n v="3373.76"/>
    <n v="9.3565330000000007"/>
    <n v="10.296900000000001"/>
    <s v="Y"/>
    <n v="5"/>
    <n v="0"/>
    <n v="0"/>
    <n v="0"/>
    <n v="98.881789999999995"/>
    <n v="99.028779999999998"/>
    <n v="99.733530000000002"/>
    <n v="0"/>
    <n v="0"/>
    <n v="0"/>
    <n v="0"/>
    <n v="0"/>
    <n v="0"/>
    <n v="0"/>
    <n v="0"/>
    <n v="0"/>
    <n v="0"/>
    <n v="0"/>
    <n v="0"/>
    <n v="0"/>
    <n v="0"/>
    <n v="0"/>
    <n v="1.118215"/>
    <n v="0.97121999999999997"/>
    <n v="0.26646900000000001"/>
    <n v="0"/>
    <n v="0"/>
    <n v="0"/>
    <n v="100"/>
    <n v="100"/>
    <n v="100"/>
    <n v="0"/>
    <n v="0"/>
    <n v="0"/>
    <s v="NA"/>
    <s v="NA"/>
    <s v="NA"/>
    <s v="NA"/>
    <s v="NA"/>
    <s v="NA"/>
    <s v="NA"/>
    <s v="NA"/>
    <s v="NA"/>
    <s v="NA"/>
    <s v="NA"/>
    <s v="NA"/>
    <s v="NA"/>
    <s v="NA"/>
    <s v="NA"/>
    <s v="NA"/>
    <s v="NA"/>
    <s v="NA"/>
    <s v="NA"/>
    <s v="NA"/>
    <s v="NA"/>
    <s v="NA"/>
    <s v="NA"/>
    <s v="NA"/>
    <s v="NA"/>
    <s v="NA"/>
    <s v="NA"/>
    <s v="NA"/>
    <s v="NA"/>
    <s v="NA"/>
    <n v="3.477678"/>
    <n v="6.4690830000000004"/>
    <n v="3.477678"/>
    <n v="96.522319999999993"/>
    <n v="93.530919999999995"/>
    <n v="96.522319999999993"/>
    <n v="0"/>
    <n v="0"/>
    <n v="0"/>
    <n v="0"/>
    <n v="0"/>
    <n v="0"/>
    <s v="NA"/>
    <s v="NA"/>
    <s v="NA"/>
    <s v="NA"/>
    <s v="NA"/>
    <s v="NA"/>
    <s v="NA"/>
    <s v="NA"/>
    <s v="NA"/>
    <s v="NA"/>
    <s v="NA"/>
    <s v="NA"/>
    <n v="13.88565"/>
    <n v="3.7822200000000001"/>
    <n v="14.00526"/>
    <n v="84.996129999999994"/>
    <n v="95.246560000000002"/>
    <n v="85.728269999999995"/>
    <n v="1.118215"/>
    <n v="0.97121999999999997"/>
    <n v="0.26646900000000001"/>
    <n v="0"/>
    <n v="0"/>
    <n v="0"/>
    <n v="0"/>
    <n v="0"/>
    <n v="0"/>
    <n v="0"/>
    <n v="0"/>
    <n v="0"/>
    <n v="100"/>
    <n v="100"/>
    <n v="100"/>
    <n v="0"/>
    <n v="0"/>
    <n v="0"/>
    <n v="0"/>
    <n v="0"/>
    <n v="0"/>
    <n v="0"/>
    <n v="0"/>
    <n v="0"/>
    <b v="0"/>
    <n v="0"/>
    <b v="0"/>
    <n v="0"/>
    <b v="0"/>
    <n v="0"/>
    <b v="0"/>
    <n v="0"/>
    <b v="1"/>
    <n v="100"/>
    <b v="0"/>
    <n v="0"/>
    <b v="0"/>
    <n v="0"/>
    <b v="0"/>
    <n v="0"/>
    <n v="0"/>
    <n v="4"/>
    <n v="0"/>
    <n v="0"/>
    <n v="0"/>
    <n v="0"/>
    <n v="0"/>
    <n v="0"/>
    <n v="0"/>
    <n v="100"/>
    <n v="96"/>
    <n v="100"/>
    <n v="0"/>
    <n v="0"/>
    <n v="0"/>
    <n v="0"/>
    <n v="0"/>
    <n v="0"/>
    <n v="0"/>
    <n v="0"/>
    <n v="0"/>
    <n v="1.048089"/>
    <n v="4"/>
    <n v="2.4332050000000001"/>
    <n v="0"/>
    <n v="0"/>
    <n v="0"/>
    <n v="0"/>
    <n v="4"/>
    <n v="0"/>
    <n v="0"/>
    <n v="0"/>
    <n v="0"/>
    <n v="98.951909999999998"/>
    <n v="92"/>
    <n v="97.566800000000001"/>
    <n v="0"/>
    <n v="0"/>
    <n v="0"/>
    <b v="1"/>
    <n v="48.08878"/>
    <b v="0"/>
    <n v="0"/>
    <b v="0"/>
    <n v="0"/>
    <b v="1"/>
    <n v="51.91122"/>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n v="3.25"/>
    <s v="NA"/>
    <n v="42.711860000000001"/>
    <n v="57.288139999999999"/>
    <s v="Boiler"/>
    <s v="Natural Gas"/>
    <s v="Natural Gas"/>
    <s v="20+ Years"/>
    <s v="Electric Resistance"/>
    <s v="Electricity"/>
    <s v="None"/>
    <s v="10-19 Years"/>
    <n v="2"/>
    <s v="Natural Gas"/>
    <n v="2678"/>
    <n v="52"/>
    <n v="52"/>
    <s v="SH"/>
    <s v="N"/>
    <s v="N"/>
    <s v="DX - Air"/>
    <s v="10-19 Years"/>
    <s v="None"/>
    <s v="NA"/>
    <s v="NA"/>
    <s v="NA"/>
    <s v="NA"/>
    <s v="NA"/>
    <s v="NA"/>
    <s v="NA"/>
    <s v="NA"/>
    <b v="0"/>
    <b v="0"/>
    <b v="0"/>
    <b v="1"/>
    <b v="0"/>
    <b v="0"/>
    <b v="0"/>
    <b v="1"/>
    <b v="0"/>
    <b v="0"/>
    <b v="0"/>
    <n v="200"/>
    <n v="24"/>
    <n v="24"/>
    <n v="100"/>
    <n v="0"/>
    <n v="0"/>
    <n v="0"/>
    <n v="0"/>
    <n v="0"/>
    <n v="100"/>
    <n v="0"/>
    <s v="NA"/>
    <s v="NA"/>
    <s v="NA"/>
    <s v="NA"/>
    <s v="NA"/>
    <s v="NA"/>
    <s v="NA"/>
    <s v="NA"/>
    <s v="NA"/>
    <b v="0"/>
    <n v="0"/>
    <s v="NA"/>
    <s v="NA"/>
    <b v="1"/>
    <n v="70"/>
    <s v="NA"/>
    <b v="0"/>
    <n v="0"/>
    <s v="NA"/>
    <s v="NA"/>
    <n v="0"/>
    <n v="0"/>
    <n v="0"/>
    <n v="1"/>
    <n v="0"/>
    <n v="0"/>
    <n v="3"/>
    <b v="0"/>
    <b v="0"/>
    <b v="0"/>
    <b v="0"/>
    <b v="1"/>
    <b v="0"/>
    <n v="793"/>
    <s v="N"/>
    <s v="N"/>
    <s v="N"/>
    <s v="E"/>
    <s v="N"/>
    <s v="G"/>
    <s v="G"/>
    <s v="NA"/>
    <s v="NA"/>
    <s v="NA"/>
    <s v="NA"/>
    <s v="NA"/>
    <s v="NA"/>
    <s v="NA"/>
    <s v="NA"/>
    <n v="0"/>
    <n v="0"/>
    <n v="0"/>
    <x v="1"/>
    <s v="NA"/>
    <s v="NA"/>
    <n v="0"/>
    <n v="0"/>
    <n v="0"/>
    <s v="NA"/>
    <s v="NA"/>
    <s v="NA"/>
    <s v="NA"/>
    <s v="NA"/>
    <s v="NA"/>
    <s v="NA"/>
    <n v="0"/>
    <n v="0"/>
    <n v="0"/>
    <n v="0"/>
    <n v="0"/>
    <s v="NA"/>
    <n v="0"/>
    <n v="0"/>
    <n v="0"/>
    <n v="2.8274240000000002"/>
    <n v="2.8228209999999998"/>
    <s v="actual"/>
    <n v="165650.29999999999"/>
    <n v="165380.6"/>
    <n v="13308.22"/>
    <n v="12822.07"/>
    <n v="13577.14"/>
    <n v="13889.52"/>
    <n v="13139.05"/>
    <n v="12137.82"/>
    <n v="16856.47"/>
    <n v="14714.84"/>
    <n v="13319.45"/>
    <n v="15105.71"/>
    <n v="13884"/>
    <n v="12896"/>
    <n v="13763.7"/>
    <n v="12385.84"/>
    <n v="13652.71"/>
    <n v="13149.06"/>
    <n v="13704.64"/>
    <n v="13588.66"/>
    <n v="15222.59"/>
    <n v="15333.97"/>
    <n v="14008.27"/>
    <n v="13577.76"/>
    <n v="13234.87"/>
    <n v="13758.56"/>
    <n v="0.450123"/>
    <n v="0.425983"/>
    <s v="actual"/>
    <n v="26371.38"/>
    <n v="24957.05"/>
    <n v="5544.2749999999996"/>
    <n v="4793.7070000000003"/>
    <n v="3247.66"/>
    <n v="2768.8760000000002"/>
    <n v="1247.0999999999999"/>
    <n v="343.89089999999999"/>
    <n v="112.1247"/>
    <n v="100.90860000000001"/>
    <n v="518.93679999999995"/>
    <n v="1510.0340000000001"/>
    <n v="2606.7040000000002"/>
    <n v="3577.1579999999999"/>
    <n v="4249.0990000000002"/>
    <n v="3331.9270000000001"/>
    <n v="3025.1239999999998"/>
    <n v="2230.1869999999999"/>
    <n v="1398.8230000000001"/>
    <n v="637.88660000000004"/>
    <n v="231.5137"/>
    <n v="203.18100000000001"/>
    <n v="552.88829999999996"/>
    <n v="1727.4829999999999"/>
    <n v="3176.502"/>
    <n v="4192.433"/>
  </r>
  <r>
    <x v="3"/>
    <x v="0"/>
    <s v="core"/>
    <x v="1"/>
    <x v="0"/>
    <s v="50,001+"/>
    <s v="urban"/>
    <n v="60"/>
    <n v="34.400460000000002"/>
    <n v="2029421"/>
    <n v="2029421"/>
    <n v="1725008"/>
    <n v="1971"/>
    <n v="1971"/>
    <s v="Pre-1980"/>
    <s v="F"/>
    <m/>
    <s v="Elementary School"/>
    <m/>
    <s v="School"/>
    <s v="Education"/>
    <s v="K-12"/>
    <b v="0"/>
    <s v="Classroom"/>
    <n v="60"/>
    <s v="Dining"/>
    <n v="15"/>
    <s v="Assembly / Recreation"/>
    <n v="15"/>
    <n v="10"/>
    <n v="0"/>
    <n v="0"/>
    <n v="58994"/>
    <n v="58994"/>
    <n v="0"/>
    <x v="2"/>
    <n v="100"/>
    <n v="0"/>
    <n v="100"/>
    <n v="85"/>
    <n v="100"/>
    <n v="0"/>
    <n v="0"/>
    <n v="1"/>
    <n v="0"/>
    <n v="42"/>
    <s v="S"/>
    <n v="0"/>
    <n v="4401"/>
    <n v="397"/>
    <s v="&lt; 6000 HDD"/>
    <n v="100"/>
    <n v="0"/>
    <n v="0"/>
    <s v="Yes"/>
    <n v="43"/>
    <n v="39.5"/>
    <n v="43"/>
    <n v="43"/>
    <n v="0"/>
    <n v="0"/>
    <n v="0"/>
    <s v="40-49 Hrs/Wk"/>
    <n v="36"/>
    <b v="1"/>
    <b v="1"/>
    <b v="0"/>
    <b v="0"/>
    <b v="0"/>
    <b v="0"/>
    <b v="0"/>
    <b v="0"/>
    <b v="0"/>
    <s v="NA"/>
    <s v="NA"/>
    <s v="NA"/>
    <s v="NA"/>
    <s v="Yes"/>
    <n v="2"/>
    <n v="100"/>
    <s v="No"/>
    <s v="No"/>
    <s v="NA"/>
    <s v="NA"/>
    <s v="No"/>
    <s v="No"/>
    <s v="NA"/>
    <s v="NA"/>
    <s v="No"/>
    <s v="Yes"/>
    <n v="0"/>
    <n v="0"/>
    <s v="No"/>
    <s v="Yes"/>
    <n v="0"/>
    <n v="0"/>
    <s v="No"/>
    <s v="No"/>
    <s v="NA"/>
    <s v="NA"/>
    <s v="No"/>
    <s v="No"/>
    <s v="NA"/>
    <s v="NA"/>
    <s v="No"/>
    <s v="No"/>
    <s v="NA"/>
    <s v="NA"/>
    <s v="No"/>
    <s v="NA"/>
    <n v="0"/>
    <s v="NA"/>
    <n v="28965.53"/>
    <n v="3.8806349999999998"/>
    <n v="100"/>
    <n v="0"/>
    <n v="0"/>
    <n v="0"/>
    <n v="0"/>
    <n v="0"/>
    <n v="0"/>
    <n v="0"/>
    <n v="0"/>
    <n v="100"/>
    <n v="0"/>
    <n v="0"/>
    <n v="0"/>
    <n v="1124.046"/>
    <n v="100"/>
    <n v="0"/>
    <n v="0"/>
    <s v="P"/>
    <n v="50"/>
    <s v="Age of Building"/>
    <n v="100"/>
    <n v="0"/>
    <n v="0"/>
    <n v="0"/>
    <n v="100"/>
    <n v="0"/>
    <n v="0"/>
    <n v="0"/>
    <n v="0"/>
    <n v="58994"/>
    <n v="100"/>
    <n v="0"/>
    <n v="0"/>
    <n v="0"/>
    <b v="1"/>
    <s v="NA"/>
    <n v="100"/>
    <n v="0"/>
    <n v="0"/>
    <n v="0"/>
    <n v="1.2153830000000001"/>
    <n v="1.2153830000000001"/>
    <s v="NA"/>
    <n v="0"/>
    <n v="8.8620000000000004E-2"/>
    <n v="71700.320000000007"/>
    <s v="NA"/>
    <n v="0"/>
    <n v="5228.0519999999997"/>
    <n v="11.703440000000001"/>
    <n v="11.703440000000001"/>
    <s v="Y"/>
    <n v="100"/>
    <n v="0"/>
    <n v="0"/>
    <n v="0"/>
    <n v="89.220380000000006"/>
    <n v="82.05171"/>
    <n v="94.60033"/>
    <n v="0"/>
    <n v="0"/>
    <n v="0"/>
    <n v="7.9548959999999997"/>
    <n v="15.509880000000001"/>
    <n v="4.6920529999999996"/>
    <n v="0"/>
    <n v="0"/>
    <n v="0"/>
    <n v="0"/>
    <n v="0"/>
    <n v="0"/>
    <n v="0"/>
    <n v="0"/>
    <n v="0"/>
    <n v="2.8247230000000001"/>
    <n v="2.4384070000000002"/>
    <n v="0.70762199999999997"/>
    <n v="0"/>
    <n v="0"/>
    <n v="0"/>
    <n v="0"/>
    <n v="0"/>
    <n v="0"/>
    <n v="100"/>
    <n v="100"/>
    <n v="100"/>
    <n v="100"/>
    <n v="100"/>
    <n v="100"/>
    <n v="0"/>
    <n v="0"/>
    <n v="0"/>
    <n v="0"/>
    <n v="0"/>
    <n v="0"/>
    <n v="0"/>
    <n v="0"/>
    <n v="0"/>
    <n v="0"/>
    <n v="0"/>
    <n v="0"/>
    <n v="0"/>
    <n v="0"/>
    <n v="0"/>
    <n v="100"/>
    <n v="100"/>
    <n v="100"/>
    <n v="0"/>
    <n v="0"/>
    <n v="0"/>
    <s v="NA"/>
    <s v="NA"/>
    <s v="NA"/>
    <s v="NA"/>
    <s v="NA"/>
    <s v="NA"/>
    <n v="0"/>
    <n v="0"/>
    <n v="0"/>
    <n v="76.099760000000003"/>
    <n v="85.384"/>
    <n v="76.099760000000003"/>
    <n v="0"/>
    <n v="0"/>
    <n v="0"/>
    <n v="23.90024"/>
    <n v="14.616"/>
    <n v="23.90024"/>
    <s v="NA"/>
    <s v="NA"/>
    <s v="NA"/>
    <s v="NA"/>
    <s v="NA"/>
    <s v="NA"/>
    <s v="NA"/>
    <s v="NA"/>
    <s v="NA"/>
    <s v="NA"/>
    <s v="NA"/>
    <s v="NA"/>
    <n v="19.54128"/>
    <n v="10.99085"/>
    <n v="20.719609999999999"/>
    <n v="69.679100000000005"/>
    <n v="71.060860000000005"/>
    <n v="73.880719999999997"/>
    <n v="9.5299589999999998"/>
    <n v="16.876010000000001"/>
    <n v="5.0866220000000002"/>
    <n v="1.24966"/>
    <n v="1.0722780000000001"/>
    <n v="0.31305300000000003"/>
    <n v="0"/>
    <n v="0"/>
    <n v="0"/>
    <n v="0"/>
    <n v="0"/>
    <n v="0"/>
    <n v="100"/>
    <n v="100"/>
    <n v="100"/>
    <n v="0"/>
    <n v="0"/>
    <n v="0"/>
    <n v="0"/>
    <n v="0"/>
    <n v="0"/>
    <n v="0"/>
    <n v="0"/>
    <n v="0"/>
    <b v="0"/>
    <n v="0"/>
    <b v="0"/>
    <n v="0"/>
    <b v="0"/>
    <n v="0"/>
    <b v="0"/>
    <n v="0"/>
    <b v="1"/>
    <n v="100"/>
    <b v="0"/>
    <n v="0"/>
    <b v="0"/>
    <n v="0"/>
    <b v="0"/>
    <n v="0"/>
    <n v="48.104860000000002"/>
    <n v="50"/>
    <n v="48.104860000000002"/>
    <n v="0"/>
    <n v="0"/>
    <n v="0"/>
    <n v="0"/>
    <n v="0"/>
    <n v="0"/>
    <n v="51.895139999999998"/>
    <n v="50"/>
    <n v="51.895139999999998"/>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Other"/>
    <s v="none"/>
    <s v="None"/>
    <s v="A"/>
    <s v="N"/>
    <n v="30"/>
    <n v="12.5"/>
    <n v="0"/>
    <n v="100"/>
    <s v="Boiler"/>
    <s v="Natural Gas"/>
    <s v="Natural Gas"/>
    <s v="20+ Years"/>
    <s v="Boiler"/>
    <s v="Natural Gas"/>
    <s v="Natural Gas"/>
    <s v="20+ Years"/>
    <n v="3"/>
    <s v="Natural Gas"/>
    <n v="1140"/>
    <n v="16"/>
    <n v="16"/>
    <s v="SH"/>
    <s v="N"/>
    <s v="N"/>
    <s v="DX - Air"/>
    <s v="20+ Years"/>
    <s v="None"/>
    <s v="NA"/>
    <s v="NA"/>
    <s v="NA"/>
    <s v="NA"/>
    <s v="NA"/>
    <s v="NA"/>
    <s v="NA"/>
    <s v="NA"/>
    <b v="0"/>
    <b v="1"/>
    <b v="0"/>
    <b v="0"/>
    <b v="0"/>
    <b v="0"/>
    <b v="0"/>
    <b v="0"/>
    <b v="0"/>
    <b v="0"/>
    <b v="0"/>
    <n v="228.60400000000001"/>
    <n v="30"/>
    <n v="30"/>
    <n v="93.283580000000001"/>
    <n v="6.716418"/>
    <n v="0"/>
    <n v="0"/>
    <n v="0"/>
    <n v="100"/>
    <n v="0"/>
    <n v="0"/>
    <s v="NA"/>
    <s v="NA"/>
    <s v="NA"/>
    <s v="NA"/>
    <s v="NA"/>
    <s v="NA"/>
    <s v="NA"/>
    <s v="NA"/>
    <s v="NA"/>
    <s v="NA"/>
    <s v="NA"/>
    <s v="NA"/>
    <s v="NA"/>
    <s v="NA"/>
    <s v="NA"/>
    <s v="NA"/>
    <s v="NA"/>
    <s v="NA"/>
    <s v="NA"/>
    <s v="NA"/>
    <n v="0"/>
    <n v="0"/>
    <n v="0"/>
    <n v="0"/>
    <n v="0"/>
    <n v="0"/>
    <n v="0"/>
    <b v="0"/>
    <b v="0"/>
    <b v="0"/>
    <b v="0"/>
    <b v="1"/>
    <b v="0"/>
    <n v="810"/>
    <s v="N"/>
    <s v="E"/>
    <s v="N"/>
    <s v="N"/>
    <s v="E"/>
    <s v="N"/>
    <s v="N"/>
    <s v="NA"/>
    <s v="NA"/>
    <s v="NA"/>
    <s v="NA"/>
    <s v="NA"/>
    <s v="NA"/>
    <s v="NA"/>
    <s v="NA"/>
    <n v="0"/>
    <n v="0"/>
    <n v="0"/>
    <x v="1"/>
    <s v="NA"/>
    <s v="NA"/>
    <n v="0"/>
    <n v="0"/>
    <n v="0"/>
    <s v="NA"/>
    <s v="NA"/>
    <s v="NA"/>
    <s v="NA"/>
    <s v="NA"/>
    <s v="NA"/>
    <n v="0"/>
    <n v="3"/>
    <n v="0"/>
    <n v="0"/>
    <n v="3"/>
    <n v="0"/>
    <n v="0"/>
    <n v="0"/>
    <n v="0"/>
    <n v="0"/>
    <n v="6.7150129999999999"/>
    <n v="7.294505"/>
    <s v="actual"/>
    <n v="396145.5"/>
    <n v="430332"/>
    <n v="43636.36"/>
    <n v="38744.83"/>
    <n v="36775.17"/>
    <n v="34655"/>
    <n v="36571.67"/>
    <n v="23413.33"/>
    <n v="16691.61"/>
    <n v="21948.39"/>
    <n v="31042.86"/>
    <n v="36107.14"/>
    <n v="38269.35"/>
    <n v="38289.74"/>
    <n v="42097.88"/>
    <n v="36705.39"/>
    <n v="38643.58"/>
    <n v="35731.339999999997"/>
    <n v="34542.449999999997"/>
    <n v="31726.55"/>
    <n v="31693.68"/>
    <n v="31762.49"/>
    <n v="31712.79"/>
    <n v="35767.279999999999"/>
    <n v="38084.67"/>
    <n v="41863.93"/>
    <n v="0.18939400000000001"/>
    <n v="0.23708199999999999"/>
    <s v="actual"/>
    <n v="11173.09"/>
    <n v="13986.4"/>
    <n v="2316.328"/>
    <n v="1765.586"/>
    <n v="1289.067"/>
    <n v="597.89760000000001"/>
    <n v="219.32980000000001"/>
    <n v="114.7059"/>
    <n v="0"/>
    <n v="1.137931"/>
    <n v="172.7586"/>
    <n v="603.20690000000002"/>
    <n v="1736.442"/>
    <n v="2356.6309999999999"/>
    <n v="2469.31"/>
    <n v="1925.8710000000001"/>
    <n v="1671.6310000000001"/>
    <n v="1233.066"/>
    <n v="724.58510000000001"/>
    <n v="308.26650000000001"/>
    <n v="66.738100000000003"/>
    <n v="82.628129999999999"/>
    <n v="305.08850000000001"/>
    <n v="1007.428"/>
    <n v="1776.5050000000001"/>
    <n v="2415.2840000000001"/>
  </r>
  <r>
    <x v="4"/>
    <x v="1"/>
    <s v="core"/>
    <x v="2"/>
    <x v="1"/>
    <s v="All Sizes"/>
    <s v="rural"/>
    <n v="42"/>
    <n v="6.7954480000000004"/>
    <n v="3644780"/>
    <s v="NA"/>
    <s v="NA"/>
    <n v="2011"/>
    <n v="2011"/>
    <s v="2004-2013"/>
    <s v="F"/>
    <s v="NA"/>
    <s v="Hospital"/>
    <m/>
    <s v="Hospital"/>
    <s v="Health Care - Inpatient"/>
    <s v="Hospital"/>
    <s v="NA"/>
    <s v="NA"/>
    <s v="NA"/>
    <s v="NA"/>
    <s v="NA"/>
    <s v="NA"/>
    <s v="NA"/>
    <s v="NA"/>
    <s v="NA"/>
    <n v="12.94383"/>
    <n v="536356"/>
    <n v="466931"/>
    <n v="69425"/>
    <x v="3"/>
    <s v="NA"/>
    <s v="NA"/>
    <s v="NA"/>
    <s v="NA"/>
    <s v="NA"/>
    <s v="NA"/>
    <s v="NA"/>
    <s v="NA"/>
    <s v="NA"/>
    <s v="NA"/>
    <s v="M"/>
    <n v="5"/>
    <n v="7756"/>
    <n v="239"/>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21"/>
    <n v="188"/>
    <s v="NA"/>
    <s v="NA"/>
    <s v="NA"/>
    <s v="NA"/>
    <s v="NA"/>
    <s v="NA"/>
    <s v="NA"/>
    <s v="NA"/>
    <s v="NA"/>
    <s v="NA"/>
    <s v="NA"/>
    <s v="NA"/>
    <s v="NA"/>
    <n v="0"/>
    <s v="NA"/>
    <s v="NA"/>
    <s v="NA"/>
    <n v="25.95805"/>
    <n v="27.43862"/>
    <s v="model"/>
    <n v="12120616"/>
    <n v="12811941"/>
    <s v="NA"/>
    <s v="NA"/>
    <s v="NA"/>
    <s v="NA"/>
    <s v="NA"/>
    <s v="NA"/>
    <s v="NA"/>
    <s v="NA"/>
    <s v="NA"/>
    <s v="NA"/>
    <s v="NA"/>
    <s v="NA"/>
    <s v="NA"/>
    <s v="NA"/>
    <s v="NA"/>
    <s v="NA"/>
    <s v="NA"/>
    <s v="NA"/>
    <s v="NA"/>
    <s v="NA"/>
    <s v="NA"/>
    <s v="NA"/>
    <s v="NA"/>
    <s v="NA"/>
    <n v="1.0783229999999999"/>
    <n v="1.089205"/>
    <s v="model"/>
    <n v="503502.6"/>
    <n v="508583.6"/>
    <s v="NA"/>
    <s v="NA"/>
    <s v="NA"/>
    <s v="NA"/>
    <s v="NA"/>
    <s v="NA"/>
    <s v="NA"/>
    <s v="NA"/>
    <s v="NA"/>
    <s v="NA"/>
    <s v="NA"/>
    <s v="NA"/>
    <s v="NA"/>
    <s v="NA"/>
    <s v="NA"/>
    <s v="NA"/>
    <s v="NA"/>
    <s v="NA"/>
    <s v="NA"/>
    <s v="NA"/>
    <s v="NA"/>
    <s v="NA"/>
    <s v="NA"/>
    <s v="NA"/>
  </r>
  <r>
    <x v="5"/>
    <x v="1"/>
    <s v="core"/>
    <x v="3"/>
    <x v="0"/>
    <s v="All Sizes"/>
    <s v="rural"/>
    <n v="68"/>
    <n v="4.5276810000000003"/>
    <n v="19469028"/>
    <s v="NA"/>
    <s v="NA"/>
    <n v="1901"/>
    <n v="1974"/>
    <s v="Pre-1980"/>
    <s v="F"/>
    <s v="NA"/>
    <s v="4 Year College + Grad School"/>
    <m/>
    <s v="University"/>
    <s v="Education"/>
    <s v="University"/>
    <s v="NA"/>
    <s v="NA"/>
    <s v="NA"/>
    <s v="NA"/>
    <s v="NA"/>
    <s v="NA"/>
    <s v="NA"/>
    <s v="NA"/>
    <s v="NA"/>
    <n v="0"/>
    <n v="4300000"/>
    <n v="4300000"/>
    <n v="0"/>
    <x v="3"/>
    <s v="NA"/>
    <s v="NA"/>
    <s v="NA"/>
    <s v="NA"/>
    <s v="NA"/>
    <s v="NA"/>
    <s v="NA"/>
    <s v="NA"/>
    <s v="NA"/>
    <n v="6000"/>
    <s v="M"/>
    <n v="100"/>
    <n v="7756"/>
    <n v="239"/>
    <s v="6000-8000 HDD"/>
    <s v="NA"/>
    <s v="NA"/>
    <s v="NA"/>
    <s v="NA"/>
    <s v="NA"/>
    <s v="NA"/>
    <s v="NA"/>
    <s v="NA"/>
    <s v="NA"/>
    <s v="NA"/>
    <s v="NA"/>
    <s v="NA"/>
    <s v="NA"/>
    <b v="1"/>
    <b v="1"/>
    <b v="0"/>
    <b v="1"/>
    <b v="0"/>
    <b v="0"/>
    <b v="0"/>
    <b v="0"/>
    <b v="0"/>
    <s v="NA"/>
    <s v="NA"/>
    <s v="NA"/>
    <s v="NA"/>
    <s v="NA"/>
    <s v="NA"/>
    <s v="NA"/>
    <s v="NA"/>
    <s v="NA"/>
    <s v="NA"/>
    <s v="NA"/>
    <s v="NA"/>
    <s v="NA"/>
    <s v="NA"/>
    <s v="NA"/>
    <s v="NA"/>
    <s v="NA"/>
    <s v="NA"/>
    <s v="NA"/>
    <s v="NA"/>
    <s v="NA"/>
    <s v="NA"/>
    <s v="NA"/>
    <s v="NA"/>
    <s v="NA"/>
    <s v="NA"/>
    <s v="NA"/>
    <s v="NA"/>
    <s v="NA"/>
    <s v="NA"/>
    <s v="NA"/>
    <s v="NA"/>
    <s v="NA"/>
    <s v="NA"/>
    <s v="NA"/>
    <s v="NA"/>
    <s v="NA"/>
    <s v="NA"/>
    <s v="NA"/>
    <n v="4195596"/>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0"/>
    <s v="NA"/>
    <s v="NA"/>
    <s v="NA"/>
    <n v="17.065249999999999"/>
    <n v="16.912179999999999"/>
    <s v="model"/>
    <n v="73380584"/>
    <n v="72722365"/>
    <s v="NA"/>
    <s v="NA"/>
    <s v="NA"/>
    <s v="NA"/>
    <s v="NA"/>
    <s v="NA"/>
    <s v="NA"/>
    <s v="NA"/>
    <s v="NA"/>
    <s v="NA"/>
    <s v="NA"/>
    <s v="NA"/>
    <s v="NA"/>
    <s v="NA"/>
    <s v="NA"/>
    <s v="NA"/>
    <s v="NA"/>
    <s v="NA"/>
    <s v="NA"/>
    <s v="NA"/>
    <s v="NA"/>
    <s v="NA"/>
    <s v="NA"/>
    <s v="NA"/>
    <n v="0.45605600000000002"/>
    <n v="0.48372399999999999"/>
    <s v="model"/>
    <n v="1961039"/>
    <n v="2080012"/>
    <s v="NA"/>
    <s v="NA"/>
    <s v="NA"/>
    <s v="NA"/>
    <s v="NA"/>
    <s v="NA"/>
    <s v="NA"/>
    <s v="NA"/>
    <s v="NA"/>
    <s v="NA"/>
    <s v="NA"/>
    <s v="NA"/>
    <s v="NA"/>
    <s v="NA"/>
    <s v="NA"/>
    <s v="NA"/>
    <s v="NA"/>
    <s v="NA"/>
    <s v="NA"/>
    <s v="NA"/>
    <s v="NA"/>
    <s v="NA"/>
    <s v="NA"/>
    <s v="NA"/>
  </r>
  <r>
    <x v="6"/>
    <x v="1"/>
    <s v="core"/>
    <x v="2"/>
    <x v="0"/>
    <s v="All Sizes"/>
    <s v="rural"/>
    <n v="42"/>
    <n v="6.7954480000000004"/>
    <n v="1223181"/>
    <s v="NA"/>
    <s v="NA"/>
    <n v="1950"/>
    <n v="1950"/>
    <s v="Pre-1980"/>
    <s v="F"/>
    <s v="NA"/>
    <s v="Hospital"/>
    <m/>
    <s v="Hospital"/>
    <s v="Health Care - Inpatient"/>
    <s v="Hospital"/>
    <s v="NA"/>
    <s v="NA"/>
    <s v="NA"/>
    <s v="NA"/>
    <s v="NA"/>
    <s v="NA"/>
    <s v="NA"/>
    <s v="NA"/>
    <s v="NA"/>
    <n v="0"/>
    <n v="180000"/>
    <n v="180000"/>
    <n v="0"/>
    <x v="3"/>
    <s v="NA"/>
    <s v="NA"/>
    <s v="NA"/>
    <s v="NA"/>
    <s v="NA"/>
    <s v="NA"/>
    <s v="NA"/>
    <s v="NA"/>
    <s v="NA"/>
    <s v="NA"/>
    <s v="M"/>
    <n v="6"/>
    <n v="7498"/>
    <n v="288"/>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40"/>
    <s v="NA"/>
    <s v="NA"/>
    <s v="NA"/>
    <s v="NA"/>
    <s v="NA"/>
    <x v="2"/>
    <s v="NA"/>
    <m/>
    <n v="4"/>
    <n v="70"/>
    <s v="NA"/>
    <s v="NA"/>
    <s v="NA"/>
    <s v="NA"/>
    <s v="NA"/>
    <s v="NA"/>
    <s v="NA"/>
    <s v="NA"/>
    <s v="NA"/>
    <s v="NA"/>
    <s v="NA"/>
    <s v="NA"/>
    <s v="NA"/>
    <n v="1"/>
    <s v="NA"/>
    <s v="NA"/>
    <s v="NA"/>
    <n v="25.95805"/>
    <n v="27.43862"/>
    <s v="model"/>
    <n v="4672448"/>
    <n v="4938951"/>
    <s v="NA"/>
    <s v="NA"/>
    <s v="NA"/>
    <s v="NA"/>
    <s v="NA"/>
    <s v="NA"/>
    <s v="NA"/>
    <s v="NA"/>
    <s v="NA"/>
    <s v="NA"/>
    <s v="NA"/>
    <s v="NA"/>
    <s v="NA"/>
    <s v="NA"/>
    <s v="NA"/>
    <s v="NA"/>
    <s v="NA"/>
    <s v="NA"/>
    <s v="NA"/>
    <s v="NA"/>
    <s v="NA"/>
    <s v="NA"/>
    <s v="NA"/>
    <s v="NA"/>
    <n v="1.0783229999999999"/>
    <n v="1.089205"/>
    <s v="model"/>
    <n v="194098.2"/>
    <n v="196056.9"/>
    <s v="NA"/>
    <s v="NA"/>
    <s v="NA"/>
    <s v="NA"/>
    <s v="NA"/>
    <s v="NA"/>
    <s v="NA"/>
    <s v="NA"/>
    <s v="NA"/>
    <s v="NA"/>
    <s v="NA"/>
    <s v="NA"/>
    <s v="NA"/>
    <s v="NA"/>
    <s v="NA"/>
    <s v="NA"/>
    <s v="NA"/>
    <s v="NA"/>
    <s v="NA"/>
    <s v="NA"/>
    <s v="NA"/>
    <s v="NA"/>
    <s v="NA"/>
    <s v="NA"/>
  </r>
  <r>
    <x v="7"/>
    <x v="1"/>
    <s v="core"/>
    <x v="2"/>
    <x v="0"/>
    <s v="All Sizes"/>
    <s v="rural"/>
    <n v="42"/>
    <n v="6.7954480000000004"/>
    <n v="1347809"/>
    <s v="NA"/>
    <s v="NA"/>
    <n v="2002"/>
    <n v="2002"/>
    <s v="1981-2003"/>
    <s v="F"/>
    <s v="NA"/>
    <s v="Hospital"/>
    <m/>
    <s v="Hospital"/>
    <s v="Health Care - Inpatient"/>
    <s v="Hospital"/>
    <s v="NA"/>
    <s v="NA"/>
    <s v="NA"/>
    <s v="NA"/>
    <s v="NA"/>
    <s v="NA"/>
    <s v="NA"/>
    <s v="NA"/>
    <s v="NA"/>
    <s v="NA"/>
    <n v="198340"/>
    <n v="198340"/>
    <s v="NA"/>
    <x v="3"/>
    <s v="NA"/>
    <s v="NA"/>
    <s v="NA"/>
    <s v="NA"/>
    <s v="NA"/>
    <s v="NA"/>
    <s v="NA"/>
    <s v="NA"/>
    <s v="NA"/>
    <s v="NA"/>
    <s v="S"/>
    <n v="1"/>
    <n v="7604"/>
    <n v="373"/>
    <s v="6000-8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s v="NA"/>
    <s v="NA"/>
    <s v="NA"/>
    <s v="NA"/>
    <s v="NA"/>
    <s v="NA"/>
    <x v="2"/>
    <s v="NA"/>
    <m/>
    <n v="8"/>
    <n v="43"/>
    <s v="NA"/>
    <s v="NA"/>
    <s v="NA"/>
    <s v="NA"/>
    <s v="NA"/>
    <s v="NA"/>
    <s v="NA"/>
    <s v="NA"/>
    <s v="NA"/>
    <s v="NA"/>
    <s v="NA"/>
    <s v="NA"/>
    <s v="NA"/>
    <s v="NA"/>
    <s v="NA"/>
    <s v="NA"/>
    <s v="NA"/>
    <n v="25.95805"/>
    <n v="27.43862"/>
    <s v="model"/>
    <n v="5148519"/>
    <n v="5442175"/>
    <s v="NA"/>
    <s v="NA"/>
    <s v="NA"/>
    <s v="NA"/>
    <s v="NA"/>
    <s v="NA"/>
    <s v="NA"/>
    <s v="NA"/>
    <s v="NA"/>
    <s v="NA"/>
    <s v="NA"/>
    <s v="NA"/>
    <s v="NA"/>
    <s v="NA"/>
    <s v="NA"/>
    <s v="NA"/>
    <s v="NA"/>
    <s v="NA"/>
    <s v="NA"/>
    <s v="NA"/>
    <s v="NA"/>
    <s v="NA"/>
    <s v="NA"/>
    <s v="NA"/>
    <n v="1.0783229999999999"/>
    <n v="1.089205"/>
    <s v="model"/>
    <n v="213874.7"/>
    <n v="216032.9"/>
    <s v="NA"/>
    <s v="NA"/>
    <s v="NA"/>
    <s v="NA"/>
    <s v="NA"/>
    <s v="NA"/>
    <s v="NA"/>
    <s v="NA"/>
    <s v="NA"/>
    <s v="NA"/>
    <s v="NA"/>
    <s v="NA"/>
    <s v="NA"/>
    <s v="NA"/>
    <s v="NA"/>
    <s v="NA"/>
    <s v="NA"/>
    <s v="NA"/>
    <s v="NA"/>
    <s v="NA"/>
    <s v="NA"/>
    <s v="NA"/>
    <s v="NA"/>
    <s v="NA"/>
  </r>
  <r>
    <x v="8"/>
    <x v="1"/>
    <s v="core"/>
    <x v="2"/>
    <x v="1"/>
    <s v="All Sizes"/>
    <s v="rural"/>
    <n v="42"/>
    <n v="6.7954480000000004"/>
    <n v="1374678"/>
    <s v="NA"/>
    <s v="NA"/>
    <n v="1978"/>
    <n v="2006"/>
    <s v="2004-2013"/>
    <s v="F"/>
    <s v="NA"/>
    <s v="Hospital"/>
    <m/>
    <s v="Hospital"/>
    <s v="Health Care - Inpatient"/>
    <s v="Hospital"/>
    <s v="NA"/>
    <s v="NA"/>
    <s v="NA"/>
    <s v="NA"/>
    <s v="NA"/>
    <s v="NA"/>
    <s v="NA"/>
    <s v="NA"/>
    <s v="NA"/>
    <n v="0"/>
    <n v="202294"/>
    <n v="202294"/>
    <n v="0"/>
    <x v="3"/>
    <s v="NA"/>
    <s v="NA"/>
    <s v="NA"/>
    <s v="NA"/>
    <s v="NA"/>
    <s v="NA"/>
    <s v="NA"/>
    <s v="NA"/>
    <s v="NA"/>
    <n v="416"/>
    <s v="S"/>
    <n v="1"/>
    <n v="8325"/>
    <n v="236"/>
    <s v="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n v="4"/>
    <n v="53"/>
    <s v="NA"/>
    <s v="NA"/>
    <s v="NA"/>
    <s v="NA"/>
    <s v="NA"/>
    <s v="NA"/>
    <s v="NA"/>
    <s v="NA"/>
    <s v="NA"/>
    <s v="NA"/>
    <s v="NA"/>
    <s v="NA"/>
    <s v="NA"/>
    <n v="0"/>
    <s v="NA"/>
    <s v="NA"/>
    <s v="NA"/>
    <n v="27.623100000000001"/>
    <n v="30.269680000000001"/>
    <s v="actual"/>
    <n v="5587987"/>
    <n v="6123376"/>
    <n v="421507.8"/>
    <n v="370293.5"/>
    <n v="418025.1"/>
    <n v="435155.9"/>
    <n v="499975.2"/>
    <n v="522503.2"/>
    <n v="587532.9"/>
    <n v="571611.4"/>
    <n v="500625"/>
    <n v="439104"/>
    <n v="408494.1"/>
    <n v="413159.1"/>
    <n v="513496.9"/>
    <n v="463803.6"/>
    <n v="513496.9"/>
    <n v="496932.4"/>
    <n v="514152.5"/>
    <n v="506766.9"/>
    <n v="546606.1"/>
    <n v="542016.69999999995"/>
    <n v="502177.5"/>
    <n v="513496.9"/>
    <n v="496932.4"/>
    <n v="513496.9"/>
    <n v="1.0783229999999999"/>
    <n v="1.089205"/>
    <s v="model"/>
    <n v="218138.3"/>
    <n v="220339.6"/>
    <s v="NA"/>
    <s v="NA"/>
    <s v="NA"/>
    <s v="NA"/>
    <s v="NA"/>
    <s v="NA"/>
    <s v="NA"/>
    <s v="NA"/>
    <s v="NA"/>
    <s v="NA"/>
    <s v="NA"/>
    <s v="NA"/>
    <s v="NA"/>
    <s v="NA"/>
    <s v="NA"/>
    <s v="NA"/>
    <s v="NA"/>
    <s v="NA"/>
    <s v="NA"/>
    <s v="NA"/>
    <s v="NA"/>
    <s v="NA"/>
    <s v="NA"/>
    <s v="NA"/>
  </r>
  <r>
    <x v="9"/>
    <x v="1"/>
    <s v="core"/>
    <x v="2"/>
    <x v="0"/>
    <s v="All Sizes"/>
    <s v="urban"/>
    <n v="41"/>
    <n v="4.8790959999999997"/>
    <n v="751380.8"/>
    <s v="NA"/>
    <s v="NA"/>
    <n v="1977"/>
    <n v="1977"/>
    <s v="Pre-1980"/>
    <s v="F"/>
    <s v="NA"/>
    <s v="Hospital"/>
    <m/>
    <s v="Hospital"/>
    <s v="Health Care - Inpatient"/>
    <s v="Hospital"/>
    <s v="NA"/>
    <s v="NA"/>
    <s v="NA"/>
    <s v="NA"/>
    <s v="NA"/>
    <s v="NA"/>
    <s v="NA"/>
    <s v="NA"/>
    <s v="NA"/>
    <n v="0"/>
    <n v="154000"/>
    <n v="154000"/>
    <n v="0"/>
    <x v="3"/>
    <s v="NA"/>
    <s v="NA"/>
    <s v="NA"/>
    <s v="NA"/>
    <s v="NA"/>
    <s v="NA"/>
    <s v="NA"/>
    <s v="NA"/>
    <s v="NA"/>
    <n v="485"/>
    <s v="M"/>
    <n v="2"/>
    <n v="5606"/>
    <n v="911"/>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4"/>
    <n v="99"/>
    <s v="NA"/>
    <s v="NA"/>
    <s v="NA"/>
    <s v="NA"/>
    <s v="NA"/>
    <s v="NA"/>
    <s v="NA"/>
    <s v="NA"/>
    <s v="NA"/>
    <s v="NA"/>
    <s v="NA"/>
    <s v="NA"/>
    <s v="NA"/>
    <n v="0"/>
    <s v="NA"/>
    <s v="NA"/>
    <s v="NA"/>
    <n v="25.95805"/>
    <n v="27.43862"/>
    <s v="model"/>
    <n v="3997539"/>
    <n v="4225547"/>
    <s v="NA"/>
    <s v="NA"/>
    <s v="NA"/>
    <s v="NA"/>
    <s v="NA"/>
    <s v="NA"/>
    <s v="NA"/>
    <s v="NA"/>
    <s v="NA"/>
    <s v="NA"/>
    <s v="NA"/>
    <s v="NA"/>
    <s v="NA"/>
    <s v="NA"/>
    <s v="NA"/>
    <s v="NA"/>
    <s v="NA"/>
    <s v="NA"/>
    <s v="NA"/>
    <s v="NA"/>
    <s v="NA"/>
    <s v="NA"/>
    <s v="NA"/>
    <s v="NA"/>
    <n v="1.0783229999999999"/>
    <n v="1.089205"/>
    <s v="model"/>
    <n v="166061.79999999999"/>
    <n v="167737.60000000001"/>
    <s v="NA"/>
    <s v="NA"/>
    <s v="NA"/>
    <s v="NA"/>
    <s v="NA"/>
    <s v="NA"/>
    <s v="NA"/>
    <s v="NA"/>
    <s v="NA"/>
    <s v="NA"/>
    <s v="NA"/>
    <s v="NA"/>
    <s v="NA"/>
    <s v="NA"/>
    <s v="NA"/>
    <s v="NA"/>
    <s v="NA"/>
    <s v="NA"/>
    <s v="NA"/>
    <s v="NA"/>
    <s v="NA"/>
    <s v="NA"/>
    <s v="NA"/>
    <s v="NA"/>
  </r>
  <r>
    <x v="10"/>
    <x v="0"/>
    <s v="core"/>
    <x v="2"/>
    <x v="1"/>
    <s v="All Sizes"/>
    <s v="rural"/>
    <n v="42"/>
    <n v="6.7954480000000004"/>
    <n v="795067.5"/>
    <s v="NA"/>
    <s v="NA"/>
    <n v="1969"/>
    <n v="2012"/>
    <s v="2004-2013"/>
    <s v="F"/>
    <s v="NA"/>
    <s v="Hospital"/>
    <m/>
    <s v="Hospital"/>
    <s v="Health Care - Inpatient"/>
    <s v="Hospital"/>
    <s v="NA"/>
    <s v="NA"/>
    <s v="NA"/>
    <s v="NA"/>
    <s v="NA"/>
    <s v="NA"/>
    <s v="NA"/>
    <s v="NA"/>
    <s v="NA"/>
    <n v="8.5470089999999992"/>
    <n v="117000"/>
    <n v="107000"/>
    <n v="10000"/>
    <x v="3"/>
    <s v="NA"/>
    <s v="NA"/>
    <s v="NA"/>
    <s v="NA"/>
    <s v="NA"/>
    <s v="NA"/>
    <s v="NA"/>
    <s v="NA"/>
    <s v="NA"/>
    <n v="115"/>
    <s v="M"/>
    <n v="3"/>
    <n v="4709"/>
    <n v="8"/>
    <s v="&lt; 6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5"/>
    <s v="NA"/>
    <s v="NA"/>
    <s v="NA"/>
    <s v="NA"/>
    <s v="NA"/>
    <x v="2"/>
    <s v="NA"/>
    <m/>
    <n v="2"/>
    <n v="25"/>
    <s v="NA"/>
    <s v="NA"/>
    <s v="NA"/>
    <s v="NA"/>
    <s v="NA"/>
    <s v="NA"/>
    <s v="NA"/>
    <s v="NA"/>
    <s v="NA"/>
    <s v="NA"/>
    <s v="NA"/>
    <s v="NA"/>
    <s v="NA"/>
    <n v="0"/>
    <s v="NA"/>
    <s v="NA"/>
    <s v="NA"/>
    <n v="25.95805"/>
    <n v="27.43862"/>
    <s v="model"/>
    <n v="2777511"/>
    <n v="2935932"/>
    <s v="NA"/>
    <s v="NA"/>
    <s v="NA"/>
    <s v="NA"/>
    <s v="NA"/>
    <s v="NA"/>
    <s v="NA"/>
    <s v="NA"/>
    <s v="NA"/>
    <s v="NA"/>
    <s v="NA"/>
    <s v="NA"/>
    <s v="NA"/>
    <s v="NA"/>
    <s v="NA"/>
    <s v="NA"/>
    <s v="NA"/>
    <s v="NA"/>
    <s v="NA"/>
    <s v="NA"/>
    <s v="NA"/>
    <s v="NA"/>
    <s v="NA"/>
    <s v="NA"/>
    <n v="1.0783229999999999"/>
    <n v="1.089205"/>
    <s v="model"/>
    <n v="115380.6"/>
    <n v="116544.9"/>
    <s v="NA"/>
    <s v="NA"/>
    <s v="NA"/>
    <s v="NA"/>
    <s v="NA"/>
    <s v="NA"/>
    <s v="NA"/>
    <s v="NA"/>
    <s v="NA"/>
    <s v="NA"/>
    <s v="NA"/>
    <s v="NA"/>
    <s v="NA"/>
    <s v="NA"/>
    <s v="NA"/>
    <s v="NA"/>
    <s v="NA"/>
    <s v="NA"/>
    <s v="NA"/>
    <s v="NA"/>
    <s v="NA"/>
    <s v="NA"/>
    <s v="NA"/>
    <s v="NA"/>
  </r>
  <r>
    <x v="11"/>
    <x v="0"/>
    <s v="core"/>
    <x v="2"/>
    <x v="0"/>
    <s v="All Sizes"/>
    <s v="rural"/>
    <n v="42"/>
    <n v="6.7954480000000004"/>
    <n v="2060971"/>
    <s v="NA"/>
    <s v="NA"/>
    <n v="2000"/>
    <n v="2000"/>
    <s v="1981-2003"/>
    <s v="F"/>
    <s v="NA"/>
    <s v="Hospital"/>
    <m/>
    <s v="Hospital"/>
    <s v="Health Care - Inpatient"/>
    <s v="Hospital"/>
    <s v="NA"/>
    <s v="NA"/>
    <s v="NA"/>
    <s v="NA"/>
    <s v="NA"/>
    <s v="NA"/>
    <s v="NA"/>
    <s v="NA"/>
    <s v="NA"/>
    <n v="0"/>
    <n v="303287"/>
    <n v="303287"/>
    <n v="0"/>
    <x v="3"/>
    <s v="NA"/>
    <s v="NA"/>
    <s v="NA"/>
    <s v="NA"/>
    <s v="NA"/>
    <s v="NA"/>
    <s v="NA"/>
    <s v="NA"/>
    <s v="NA"/>
    <n v="852"/>
    <s v="M"/>
    <n v="4"/>
    <n v="4735"/>
    <n v="418"/>
    <s v="&lt; 6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6"/>
    <n v="111"/>
    <s v="NA"/>
    <s v="NA"/>
    <s v="NA"/>
    <s v="NA"/>
    <s v="NA"/>
    <s v="NA"/>
    <s v="NA"/>
    <s v="NA"/>
    <s v="NA"/>
    <s v="NA"/>
    <s v="NA"/>
    <s v="NA"/>
    <s v="NA"/>
    <n v="4"/>
    <s v="NA"/>
    <s v="NA"/>
    <s v="NA"/>
    <n v="25.95805"/>
    <n v="27.43862"/>
    <s v="model"/>
    <n v="7872738"/>
    <n v="8321776"/>
    <s v="NA"/>
    <s v="NA"/>
    <s v="NA"/>
    <s v="NA"/>
    <s v="NA"/>
    <s v="NA"/>
    <s v="NA"/>
    <s v="NA"/>
    <s v="NA"/>
    <s v="NA"/>
    <s v="NA"/>
    <s v="NA"/>
    <s v="NA"/>
    <s v="NA"/>
    <s v="NA"/>
    <s v="NA"/>
    <s v="NA"/>
    <s v="NA"/>
    <s v="NA"/>
    <s v="NA"/>
    <s v="NA"/>
    <s v="NA"/>
    <s v="NA"/>
    <s v="NA"/>
    <n v="1.0783229999999999"/>
    <n v="1.089205"/>
    <s v="model"/>
    <n v="327041.5"/>
    <n v="330341.7"/>
    <s v="NA"/>
    <s v="NA"/>
    <s v="NA"/>
    <s v="NA"/>
    <s v="NA"/>
    <s v="NA"/>
    <s v="NA"/>
    <s v="NA"/>
    <s v="NA"/>
    <s v="NA"/>
    <s v="NA"/>
    <s v="NA"/>
    <s v="NA"/>
    <s v="NA"/>
    <s v="NA"/>
    <s v="NA"/>
    <s v="NA"/>
    <s v="NA"/>
    <s v="NA"/>
    <s v="NA"/>
    <s v="NA"/>
    <s v="NA"/>
    <s v="NA"/>
    <s v="NA"/>
  </r>
  <r>
    <x v="12"/>
    <x v="0"/>
    <s v="core"/>
    <x v="2"/>
    <x v="0"/>
    <s v="All Sizes"/>
    <s v="urban"/>
    <n v="41"/>
    <n v="4.8790959999999997"/>
    <n v="9846016"/>
    <s v="NA"/>
    <s v="NA"/>
    <n v="1953"/>
    <n v="2000"/>
    <s v="1981-2003"/>
    <s v="F"/>
    <s v="NA"/>
    <s v="Hospital"/>
    <m/>
    <s v="Hospital"/>
    <s v="Health Care - Inpatient"/>
    <s v="Hospital"/>
    <s v="NA"/>
    <s v="NA"/>
    <s v="NA"/>
    <s v="NA"/>
    <s v="NA"/>
    <s v="NA"/>
    <s v="NA"/>
    <s v="NA"/>
    <s v="NA"/>
    <n v="20.71358"/>
    <n v="2018000"/>
    <n v="1600000"/>
    <n v="418000"/>
    <x v="3"/>
    <s v="NA"/>
    <s v="NA"/>
    <s v="NA"/>
    <s v="NA"/>
    <s v="NA"/>
    <s v="NA"/>
    <s v="NA"/>
    <s v="NA"/>
    <s v="NA"/>
    <n v="900"/>
    <s v="M"/>
    <n v="6"/>
    <n v="4777"/>
    <n v="262"/>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24"/>
    <n v="375"/>
    <s v="NA"/>
    <s v="NA"/>
    <s v="NA"/>
    <s v="NA"/>
    <s v="NA"/>
    <s v="NA"/>
    <s v="NA"/>
    <s v="NA"/>
    <s v="NA"/>
    <s v="NA"/>
    <s v="NA"/>
    <s v="NA"/>
    <s v="NA"/>
    <n v="0"/>
    <s v="NA"/>
    <s v="NA"/>
    <s v="NA"/>
    <n v="18.636769999999999"/>
    <n v="19.740259999999999"/>
    <s v="actual"/>
    <n v="29818836"/>
    <n v="31584418"/>
    <n v="2194321"/>
    <n v="1991655"/>
    <n v="2275943"/>
    <n v="2374873"/>
    <n v="2518312"/>
    <n v="2637288"/>
    <n v="2905173"/>
    <n v="3020278"/>
    <n v="2710266"/>
    <n v="2524599"/>
    <n v="2320888"/>
    <n v="2345240"/>
    <n v="2624373"/>
    <n v="2370402"/>
    <n v="2624373"/>
    <n v="2539716"/>
    <n v="2640050"/>
    <n v="2605035"/>
    <n v="2856907"/>
    <n v="2880422"/>
    <n v="2652064"/>
    <n v="2626986"/>
    <n v="2539716"/>
    <n v="2624373"/>
    <n v="1.178482"/>
    <n v="1.184426"/>
    <s v="actual"/>
    <n v="1885571"/>
    <n v="1895081"/>
    <n v="196318.9"/>
    <n v="164177.20000000001"/>
    <n v="171979.5"/>
    <n v="156400.1"/>
    <n v="144123.9"/>
    <n v="131041.3"/>
    <n v="124940"/>
    <n v="127120"/>
    <n v="132091.5"/>
    <n v="159203.4"/>
    <n v="168807.5"/>
    <n v="209367.6"/>
    <n v="194733.1"/>
    <n v="168079.4"/>
    <n v="175328.2"/>
    <n v="160035.5"/>
    <n v="150146.9"/>
    <n v="133319.79999999999"/>
    <n v="128485.6"/>
    <n v="128214.8"/>
    <n v="131063.4"/>
    <n v="156284.29999999999"/>
    <n v="174025.1"/>
    <n v="195364.9"/>
  </r>
  <r>
    <x v="13"/>
    <x v="2"/>
    <s v="core"/>
    <x v="2"/>
    <x v="1"/>
    <s v="All Sizes"/>
    <s v="urban"/>
    <n v="41"/>
    <n v="4.8790959999999997"/>
    <n v="10300197"/>
    <s v="NA"/>
    <s v="NA"/>
    <n v="1939"/>
    <n v="2008"/>
    <s v="2004-2013"/>
    <s v="F"/>
    <s v="NA"/>
    <s v="Hospital"/>
    <m/>
    <s v="Hospital"/>
    <s v="Health Care - Inpatient"/>
    <s v="Hospital"/>
    <s v="NA"/>
    <s v="NA"/>
    <s v="NA"/>
    <s v="NA"/>
    <s v="NA"/>
    <s v="NA"/>
    <s v="NA"/>
    <s v="NA"/>
    <s v="NA"/>
    <n v="35.614690000000003"/>
    <n v="2111087"/>
    <n v="1359230"/>
    <n v="751857"/>
    <x v="3"/>
    <s v="NA"/>
    <s v="NA"/>
    <s v="NA"/>
    <s v="NA"/>
    <s v="NA"/>
    <s v="NA"/>
    <s v="NA"/>
    <s v="NA"/>
    <s v="NA"/>
    <n v="145"/>
    <s v="M"/>
    <n v="10"/>
    <n v="4300"/>
    <n v="393"/>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23"/>
    <n v="408"/>
    <s v="NA"/>
    <s v="NA"/>
    <s v="NA"/>
    <s v="NA"/>
    <s v="NA"/>
    <s v="NA"/>
    <s v="NA"/>
    <s v="NA"/>
    <s v="NA"/>
    <s v="NA"/>
    <s v="NA"/>
    <s v="NA"/>
    <s v="NA"/>
    <n v="6"/>
    <s v="NA"/>
    <s v="NA"/>
    <s v="NA"/>
    <n v="5.5380440000000002"/>
    <n v="5.758006"/>
    <s v="actual"/>
    <n v="7527475"/>
    <n v="7826454"/>
    <n v="580760.19999999995"/>
    <n v="517667.8"/>
    <n v="572767.80000000005"/>
    <n v="597441.4"/>
    <n v="641967.1"/>
    <n v="662645.5"/>
    <n v="752858.3"/>
    <n v="771082.3"/>
    <n v="676897.9"/>
    <n v="601075"/>
    <n v="569115.30000000005"/>
    <n v="583196.19999999995"/>
    <n v="628742.5"/>
    <n v="567896.4"/>
    <n v="628742.5"/>
    <n v="608460.5"/>
    <n v="643829.69999999995"/>
    <n v="652644.4"/>
    <n v="766682.5"/>
    <n v="775303.7"/>
    <n v="684974"/>
    <n v="631975.4"/>
    <n v="608460.5"/>
    <n v="628742.5"/>
    <n v="0.20205200000000001"/>
    <n v="0.19830100000000001"/>
    <s v="actual"/>
    <n v="274635.3"/>
    <n v="269536.90000000002"/>
    <n v="32254.47"/>
    <n v="26475.19"/>
    <n v="26765.13"/>
    <n v="22084.82"/>
    <n v="19626.939999999999"/>
    <n v="17303.330000000002"/>
    <n v="15664.25"/>
    <n v="14605.88"/>
    <n v="16714.53"/>
    <n v="21968.86"/>
    <n v="28118.41"/>
    <n v="33053.480000000003"/>
    <n v="31296.57"/>
    <n v="26270.95"/>
    <n v="26465.87"/>
    <n v="22859.88"/>
    <n v="20047.310000000001"/>
    <n v="16575.5"/>
    <n v="15440.26"/>
    <n v="15328.43"/>
    <n v="16240.04"/>
    <n v="21344.44"/>
    <n v="26594.720000000001"/>
    <n v="31072.92"/>
  </r>
  <r>
    <x v="14"/>
    <x v="2"/>
    <s v="core"/>
    <x v="2"/>
    <x v="0"/>
    <s v="All Sizes"/>
    <s v="urban"/>
    <n v="41"/>
    <n v="4.8790959999999997"/>
    <n v="648919.80000000005"/>
    <s v="NA"/>
    <s v="NA"/>
    <n v="1963"/>
    <n v="1970"/>
    <s v="Pre-1980"/>
    <s v="F"/>
    <s v="NA"/>
    <s v="Specialty Hospital"/>
    <m/>
    <s v="Hospital"/>
    <s v="Health Care - Inpatient"/>
    <s v="Hospital"/>
    <s v="NA"/>
    <s v="NA"/>
    <s v="NA"/>
    <s v="NA"/>
    <s v="NA"/>
    <s v="NA"/>
    <s v="NA"/>
    <s v="NA"/>
    <s v="NA"/>
    <n v="9.7744359999999997"/>
    <n v="133000"/>
    <n v="120000"/>
    <n v="13000"/>
    <x v="3"/>
    <s v="NA"/>
    <s v="NA"/>
    <s v="NA"/>
    <s v="NA"/>
    <s v="NA"/>
    <s v="NA"/>
    <s v="NA"/>
    <s v="NA"/>
    <s v="NA"/>
    <s v="NA"/>
    <s v="S"/>
    <n v="1"/>
    <n v="4300"/>
    <n v="393"/>
    <s v="&lt; 6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0"/>
    <n v="73"/>
    <s v="NA"/>
    <s v="NA"/>
    <s v="NA"/>
    <s v="NA"/>
    <s v="NA"/>
    <s v="NA"/>
    <s v="NA"/>
    <s v="NA"/>
    <s v="NA"/>
    <s v="NA"/>
    <s v="NA"/>
    <s v="NA"/>
    <s v="NA"/>
    <s v="NA"/>
    <s v="NA"/>
    <s v="NA"/>
    <s v="NA"/>
    <n v="17.423459999999999"/>
    <n v="17.84374"/>
    <s v="actual"/>
    <n v="2090816"/>
    <n v="2141249"/>
    <n v="178093.2"/>
    <n v="152231.6"/>
    <n v="162731.1"/>
    <n v="159734.1"/>
    <n v="180677.4"/>
    <n v="180797.4"/>
    <n v="203114.5"/>
    <n v="206442"/>
    <n v="193879.1"/>
    <n v="165663.79999999999"/>
    <n v="149312.1"/>
    <n v="158139.5"/>
    <n v="173176.4"/>
    <n v="156417.4"/>
    <n v="173176.4"/>
    <n v="167590.1"/>
    <n v="176818.4"/>
    <n v="178255.9"/>
    <n v="206474.7"/>
    <n v="208555.9"/>
    <n v="186060.2"/>
    <n v="173956.8"/>
    <n v="167590.1"/>
    <n v="173176.4"/>
    <n v="0.77253000000000005"/>
    <n v="0.74389499999999997"/>
    <s v="actual"/>
    <n v="92703.59"/>
    <n v="89267.38"/>
    <n v="14740.83"/>
    <n v="8310.8970000000008"/>
    <n v="8623.5169999999998"/>
    <n v="8095.5169999999998"/>
    <n v="6520.616"/>
    <n v="5103.0439999999999"/>
    <n v="2878.7739999999999"/>
    <n v="3047.14"/>
    <n v="4133.2179999999998"/>
    <n v="7716.6210000000001"/>
    <n v="9395.3539999999994"/>
    <n v="14138.06"/>
    <n v="12086.43"/>
    <n v="9846.41"/>
    <n v="9497.14"/>
    <n v="7715.5519999999997"/>
    <n v="6056.7449999999999"/>
    <n v="4347.0820000000003"/>
    <n v="3587.3319999999999"/>
    <n v="3527.395"/>
    <n v="4167.2700000000004"/>
    <n v="6752.0159999999996"/>
    <n v="9717.4539999999997"/>
    <n v="11966.55"/>
  </r>
  <r>
    <x v="15"/>
    <x v="0"/>
    <s v="core"/>
    <x v="2"/>
    <x v="0"/>
    <s v="All Sizes"/>
    <s v="urban"/>
    <n v="41"/>
    <n v="4.8790959999999997"/>
    <n v="5367006"/>
    <s v="NA"/>
    <s v="NA"/>
    <n v="1928"/>
    <n v="1988"/>
    <s v="1981-2003"/>
    <s v="F"/>
    <s v="NA"/>
    <s v="Hospital"/>
    <m/>
    <s v="Hospital"/>
    <s v="Health Care - Inpatient"/>
    <s v="Hospital"/>
    <s v="NA"/>
    <s v="NA"/>
    <s v="NA"/>
    <s v="NA"/>
    <s v="NA"/>
    <s v="NA"/>
    <s v="NA"/>
    <s v="NA"/>
    <s v="NA"/>
    <n v="18.181819999999998"/>
    <n v="1100000"/>
    <n v="900000"/>
    <n v="200000"/>
    <x v="3"/>
    <s v="NA"/>
    <s v="NA"/>
    <s v="NA"/>
    <s v="NA"/>
    <s v="NA"/>
    <s v="NA"/>
    <s v="NA"/>
    <s v="NA"/>
    <s v="NA"/>
    <s v="NA"/>
    <s v="M"/>
    <n v="7"/>
    <n v="4300"/>
    <n v="393"/>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11"/>
    <n v="227"/>
    <s v="NA"/>
    <s v="NA"/>
    <s v="NA"/>
    <s v="NA"/>
    <s v="NA"/>
    <s v="NA"/>
    <s v="NA"/>
    <s v="NA"/>
    <s v="NA"/>
    <s v="NA"/>
    <s v="NA"/>
    <s v="NA"/>
    <s v="NA"/>
    <n v="0"/>
    <s v="NA"/>
    <s v="NA"/>
    <s v="NA"/>
    <n v="25.95805"/>
    <n v="27.43862"/>
    <s v="model"/>
    <n v="23362241"/>
    <n v="24694755"/>
    <s v="NA"/>
    <s v="NA"/>
    <s v="NA"/>
    <s v="NA"/>
    <s v="NA"/>
    <s v="NA"/>
    <s v="NA"/>
    <s v="NA"/>
    <s v="NA"/>
    <s v="NA"/>
    <s v="NA"/>
    <s v="NA"/>
    <s v="NA"/>
    <s v="NA"/>
    <s v="NA"/>
    <s v="NA"/>
    <s v="NA"/>
    <s v="NA"/>
    <s v="NA"/>
    <s v="NA"/>
    <s v="NA"/>
    <s v="NA"/>
    <s v="NA"/>
    <s v="NA"/>
    <n v="1.0783229999999999"/>
    <n v="1.089205"/>
    <s v="model"/>
    <n v="970491"/>
    <n v="980284.6"/>
    <s v="NA"/>
    <s v="NA"/>
    <s v="NA"/>
    <s v="NA"/>
    <s v="NA"/>
    <s v="NA"/>
    <s v="NA"/>
    <s v="NA"/>
    <s v="NA"/>
    <s v="NA"/>
    <s v="NA"/>
    <s v="NA"/>
    <s v="NA"/>
    <s v="NA"/>
    <s v="NA"/>
    <s v="NA"/>
    <s v="NA"/>
    <s v="NA"/>
    <s v="NA"/>
    <s v="NA"/>
    <s v="NA"/>
    <s v="NA"/>
    <s v="NA"/>
    <s v="NA"/>
  </r>
  <r>
    <x v="16"/>
    <x v="2"/>
    <s v="core"/>
    <x v="3"/>
    <x v="0"/>
    <s v="All Sizes"/>
    <s v="urban"/>
    <n v="67"/>
    <n v="2.9707880000000002"/>
    <n v="959564.4"/>
    <s v="NA"/>
    <s v="NA"/>
    <n v="1950"/>
    <n v="1980"/>
    <s v="Pre-1980"/>
    <s v="F"/>
    <s v="NA"/>
    <s v="4 Year College + Grad School"/>
    <m/>
    <s v="University"/>
    <s v="Education"/>
    <s v="University"/>
    <s v="NA"/>
    <s v="NA"/>
    <s v="NA"/>
    <s v="NA"/>
    <s v="NA"/>
    <s v="NA"/>
    <s v="NA"/>
    <s v="NA"/>
    <s v="NA"/>
    <n v="0"/>
    <n v="323000"/>
    <n v="323000"/>
    <n v="0"/>
    <x v="3"/>
    <s v="NA"/>
    <s v="NA"/>
    <s v="NA"/>
    <s v="NA"/>
    <s v="NA"/>
    <s v="NA"/>
    <s v="NA"/>
    <s v="NA"/>
    <s v="NA"/>
    <n v="1766"/>
    <s v="M"/>
    <n v="24"/>
    <n v="4300"/>
    <n v="393"/>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315157.5"/>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s v="NA"/>
    <s v="NA"/>
    <s v="NA"/>
    <s v="NA"/>
    <s v="NA"/>
    <s v="NA"/>
    <s v="NA"/>
    <s v="NA"/>
    <s v="NA"/>
    <s v="NA"/>
    <s v="NA"/>
    <s v="NA"/>
    <s v="NA"/>
    <s v="NA"/>
    <s v="NA"/>
    <n v="8"/>
    <s v="NA"/>
    <s v="NA"/>
    <s v="NA"/>
    <n v="17.065249999999999"/>
    <n v="16.912179999999999"/>
    <s v="model"/>
    <n v="5512076"/>
    <n v="5462633"/>
    <s v="NA"/>
    <s v="NA"/>
    <s v="NA"/>
    <s v="NA"/>
    <s v="NA"/>
    <s v="NA"/>
    <s v="NA"/>
    <s v="NA"/>
    <s v="NA"/>
    <s v="NA"/>
    <s v="NA"/>
    <s v="NA"/>
    <s v="NA"/>
    <s v="NA"/>
    <s v="NA"/>
    <s v="NA"/>
    <s v="NA"/>
    <s v="NA"/>
    <s v="NA"/>
    <s v="NA"/>
    <s v="NA"/>
    <s v="NA"/>
    <s v="NA"/>
    <s v="NA"/>
    <n v="0.45605600000000002"/>
    <n v="0.48372399999999999"/>
    <s v="model"/>
    <n v="147306"/>
    <n v="156242.79999999999"/>
    <s v="NA"/>
    <s v="NA"/>
    <s v="NA"/>
    <s v="NA"/>
    <s v="NA"/>
    <s v="NA"/>
    <s v="NA"/>
    <s v="NA"/>
    <s v="NA"/>
    <s v="NA"/>
    <s v="NA"/>
    <s v="NA"/>
    <s v="NA"/>
    <s v="NA"/>
    <s v="NA"/>
    <s v="NA"/>
    <s v="NA"/>
    <s v="NA"/>
    <s v="NA"/>
    <s v="NA"/>
    <s v="NA"/>
    <s v="NA"/>
    <s v="NA"/>
    <s v="NA"/>
  </r>
  <r>
    <x v="17"/>
    <x v="0"/>
    <s v="core"/>
    <x v="2"/>
    <x v="0"/>
    <s v="All Sizes"/>
    <s v="urban"/>
    <n v="41"/>
    <n v="4.8790959999999997"/>
    <n v="1546015"/>
    <s v="NA"/>
    <s v="NA"/>
    <n v="1972"/>
    <n v="1972"/>
    <s v="Pre-1980"/>
    <s v="F"/>
    <s v="NA"/>
    <s v="Hospital"/>
    <m/>
    <s v="Hospital"/>
    <s v="Health Care - Inpatient"/>
    <s v="Hospital"/>
    <s v="NA"/>
    <s v="NA"/>
    <s v="NA"/>
    <s v="NA"/>
    <s v="NA"/>
    <s v="NA"/>
    <s v="NA"/>
    <s v="NA"/>
    <s v="NA"/>
    <s v="NA"/>
    <n v="316865"/>
    <n v="316865"/>
    <s v="NA"/>
    <x v="3"/>
    <s v="NA"/>
    <s v="NA"/>
    <s v="NA"/>
    <s v="NA"/>
    <s v="NA"/>
    <s v="NA"/>
    <s v="NA"/>
    <s v="NA"/>
    <s v="NA"/>
    <n v="179"/>
    <s v="M"/>
    <n v="3"/>
    <n v="4532"/>
    <n v="323"/>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6"/>
    <n v="144"/>
    <s v="NA"/>
    <s v="NA"/>
    <s v="NA"/>
    <s v="NA"/>
    <s v="NA"/>
    <s v="NA"/>
    <s v="NA"/>
    <s v="NA"/>
    <s v="NA"/>
    <s v="NA"/>
    <s v="NA"/>
    <s v="NA"/>
    <s v="NA"/>
    <n v="0"/>
    <s v="NA"/>
    <s v="NA"/>
    <s v="NA"/>
    <n v="25.95805"/>
    <n v="27.43862"/>
    <s v="model"/>
    <n v="8225196"/>
    <n v="8694337"/>
    <s v="NA"/>
    <s v="NA"/>
    <s v="NA"/>
    <s v="NA"/>
    <s v="NA"/>
    <s v="NA"/>
    <s v="NA"/>
    <s v="NA"/>
    <s v="NA"/>
    <s v="NA"/>
    <s v="NA"/>
    <s v="NA"/>
    <s v="NA"/>
    <s v="NA"/>
    <s v="NA"/>
    <s v="NA"/>
    <s v="NA"/>
    <s v="NA"/>
    <s v="NA"/>
    <s v="NA"/>
    <s v="NA"/>
    <s v="NA"/>
    <s v="NA"/>
    <s v="NA"/>
    <n v="1.0783229999999999"/>
    <n v="1.089205"/>
    <s v="model"/>
    <n v="341682.9"/>
    <n v="345131"/>
    <s v="NA"/>
    <s v="NA"/>
    <s v="NA"/>
    <s v="NA"/>
    <s v="NA"/>
    <s v="NA"/>
    <s v="NA"/>
    <s v="NA"/>
    <s v="NA"/>
    <s v="NA"/>
    <s v="NA"/>
    <s v="NA"/>
    <s v="NA"/>
    <s v="NA"/>
    <s v="NA"/>
    <s v="NA"/>
    <s v="NA"/>
    <s v="NA"/>
    <s v="NA"/>
    <s v="NA"/>
    <s v="NA"/>
    <s v="NA"/>
    <s v="NA"/>
    <s v="NA"/>
  </r>
  <r>
    <x v="18"/>
    <x v="0"/>
    <s v="core"/>
    <x v="3"/>
    <x v="0"/>
    <s v="All Sizes"/>
    <s v="urban"/>
    <n v="67"/>
    <n v="2.9707880000000002"/>
    <n v="2911316"/>
    <s v="NA"/>
    <s v="NA"/>
    <n v="1883"/>
    <n v="1955"/>
    <s v="Pre-1980"/>
    <s v="F"/>
    <s v="NA"/>
    <s v="4 Year College"/>
    <m/>
    <s v="University"/>
    <s v="Education"/>
    <s v="University"/>
    <s v="NA"/>
    <s v="NA"/>
    <s v="NA"/>
    <s v="NA"/>
    <s v="NA"/>
    <s v="NA"/>
    <s v="NA"/>
    <s v="NA"/>
    <s v="NA"/>
    <n v="0"/>
    <n v="979981"/>
    <n v="979981"/>
    <n v="0"/>
    <x v="3"/>
    <s v="NA"/>
    <s v="NA"/>
    <s v="NA"/>
    <s v="NA"/>
    <s v="NA"/>
    <s v="NA"/>
    <s v="NA"/>
    <s v="NA"/>
    <s v="NA"/>
    <s v="NA"/>
    <s v="M"/>
    <n v="76"/>
    <n v="4815"/>
    <n v="288"/>
    <s v="&lt; 6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n v="956187"/>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s v="NA"/>
    <s v="NA"/>
    <s v="NA"/>
    <s v="NA"/>
    <s v="NA"/>
    <s v="NA"/>
    <s v="NA"/>
    <s v="NA"/>
    <s v="NA"/>
    <s v="NA"/>
    <s v="NA"/>
    <s v="NA"/>
    <s v="NA"/>
    <s v="NA"/>
    <s v="NA"/>
    <n v="1"/>
    <s v="NA"/>
    <s v="NA"/>
    <s v="NA"/>
    <n v="8.1670970000000001"/>
    <n v="8.4952970000000008"/>
    <s v="actual"/>
    <n v="8003600"/>
    <n v="8325229"/>
    <n v="774271.8"/>
    <n v="678464"/>
    <n v="705392.4"/>
    <n v="684575.9"/>
    <n v="682093.6"/>
    <n v="529978.30000000005"/>
    <n v="539505.19999999995"/>
    <n v="573288.30000000005"/>
    <n v="666497.1"/>
    <n v="716818.4"/>
    <n v="710601"/>
    <n v="742113.8"/>
    <n v="750532"/>
    <n v="667267.19999999995"/>
    <n v="725080.2"/>
    <n v="688421"/>
    <n v="692291"/>
    <n v="655287.9"/>
    <n v="665922.1"/>
    <n v="666266"/>
    <n v="653568.19999999995"/>
    <n v="701462.8"/>
    <n v="708255"/>
    <n v="750875.9"/>
    <n v="0.45605600000000002"/>
    <n v="0.48372399999999999"/>
    <s v="model"/>
    <n v="446925.8"/>
    <n v="474040.1"/>
    <s v="NA"/>
    <s v="NA"/>
    <s v="NA"/>
    <s v="NA"/>
    <s v="NA"/>
    <s v="NA"/>
    <s v="NA"/>
    <s v="NA"/>
    <s v="NA"/>
    <s v="NA"/>
    <s v="NA"/>
    <s v="NA"/>
    <s v="NA"/>
    <s v="NA"/>
    <s v="NA"/>
    <s v="NA"/>
    <s v="NA"/>
    <s v="NA"/>
    <s v="NA"/>
    <s v="NA"/>
    <s v="NA"/>
    <s v="NA"/>
    <s v="NA"/>
    <s v="NA"/>
  </r>
  <r>
    <x v="19"/>
    <x v="2"/>
    <s v="core"/>
    <x v="2"/>
    <x v="1"/>
    <s v="All Sizes"/>
    <s v="urban"/>
    <n v="41"/>
    <n v="4.8790959999999997"/>
    <n v="5067527"/>
    <s v="NA"/>
    <s v="NA"/>
    <n v="1971"/>
    <n v="2006"/>
    <s v="2004-2013"/>
    <s v="F"/>
    <s v="NA"/>
    <s v="Hospital"/>
    <m/>
    <s v="Hospital"/>
    <s v="Health Care - Inpatient"/>
    <s v="Hospital"/>
    <s v="NA"/>
    <s v="NA"/>
    <s v="NA"/>
    <s v="NA"/>
    <s v="NA"/>
    <s v="NA"/>
    <s v="NA"/>
    <s v="NA"/>
    <s v="NA"/>
    <n v="26.477440000000001"/>
    <n v="1038620"/>
    <n v="763620"/>
    <n v="275000"/>
    <x v="3"/>
    <s v="NA"/>
    <s v="NA"/>
    <s v="NA"/>
    <s v="NA"/>
    <s v="NA"/>
    <s v="NA"/>
    <s v="NA"/>
    <s v="NA"/>
    <s v="NA"/>
    <s v="NA"/>
    <s v="M"/>
    <n v="3"/>
    <n v="4990"/>
    <n v="197"/>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26"/>
    <n v="407"/>
    <s v="NA"/>
    <s v="NA"/>
    <s v="NA"/>
    <s v="NA"/>
    <s v="NA"/>
    <s v="NA"/>
    <s v="NA"/>
    <s v="NA"/>
    <s v="NA"/>
    <s v="NA"/>
    <s v="NA"/>
    <s v="NA"/>
    <s v="NA"/>
    <n v="0"/>
    <s v="NA"/>
    <s v="NA"/>
    <s v="NA"/>
    <n v="25.95805"/>
    <n v="27.43862"/>
    <s v="model"/>
    <n v="19822083"/>
    <n v="20952677"/>
    <s v="NA"/>
    <s v="NA"/>
    <s v="NA"/>
    <s v="NA"/>
    <s v="NA"/>
    <s v="NA"/>
    <s v="NA"/>
    <s v="NA"/>
    <s v="NA"/>
    <s v="NA"/>
    <s v="NA"/>
    <s v="NA"/>
    <s v="NA"/>
    <s v="NA"/>
    <s v="NA"/>
    <s v="NA"/>
    <s v="NA"/>
    <s v="NA"/>
    <s v="NA"/>
    <s v="NA"/>
    <s v="NA"/>
    <s v="NA"/>
    <s v="NA"/>
    <s v="NA"/>
    <n v="1.0783229999999999"/>
    <n v="1.089205"/>
    <s v="model"/>
    <n v="823429.3"/>
    <n v="831738.8"/>
    <s v="NA"/>
    <s v="NA"/>
    <s v="NA"/>
    <s v="NA"/>
    <s v="NA"/>
    <s v="NA"/>
    <s v="NA"/>
    <s v="NA"/>
    <s v="NA"/>
    <s v="NA"/>
    <s v="NA"/>
    <s v="NA"/>
    <s v="NA"/>
    <s v="NA"/>
    <s v="NA"/>
    <s v="NA"/>
    <s v="NA"/>
    <s v="NA"/>
    <s v="NA"/>
    <s v="NA"/>
    <s v="NA"/>
    <s v="NA"/>
    <s v="NA"/>
    <s v="NA"/>
  </r>
  <r>
    <x v="20"/>
    <x v="2"/>
    <s v="core"/>
    <x v="2"/>
    <x v="1"/>
    <s v="All Sizes"/>
    <s v="urban"/>
    <n v="41"/>
    <n v="4.8790959999999997"/>
    <n v="5264335"/>
    <s v="NA"/>
    <s v="NA"/>
    <n v="2005"/>
    <n v="2005"/>
    <s v="2004-2013"/>
    <s v="F"/>
    <s v="NA"/>
    <s v="Hospital"/>
    <m/>
    <s v="Hospital"/>
    <s v="Health Care - Inpatient"/>
    <s v="Hospital"/>
    <s v="NA"/>
    <s v="NA"/>
    <s v="NA"/>
    <s v="NA"/>
    <s v="NA"/>
    <s v="NA"/>
    <s v="NA"/>
    <s v="NA"/>
    <s v="NA"/>
    <n v="41.706940000000003"/>
    <n v="1078957"/>
    <n v="628957"/>
    <n v="450000"/>
    <x v="3"/>
    <s v="NA"/>
    <s v="NA"/>
    <s v="NA"/>
    <s v="NA"/>
    <s v="NA"/>
    <s v="NA"/>
    <s v="NA"/>
    <s v="NA"/>
    <s v="NA"/>
    <n v="259"/>
    <s v="M"/>
    <n v="4"/>
    <n v="4990"/>
    <n v="197"/>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5"/>
    <s v="NA"/>
    <s v="NA"/>
    <s v="NA"/>
    <s v="NA"/>
    <s v="NA"/>
    <x v="2"/>
    <s v="NA"/>
    <m/>
    <n v="11"/>
    <n v="216"/>
    <s v="NA"/>
    <s v="NA"/>
    <s v="NA"/>
    <s v="NA"/>
    <s v="NA"/>
    <s v="NA"/>
    <s v="NA"/>
    <s v="NA"/>
    <s v="NA"/>
    <s v="NA"/>
    <s v="NA"/>
    <s v="NA"/>
    <s v="NA"/>
    <n v="4"/>
    <s v="NA"/>
    <s v="NA"/>
    <s v="NA"/>
    <n v="29.110019999999999"/>
    <n v="28.522590000000001"/>
    <s v="actual"/>
    <n v="18308950"/>
    <n v="17939484"/>
    <n v="1564470"/>
    <n v="1350240"/>
    <n v="1467660"/>
    <n v="1408920"/>
    <n v="1469690"/>
    <n v="1484850"/>
    <n v="1628830"/>
    <n v="1722400"/>
    <n v="1614290"/>
    <n v="1516690"/>
    <n v="1470880"/>
    <n v="1610030"/>
    <n v="1553990"/>
    <n v="1388383"/>
    <n v="1514171"/>
    <n v="1444127"/>
    <n v="1467522"/>
    <n v="1428898"/>
    <n v="1592679"/>
    <n v="1600149"/>
    <n v="1445604"/>
    <n v="1479057"/>
    <n v="1472905"/>
    <n v="1551999"/>
    <n v="1.025595"/>
    <n v="1.0457749999999999"/>
    <s v="actual"/>
    <n v="645054.9"/>
    <n v="657747.30000000005"/>
    <n v="81696.100000000006"/>
    <n v="54498.3"/>
    <n v="55905.1"/>
    <n v="49274.51"/>
    <n v="46821.599999999999"/>
    <n v="40428.28"/>
    <n v="38405.910000000003"/>
    <n v="38045.449999999997"/>
    <n v="40021.269999999997"/>
    <n v="49429.4"/>
    <n v="58875.94"/>
    <n v="91653.01"/>
    <n v="74747.05"/>
    <n v="63347.46"/>
    <n v="63848.63"/>
    <n v="55986.63"/>
    <n v="49185.3"/>
    <n v="41075.599999999999"/>
    <n v="37940.11"/>
    <n v="38088.720000000001"/>
    <n v="41224.22"/>
    <n v="54238.2"/>
    <n v="63863.21"/>
    <n v="74202.13"/>
  </r>
  <r>
    <x v="21"/>
    <x v="2"/>
    <s v="core"/>
    <x v="2"/>
    <x v="0"/>
    <s v="All Sizes"/>
    <s v="rural"/>
    <n v="42"/>
    <n v="6.7954480000000004"/>
    <n v="3870912"/>
    <s v="NA"/>
    <s v="NA"/>
    <n v="1924"/>
    <n v="1968"/>
    <s v="Pre-1980"/>
    <s v="F"/>
    <s v="NA"/>
    <s v="Hospital"/>
    <m/>
    <s v="Hospital"/>
    <s v="Health Care - Inpatient"/>
    <s v="Hospital"/>
    <s v="NA"/>
    <s v="NA"/>
    <s v="NA"/>
    <s v="NA"/>
    <s v="NA"/>
    <s v="NA"/>
    <s v="NA"/>
    <s v="NA"/>
    <s v="NA"/>
    <n v="33.237009999999998"/>
    <n v="569633"/>
    <n v="380304"/>
    <n v="189329"/>
    <x v="3"/>
    <s v="NA"/>
    <s v="NA"/>
    <s v="NA"/>
    <s v="NA"/>
    <s v="NA"/>
    <s v="NA"/>
    <s v="NA"/>
    <s v="NA"/>
    <s v="NA"/>
    <n v="300"/>
    <s v="S"/>
    <n v="1"/>
    <n v="4900"/>
    <n v="148"/>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8"/>
    <n v="120"/>
    <s v="NA"/>
    <s v="NA"/>
    <s v="NA"/>
    <s v="NA"/>
    <s v="NA"/>
    <s v="NA"/>
    <s v="NA"/>
    <s v="NA"/>
    <s v="NA"/>
    <s v="NA"/>
    <s v="NA"/>
    <s v="NA"/>
    <s v="NA"/>
    <n v="0"/>
    <s v="NA"/>
    <s v="NA"/>
    <s v="NA"/>
    <n v="45.701990000000002"/>
    <n v="50.164230000000003"/>
    <s v="actual"/>
    <n v="17380651"/>
    <n v="19077657"/>
    <n v="1534130"/>
    <n v="1287819"/>
    <n v="1274867"/>
    <n v="1362289"/>
    <n v="1555318"/>
    <n v="1516731"/>
    <n v="1700581"/>
    <n v="1741309"/>
    <n v="1592363"/>
    <n v="1399343"/>
    <n v="1131289"/>
    <n v="1284611"/>
    <n v="1560323"/>
    <n v="1409324"/>
    <n v="1560323"/>
    <n v="1509990"/>
    <n v="1569865"/>
    <n v="1548158"/>
    <n v="1798874"/>
    <n v="1851356"/>
    <n v="1638808"/>
    <n v="1560323"/>
    <n v="1509990"/>
    <n v="1560323"/>
    <n v="1.8134939999999999"/>
    <n v="1.8086359999999999"/>
    <s v="actual"/>
    <n v="689679.1"/>
    <n v="687831.4"/>
    <n v="62527.8"/>
    <n v="67196.45"/>
    <n v="65020.79"/>
    <n v="59985.79"/>
    <n v="59532.78"/>
    <n v="51401.81"/>
    <n v="46326.65"/>
    <n v="45456.58"/>
    <n v="51140.91"/>
    <n v="58251.61"/>
    <n v="59635.91"/>
    <n v="63202.04"/>
    <n v="68447.009999999995"/>
    <n v="59576.26"/>
    <n v="62879.25"/>
    <n v="57754.04"/>
    <n v="55106.45"/>
    <n v="49733.16"/>
    <n v="48739.360000000001"/>
    <n v="48656.67"/>
    <n v="49374.84"/>
    <n v="57228.81"/>
    <n v="61998.76"/>
    <n v="68336.75"/>
  </r>
  <r>
    <x v="22"/>
    <x v="2"/>
    <s v="core"/>
    <x v="2"/>
    <x v="0"/>
    <s v="All Sizes"/>
    <s v="rural"/>
    <n v="42"/>
    <n v="6.7954480000000004"/>
    <n v="3329770"/>
    <s v="NA"/>
    <s v="NA"/>
    <n v="1950"/>
    <n v="1950"/>
    <s v="Pre-1980"/>
    <s v="F"/>
    <s v="NA"/>
    <s v="Hospital"/>
    <m/>
    <s v="Hospital"/>
    <s v="Health Care - Inpatient"/>
    <s v="Hospital"/>
    <s v="NA"/>
    <s v="NA"/>
    <s v="NA"/>
    <s v="NA"/>
    <s v="NA"/>
    <s v="NA"/>
    <s v="NA"/>
    <s v="NA"/>
    <s v="NA"/>
    <s v="NA"/>
    <n v="490000"/>
    <n v="490000"/>
    <s v="NA"/>
    <x v="3"/>
    <s v="NA"/>
    <s v="NA"/>
    <s v="NA"/>
    <s v="NA"/>
    <s v="NA"/>
    <s v="NA"/>
    <s v="NA"/>
    <s v="NA"/>
    <s v="NA"/>
    <s v="NA"/>
    <s v="S"/>
    <n v="1"/>
    <n v="5553"/>
    <n v="779"/>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s v="NA"/>
    <m/>
    <s v="NA"/>
    <s v="NA"/>
    <s v="NA"/>
    <s v="NA"/>
    <s v="NA"/>
    <s v="NA"/>
    <x v="2"/>
    <s v="NA"/>
    <m/>
    <n v="11"/>
    <n v="220"/>
    <s v="NA"/>
    <s v="NA"/>
    <s v="NA"/>
    <s v="NA"/>
    <s v="NA"/>
    <s v="NA"/>
    <s v="NA"/>
    <s v="NA"/>
    <s v="NA"/>
    <s v="NA"/>
    <s v="NA"/>
    <s v="NA"/>
    <s v="NA"/>
    <n v="0"/>
    <s v="NA"/>
    <s v="NA"/>
    <s v="NA"/>
    <n v="30.839759999999998"/>
    <n v="31.487580000000001"/>
    <s v="actual"/>
    <n v="15111482"/>
    <n v="15428914"/>
    <n v="1194794"/>
    <n v="1066850"/>
    <n v="1174229"/>
    <n v="1183669"/>
    <n v="1294535"/>
    <n v="1293623"/>
    <n v="1477705"/>
    <n v="1515873"/>
    <n v="1377865"/>
    <n v="1235410"/>
    <n v="1154678"/>
    <n v="1142253"/>
    <n v="1263625"/>
    <n v="1141339"/>
    <n v="1263625"/>
    <n v="1224984"/>
    <n v="1289784"/>
    <n v="1314065"/>
    <n v="1462291"/>
    <n v="1438960"/>
    <n v="1279422"/>
    <n v="1264332"/>
    <n v="1222863"/>
    <n v="1263625"/>
    <n v="1.09524"/>
    <n v="1.102619"/>
    <s v="actual"/>
    <n v="536667.69999999995"/>
    <n v="540283.30000000005"/>
    <n v="65093.41"/>
    <n v="49510.92"/>
    <n v="51538.16"/>
    <n v="42001.72"/>
    <n v="34724.74"/>
    <n v="33049.99"/>
    <n v="31102.19"/>
    <n v="34032.559999999998"/>
    <n v="37309.07"/>
    <n v="41744.550000000003"/>
    <n v="53883.32"/>
    <n v="62677.11"/>
    <n v="63800.97"/>
    <n v="52366.1"/>
    <n v="50396.08"/>
    <n v="42352.88"/>
    <n v="37227.910000000003"/>
    <n v="32765.279999999999"/>
    <n v="32434.11"/>
    <n v="32315.74"/>
    <n v="34659.129999999997"/>
    <n v="44418.62"/>
    <n v="53863.93"/>
    <n v="63682.6"/>
  </r>
  <r>
    <x v="23"/>
    <x v="2"/>
    <s v="core"/>
    <x v="2"/>
    <x v="0"/>
    <s v="All Sizes"/>
    <s v="urban"/>
    <n v="41"/>
    <n v="4.8790959999999997"/>
    <n v="7507465"/>
    <s v="NA"/>
    <s v="NA"/>
    <n v="1953"/>
    <s v="NA"/>
    <s v="Pre-1980"/>
    <s v="F"/>
    <s v="NA"/>
    <s v="Hospital"/>
    <m/>
    <s v="Hospital"/>
    <s v="Health Care - Inpatient"/>
    <s v="Hospital"/>
    <s v="NA"/>
    <s v="NA"/>
    <s v="NA"/>
    <s v="NA"/>
    <s v="NA"/>
    <s v="NA"/>
    <s v="NA"/>
    <s v="NA"/>
    <s v="NA"/>
    <n v="33.25535"/>
    <n v="1538700"/>
    <n v="1027000"/>
    <n v="511700"/>
    <x v="3"/>
    <s v="NA"/>
    <s v="NA"/>
    <s v="NA"/>
    <s v="NA"/>
    <s v="NA"/>
    <s v="NA"/>
    <s v="NA"/>
    <s v="NA"/>
    <s v="NA"/>
    <s v="NA"/>
    <s v="M"/>
    <n v="7"/>
    <n v="4615"/>
    <n v="192"/>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14"/>
    <n v="278"/>
    <s v="NA"/>
    <s v="NA"/>
    <s v="NA"/>
    <s v="NA"/>
    <s v="NA"/>
    <s v="NA"/>
    <s v="NA"/>
    <s v="NA"/>
    <s v="NA"/>
    <s v="NA"/>
    <s v="NA"/>
    <s v="NA"/>
    <s v="NA"/>
    <n v="6"/>
    <s v="NA"/>
    <s v="NA"/>
    <s v="NA"/>
    <n v="37.834620000000001"/>
    <n v="40.773870000000002"/>
    <s v="actual"/>
    <n v="38856157"/>
    <n v="41874761"/>
    <n v="2774151"/>
    <n v="2840774"/>
    <n v="3093825"/>
    <n v="3014660"/>
    <n v="3349018"/>
    <n v="3555067"/>
    <n v="3774977"/>
    <n v="3980686"/>
    <n v="3559402"/>
    <n v="3049195"/>
    <n v="2899694"/>
    <n v="2964711"/>
    <n v="3503567"/>
    <n v="3164512"/>
    <n v="3503567"/>
    <n v="3390548"/>
    <n v="3516548"/>
    <n v="3439227"/>
    <n v="3720999"/>
    <n v="3759942"/>
    <n v="3478170"/>
    <n v="3503567"/>
    <n v="3390548"/>
    <n v="3503567"/>
    <n v="1.7770379999999999"/>
    <n v="1.8110379999999999"/>
    <s v="actual"/>
    <n v="1825019"/>
    <n v="1859936"/>
    <n v="194360.2"/>
    <n v="151720.79999999999"/>
    <n v="180392.9"/>
    <n v="163480.5"/>
    <n v="144054.6"/>
    <n v="119149.1"/>
    <n v="105039"/>
    <n v="107582.2"/>
    <n v="111138.4"/>
    <n v="164978.5"/>
    <n v="172687.8"/>
    <n v="210434.5"/>
    <n v="198399.4"/>
    <n v="171347.7"/>
    <n v="178605.6"/>
    <n v="158112"/>
    <n v="142856.9"/>
    <n v="123083"/>
    <n v="117184.9"/>
    <n v="116945"/>
    <n v="124042.7"/>
    <n v="154373.20000000001"/>
    <n v="175866.4"/>
    <n v="199119.1"/>
  </r>
  <r>
    <x v="24"/>
    <x v="2"/>
    <s v="core"/>
    <x v="2"/>
    <x v="0"/>
    <s v="All Sizes"/>
    <s v="urban"/>
    <n v="41"/>
    <n v="4.8790959999999997"/>
    <n v="8476918"/>
    <s v="NA"/>
    <s v="NA"/>
    <n v="1959"/>
    <n v="1985"/>
    <s v="1981-2003"/>
    <s v="F"/>
    <s v="NA"/>
    <s v="Specialty Hospital"/>
    <m/>
    <s v="Hospital"/>
    <s v="Health Care - Inpatient"/>
    <s v="Hospital"/>
    <s v="NA"/>
    <s v="NA"/>
    <s v="NA"/>
    <s v="NA"/>
    <s v="NA"/>
    <s v="NA"/>
    <s v="NA"/>
    <s v="NA"/>
    <s v="NA"/>
    <n v="7.1665340000000004"/>
    <n v="1737395"/>
    <n v="1612884"/>
    <n v="124511"/>
    <x v="3"/>
    <s v="NA"/>
    <s v="NA"/>
    <s v="NA"/>
    <s v="NA"/>
    <s v="NA"/>
    <s v="NA"/>
    <s v="NA"/>
    <s v="NA"/>
    <s v="NA"/>
    <n v="0"/>
    <s v="M"/>
    <n v="4"/>
    <n v="4624"/>
    <n v="219"/>
    <s v="&lt; 6000 HDD"/>
    <s v="NA"/>
    <s v="NA"/>
    <s v="NA"/>
    <s v="NA"/>
    <s v="NA"/>
    <s v="NA"/>
    <s v="NA"/>
    <s v="NA"/>
    <s v="NA"/>
    <s v="NA"/>
    <s v="NA"/>
    <s v="NA"/>
    <s v="NA"/>
    <b v="1"/>
    <b v="1"/>
    <b v="1"/>
    <b v="0"/>
    <b v="0"/>
    <b v="0"/>
    <b v="1"/>
    <b v="1"/>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29"/>
    <n v="390"/>
    <s v="NA"/>
    <s v="NA"/>
    <s v="NA"/>
    <s v="NA"/>
    <s v="NA"/>
    <s v="NA"/>
    <s v="NA"/>
    <s v="NA"/>
    <s v="NA"/>
    <s v="NA"/>
    <s v="NA"/>
    <s v="NA"/>
    <s v="NA"/>
    <n v="0"/>
    <s v="NA"/>
    <s v="NA"/>
    <s v="NA"/>
    <n v="30.212060000000001"/>
    <n v="29.945530000000002"/>
    <s v="actual"/>
    <n v="48728552"/>
    <n v="48298665"/>
    <n v="3942170"/>
    <n v="3552124"/>
    <n v="4026004"/>
    <n v="4333109"/>
    <n v="3719131"/>
    <n v="4132963"/>
    <n v="4543637"/>
    <n v="4695088"/>
    <n v="4240536"/>
    <n v="3838713"/>
    <n v="3680275"/>
    <n v="4024802"/>
    <n v="3985439"/>
    <n v="3598001"/>
    <n v="3981110"/>
    <n v="3849652"/>
    <n v="3994165"/>
    <n v="3970364"/>
    <n v="4512708"/>
    <n v="4559601"/>
    <n v="4031128"/>
    <n v="3976872"/>
    <n v="3853936"/>
    <n v="3985688"/>
    <n v="1.0783229999999999"/>
    <n v="1.089205"/>
    <s v="model"/>
    <n v="1739211"/>
    <n v="1756761"/>
    <s v="NA"/>
    <s v="NA"/>
    <s v="NA"/>
    <s v="NA"/>
    <s v="NA"/>
    <s v="NA"/>
    <s v="NA"/>
    <s v="NA"/>
    <s v="NA"/>
    <s v="NA"/>
    <s v="NA"/>
    <s v="NA"/>
    <s v="NA"/>
    <s v="NA"/>
    <s v="NA"/>
    <s v="NA"/>
    <s v="NA"/>
    <s v="NA"/>
    <s v="NA"/>
    <s v="NA"/>
    <s v="NA"/>
    <s v="NA"/>
    <s v="NA"/>
    <s v="NA"/>
  </r>
  <r>
    <x v="25"/>
    <x v="2"/>
    <s v="core"/>
    <x v="2"/>
    <x v="0"/>
    <s v="All Sizes"/>
    <s v="urban"/>
    <n v="41"/>
    <n v="4.8790959999999997"/>
    <n v="5196574"/>
    <s v="NA"/>
    <s v="NA"/>
    <n v="1969"/>
    <s v="NA"/>
    <s v="Pre-1980"/>
    <s v="F"/>
    <s v="NA"/>
    <s v="Hospital"/>
    <m/>
    <s v="Hospital"/>
    <s v="Health Care - Inpatient"/>
    <s v="Hospital"/>
    <s v="NA"/>
    <s v="NA"/>
    <s v="NA"/>
    <s v="NA"/>
    <s v="NA"/>
    <s v="NA"/>
    <s v="NA"/>
    <s v="NA"/>
    <s v="NA"/>
    <n v="32.457709999999999"/>
    <n v="1065069"/>
    <n v="719372"/>
    <n v="345697"/>
    <x v="3"/>
    <s v="NA"/>
    <s v="NA"/>
    <s v="NA"/>
    <s v="NA"/>
    <s v="NA"/>
    <s v="NA"/>
    <s v="NA"/>
    <s v="NA"/>
    <s v="NA"/>
    <s v="NA"/>
    <s v="M"/>
    <n v="11"/>
    <n v="4624"/>
    <n v="219"/>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12"/>
    <n v="270"/>
    <s v="NA"/>
    <s v="NA"/>
    <s v="NA"/>
    <s v="NA"/>
    <s v="NA"/>
    <s v="NA"/>
    <s v="NA"/>
    <s v="NA"/>
    <s v="NA"/>
    <s v="NA"/>
    <s v="NA"/>
    <s v="NA"/>
    <s v="NA"/>
    <n v="10"/>
    <s v="NA"/>
    <s v="NA"/>
    <s v="NA"/>
    <n v="25.95805"/>
    <n v="27.43862"/>
    <s v="model"/>
    <n v="18673491"/>
    <n v="19738573"/>
    <s v="NA"/>
    <s v="NA"/>
    <s v="NA"/>
    <s v="NA"/>
    <s v="NA"/>
    <s v="NA"/>
    <s v="NA"/>
    <s v="NA"/>
    <s v="NA"/>
    <s v="NA"/>
    <s v="NA"/>
    <s v="NA"/>
    <s v="NA"/>
    <s v="NA"/>
    <s v="NA"/>
    <s v="NA"/>
    <s v="NA"/>
    <s v="NA"/>
    <s v="NA"/>
    <s v="NA"/>
    <s v="NA"/>
    <s v="NA"/>
    <s v="NA"/>
    <s v="NA"/>
    <n v="1.0783229999999999"/>
    <n v="1.089205"/>
    <s v="model"/>
    <n v="775715.6"/>
    <n v="783543.6"/>
    <s v="NA"/>
    <s v="NA"/>
    <s v="NA"/>
    <s v="NA"/>
    <s v="NA"/>
    <s v="NA"/>
    <s v="NA"/>
    <s v="NA"/>
    <s v="NA"/>
    <s v="NA"/>
    <s v="NA"/>
    <s v="NA"/>
    <s v="NA"/>
    <s v="NA"/>
    <s v="NA"/>
    <s v="NA"/>
    <s v="NA"/>
    <s v="NA"/>
    <s v="NA"/>
    <s v="NA"/>
    <s v="NA"/>
    <s v="NA"/>
    <s v="NA"/>
    <s v="NA"/>
  </r>
  <r>
    <x v="26"/>
    <x v="2"/>
    <s v="core"/>
    <x v="3"/>
    <x v="0"/>
    <s v="All Sizes"/>
    <s v="urban"/>
    <n v="67"/>
    <n v="2.9707880000000002"/>
    <n v="46392528"/>
    <s v="NA"/>
    <s v="NA"/>
    <s v="NA"/>
    <n v="1973"/>
    <s v="Pre-1980"/>
    <s v="F"/>
    <s v="NA"/>
    <s v="4 Year College + Grad School"/>
    <m/>
    <s v="University"/>
    <s v="Education"/>
    <s v="University"/>
    <s v="NA"/>
    <s v="NA"/>
    <s v="NA"/>
    <s v="NA"/>
    <s v="NA"/>
    <s v="NA"/>
    <s v="NA"/>
    <s v="NA"/>
    <s v="NA"/>
    <s v="NA"/>
    <n v="15616238"/>
    <n v="15616238"/>
    <s v="NA"/>
    <x v="3"/>
    <s v="NA"/>
    <s v="NA"/>
    <s v="NA"/>
    <s v="NA"/>
    <s v="NA"/>
    <s v="NA"/>
    <s v="NA"/>
    <s v="NA"/>
    <s v="NA"/>
    <s v="NA"/>
    <s v="M"/>
    <n v="273"/>
    <n v="4624"/>
    <n v="219"/>
    <s v="&lt; 6000 HDD"/>
    <s v="NA"/>
    <s v="NA"/>
    <s v="NA"/>
    <s v="NA"/>
    <s v="NA"/>
    <s v="NA"/>
    <s v="NA"/>
    <s v="NA"/>
    <s v="NA"/>
    <s v="NA"/>
    <s v="NA"/>
    <s v="NA"/>
    <s v="NA"/>
    <b v="1"/>
    <b v="1"/>
    <b v="1"/>
    <b v="0"/>
    <b v="0"/>
    <b v="0"/>
    <b v="0"/>
    <b v="0"/>
    <b v="0"/>
    <b v="1"/>
    <b v="1"/>
    <b v="0"/>
    <n v="10085"/>
    <s v="NA"/>
    <s v="NA"/>
    <s v="NA"/>
    <s v="NA"/>
    <s v="NA"/>
    <s v="NA"/>
    <s v="NA"/>
    <s v="NA"/>
    <s v="NA"/>
    <s v="NA"/>
    <s v="NA"/>
    <s v="NA"/>
    <s v="NA"/>
    <s v="NA"/>
    <s v="NA"/>
    <s v="NA"/>
    <s v="NA"/>
    <s v="NA"/>
    <s v="NA"/>
    <s v="NA"/>
    <s v="NA"/>
    <s v="NA"/>
    <s v="NA"/>
    <s v="NA"/>
    <s v="NA"/>
    <s v="NA"/>
    <s v="NA"/>
    <s v="NA"/>
    <s v="NA"/>
    <s v="NA"/>
    <s v="NA"/>
    <s v="NA"/>
    <s v="NA"/>
    <s v="NA"/>
    <s v="NA"/>
    <n v="15237075"/>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s v="NA"/>
    <s v="NA"/>
    <s v="NA"/>
    <s v="NA"/>
    <s v="NA"/>
    <s v="NA"/>
    <x v="2"/>
    <s v="NA"/>
    <m/>
    <s v="NA"/>
    <s v="NA"/>
    <s v="NA"/>
    <s v="NA"/>
    <s v="NA"/>
    <s v="NA"/>
    <s v="NA"/>
    <s v="NA"/>
    <s v="NA"/>
    <s v="NA"/>
    <s v="NA"/>
    <s v="NA"/>
    <s v="NA"/>
    <s v="NA"/>
    <s v="NA"/>
    <n v="3"/>
    <s v="NA"/>
    <s v="NA"/>
    <s v="NA"/>
    <n v="19.644929999999999"/>
    <n v="19.48095"/>
    <s v="actual"/>
    <n v="307000000"/>
    <n v="304000000"/>
    <n v="26057859"/>
    <n v="24408490"/>
    <n v="23899193"/>
    <n v="25033826"/>
    <n v="24465451"/>
    <n v="25145124"/>
    <n v="26382653"/>
    <n v="29359237"/>
    <n v="25054628"/>
    <n v="23851259"/>
    <n v="27234512"/>
    <n v="25887675"/>
    <n v="26328680"/>
    <n v="23495199"/>
    <n v="25622453"/>
    <n v="24300813"/>
    <n v="24603915"/>
    <n v="24054508"/>
    <n v="27343419"/>
    <n v="27647531"/>
    <n v="24522630"/>
    <n v="24931017"/>
    <n v="24999644"/>
    <n v="26369353"/>
    <n v="1.040705"/>
    <n v="1.0459449999999999"/>
    <s v="actual"/>
    <n v="16251894"/>
    <n v="16333725"/>
    <n v="2160436"/>
    <n v="1679346"/>
    <n v="1625859"/>
    <n v="1361985"/>
    <n v="1145446"/>
    <n v="937830.7"/>
    <n v="885600.4"/>
    <n v="847103.5"/>
    <n v="903083.2"/>
    <n v="1282012"/>
    <n v="1593979"/>
    <n v="1829212"/>
    <n v="1921111"/>
    <n v="1620444"/>
    <n v="1637297"/>
    <n v="1385509"/>
    <n v="1173684"/>
    <n v="942699.3"/>
    <n v="863123.1"/>
    <n v="858665.3"/>
    <n v="967960.2"/>
    <n v="1359426"/>
    <n v="1666351"/>
    <n v="1937456"/>
  </r>
  <r>
    <x v="27"/>
    <x v="2"/>
    <s v="core"/>
    <x v="3"/>
    <x v="0"/>
    <s v="All Sizes"/>
    <s v="urban"/>
    <n v="67"/>
    <n v="2.9707880000000002"/>
    <n v="315990.8"/>
    <s v="NA"/>
    <s v="NA"/>
    <n v="1934"/>
    <n v="1934"/>
    <s v="Pre-1980"/>
    <s v="F"/>
    <s v="NA"/>
    <s v="4 Year College + Grad School"/>
    <m/>
    <s v="University"/>
    <s v="Education"/>
    <s v="University"/>
    <s v="NA"/>
    <s v="NA"/>
    <s v="NA"/>
    <s v="NA"/>
    <s v="NA"/>
    <s v="NA"/>
    <s v="NA"/>
    <s v="NA"/>
    <s v="NA"/>
    <n v="0"/>
    <n v="106366"/>
    <n v="106366"/>
    <n v="0"/>
    <x v="3"/>
    <s v="NA"/>
    <s v="NA"/>
    <s v="NA"/>
    <s v="NA"/>
    <s v="NA"/>
    <s v="NA"/>
    <s v="NA"/>
    <s v="NA"/>
    <s v="NA"/>
    <n v="900"/>
    <s v="M"/>
    <n v="42"/>
    <n v="4756"/>
    <n v="174"/>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103783.4"/>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0"/>
    <s v="NA"/>
    <s v="NA"/>
    <s v="NA"/>
    <n v="17.065249999999999"/>
    <n v="16.912179999999999"/>
    <s v="model"/>
    <n v="1815163"/>
    <n v="1798881"/>
    <s v="NA"/>
    <s v="NA"/>
    <s v="NA"/>
    <s v="NA"/>
    <s v="NA"/>
    <s v="NA"/>
    <s v="NA"/>
    <s v="NA"/>
    <s v="NA"/>
    <s v="NA"/>
    <s v="NA"/>
    <s v="NA"/>
    <s v="NA"/>
    <s v="NA"/>
    <s v="NA"/>
    <s v="NA"/>
    <s v="NA"/>
    <s v="NA"/>
    <s v="NA"/>
    <s v="NA"/>
    <s v="NA"/>
    <s v="NA"/>
    <s v="NA"/>
    <s v="NA"/>
    <n v="0.45605600000000002"/>
    <n v="0.48372399999999999"/>
    <s v="model"/>
    <n v="48508.81"/>
    <n v="51451.76"/>
    <s v="NA"/>
    <s v="NA"/>
    <s v="NA"/>
    <s v="NA"/>
    <s v="NA"/>
    <s v="NA"/>
    <s v="NA"/>
    <s v="NA"/>
    <s v="NA"/>
    <s v="NA"/>
    <s v="NA"/>
    <s v="NA"/>
    <s v="NA"/>
    <s v="NA"/>
    <s v="NA"/>
    <s v="NA"/>
    <s v="NA"/>
    <s v="NA"/>
    <s v="NA"/>
    <s v="NA"/>
    <s v="NA"/>
    <s v="NA"/>
    <s v="NA"/>
    <s v="NA"/>
  </r>
  <r>
    <x v="28"/>
    <x v="2"/>
    <s v="core"/>
    <x v="3"/>
    <x v="0"/>
    <s v="All Sizes"/>
    <s v="urban"/>
    <n v="67"/>
    <n v="2.9707880000000002"/>
    <n v="2149736"/>
    <s v="NA"/>
    <s v="NA"/>
    <n v="2001"/>
    <n v="2001"/>
    <s v="1981-2003"/>
    <s v="F"/>
    <s v="NA"/>
    <s v="4 Year College + Grad School"/>
    <m/>
    <s v="University"/>
    <s v="Education"/>
    <s v="University"/>
    <s v="NA"/>
    <s v="NA"/>
    <s v="NA"/>
    <s v="NA"/>
    <s v="NA"/>
    <s v="NA"/>
    <s v="NA"/>
    <s v="NA"/>
    <s v="NA"/>
    <n v="34.582830000000001"/>
    <n v="723625"/>
    <n v="473375"/>
    <n v="250250"/>
    <x v="3"/>
    <s v="NA"/>
    <s v="NA"/>
    <s v="NA"/>
    <s v="NA"/>
    <s v="NA"/>
    <s v="NA"/>
    <s v="NA"/>
    <s v="NA"/>
    <s v="NA"/>
    <s v="NA"/>
    <s v="M"/>
    <n v="20"/>
    <n v="4756"/>
    <n v="174"/>
    <s v="&lt; 6000 HDD"/>
    <s v="NA"/>
    <s v="NA"/>
    <s v="NA"/>
    <s v="NA"/>
    <s v="NA"/>
    <s v="NA"/>
    <s v="NA"/>
    <s v="NA"/>
    <s v="NA"/>
    <s v="NA"/>
    <s v="NA"/>
    <s v="NA"/>
    <s v="NA"/>
    <b v="1"/>
    <b v="1"/>
    <b v="0"/>
    <b v="0"/>
    <b v="0"/>
    <b v="0"/>
    <b v="0"/>
    <b v="0"/>
    <b v="0"/>
    <b v="1"/>
    <b v="0"/>
    <b v="0"/>
    <s v="NA"/>
    <s v="NA"/>
    <s v="NA"/>
    <s v="NA"/>
    <s v="NA"/>
    <s v="NA"/>
    <s v="NA"/>
    <s v="NA"/>
    <s v="NA"/>
    <s v="NA"/>
    <s v="NA"/>
    <s v="NA"/>
    <s v="NA"/>
    <s v="NA"/>
    <s v="NA"/>
    <s v="NA"/>
    <s v="NA"/>
    <s v="NA"/>
    <s v="NA"/>
    <s v="NA"/>
    <s v="NA"/>
    <s v="NA"/>
    <s v="NA"/>
    <s v="NA"/>
    <s v="NA"/>
    <s v="NA"/>
    <s v="NA"/>
    <s v="NA"/>
    <s v="NA"/>
    <s v="NA"/>
    <s v="NA"/>
    <s v="NA"/>
    <s v="NA"/>
    <s v="NA"/>
    <s v="NA"/>
    <s v="NA"/>
    <n v="461881.4"/>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7"/>
    <s v="NA"/>
    <s v="NA"/>
    <s v="NA"/>
    <n v="10.72744"/>
    <n v="10.59141"/>
    <s v="actual"/>
    <n v="5078102"/>
    <n v="5013710"/>
    <n v="475396.3"/>
    <n v="433534.6"/>
    <n v="444763.5"/>
    <n v="416881.4"/>
    <n v="418071.5"/>
    <n v="380224.5"/>
    <n v="396216.2"/>
    <n v="391062"/>
    <n v="377219.5"/>
    <n v="422593.5"/>
    <n v="457859.4"/>
    <n v="464279.6"/>
    <n v="465260"/>
    <n v="413293"/>
    <n v="447345.8"/>
    <n v="418534.2"/>
    <n v="412318.1"/>
    <n v="384083.9"/>
    <n v="385538.4"/>
    <n v="384668.4"/>
    <n v="383093.5"/>
    <n v="421268.1"/>
    <n v="432933.6"/>
    <n v="465373.4"/>
    <n v="7.8386999999999998E-2"/>
    <n v="8.6882000000000001E-2"/>
    <s v="actual"/>
    <n v="37106.35"/>
    <n v="41127.550000000003"/>
    <n v="6884.79"/>
    <n v="4984.7299999999996"/>
    <n v="3780.14"/>
    <n v="2389.2199999999998"/>
    <n v="1224.9000000000001"/>
    <n v="551.13"/>
    <n v="297.93"/>
    <n v="207.6"/>
    <n v="863.76"/>
    <n v="2925.74"/>
    <n v="6061.29"/>
    <n v="6935.12"/>
    <n v="6502.9269999999997"/>
    <n v="5344.1610000000001"/>
    <n v="5136.6210000000001"/>
    <n v="3874.0839999999998"/>
    <n v="2464.54"/>
    <n v="1245.241"/>
    <n v="415.0804"/>
    <n v="345.90039999999999"/>
    <n v="1167.414"/>
    <n v="3147.6930000000002"/>
    <n v="4972.3180000000002"/>
    <n v="6511.5749999999998"/>
  </r>
  <r>
    <x v="29"/>
    <x v="2"/>
    <s v="core"/>
    <x v="2"/>
    <x v="0"/>
    <s v="All Sizes"/>
    <s v="rural"/>
    <n v="42"/>
    <n v="6.7954480000000004"/>
    <n v="3034032"/>
    <s v="NA"/>
    <s v="NA"/>
    <n v="1965"/>
    <n v="1995"/>
    <s v="1981-2003"/>
    <s v="F"/>
    <s v="NA"/>
    <s v="Hospital"/>
    <m/>
    <s v="Hospital"/>
    <s v="Health Care - Inpatient"/>
    <s v="Hospital"/>
    <s v="NA"/>
    <s v="NA"/>
    <s v="NA"/>
    <s v="NA"/>
    <s v="NA"/>
    <s v="NA"/>
    <s v="NA"/>
    <s v="NA"/>
    <s v="NA"/>
    <n v="0"/>
    <n v="446480"/>
    <n v="446480"/>
    <n v="0"/>
    <x v="3"/>
    <s v="NA"/>
    <s v="NA"/>
    <s v="NA"/>
    <s v="NA"/>
    <s v="NA"/>
    <s v="NA"/>
    <s v="NA"/>
    <s v="NA"/>
    <s v="NA"/>
    <n v="346"/>
    <s v="S"/>
    <n v="1"/>
    <n v="4994"/>
    <n v="158"/>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13"/>
    <n v="253"/>
    <s v="NA"/>
    <s v="NA"/>
    <s v="NA"/>
    <s v="NA"/>
    <s v="NA"/>
    <s v="NA"/>
    <s v="NA"/>
    <s v="NA"/>
    <s v="NA"/>
    <s v="NA"/>
    <s v="NA"/>
    <s v="NA"/>
    <s v="NA"/>
    <n v="0"/>
    <s v="NA"/>
    <s v="NA"/>
    <s v="NA"/>
    <n v="25.95805"/>
    <n v="27.43862"/>
    <s v="model"/>
    <n v="11589748"/>
    <n v="12250794"/>
    <s v="NA"/>
    <s v="NA"/>
    <s v="NA"/>
    <s v="NA"/>
    <s v="NA"/>
    <s v="NA"/>
    <s v="NA"/>
    <s v="NA"/>
    <s v="NA"/>
    <s v="NA"/>
    <s v="NA"/>
    <s v="NA"/>
    <s v="NA"/>
    <s v="NA"/>
    <s v="NA"/>
    <s v="NA"/>
    <s v="NA"/>
    <s v="NA"/>
    <s v="NA"/>
    <s v="NA"/>
    <s v="NA"/>
    <s v="NA"/>
    <s v="NA"/>
    <s v="NA"/>
    <n v="1.0783229999999999"/>
    <n v="1.089205"/>
    <s v="model"/>
    <n v="481449.8"/>
    <n v="486308.3"/>
    <s v="NA"/>
    <s v="NA"/>
    <s v="NA"/>
    <s v="NA"/>
    <s v="NA"/>
    <s v="NA"/>
    <s v="NA"/>
    <s v="NA"/>
    <s v="NA"/>
    <s v="NA"/>
    <s v="NA"/>
    <s v="NA"/>
    <s v="NA"/>
    <s v="NA"/>
    <s v="NA"/>
    <s v="NA"/>
    <s v="NA"/>
    <s v="NA"/>
    <s v="NA"/>
    <s v="NA"/>
    <s v="NA"/>
    <s v="NA"/>
    <s v="NA"/>
    <s v="NA"/>
  </r>
  <r>
    <x v="30"/>
    <x v="2"/>
    <s v="core"/>
    <x v="3"/>
    <x v="0"/>
    <s v="All Sizes"/>
    <s v="urban"/>
    <n v="67"/>
    <n v="2.9707880000000002"/>
    <n v="1614626"/>
    <s v="NA"/>
    <s v="NA"/>
    <n v="1940"/>
    <n v="1940"/>
    <s v="Pre-1980"/>
    <s v="F"/>
    <s v="NA"/>
    <s v="4 Year College"/>
    <m/>
    <s v="University"/>
    <s v="Education"/>
    <s v="University"/>
    <s v="NA"/>
    <s v="NA"/>
    <s v="NA"/>
    <s v="NA"/>
    <s v="NA"/>
    <s v="NA"/>
    <s v="NA"/>
    <s v="NA"/>
    <s v="NA"/>
    <n v="0"/>
    <n v="543501"/>
    <n v="543501"/>
    <n v="0"/>
    <x v="3"/>
    <s v="NA"/>
    <s v="NA"/>
    <s v="NA"/>
    <s v="NA"/>
    <s v="NA"/>
    <s v="NA"/>
    <s v="NA"/>
    <s v="NA"/>
    <s v="NA"/>
    <n v="1984"/>
    <s v="M"/>
    <n v="20"/>
    <n v="4650"/>
    <n v="167"/>
    <s v="&lt; 6000 HDD"/>
    <s v="NA"/>
    <s v="NA"/>
    <s v="NA"/>
    <s v="NA"/>
    <s v="NA"/>
    <s v="NA"/>
    <s v="NA"/>
    <s v="NA"/>
    <s v="NA"/>
    <s v="NA"/>
    <s v="NA"/>
    <s v="NA"/>
    <s v="NA"/>
    <b v="1"/>
    <b v="1"/>
    <b v="0"/>
    <b v="0"/>
    <b v="0"/>
    <b v="0"/>
    <b v="0"/>
    <b v="0"/>
    <b v="0"/>
    <b v="1"/>
    <b v="1"/>
    <b v="0"/>
    <s v="NA"/>
    <s v="NA"/>
    <s v="NA"/>
    <s v="NA"/>
    <s v="NA"/>
    <s v="NA"/>
    <s v="NA"/>
    <s v="NA"/>
    <s v="NA"/>
    <s v="NA"/>
    <s v="NA"/>
    <s v="NA"/>
    <s v="NA"/>
    <s v="NA"/>
    <s v="NA"/>
    <s v="NA"/>
    <s v="NA"/>
    <s v="NA"/>
    <s v="NA"/>
    <s v="NA"/>
    <s v="NA"/>
    <s v="NA"/>
    <s v="NA"/>
    <s v="NA"/>
    <s v="NA"/>
    <s v="NA"/>
    <s v="NA"/>
    <s v="NA"/>
    <s v="NA"/>
    <s v="NA"/>
    <s v="NA"/>
    <s v="NA"/>
    <s v="NA"/>
    <s v="NA"/>
    <s v="NA"/>
    <s v="NA"/>
    <n v="530304.80000000005"/>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5"/>
    <s v="NA"/>
    <s v="NA"/>
    <s v="NA"/>
    <s v="NA"/>
    <s v="NA"/>
    <x v="2"/>
    <s v="NA"/>
    <m/>
    <s v="NA"/>
    <s v="NA"/>
    <s v="NA"/>
    <s v="NA"/>
    <s v="NA"/>
    <s v="NA"/>
    <s v="NA"/>
    <s v="NA"/>
    <s v="NA"/>
    <s v="NA"/>
    <s v="NA"/>
    <s v="NA"/>
    <s v="NA"/>
    <s v="NA"/>
    <s v="NA"/>
    <n v="2"/>
    <s v="NA"/>
    <s v="NA"/>
    <s v="NA"/>
    <n v="17.065249999999999"/>
    <n v="16.912179999999999"/>
    <s v="model"/>
    <n v="9274982"/>
    <n v="9191786"/>
    <s v="NA"/>
    <s v="NA"/>
    <s v="NA"/>
    <s v="NA"/>
    <s v="NA"/>
    <s v="NA"/>
    <s v="NA"/>
    <s v="NA"/>
    <s v="NA"/>
    <s v="NA"/>
    <s v="NA"/>
    <s v="NA"/>
    <s v="NA"/>
    <s v="NA"/>
    <s v="NA"/>
    <s v="NA"/>
    <s v="NA"/>
    <s v="NA"/>
    <s v="NA"/>
    <s v="NA"/>
    <s v="NA"/>
    <s v="NA"/>
    <s v="NA"/>
    <s v="NA"/>
    <n v="0.45605600000000002"/>
    <n v="0.48372399999999999"/>
    <s v="model"/>
    <n v="247866.7"/>
    <n v="262904.3"/>
    <s v="NA"/>
    <s v="NA"/>
    <s v="NA"/>
    <s v="NA"/>
    <s v="NA"/>
    <s v="NA"/>
    <s v="NA"/>
    <s v="NA"/>
    <s v="NA"/>
    <s v="NA"/>
    <s v="NA"/>
    <s v="NA"/>
    <s v="NA"/>
    <s v="NA"/>
    <s v="NA"/>
    <s v="NA"/>
    <s v="NA"/>
    <s v="NA"/>
    <s v="NA"/>
    <s v="NA"/>
    <s v="NA"/>
    <s v="NA"/>
    <s v="NA"/>
    <s v="NA"/>
  </r>
  <r>
    <x v="31"/>
    <x v="2"/>
    <s v="core"/>
    <x v="3"/>
    <x v="0"/>
    <s v="All Sizes"/>
    <s v="rural"/>
    <n v="68"/>
    <n v="4.5276810000000003"/>
    <n v="2090082"/>
    <s v="NA"/>
    <s v="NA"/>
    <n v="1959"/>
    <n v="1959"/>
    <s v="Pre-1980"/>
    <s v="F"/>
    <s v="NA"/>
    <s v="2 Year College"/>
    <m/>
    <s v="University"/>
    <s v="Education"/>
    <s v="University"/>
    <s v="NA"/>
    <s v="NA"/>
    <s v="NA"/>
    <s v="NA"/>
    <s v="NA"/>
    <s v="NA"/>
    <s v="NA"/>
    <s v="NA"/>
    <s v="NA"/>
    <n v="0"/>
    <n v="461623"/>
    <n v="461623"/>
    <n v="0"/>
    <x v="3"/>
    <s v="NA"/>
    <s v="NA"/>
    <s v="NA"/>
    <s v="NA"/>
    <s v="NA"/>
    <s v="NA"/>
    <s v="NA"/>
    <s v="NA"/>
    <s v="NA"/>
    <n v="1374"/>
    <s v="M"/>
    <n v="26"/>
    <n v="5197"/>
    <n v="47"/>
    <s v="&lt; 6000 HDD"/>
    <s v="NA"/>
    <s v="NA"/>
    <s v="NA"/>
    <s v="NA"/>
    <s v="NA"/>
    <s v="NA"/>
    <s v="NA"/>
    <s v="NA"/>
    <s v="NA"/>
    <s v="NA"/>
    <s v="NA"/>
    <s v="NA"/>
    <s v="NA"/>
    <b v="1"/>
    <b v="1"/>
    <b v="1"/>
    <b v="0"/>
    <b v="0"/>
    <b v="0"/>
    <b v="0"/>
    <b v="0"/>
    <b v="0"/>
    <b v="1"/>
    <b v="0"/>
    <b v="0"/>
    <n v="35"/>
    <s v="NA"/>
    <s v="NA"/>
    <s v="NA"/>
    <s v="NA"/>
    <s v="NA"/>
    <s v="NA"/>
    <s v="NA"/>
    <s v="NA"/>
    <s v="NA"/>
    <s v="NA"/>
    <s v="NA"/>
    <s v="NA"/>
    <s v="NA"/>
    <s v="NA"/>
    <s v="NA"/>
    <s v="NA"/>
    <s v="NA"/>
    <s v="NA"/>
    <s v="NA"/>
    <s v="NA"/>
    <s v="NA"/>
    <s v="NA"/>
    <s v="NA"/>
    <s v="NA"/>
    <s v="NA"/>
    <s v="NA"/>
    <s v="NA"/>
    <s v="NA"/>
    <s v="NA"/>
    <s v="NA"/>
    <s v="NA"/>
    <s v="NA"/>
    <s v="NA"/>
    <s v="NA"/>
    <s v="NA"/>
    <n v="450414.8"/>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2"/>
    <s v="NA"/>
    <s v="NA"/>
    <s v="NA"/>
    <n v="12.81718"/>
    <n v="12.883760000000001"/>
    <s v="actual"/>
    <n v="5916705"/>
    <n v="5947442"/>
    <n v="535528.30000000005"/>
    <n v="486369.6"/>
    <n v="492434.5"/>
    <n v="494120.9"/>
    <n v="492722.2"/>
    <n v="464164.1"/>
    <n v="471836.9"/>
    <n v="470284.5"/>
    <n v="474751.8"/>
    <n v="513005.3"/>
    <n v="510941.8"/>
    <n v="510545.4"/>
    <n v="525517.9"/>
    <n v="469953.5"/>
    <n v="514734.2"/>
    <n v="491487.3"/>
    <n v="497831.8"/>
    <n v="474282"/>
    <n v="484503.7"/>
    <n v="483837.2"/>
    <n v="475554.2"/>
    <n v="504859.3"/>
    <n v="500150.6"/>
    <n v="524730.30000000005"/>
    <n v="0.45883800000000002"/>
    <n v="0.491676"/>
    <s v="actual"/>
    <n v="211810.3"/>
    <n v="226969"/>
    <n v="27333.29"/>
    <n v="26254.02"/>
    <n v="23293.53"/>
    <n v="21906.959999999999"/>
    <n v="14126.97"/>
    <n v="11825.89"/>
    <n v="9551.6689999999999"/>
    <n v="5588.5510000000004"/>
    <n v="6818.1279999999997"/>
    <n v="14714.26"/>
    <n v="16863.060000000001"/>
    <n v="33533.99"/>
    <n v="29709.42"/>
    <n v="24425.85"/>
    <n v="24192.66"/>
    <n v="20014.009999999998"/>
    <n v="15545.6"/>
    <n v="11211.99"/>
    <n v="8727.1299999999992"/>
    <n v="8386.2060000000001"/>
    <n v="11862.84"/>
    <n v="19140.79"/>
    <n v="24446.02"/>
    <n v="29306.51"/>
  </r>
  <r>
    <x v="32"/>
    <x v="2"/>
    <s v="core"/>
    <x v="3"/>
    <x v="1"/>
    <s v="All Sizes"/>
    <s v="urban"/>
    <n v="67"/>
    <n v="2.9707880000000002"/>
    <n v="2400396"/>
    <s v="NA"/>
    <s v="NA"/>
    <n v="1955"/>
    <n v="2006"/>
    <s v="2004-2013"/>
    <s v="F"/>
    <s v="NA"/>
    <s v="2 Year College"/>
    <m/>
    <s v="University"/>
    <s v="Education"/>
    <s v="University"/>
    <s v="NA"/>
    <s v="NA"/>
    <s v="NA"/>
    <s v="NA"/>
    <s v="NA"/>
    <s v="NA"/>
    <s v="NA"/>
    <s v="NA"/>
    <s v="NA"/>
    <n v="0"/>
    <n v="808000"/>
    <n v="808000"/>
    <n v="0"/>
    <x v="3"/>
    <s v="NA"/>
    <s v="NA"/>
    <s v="NA"/>
    <s v="NA"/>
    <s v="NA"/>
    <s v="NA"/>
    <s v="NA"/>
    <s v="NA"/>
    <s v="NA"/>
    <s v="NA"/>
    <s v="M"/>
    <n v="17"/>
    <n v="5199"/>
    <n v="121"/>
    <s v="&lt; 6000 HDD"/>
    <s v="NA"/>
    <s v="NA"/>
    <s v="NA"/>
    <s v="NA"/>
    <s v="NA"/>
    <s v="NA"/>
    <s v="NA"/>
    <s v="NA"/>
    <s v="NA"/>
    <s v="NA"/>
    <s v="NA"/>
    <s v="NA"/>
    <s v="NA"/>
    <b v="1"/>
    <b v="1"/>
    <b v="0"/>
    <b v="0"/>
    <b v="0"/>
    <b v="0"/>
    <b v="0"/>
    <b v="0"/>
    <b v="0"/>
    <b v="1"/>
    <b v="0"/>
    <b v="0"/>
    <n v="19"/>
    <s v="NA"/>
    <s v="NA"/>
    <s v="NA"/>
    <s v="NA"/>
    <s v="NA"/>
    <s v="NA"/>
    <s v="NA"/>
    <s v="NA"/>
    <s v="NA"/>
    <s v="NA"/>
    <s v="NA"/>
    <s v="NA"/>
    <s v="NA"/>
    <s v="NA"/>
    <s v="NA"/>
    <s v="NA"/>
    <s v="NA"/>
    <s v="NA"/>
    <s v="NA"/>
    <s v="NA"/>
    <s v="NA"/>
    <s v="NA"/>
    <s v="NA"/>
    <s v="NA"/>
    <s v="NA"/>
    <s v="NA"/>
    <s v="NA"/>
    <s v="NA"/>
    <s v="NA"/>
    <s v="NA"/>
    <s v="NA"/>
    <s v="NA"/>
    <s v="NA"/>
    <s v="NA"/>
    <s v="NA"/>
    <n v="788381.7"/>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2"/>
    <s v="NA"/>
    <s v="NA"/>
    <s v="NA"/>
    <s v="NA"/>
    <s v="NA"/>
    <x v="2"/>
    <s v="NA"/>
    <m/>
    <s v="NA"/>
    <s v="NA"/>
    <s v="NA"/>
    <s v="NA"/>
    <s v="NA"/>
    <s v="NA"/>
    <s v="NA"/>
    <s v="NA"/>
    <s v="NA"/>
    <s v="NA"/>
    <s v="NA"/>
    <s v="NA"/>
    <s v="NA"/>
    <s v="NA"/>
    <s v="NA"/>
    <n v="6"/>
    <s v="NA"/>
    <s v="NA"/>
    <s v="NA"/>
    <n v="17.065249999999999"/>
    <n v="16.912179999999999"/>
    <s v="model"/>
    <n v="13788724"/>
    <n v="13665040"/>
    <s v="NA"/>
    <s v="NA"/>
    <s v="NA"/>
    <s v="NA"/>
    <s v="NA"/>
    <s v="NA"/>
    <s v="NA"/>
    <s v="NA"/>
    <s v="NA"/>
    <s v="NA"/>
    <s v="NA"/>
    <s v="NA"/>
    <s v="NA"/>
    <s v="NA"/>
    <s v="NA"/>
    <s v="NA"/>
    <s v="NA"/>
    <s v="NA"/>
    <s v="NA"/>
    <s v="NA"/>
    <s v="NA"/>
    <s v="NA"/>
    <s v="NA"/>
    <s v="NA"/>
    <n v="0.83420700000000003"/>
    <n v="1.033828"/>
    <s v="actual"/>
    <n v="674039.1"/>
    <n v="835333.1"/>
    <n v="111186.8"/>
    <n v="103415.4"/>
    <n v="72787.710000000006"/>
    <n v="22980.26"/>
    <n v="15091.36"/>
    <n v="8273.8359999999993"/>
    <n v="2988.3049999999998"/>
    <n v="3169.3240000000001"/>
    <n v="29456"/>
    <n v="77027.89"/>
    <n v="104752.3"/>
    <n v="122910"/>
    <n v="125966.8"/>
    <n v="102990.7"/>
    <n v="98170.52"/>
    <n v="73909.06"/>
    <n v="49486.94"/>
    <n v="27153.55"/>
    <n v="14460.47"/>
    <n v="14460.47"/>
    <n v="31813.03"/>
    <n v="69088.91"/>
    <n v="101223.3"/>
    <n v="126609.4"/>
  </r>
  <r>
    <x v="33"/>
    <x v="2"/>
    <s v="core"/>
    <x v="3"/>
    <x v="0"/>
    <s v="All Sizes"/>
    <s v="rural"/>
    <n v="68"/>
    <n v="4.5276810000000003"/>
    <n v="1471600"/>
    <s v="NA"/>
    <s v="NA"/>
    <n v="1957"/>
    <s v="NA"/>
    <s v="Pre-1980"/>
    <s v="F"/>
    <s v="NA"/>
    <s v="2 Year College"/>
    <m/>
    <s v="University"/>
    <s v="Education"/>
    <s v="University"/>
    <s v="NA"/>
    <s v="NA"/>
    <s v="NA"/>
    <s v="NA"/>
    <s v="NA"/>
    <s v="NA"/>
    <s v="NA"/>
    <s v="NA"/>
    <s v="NA"/>
    <n v="0"/>
    <n v="325023"/>
    <n v="325023"/>
    <n v="0"/>
    <x v="3"/>
    <s v="NA"/>
    <s v="NA"/>
    <s v="NA"/>
    <s v="NA"/>
    <s v="NA"/>
    <s v="NA"/>
    <s v="NA"/>
    <s v="NA"/>
    <s v="NA"/>
    <n v="890"/>
    <s v="M"/>
    <n v="17"/>
    <n v="4980"/>
    <n v="68"/>
    <s v="&lt; 6000 HDD"/>
    <s v="NA"/>
    <s v="NA"/>
    <s v="NA"/>
    <s v="NA"/>
    <s v="NA"/>
    <s v="NA"/>
    <s v="NA"/>
    <s v="NA"/>
    <s v="NA"/>
    <s v="NA"/>
    <s v="NA"/>
    <s v="NA"/>
    <s v="NA"/>
    <b v="1"/>
    <b v="1"/>
    <b v="0"/>
    <b v="0"/>
    <b v="0"/>
    <b v="0"/>
    <b v="0"/>
    <b v="0"/>
    <b v="0"/>
    <b v="1"/>
    <b v="0"/>
    <b v="0"/>
    <n v="23"/>
    <s v="NA"/>
    <s v="NA"/>
    <s v="NA"/>
    <s v="NA"/>
    <s v="NA"/>
    <s v="NA"/>
    <s v="NA"/>
    <s v="NA"/>
    <s v="NA"/>
    <s v="NA"/>
    <s v="NA"/>
    <s v="NA"/>
    <s v="NA"/>
    <s v="NA"/>
    <s v="NA"/>
    <s v="NA"/>
    <s v="NA"/>
    <s v="NA"/>
    <s v="NA"/>
    <s v="NA"/>
    <s v="NA"/>
    <s v="NA"/>
    <s v="NA"/>
    <s v="NA"/>
    <s v="NA"/>
    <s v="NA"/>
    <s v="NA"/>
    <s v="NA"/>
    <s v="NA"/>
    <s v="NA"/>
    <s v="NA"/>
    <s v="NA"/>
    <s v="NA"/>
    <s v="NA"/>
    <s v="NA"/>
    <n v="317131.40000000002"/>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
    <s v="NA"/>
    <s v="NA"/>
    <s v="NA"/>
    <s v="NA"/>
    <s v="NA"/>
    <x v="2"/>
    <s v="NA"/>
    <m/>
    <s v="NA"/>
    <s v="NA"/>
    <s v="NA"/>
    <s v="NA"/>
    <s v="NA"/>
    <s v="NA"/>
    <s v="NA"/>
    <s v="NA"/>
    <s v="NA"/>
    <s v="NA"/>
    <s v="NA"/>
    <s v="NA"/>
    <s v="NA"/>
    <s v="NA"/>
    <s v="NA"/>
    <n v="0"/>
    <s v="NA"/>
    <s v="NA"/>
    <s v="NA"/>
    <n v="17.065249999999999"/>
    <n v="16.912179999999999"/>
    <s v="model"/>
    <n v="5546599"/>
    <n v="5496847"/>
    <s v="NA"/>
    <s v="NA"/>
    <s v="NA"/>
    <s v="NA"/>
    <s v="NA"/>
    <s v="NA"/>
    <s v="NA"/>
    <s v="NA"/>
    <s v="NA"/>
    <s v="NA"/>
    <s v="NA"/>
    <s v="NA"/>
    <s v="NA"/>
    <s v="NA"/>
    <s v="NA"/>
    <s v="NA"/>
    <s v="NA"/>
    <s v="NA"/>
    <s v="NA"/>
    <s v="NA"/>
    <s v="NA"/>
    <s v="NA"/>
    <s v="NA"/>
    <s v="NA"/>
    <n v="0.45605600000000002"/>
    <n v="0.48372399999999999"/>
    <s v="model"/>
    <n v="148228.6"/>
    <n v="157221.29999999999"/>
    <s v="NA"/>
    <s v="NA"/>
    <s v="NA"/>
    <s v="NA"/>
    <s v="NA"/>
    <s v="NA"/>
    <s v="NA"/>
    <s v="NA"/>
    <s v="NA"/>
    <s v="NA"/>
    <s v="NA"/>
    <s v="NA"/>
    <s v="NA"/>
    <s v="NA"/>
    <s v="NA"/>
    <s v="NA"/>
    <s v="NA"/>
    <s v="NA"/>
    <s v="NA"/>
    <s v="NA"/>
    <s v="NA"/>
    <s v="NA"/>
    <s v="NA"/>
    <s v="NA"/>
  </r>
  <r>
    <x v="34"/>
    <x v="1"/>
    <s v="core"/>
    <x v="2"/>
    <x v="0"/>
    <s v="All Sizes"/>
    <s v="rural"/>
    <n v="42"/>
    <n v="6.7954480000000004"/>
    <n v="4964612"/>
    <s v="NA"/>
    <s v="NA"/>
    <n v="1966"/>
    <n v="1982"/>
    <s v="1981-2003"/>
    <s v="F"/>
    <s v="NA"/>
    <s v="Hospital"/>
    <m/>
    <s v="Hospital"/>
    <s v="Health Care - Inpatient"/>
    <s v="Hospital"/>
    <s v="NA"/>
    <s v="NA"/>
    <s v="NA"/>
    <s v="NA"/>
    <s v="NA"/>
    <s v="NA"/>
    <s v="NA"/>
    <s v="NA"/>
    <s v="NA"/>
    <n v="31.139690000000002"/>
    <n v="730579"/>
    <n v="503079"/>
    <n v="227500"/>
    <x v="3"/>
    <s v="NA"/>
    <s v="NA"/>
    <s v="NA"/>
    <s v="NA"/>
    <s v="NA"/>
    <s v="NA"/>
    <s v="NA"/>
    <s v="NA"/>
    <s v="NA"/>
    <s v="NA"/>
    <s v="M"/>
    <n v="17"/>
    <n v="6540"/>
    <n v="426"/>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90"/>
    <s v="NA"/>
    <s v="NA"/>
    <s v="NA"/>
    <s v="NA"/>
    <s v="NA"/>
    <x v="2"/>
    <s v="NA"/>
    <m/>
    <n v="11"/>
    <n v="254"/>
    <s v="NA"/>
    <s v="NA"/>
    <s v="NA"/>
    <s v="NA"/>
    <s v="NA"/>
    <s v="NA"/>
    <s v="NA"/>
    <s v="NA"/>
    <s v="NA"/>
    <s v="NA"/>
    <s v="NA"/>
    <s v="NA"/>
    <s v="NA"/>
    <n v="0"/>
    <s v="NA"/>
    <s v="NA"/>
    <s v="NA"/>
    <n v="25.95805"/>
    <n v="27.43862"/>
    <s v="model"/>
    <n v="13058948"/>
    <n v="13803792"/>
    <s v="NA"/>
    <s v="NA"/>
    <s v="NA"/>
    <s v="NA"/>
    <s v="NA"/>
    <s v="NA"/>
    <s v="NA"/>
    <s v="NA"/>
    <s v="NA"/>
    <s v="NA"/>
    <s v="NA"/>
    <s v="NA"/>
    <s v="NA"/>
    <s v="NA"/>
    <s v="NA"/>
    <s v="NA"/>
    <s v="NA"/>
    <s v="NA"/>
    <s v="NA"/>
    <s v="NA"/>
    <s v="NA"/>
    <s v="NA"/>
    <s v="NA"/>
    <s v="NA"/>
    <n v="1.0783229999999999"/>
    <n v="1.089205"/>
    <s v="model"/>
    <n v="542481.80000000005"/>
    <n v="547956.19999999995"/>
    <s v="NA"/>
    <s v="NA"/>
    <s v="NA"/>
    <s v="NA"/>
    <s v="NA"/>
    <s v="NA"/>
    <s v="NA"/>
    <s v="NA"/>
    <s v="NA"/>
    <s v="NA"/>
    <s v="NA"/>
    <s v="NA"/>
    <s v="NA"/>
    <s v="NA"/>
    <s v="NA"/>
    <s v="NA"/>
    <s v="NA"/>
    <s v="NA"/>
    <s v="NA"/>
    <s v="NA"/>
    <s v="NA"/>
    <s v="NA"/>
    <s v="NA"/>
    <s v="NA"/>
  </r>
  <r>
    <x v="35"/>
    <x v="3"/>
    <s v="core"/>
    <x v="3"/>
    <x v="0"/>
    <s v="All Sizes"/>
    <s v="rural"/>
    <n v="68"/>
    <n v="4.5276810000000003"/>
    <n v="22638404"/>
    <s v="NA"/>
    <s v="NA"/>
    <n v="1893"/>
    <s v="NA"/>
    <s v="Pre-1980"/>
    <s v="F"/>
    <s v="NA"/>
    <s v="4 Year College + Grad School"/>
    <m/>
    <s v="University"/>
    <s v="Education"/>
    <s v="University"/>
    <s v="NA"/>
    <s v="NA"/>
    <s v="NA"/>
    <s v="NA"/>
    <s v="NA"/>
    <s v="NA"/>
    <s v="NA"/>
    <s v="NA"/>
    <s v="NA"/>
    <n v="0"/>
    <n v="5000000"/>
    <n v="5000000"/>
    <n v="0"/>
    <x v="3"/>
    <s v="NA"/>
    <s v="NA"/>
    <s v="NA"/>
    <s v="NA"/>
    <s v="NA"/>
    <s v="NA"/>
    <s v="NA"/>
    <s v="NA"/>
    <s v="NA"/>
    <s v="NA"/>
    <s v="M"/>
    <n v="79"/>
    <n v="7729"/>
    <n v="298"/>
    <s v="6000-8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n v="48786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s v="NA"/>
    <s v="NA"/>
    <s v="NA"/>
    <s v="NA"/>
    <s v="NA"/>
    <s v="NA"/>
    <s v="NA"/>
    <s v="NA"/>
    <s v="NA"/>
    <s v="NA"/>
    <s v="NA"/>
    <s v="NA"/>
    <s v="NA"/>
    <s v="NA"/>
    <s v="NA"/>
    <n v="0"/>
    <s v="NA"/>
    <s v="NA"/>
    <s v="NA"/>
    <n v="17.065249999999999"/>
    <n v="16.912179999999999"/>
    <s v="model"/>
    <n v="85326261"/>
    <n v="84560890"/>
    <s v="NA"/>
    <s v="NA"/>
    <s v="NA"/>
    <s v="NA"/>
    <s v="NA"/>
    <s v="NA"/>
    <s v="NA"/>
    <s v="NA"/>
    <s v="NA"/>
    <s v="NA"/>
    <s v="NA"/>
    <s v="NA"/>
    <s v="NA"/>
    <s v="NA"/>
    <s v="NA"/>
    <s v="NA"/>
    <s v="NA"/>
    <s v="NA"/>
    <s v="NA"/>
    <s v="NA"/>
    <s v="NA"/>
    <s v="NA"/>
    <s v="NA"/>
    <s v="NA"/>
    <n v="0.45605600000000002"/>
    <n v="0.48372399999999999"/>
    <s v="model"/>
    <n v="2280278"/>
    <n v="2418619"/>
    <s v="NA"/>
    <s v="NA"/>
    <s v="NA"/>
    <s v="NA"/>
    <s v="NA"/>
    <s v="NA"/>
    <s v="NA"/>
    <s v="NA"/>
    <s v="NA"/>
    <s v="NA"/>
    <s v="NA"/>
    <s v="NA"/>
    <s v="NA"/>
    <s v="NA"/>
    <s v="NA"/>
    <s v="NA"/>
    <s v="NA"/>
    <s v="NA"/>
    <s v="NA"/>
    <s v="NA"/>
    <s v="NA"/>
    <s v="NA"/>
    <s v="NA"/>
    <s v="NA"/>
  </r>
  <r>
    <x v="36"/>
    <x v="3"/>
    <s v="core"/>
    <x v="3"/>
    <x v="0"/>
    <s v="All Sizes"/>
    <s v="rural"/>
    <n v="68"/>
    <n v="4.5276810000000003"/>
    <n v="4018534"/>
    <s v="NA"/>
    <s v="NA"/>
    <n v="1897"/>
    <n v="1972"/>
    <s v="Pre-1980"/>
    <s v="F"/>
    <s v="NA"/>
    <s v="4 Year College + Grad School"/>
    <m/>
    <s v="University"/>
    <s v="Education"/>
    <s v="University"/>
    <s v="NA"/>
    <s v="NA"/>
    <s v="NA"/>
    <s v="NA"/>
    <s v="NA"/>
    <s v="NA"/>
    <s v="NA"/>
    <s v="NA"/>
    <s v="NA"/>
    <n v="0"/>
    <n v="887548"/>
    <n v="887548"/>
    <n v="0"/>
    <x v="3"/>
    <s v="NA"/>
    <s v="NA"/>
    <s v="NA"/>
    <s v="NA"/>
    <s v="NA"/>
    <s v="NA"/>
    <s v="NA"/>
    <s v="NA"/>
    <s v="NA"/>
    <n v="1029"/>
    <s v="M"/>
    <n v="19"/>
    <n v="9399"/>
    <n v="127"/>
    <s v="8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865998.3"/>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0"/>
    <s v="NA"/>
    <s v="NA"/>
    <s v="NA"/>
    <n v="17.065249999999999"/>
    <n v="16.912179999999999"/>
    <s v="model"/>
    <n v="15146230"/>
    <n v="15010370"/>
    <s v="NA"/>
    <s v="NA"/>
    <s v="NA"/>
    <s v="NA"/>
    <s v="NA"/>
    <s v="NA"/>
    <s v="NA"/>
    <s v="NA"/>
    <s v="NA"/>
    <s v="NA"/>
    <s v="NA"/>
    <s v="NA"/>
    <s v="NA"/>
    <s v="NA"/>
    <s v="NA"/>
    <s v="NA"/>
    <s v="NA"/>
    <s v="NA"/>
    <s v="NA"/>
    <s v="NA"/>
    <s v="NA"/>
    <s v="NA"/>
    <s v="NA"/>
    <s v="NA"/>
    <n v="0.45605600000000002"/>
    <n v="0.48372399999999999"/>
    <s v="model"/>
    <n v="404771.2"/>
    <n v="429328.1"/>
    <s v="NA"/>
    <s v="NA"/>
    <s v="NA"/>
    <s v="NA"/>
    <s v="NA"/>
    <s v="NA"/>
    <s v="NA"/>
    <s v="NA"/>
    <s v="NA"/>
    <s v="NA"/>
    <s v="NA"/>
    <s v="NA"/>
    <s v="NA"/>
    <s v="NA"/>
    <s v="NA"/>
    <s v="NA"/>
    <s v="NA"/>
    <s v="NA"/>
    <s v="NA"/>
    <s v="NA"/>
    <s v="NA"/>
    <s v="NA"/>
    <s v="NA"/>
    <s v="NA"/>
  </r>
  <r>
    <x v="37"/>
    <x v="1"/>
    <s v="core"/>
    <x v="2"/>
    <x v="1"/>
    <s v="All Sizes"/>
    <s v="rural"/>
    <n v="42"/>
    <n v="6.7954480000000004"/>
    <n v="1041321"/>
    <s v="NA"/>
    <s v="NA"/>
    <n v="1940"/>
    <n v="2004"/>
    <s v="2004-2013"/>
    <s v="F"/>
    <s v="NA"/>
    <s v="Hospital"/>
    <m/>
    <s v="Hospital"/>
    <s v="Health Care - Inpatient"/>
    <s v="Hospital"/>
    <s v="NA"/>
    <s v="NA"/>
    <s v="NA"/>
    <s v="NA"/>
    <s v="NA"/>
    <s v="NA"/>
    <s v="NA"/>
    <s v="NA"/>
    <s v="NA"/>
    <n v="0"/>
    <n v="153238"/>
    <n v="153238"/>
    <n v="0"/>
    <x v="3"/>
    <s v="NA"/>
    <s v="NA"/>
    <s v="NA"/>
    <s v="NA"/>
    <s v="NA"/>
    <s v="NA"/>
    <s v="NA"/>
    <s v="NA"/>
    <s v="NA"/>
    <n v="100"/>
    <s v="S"/>
    <n v="1"/>
    <n v="6706"/>
    <n v="254"/>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4"/>
    <n v="25"/>
    <s v="NA"/>
    <s v="NA"/>
    <s v="NA"/>
    <s v="NA"/>
    <s v="NA"/>
    <s v="NA"/>
    <s v="NA"/>
    <s v="NA"/>
    <s v="NA"/>
    <s v="NA"/>
    <s v="NA"/>
    <s v="NA"/>
    <s v="NA"/>
    <n v="0"/>
    <s v="NA"/>
    <s v="NA"/>
    <s v="NA"/>
    <n v="31.828620000000001"/>
    <n v="32.23245"/>
    <s v="actual"/>
    <n v="4877353"/>
    <n v="4939236"/>
    <n v="373627.6"/>
    <n v="338423"/>
    <n v="370183"/>
    <n v="373207"/>
    <n v="410773.5"/>
    <n v="429205.7"/>
    <n v="496508.5"/>
    <n v="500026.9"/>
    <n v="432569.59999999998"/>
    <n v="388136.4"/>
    <n v="379273.8"/>
    <n v="385418.4"/>
    <n v="403469.9"/>
    <n v="364424.5"/>
    <n v="403469.9"/>
    <n v="390454.8"/>
    <n v="404955.8"/>
    <n v="403827.4"/>
    <n v="468847.3"/>
    <n v="485934.6"/>
    <n v="416457.1"/>
    <n v="403469.9"/>
    <n v="390454.8"/>
    <n v="403469.9"/>
    <n v="1.526206"/>
    <n v="1.555245"/>
    <s v="actual"/>
    <n v="233872.8"/>
    <n v="238322.6"/>
    <n v="33022.300000000003"/>
    <n v="25658.51"/>
    <n v="25022.91"/>
    <n v="19458.86"/>
    <n v="15365.72"/>
    <n v="12571.49"/>
    <n v="11085.32"/>
    <n v="10731.88"/>
    <n v="13032.96"/>
    <n v="18966.2"/>
    <n v="22606.400000000001"/>
    <n v="26350.2"/>
    <n v="30412.57"/>
    <n v="24992.23"/>
    <n v="24132.12"/>
    <n v="19698.96"/>
    <n v="16386.22"/>
    <n v="12790.46"/>
    <n v="10790.91"/>
    <n v="10733.81"/>
    <n v="13380.44"/>
    <n v="19298.07"/>
    <n v="25370.400000000001"/>
    <n v="30336.44"/>
  </r>
  <r>
    <x v="38"/>
    <x v="1"/>
    <s v="core"/>
    <x v="3"/>
    <x v="0"/>
    <s v="All Sizes"/>
    <s v="rural"/>
    <n v="68"/>
    <n v="4.5276810000000003"/>
    <n v="2993503"/>
    <s v="NA"/>
    <s v="NA"/>
    <n v="1883"/>
    <n v="1990"/>
    <s v="1981-2003"/>
    <s v="F"/>
    <s v="NA"/>
    <s v="4 Year College"/>
    <m/>
    <s v="University"/>
    <s v="Education"/>
    <s v="University"/>
    <s v="NA"/>
    <s v="NA"/>
    <s v="NA"/>
    <s v="NA"/>
    <s v="NA"/>
    <s v="NA"/>
    <s v="NA"/>
    <s v="NA"/>
    <s v="NA"/>
    <n v="0"/>
    <n v="661156"/>
    <n v="661156"/>
    <n v="0"/>
    <x v="3"/>
    <s v="NA"/>
    <s v="NA"/>
    <s v="NA"/>
    <s v="NA"/>
    <s v="NA"/>
    <s v="NA"/>
    <s v="NA"/>
    <s v="NA"/>
    <s v="NA"/>
    <s v="NA"/>
    <s v="M"/>
    <n v="32"/>
    <n v="7976"/>
    <n v="104"/>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n v="645103.1"/>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25"/>
    <s v="NA"/>
    <s v="NA"/>
    <s v="NA"/>
    <s v="NA"/>
    <s v="NA"/>
    <x v="2"/>
    <s v="NA"/>
    <m/>
    <s v="NA"/>
    <s v="NA"/>
    <s v="NA"/>
    <s v="NA"/>
    <s v="NA"/>
    <s v="NA"/>
    <s v="NA"/>
    <s v="NA"/>
    <s v="NA"/>
    <s v="NA"/>
    <s v="NA"/>
    <s v="NA"/>
    <s v="NA"/>
    <s v="NA"/>
    <s v="NA"/>
    <n v="0"/>
    <s v="NA"/>
    <s v="NA"/>
    <s v="NA"/>
    <n v="17.065249999999999"/>
    <n v="16.912179999999999"/>
    <s v="model"/>
    <n v="11282794"/>
    <n v="11181588"/>
    <s v="NA"/>
    <s v="NA"/>
    <s v="NA"/>
    <s v="NA"/>
    <s v="NA"/>
    <s v="NA"/>
    <s v="NA"/>
    <s v="NA"/>
    <s v="NA"/>
    <s v="NA"/>
    <s v="NA"/>
    <s v="NA"/>
    <s v="NA"/>
    <s v="NA"/>
    <s v="NA"/>
    <s v="NA"/>
    <s v="NA"/>
    <s v="NA"/>
    <s v="NA"/>
    <s v="NA"/>
    <s v="NA"/>
    <s v="NA"/>
    <s v="NA"/>
    <s v="NA"/>
    <n v="0.45605600000000002"/>
    <n v="0.48372399999999999"/>
    <s v="model"/>
    <n v="301523.90000000002"/>
    <n v="319816.90000000002"/>
    <s v="NA"/>
    <s v="NA"/>
    <s v="NA"/>
    <s v="NA"/>
    <s v="NA"/>
    <s v="NA"/>
    <s v="NA"/>
    <s v="NA"/>
    <s v="NA"/>
    <s v="NA"/>
    <s v="NA"/>
    <s v="NA"/>
    <s v="NA"/>
    <s v="NA"/>
    <s v="NA"/>
    <s v="NA"/>
    <s v="NA"/>
    <s v="NA"/>
    <s v="NA"/>
    <s v="NA"/>
    <s v="NA"/>
    <s v="NA"/>
    <s v="NA"/>
    <s v="NA"/>
  </r>
  <r>
    <x v="39"/>
    <x v="2"/>
    <s v="core"/>
    <x v="2"/>
    <x v="1"/>
    <s v="All Sizes"/>
    <s v="rural"/>
    <n v="42"/>
    <n v="6.7954480000000004"/>
    <n v="1260556"/>
    <s v="NA"/>
    <s v="NA"/>
    <n v="1976"/>
    <n v="2013"/>
    <s v="2004-2013"/>
    <s v="F"/>
    <s v="NA"/>
    <s v="Hospital"/>
    <m/>
    <s v="Hospital"/>
    <s v="Health Care - Inpatient"/>
    <s v="Hospital"/>
    <s v="NA"/>
    <s v="NA"/>
    <s v="NA"/>
    <s v="NA"/>
    <s v="NA"/>
    <s v="NA"/>
    <s v="NA"/>
    <s v="NA"/>
    <s v="NA"/>
    <n v="0"/>
    <n v="185500"/>
    <n v="185500"/>
    <n v="0"/>
    <x v="3"/>
    <s v="NA"/>
    <s v="NA"/>
    <s v="NA"/>
    <s v="NA"/>
    <s v="NA"/>
    <s v="NA"/>
    <s v="NA"/>
    <s v="NA"/>
    <s v="NA"/>
    <n v="200"/>
    <s v="M"/>
    <n v="7"/>
    <n v="4882"/>
    <n v="957"/>
    <s v="&lt; 6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4"/>
    <n v="41"/>
    <s v="NA"/>
    <s v="NA"/>
    <s v="NA"/>
    <s v="NA"/>
    <s v="NA"/>
    <s v="NA"/>
    <s v="NA"/>
    <s v="NA"/>
    <s v="NA"/>
    <s v="NA"/>
    <s v="NA"/>
    <s v="NA"/>
    <s v="NA"/>
    <n v="0"/>
    <s v="NA"/>
    <s v="NA"/>
    <s v="NA"/>
    <n v="25.95805"/>
    <n v="27.43862"/>
    <s v="model"/>
    <n v="4815217"/>
    <n v="5089863"/>
    <s v="NA"/>
    <s v="NA"/>
    <s v="NA"/>
    <s v="NA"/>
    <s v="NA"/>
    <s v="NA"/>
    <s v="NA"/>
    <s v="NA"/>
    <s v="NA"/>
    <s v="NA"/>
    <s v="NA"/>
    <s v="NA"/>
    <s v="NA"/>
    <s v="NA"/>
    <s v="NA"/>
    <s v="NA"/>
    <s v="NA"/>
    <s v="NA"/>
    <s v="NA"/>
    <s v="NA"/>
    <s v="NA"/>
    <s v="NA"/>
    <s v="NA"/>
    <s v="NA"/>
    <n v="0.74865999999999999"/>
    <n v="0.73858599999999996"/>
    <s v="actual"/>
    <n v="138876.4"/>
    <n v="137007.70000000001"/>
    <n v="17966.43"/>
    <n v="13880.12"/>
    <n v="13021.17"/>
    <n v="10272.620000000001"/>
    <n v="8284.152"/>
    <n v="7906.991"/>
    <n v="6419.16"/>
    <n v="8050.6970000000001"/>
    <n v="9037.143"/>
    <n v="11856.28"/>
    <n v="15160.33"/>
    <n v="17021.330000000002"/>
    <n v="17129.66"/>
    <n v="14014.4"/>
    <n v="13305.82"/>
    <n v="10964.85"/>
    <n v="9293.4009999999998"/>
    <n v="7780.0550000000003"/>
    <n v="7386.7179999999998"/>
    <n v="7386.7179999999998"/>
    <n v="8094.3440000000001"/>
    <n v="10676.27"/>
    <n v="13961.06"/>
    <n v="17014.419999999998"/>
  </r>
  <r>
    <x v="40"/>
    <x v="2"/>
    <s v="core"/>
    <x v="2"/>
    <x v="1"/>
    <s v="All Sizes"/>
    <s v="rural"/>
    <n v="42"/>
    <n v="6.7954480000000004"/>
    <n v="904684.8"/>
    <s v="NA"/>
    <s v="NA"/>
    <n v="1998"/>
    <n v="2004"/>
    <s v="2004-2013"/>
    <s v="F"/>
    <s v="NA"/>
    <s v="Hospital"/>
    <m/>
    <s v="Hospital"/>
    <s v="Health Care - Inpatient"/>
    <s v="Hospital"/>
    <s v="NA"/>
    <s v="NA"/>
    <s v="NA"/>
    <s v="NA"/>
    <s v="NA"/>
    <s v="NA"/>
    <s v="NA"/>
    <s v="NA"/>
    <s v="NA"/>
    <n v="0"/>
    <n v="133131"/>
    <n v="133131"/>
    <n v="0"/>
    <x v="3"/>
    <s v="NA"/>
    <s v="NA"/>
    <s v="NA"/>
    <s v="NA"/>
    <s v="NA"/>
    <s v="NA"/>
    <s v="NA"/>
    <s v="NA"/>
    <s v="NA"/>
    <s v="NA"/>
    <s v="M"/>
    <n v="3"/>
    <n v="6688"/>
    <n v="276"/>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4"/>
    <n v="25"/>
    <s v="NA"/>
    <s v="NA"/>
    <s v="NA"/>
    <s v="NA"/>
    <s v="NA"/>
    <s v="NA"/>
    <s v="NA"/>
    <s v="NA"/>
    <s v="NA"/>
    <s v="NA"/>
    <s v="NA"/>
    <s v="NA"/>
    <s v="NA"/>
    <n v="0"/>
    <s v="NA"/>
    <s v="NA"/>
    <s v="NA"/>
    <n v="25.403600000000001"/>
    <n v="25.744240000000001"/>
    <s v="actual"/>
    <n v="3382007"/>
    <n v="3427357"/>
    <n v="275051"/>
    <n v="240813"/>
    <n v="266079.3"/>
    <n v="268101.59999999998"/>
    <n v="287752.09999999998"/>
    <n v="293825.3"/>
    <n v="319328.09999999998"/>
    <n v="326442.8"/>
    <n v="292316.7"/>
    <n v="278928.8"/>
    <n v="261856.7"/>
    <n v="271511.40000000002"/>
    <n v="283201.59999999998"/>
    <n v="255795"/>
    <n v="283201.59999999998"/>
    <n v="274066.09999999998"/>
    <n v="283874.7"/>
    <n v="281470.09999999998"/>
    <n v="316182.90000000002"/>
    <n v="323250.3"/>
    <n v="285845.09999999998"/>
    <n v="283201.59999999998"/>
    <n v="274066.09999999998"/>
    <n v="283201.59999999998"/>
    <n v="0.93557199999999996"/>
    <n v="0.94926900000000003"/>
    <s v="actual"/>
    <n v="124553.60000000001"/>
    <n v="126377.2"/>
    <n v="15591.13"/>
    <n v="12634.75"/>
    <n v="11905.36"/>
    <n v="10174.25"/>
    <n v="8788.91"/>
    <n v="7001.19"/>
    <n v="6395.3"/>
    <n v="6125.3450000000003"/>
    <n v="7690.2820000000002"/>
    <n v="10832.46"/>
    <n v="13036.18"/>
    <n v="14378.43"/>
    <n v="15422.27"/>
    <n v="12820.27"/>
    <n v="12587.64"/>
    <n v="10522.29"/>
    <n v="8984.7479999999996"/>
    <n v="7281.4489999999996"/>
    <n v="6362.0540000000001"/>
    <n v="6282.5789999999997"/>
    <n v="7511.0450000000001"/>
    <n v="10247.530000000001"/>
    <n v="13012.52"/>
    <n v="15342.8"/>
  </r>
  <r>
    <x v="41"/>
    <x v="3"/>
    <s v="core"/>
    <x v="3"/>
    <x v="0"/>
    <s v="All Sizes"/>
    <s v="rural"/>
    <n v="68"/>
    <n v="4.5276810000000003"/>
    <n v="2960632"/>
    <s v="NA"/>
    <s v="NA"/>
    <n v="1906"/>
    <n v="1955"/>
    <s v="Pre-1980"/>
    <s v="F"/>
    <s v="NA"/>
    <s v="4 Year College"/>
    <m/>
    <s v="University"/>
    <s v="Education"/>
    <s v="University"/>
    <s v="NA"/>
    <s v="NA"/>
    <s v="NA"/>
    <s v="NA"/>
    <s v="NA"/>
    <s v="NA"/>
    <s v="NA"/>
    <s v="NA"/>
    <s v="NA"/>
    <s v="NA"/>
    <n v="653896"/>
    <n v="653896"/>
    <s v="NA"/>
    <x v="3"/>
    <s v="NA"/>
    <s v="NA"/>
    <s v="NA"/>
    <s v="NA"/>
    <s v="NA"/>
    <s v="NA"/>
    <s v="NA"/>
    <s v="NA"/>
    <s v="NA"/>
    <s v="NA"/>
    <s v="M"/>
    <n v="23"/>
    <n v="8960"/>
    <n v="151"/>
    <s v="8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n v="638019.4"/>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97"/>
    <s v="NA"/>
    <s v="NA"/>
    <s v="NA"/>
    <s v="NA"/>
    <s v="NA"/>
    <x v="2"/>
    <s v="NA"/>
    <m/>
    <s v="NA"/>
    <s v="NA"/>
    <s v="NA"/>
    <s v="NA"/>
    <s v="NA"/>
    <s v="NA"/>
    <s v="NA"/>
    <s v="NA"/>
    <s v="NA"/>
    <s v="NA"/>
    <s v="NA"/>
    <s v="NA"/>
    <s v="NA"/>
    <s v="NA"/>
    <s v="NA"/>
    <n v="0"/>
    <s v="NA"/>
    <s v="NA"/>
    <s v="NA"/>
    <n v="17.065249999999999"/>
    <n v="16.912179999999999"/>
    <s v="model"/>
    <n v="11158900"/>
    <n v="11058806"/>
    <s v="NA"/>
    <s v="NA"/>
    <s v="NA"/>
    <s v="NA"/>
    <s v="NA"/>
    <s v="NA"/>
    <s v="NA"/>
    <s v="NA"/>
    <s v="NA"/>
    <s v="NA"/>
    <s v="NA"/>
    <s v="NA"/>
    <s v="NA"/>
    <s v="NA"/>
    <s v="NA"/>
    <s v="NA"/>
    <s v="NA"/>
    <s v="NA"/>
    <s v="NA"/>
    <s v="NA"/>
    <s v="NA"/>
    <s v="NA"/>
    <s v="NA"/>
    <s v="NA"/>
    <n v="0.45605600000000002"/>
    <n v="0.48372399999999999"/>
    <s v="model"/>
    <n v="298212.90000000002"/>
    <n v="316305"/>
    <s v="NA"/>
    <s v="NA"/>
    <s v="NA"/>
    <s v="NA"/>
    <s v="NA"/>
    <s v="NA"/>
    <s v="NA"/>
    <s v="NA"/>
    <s v="NA"/>
    <s v="NA"/>
    <s v="NA"/>
    <s v="NA"/>
    <s v="NA"/>
    <s v="NA"/>
    <s v="NA"/>
    <s v="NA"/>
    <s v="NA"/>
    <s v="NA"/>
    <s v="NA"/>
    <s v="NA"/>
    <s v="NA"/>
    <s v="NA"/>
    <s v="NA"/>
    <s v="NA"/>
  </r>
  <r>
    <x v="42"/>
    <x v="2"/>
    <s v="core"/>
    <x v="3"/>
    <x v="0"/>
    <s v="All Sizes"/>
    <s v="urban"/>
    <n v="67"/>
    <n v="2.9707880000000002"/>
    <n v="1787728"/>
    <s v="NA"/>
    <s v="NA"/>
    <n v="1965"/>
    <n v="1968"/>
    <s v="Pre-1980"/>
    <s v="F"/>
    <s v="NA"/>
    <s v="2 Year College"/>
    <m/>
    <s v="University"/>
    <s v="Education"/>
    <s v="University"/>
    <s v="NA"/>
    <s v="NA"/>
    <s v="NA"/>
    <s v="NA"/>
    <s v="NA"/>
    <s v="NA"/>
    <s v="NA"/>
    <s v="NA"/>
    <s v="NA"/>
    <n v="0"/>
    <n v="601769"/>
    <n v="601769"/>
    <n v="0"/>
    <x v="3"/>
    <s v="NA"/>
    <s v="NA"/>
    <s v="NA"/>
    <s v="NA"/>
    <s v="NA"/>
    <s v="NA"/>
    <s v="NA"/>
    <s v="NA"/>
    <s v="NA"/>
    <n v="2489"/>
    <s v="M"/>
    <n v="30"/>
    <n v="4624"/>
    <n v="219"/>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587158"/>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70"/>
    <s v="NA"/>
    <s v="NA"/>
    <s v="NA"/>
    <s v="NA"/>
    <s v="NA"/>
    <x v="2"/>
    <s v="NA"/>
    <m/>
    <s v="NA"/>
    <s v="NA"/>
    <s v="NA"/>
    <s v="NA"/>
    <s v="NA"/>
    <s v="NA"/>
    <s v="NA"/>
    <s v="NA"/>
    <s v="NA"/>
    <s v="NA"/>
    <s v="NA"/>
    <s v="NA"/>
    <s v="NA"/>
    <s v="NA"/>
    <s v="NA"/>
    <n v="0"/>
    <s v="NA"/>
    <s v="NA"/>
    <s v="NA"/>
    <n v="14.19923"/>
    <n v="14.11866"/>
    <s v="actual"/>
    <n v="8544654"/>
    <n v="8496170"/>
    <n v="776134.8"/>
    <n v="705900.3"/>
    <n v="738144.8"/>
    <n v="734875.9"/>
    <n v="744086.6"/>
    <n v="620350.4"/>
    <n v="707022.6"/>
    <n v="780344.5"/>
    <n v="638706.19999999995"/>
    <n v="685016.1"/>
    <n v="712122.5"/>
    <n v="701949.3"/>
    <n v="764734.1"/>
    <n v="677778.7"/>
    <n v="732708"/>
    <n v="686619.9"/>
    <n v="683151.2"/>
    <n v="654120.69999999995"/>
    <n v="719818.6"/>
    <n v="725751.2"/>
    <n v="665245.6"/>
    <n v="701352.6"/>
    <n v="718310.7"/>
    <n v="766578.6"/>
    <n v="0.56512700000000005"/>
    <n v="0.57154499999999997"/>
    <s v="actual"/>
    <n v="340076"/>
    <n v="343938.1"/>
    <n v="60638.62"/>
    <n v="41338.31"/>
    <n v="39227.760000000002"/>
    <n v="26736.73"/>
    <n v="17584.79"/>
    <n v="13282.61"/>
    <n v="11162.94"/>
    <n v="10396.969999999999"/>
    <n v="13112.07"/>
    <n v="26680.86"/>
    <n v="34148.639999999999"/>
    <n v="45765.71"/>
    <n v="49813.59"/>
    <n v="40564.47"/>
    <n v="38860.86"/>
    <n v="29928.720000000001"/>
    <n v="20969.5"/>
    <n v="12840.18"/>
    <n v="8984.58"/>
    <n v="8812.5480000000007"/>
    <n v="13815.03"/>
    <n v="28137.51"/>
    <n v="40766.76"/>
    <n v="50444.37"/>
  </r>
  <r>
    <x v="43"/>
    <x v="2"/>
    <s v="core"/>
    <x v="3"/>
    <x v="0"/>
    <s v="All Sizes"/>
    <s v="urban"/>
    <n v="67"/>
    <n v="2.9707880000000002"/>
    <n v="1016449"/>
    <s v="NA"/>
    <s v="NA"/>
    <n v="1945"/>
    <n v="0"/>
    <s v="Pre-1980"/>
    <s v="F"/>
    <s v="NA"/>
    <s v="2 Year College"/>
    <m/>
    <s v="University"/>
    <s v="Education"/>
    <s v="University"/>
    <s v="NA"/>
    <s v="NA"/>
    <s v="NA"/>
    <s v="NA"/>
    <s v="NA"/>
    <s v="NA"/>
    <s v="NA"/>
    <s v="NA"/>
    <s v="NA"/>
    <n v="0"/>
    <n v="342148"/>
    <n v="342148"/>
    <n v="0"/>
    <x v="3"/>
    <s v="NA"/>
    <s v="NA"/>
    <s v="NA"/>
    <s v="NA"/>
    <s v="NA"/>
    <s v="NA"/>
    <s v="NA"/>
    <s v="NA"/>
    <s v="NA"/>
    <n v="396"/>
    <s v="M"/>
    <n v="3"/>
    <n v="4650"/>
    <n v="167"/>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333840.59999999998"/>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s v="NA"/>
    <s v="NA"/>
    <s v="NA"/>
    <s v="NA"/>
    <s v="NA"/>
    <s v="NA"/>
    <x v="2"/>
    <s v="NA"/>
    <m/>
    <s v="NA"/>
    <s v="NA"/>
    <s v="NA"/>
    <s v="NA"/>
    <s v="NA"/>
    <s v="NA"/>
    <s v="NA"/>
    <s v="NA"/>
    <s v="NA"/>
    <s v="NA"/>
    <s v="NA"/>
    <s v="NA"/>
    <s v="NA"/>
    <s v="NA"/>
    <s v="NA"/>
    <n v="0"/>
    <s v="NA"/>
    <s v="NA"/>
    <s v="NA"/>
    <n v="10.340159999999999"/>
    <n v="9.8649100000000001"/>
    <s v="actual"/>
    <n v="3537864"/>
    <n v="3375259"/>
    <n v="417600"/>
    <n v="306000"/>
    <n v="302400"/>
    <n v="266400"/>
    <n v="272400"/>
    <n v="228000"/>
    <n v="265464"/>
    <n v="232800"/>
    <n v="216000"/>
    <n v="290400"/>
    <n v="304800"/>
    <n v="435600"/>
    <n v="361760.1"/>
    <n v="308408.3"/>
    <n v="313124"/>
    <n v="265880.5"/>
    <n v="232994.3"/>
    <n v="212110.9"/>
    <n v="262040.1"/>
    <n v="274959.09999999998"/>
    <n v="214612.2"/>
    <n v="258095.7"/>
    <n v="309236.09999999998"/>
    <n v="362038"/>
    <n v="2.8844999999999999E-2"/>
    <n v="2.6460999999999998E-2"/>
    <s v="actual"/>
    <n v="9869.2489999999998"/>
    <n v="9053.5169999999998"/>
    <n v="2120.9859999999999"/>
    <n v="1291.4580000000001"/>
    <n v="1039.777"/>
    <n v="658.95619999999997"/>
    <n v="646.15179999999998"/>
    <n v="540.88350000000003"/>
    <n v="149.08080000000001"/>
    <n v="7.2576309999999999"/>
    <n v="114.1674"/>
    <n v="621.23839999999996"/>
    <n v="917.5566"/>
    <n v="1761.7360000000001"/>
    <n v="1448.5630000000001"/>
    <n v="1179.8779999999999"/>
    <n v="1107.8389999999999"/>
    <n v="811.89599999999996"/>
    <n v="514.00609999999995"/>
    <n v="251.16210000000001"/>
    <n v="89.561670000000007"/>
    <n v="93.455659999999995"/>
    <n v="268.685"/>
    <n v="722.33429999999998"/>
    <n v="1115.627"/>
    <n v="1450.51"/>
  </r>
  <r>
    <x v="44"/>
    <x v="2"/>
    <s v="core"/>
    <x v="3"/>
    <x v="0"/>
    <s v="All Sizes"/>
    <s v="urban"/>
    <n v="67"/>
    <n v="2.9707880000000002"/>
    <n v="3821898"/>
    <s v="NA"/>
    <s v="NA"/>
    <n v="1969"/>
    <n v="1969"/>
    <s v="Pre-1980"/>
    <s v="F"/>
    <s v="NA"/>
    <s v="2 Year College"/>
    <m/>
    <s v="University"/>
    <s v="Education"/>
    <s v="University"/>
    <s v="NA"/>
    <s v="NA"/>
    <s v="NA"/>
    <s v="NA"/>
    <s v="NA"/>
    <s v="NA"/>
    <s v="NA"/>
    <s v="NA"/>
    <s v="NA"/>
    <n v="23.319210000000002"/>
    <n v="1286493"/>
    <n v="986493"/>
    <n v="300000"/>
    <x v="3"/>
    <s v="NA"/>
    <s v="NA"/>
    <s v="NA"/>
    <s v="NA"/>
    <s v="NA"/>
    <s v="NA"/>
    <s v="NA"/>
    <s v="NA"/>
    <s v="NA"/>
    <n v="260"/>
    <s v="M"/>
    <n v="14"/>
    <n v="4756"/>
    <n v="174"/>
    <s v="&lt; 6000 HDD"/>
    <s v="NA"/>
    <s v="NA"/>
    <s v="NA"/>
    <s v="NA"/>
    <s v="NA"/>
    <s v="NA"/>
    <s v="NA"/>
    <s v="NA"/>
    <s v="NA"/>
    <s v="NA"/>
    <s v="NA"/>
    <s v="NA"/>
    <s v="NA"/>
    <b v="1"/>
    <b v="1"/>
    <b v="1"/>
    <b v="0"/>
    <b v="0"/>
    <b v="0"/>
    <b v="0"/>
    <b v="0"/>
    <b v="1"/>
    <b v="1"/>
    <b v="0"/>
    <b v="0"/>
    <n v="7"/>
    <s v="NA"/>
    <s v="NA"/>
    <s v="NA"/>
    <s v="NA"/>
    <s v="NA"/>
    <s v="NA"/>
    <s v="NA"/>
    <s v="NA"/>
    <s v="NA"/>
    <s v="NA"/>
    <s v="NA"/>
    <s v="NA"/>
    <s v="NA"/>
    <s v="NA"/>
    <s v="NA"/>
    <s v="NA"/>
    <s v="NA"/>
    <s v="NA"/>
    <s v="NA"/>
    <s v="NA"/>
    <s v="NA"/>
    <s v="NA"/>
    <s v="NA"/>
    <s v="NA"/>
    <s v="NA"/>
    <s v="NA"/>
    <s v="NA"/>
    <s v="NA"/>
    <s v="NA"/>
    <s v="NA"/>
    <s v="NA"/>
    <s v="NA"/>
    <s v="NA"/>
    <s v="NA"/>
    <s v="NA"/>
    <n v="962540.9"/>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20"/>
    <s v="NA"/>
    <s v="NA"/>
    <s v="NA"/>
    <s v="NA"/>
    <s v="NA"/>
    <x v="2"/>
    <s v="NA"/>
    <m/>
    <s v="NA"/>
    <s v="NA"/>
    <s v="NA"/>
    <s v="NA"/>
    <s v="NA"/>
    <s v="NA"/>
    <s v="NA"/>
    <s v="NA"/>
    <s v="NA"/>
    <s v="NA"/>
    <s v="NA"/>
    <s v="NA"/>
    <s v="NA"/>
    <s v="NA"/>
    <s v="NA"/>
    <n v="5"/>
    <s v="NA"/>
    <s v="NA"/>
    <s v="NA"/>
    <n v="11.96278"/>
    <n v="11.975529999999999"/>
    <s v="actual"/>
    <n v="11801203"/>
    <n v="11813777"/>
    <n v="1083910"/>
    <n v="964549.4"/>
    <n v="1052156"/>
    <n v="986869.1"/>
    <n v="1034834"/>
    <n v="972150.8"/>
    <n v="1046298"/>
    <n v="950091.2"/>
    <n v="825062.3"/>
    <n v="946011.3"/>
    <n v="951654.2"/>
    <n v="987617.6"/>
    <n v="1045115"/>
    <n v="935948.9"/>
    <n v="1024404"/>
    <n v="974732"/>
    <n v="984947.3"/>
    <n v="937503.3"/>
    <n v="967507.4"/>
    <n v="971961.8"/>
    <n v="940778.5"/>
    <n v="994254.6"/>
    <n v="991379.5"/>
    <n v="1045246"/>
    <n v="0.34791499999999997"/>
    <n v="0.37794699999999998"/>
    <s v="actual"/>
    <n v="343215.3"/>
    <n v="372842"/>
    <n v="57110.97"/>
    <n v="43533.66"/>
    <n v="40292.04"/>
    <n v="29300.06"/>
    <n v="18089.419999999998"/>
    <n v="13679.2"/>
    <n v="10345.01"/>
    <n v="9529.7109999999993"/>
    <n v="9089.4629999999997"/>
    <n v="24029.95"/>
    <n v="38535.440000000002"/>
    <n v="49680.37"/>
    <n v="53152.44"/>
    <n v="44229.13"/>
    <n v="43398.96"/>
    <n v="34169.129999999997"/>
    <n v="24324.12"/>
    <n v="15402.94"/>
    <n v="9693.9040000000005"/>
    <n v="9200.0580000000009"/>
    <n v="14847.37"/>
    <n v="29200.86"/>
    <n v="42008.95"/>
    <n v="53214.17"/>
  </r>
  <r>
    <x v="45"/>
    <x v="0"/>
    <s v="core"/>
    <x v="3"/>
    <x v="0"/>
    <s v="All Sizes"/>
    <s v="urban"/>
    <n v="67"/>
    <n v="2.9707880000000002"/>
    <n v="2361595"/>
    <s v="NA"/>
    <s v="NA"/>
    <n v="1895"/>
    <n v="1974"/>
    <s v="Pre-1980"/>
    <s v="F"/>
    <s v="NA"/>
    <s v="4 Year College + Grad School"/>
    <m/>
    <s v="University"/>
    <s v="Education"/>
    <s v="University"/>
    <s v="NA"/>
    <s v="NA"/>
    <s v="NA"/>
    <s v="NA"/>
    <s v="NA"/>
    <s v="NA"/>
    <s v="NA"/>
    <s v="NA"/>
    <s v="NA"/>
    <n v="0"/>
    <n v="794939"/>
    <n v="794939"/>
    <n v="0"/>
    <x v="3"/>
    <s v="NA"/>
    <s v="NA"/>
    <s v="NA"/>
    <s v="NA"/>
    <s v="NA"/>
    <s v="NA"/>
    <s v="NA"/>
    <s v="NA"/>
    <s v="NA"/>
    <s v="NA"/>
    <s v="M"/>
    <n v="19"/>
    <n v="4729"/>
    <n v="409"/>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775637.8"/>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s v="NA"/>
    <s v="NA"/>
    <s v="NA"/>
    <s v="NA"/>
    <s v="NA"/>
    <s v="NA"/>
    <s v="NA"/>
    <s v="NA"/>
    <s v="NA"/>
    <s v="NA"/>
    <s v="NA"/>
    <s v="NA"/>
    <s v="NA"/>
    <s v="NA"/>
    <s v="NA"/>
    <n v="2"/>
    <s v="NA"/>
    <s v="NA"/>
    <s v="NA"/>
    <n v="12.645210000000001"/>
    <n v="12.572950000000001"/>
    <s v="actual"/>
    <n v="10052170"/>
    <n v="9994726"/>
    <s v="NA"/>
    <s v="NA"/>
    <s v="NA"/>
    <s v="NA"/>
    <s v="NA"/>
    <s v="NA"/>
    <s v="NA"/>
    <s v="NA"/>
    <s v="NA"/>
    <s v="NA"/>
    <s v="NA"/>
    <s v="NA"/>
    <s v="NA"/>
    <s v="NA"/>
    <s v="NA"/>
    <s v="NA"/>
    <s v="NA"/>
    <s v="NA"/>
    <s v="NA"/>
    <s v="NA"/>
    <s v="NA"/>
    <s v="NA"/>
    <s v="NA"/>
    <s v="NA"/>
    <n v="0.38938299999999998"/>
    <n v="0.39616299999999999"/>
    <s v="actual"/>
    <n v="309536"/>
    <n v="314925.40000000002"/>
    <s v="NA"/>
    <s v="NA"/>
    <s v="NA"/>
    <s v="NA"/>
    <s v="NA"/>
    <s v="NA"/>
    <s v="NA"/>
    <s v="NA"/>
    <s v="NA"/>
    <s v="NA"/>
    <s v="NA"/>
    <s v="NA"/>
    <s v="NA"/>
    <s v="NA"/>
    <s v="NA"/>
    <s v="NA"/>
    <s v="NA"/>
    <s v="NA"/>
    <s v="NA"/>
    <s v="NA"/>
    <s v="NA"/>
    <s v="NA"/>
    <s v="NA"/>
    <s v="NA"/>
  </r>
  <r>
    <x v="46"/>
    <x v="2"/>
    <s v="core"/>
    <x v="3"/>
    <x v="0"/>
    <s v="All Sizes"/>
    <s v="urban"/>
    <n v="67"/>
    <n v="2.9707880000000002"/>
    <n v="1696970"/>
    <s v="NA"/>
    <s v="NA"/>
    <n v="1964"/>
    <n v="1965"/>
    <s v="Pre-1980"/>
    <s v="F"/>
    <s v="NA"/>
    <s v="2 Year College"/>
    <m/>
    <s v="University"/>
    <s v="Education"/>
    <s v="University"/>
    <s v="NA"/>
    <s v="NA"/>
    <s v="NA"/>
    <s v="NA"/>
    <s v="NA"/>
    <s v="NA"/>
    <s v="NA"/>
    <s v="NA"/>
    <s v="NA"/>
    <n v="0"/>
    <n v="571219"/>
    <n v="571219"/>
    <n v="0"/>
    <x v="3"/>
    <s v="NA"/>
    <s v="NA"/>
    <s v="NA"/>
    <s v="NA"/>
    <s v="NA"/>
    <s v="NA"/>
    <s v="NA"/>
    <s v="NA"/>
    <s v="NA"/>
    <n v="2357"/>
    <s v="M"/>
    <n v="34"/>
    <n v="4624"/>
    <n v="219"/>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n v="557349.80000000005"/>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2"/>
    <s v="NA"/>
    <s v="NA"/>
    <s v="NA"/>
    <n v="17.065249999999999"/>
    <n v="16.912179999999999"/>
    <s v="model"/>
    <n v="9747996"/>
    <n v="9660557"/>
    <s v="NA"/>
    <s v="NA"/>
    <s v="NA"/>
    <s v="NA"/>
    <s v="NA"/>
    <s v="NA"/>
    <s v="NA"/>
    <s v="NA"/>
    <s v="NA"/>
    <s v="NA"/>
    <s v="NA"/>
    <s v="NA"/>
    <s v="NA"/>
    <s v="NA"/>
    <s v="NA"/>
    <s v="NA"/>
    <s v="NA"/>
    <s v="NA"/>
    <s v="NA"/>
    <s v="NA"/>
    <s v="NA"/>
    <s v="NA"/>
    <s v="NA"/>
    <s v="NA"/>
    <n v="0.45605600000000002"/>
    <n v="0.48372399999999999"/>
    <s v="model"/>
    <n v="260507.6"/>
    <n v="276312.2"/>
    <s v="NA"/>
    <s v="NA"/>
    <s v="NA"/>
    <s v="NA"/>
    <s v="NA"/>
    <s v="NA"/>
    <s v="NA"/>
    <s v="NA"/>
    <s v="NA"/>
    <s v="NA"/>
    <s v="NA"/>
    <s v="NA"/>
    <s v="NA"/>
    <s v="NA"/>
    <s v="NA"/>
    <s v="NA"/>
    <s v="NA"/>
    <s v="NA"/>
    <s v="NA"/>
    <s v="NA"/>
    <s v="NA"/>
    <s v="NA"/>
    <s v="NA"/>
    <s v="NA"/>
  </r>
  <r>
    <x v="47"/>
    <x v="2"/>
    <s v="core"/>
    <x v="3"/>
    <x v="1"/>
    <s v="All Sizes"/>
    <s v="urban"/>
    <n v="67"/>
    <n v="2.9707880000000002"/>
    <n v="724254.3"/>
    <s v="NA"/>
    <s v="NA"/>
    <n v="1970"/>
    <n v="2004"/>
    <s v="2004-2013"/>
    <s v="F"/>
    <s v="NA"/>
    <s v="2 Year College"/>
    <m/>
    <s v="University"/>
    <s v="Education"/>
    <s v="University"/>
    <s v="NA"/>
    <s v="NA"/>
    <s v="NA"/>
    <s v="NA"/>
    <s v="NA"/>
    <s v="NA"/>
    <s v="NA"/>
    <s v="NA"/>
    <s v="NA"/>
    <n v="0"/>
    <n v="243792"/>
    <n v="243792"/>
    <n v="0"/>
    <x v="3"/>
    <s v="NA"/>
    <s v="NA"/>
    <s v="NA"/>
    <s v="NA"/>
    <s v="NA"/>
    <s v="NA"/>
    <s v="NA"/>
    <s v="NA"/>
    <s v="NA"/>
    <n v="2662"/>
    <s v="M"/>
    <n v="8"/>
    <n v="4650"/>
    <n v="167"/>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237872.7"/>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
    <s v="NA"/>
    <s v="NA"/>
    <s v="NA"/>
    <s v="NA"/>
    <s v="NA"/>
    <x v="2"/>
    <s v="NA"/>
    <m/>
    <s v="NA"/>
    <s v="NA"/>
    <s v="NA"/>
    <s v="NA"/>
    <s v="NA"/>
    <s v="NA"/>
    <s v="NA"/>
    <s v="NA"/>
    <s v="NA"/>
    <s v="NA"/>
    <s v="NA"/>
    <s v="NA"/>
    <s v="NA"/>
    <s v="NA"/>
    <s v="NA"/>
    <n v="0"/>
    <s v="NA"/>
    <s v="NA"/>
    <s v="NA"/>
    <n v="16.744730000000001"/>
    <n v="16.816610000000001"/>
    <s v="actual"/>
    <n v="4082230"/>
    <n v="4099754"/>
    <n v="323390"/>
    <n v="347110"/>
    <n v="315520"/>
    <n v="354520"/>
    <n v="344460"/>
    <n v="342120"/>
    <n v="371840"/>
    <n v="353650"/>
    <n v="336930"/>
    <n v="298350"/>
    <n v="349330"/>
    <n v="345010"/>
    <n v="343502.3"/>
    <n v="310260.2"/>
    <n v="343502.3"/>
    <n v="332421.59999999998"/>
    <n v="344495.6"/>
    <n v="338050.1"/>
    <n v="363698.6"/>
    <n v="366347.3"/>
    <n v="338050.1"/>
    <n v="343502.3"/>
    <n v="332421.59999999998"/>
    <n v="343502.3"/>
    <n v="0.361093"/>
    <n v="0.32306699999999999"/>
    <s v="actual"/>
    <n v="88031.67"/>
    <n v="78761.210000000006"/>
    <n v="14224.1"/>
    <n v="12403.2"/>
    <n v="9477.4"/>
    <n v="8899.7999999999993"/>
    <n v="4979.8"/>
    <n v="4069.09"/>
    <n v="2936.55"/>
    <n v="1230.43"/>
    <n v="1429.6"/>
    <n v="5273.4"/>
    <n v="8617.7999999999993"/>
    <n v="14490.5"/>
    <n v="11734.25"/>
    <n v="9644.8089999999993"/>
    <n v="9205.0490000000009"/>
    <n v="6976.5929999999998"/>
    <n v="4797.0079999999998"/>
    <n v="2814.2460000000001"/>
    <n v="1646.3430000000001"/>
    <n v="1675.249"/>
    <n v="2944.32"/>
    <n v="6343.4359999999997"/>
    <n v="9231.1970000000001"/>
    <n v="11748.71"/>
  </r>
  <r>
    <x v="48"/>
    <x v="1"/>
    <s v="core"/>
    <x v="3"/>
    <x v="1"/>
    <s v="All Sizes"/>
    <s v="urban"/>
    <n v="67"/>
    <n v="2.9707880000000002"/>
    <n v="194289.5"/>
    <s v="NA"/>
    <s v="NA"/>
    <n v="2004"/>
    <n v="2004"/>
    <s v="2004-2013"/>
    <s v="F"/>
    <s v="NA"/>
    <s v="2 Year College"/>
    <m/>
    <s v="University"/>
    <s v="Education"/>
    <s v="University"/>
    <s v="NA"/>
    <s v="NA"/>
    <s v="NA"/>
    <s v="NA"/>
    <s v="NA"/>
    <s v="NA"/>
    <s v="NA"/>
    <s v="NA"/>
    <s v="NA"/>
    <n v="0"/>
    <n v="65400"/>
    <n v="65400"/>
    <n v="0"/>
    <x v="2"/>
    <s v="NA"/>
    <s v="NA"/>
    <s v="NA"/>
    <s v="NA"/>
    <s v="NA"/>
    <s v="NA"/>
    <s v="NA"/>
    <s v="NA"/>
    <s v="NA"/>
    <n v="900"/>
    <s v="S"/>
    <n v="1"/>
    <n v="5873"/>
    <n v="692"/>
    <s v="&lt; 6000 HDD"/>
    <s v="NA"/>
    <s v="NA"/>
    <s v="NA"/>
    <s v="NA"/>
    <s v="NA"/>
    <s v="NA"/>
    <s v="NA"/>
    <s v="NA"/>
    <s v="NA"/>
    <s v="NA"/>
    <s v="NA"/>
    <s v="NA"/>
    <s v="NA"/>
    <b v="1"/>
    <b v="1"/>
    <b v="0"/>
    <b v="0"/>
    <b v="0"/>
    <b v="0"/>
    <b v="0"/>
    <b v="0"/>
    <b v="0"/>
    <s v="NA"/>
    <s v="NA"/>
    <s v="NA"/>
    <s v="NA"/>
    <s v="NA"/>
    <s v="NA"/>
    <s v="NA"/>
    <s v="NA"/>
    <s v="NA"/>
    <s v="NA"/>
    <s v="NA"/>
    <s v="NA"/>
    <s v="NA"/>
    <s v="NA"/>
    <s v="NA"/>
    <s v="NA"/>
    <s v="NA"/>
    <s v="NA"/>
    <s v="NA"/>
    <s v="NA"/>
    <s v="NA"/>
    <s v="NA"/>
    <s v="NA"/>
    <s v="NA"/>
    <s v="NA"/>
    <s v="NA"/>
    <s v="NA"/>
    <s v="NA"/>
    <s v="NA"/>
    <s v="NA"/>
    <s v="NA"/>
    <s v="NA"/>
    <s v="NA"/>
    <s v="NA"/>
    <s v="NA"/>
    <s v="NA"/>
    <s v="NA"/>
    <s v="NA"/>
    <s v="NA"/>
    <n v="63812.08"/>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s v="NA"/>
    <s v="NA"/>
    <s v="NA"/>
    <s v="NA"/>
    <s v="NA"/>
    <s v="NA"/>
    <s v="NA"/>
    <s v="NA"/>
    <s v="NA"/>
    <s v="NA"/>
    <s v="NA"/>
    <s v="NA"/>
    <s v="NA"/>
    <s v="NA"/>
    <s v="NA"/>
    <n v="0"/>
    <s v="NA"/>
    <s v="NA"/>
    <s v="NA"/>
    <n v="53.403770000000002"/>
    <n v="52.3217"/>
    <s v="actual"/>
    <n v="3492607"/>
    <n v="3421839"/>
    <n v="307604.59999999998"/>
    <n v="252852.9"/>
    <n v="254183.8"/>
    <n v="273633.8"/>
    <n v="276146.8"/>
    <n v="276790.5"/>
    <n v="349425.1"/>
    <n v="340948.4"/>
    <n v="317436.40000000002"/>
    <n v="279579.09999999998"/>
    <n v="270283.5"/>
    <n v="293721.7"/>
    <n v="289653.59999999998"/>
    <n v="258602.9"/>
    <n v="282018.8"/>
    <n v="269841.09999999998"/>
    <n v="277719.5"/>
    <n v="284680.59999999998"/>
    <n v="323095.90000000002"/>
    <n v="316941.90000000002"/>
    <n v="276989.59999999998"/>
    <n v="278055.8"/>
    <n v="275222.3"/>
    <n v="289017.3"/>
    <n v="0.45605600000000002"/>
    <n v="0.48372399999999999"/>
    <s v="model"/>
    <n v="29826.03"/>
    <n v="31635.53"/>
    <s v="NA"/>
    <s v="NA"/>
    <s v="NA"/>
    <s v="NA"/>
    <s v="NA"/>
    <s v="NA"/>
    <s v="NA"/>
    <s v="NA"/>
    <s v="NA"/>
    <s v="NA"/>
    <s v="NA"/>
    <s v="NA"/>
    <s v="NA"/>
    <s v="NA"/>
    <s v="NA"/>
    <s v="NA"/>
    <s v="NA"/>
    <s v="NA"/>
    <s v="NA"/>
    <s v="NA"/>
    <s v="NA"/>
    <s v="NA"/>
    <s v="NA"/>
    <s v="NA"/>
  </r>
  <r>
    <x v="49"/>
    <x v="3"/>
    <s v="core"/>
    <x v="2"/>
    <x v="0"/>
    <s v="All Sizes"/>
    <s v="rural"/>
    <n v="42"/>
    <n v="6.7954480000000004"/>
    <n v="1719248"/>
    <s v="NA"/>
    <s v="NA"/>
    <n v="1975"/>
    <n v="1975"/>
    <s v="Pre-1980"/>
    <s v="F"/>
    <s v="NA"/>
    <s v="Hospital"/>
    <m/>
    <s v="Hospital"/>
    <s v="Health Care - Inpatient"/>
    <s v="Hospital"/>
    <s v="NA"/>
    <s v="NA"/>
    <s v="NA"/>
    <s v="NA"/>
    <s v="NA"/>
    <s v="NA"/>
    <s v="NA"/>
    <s v="NA"/>
    <s v="NA"/>
    <n v="0"/>
    <n v="253000"/>
    <n v="253000"/>
    <n v="0"/>
    <x v="3"/>
    <s v="NA"/>
    <s v="NA"/>
    <s v="NA"/>
    <s v="NA"/>
    <s v="NA"/>
    <s v="NA"/>
    <s v="NA"/>
    <s v="NA"/>
    <s v="NA"/>
    <s v="NA"/>
    <s v="M"/>
    <n v="3"/>
    <n v="8344"/>
    <n v="478"/>
    <s v="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50"/>
    <s v="NA"/>
    <s v="NA"/>
    <s v="NA"/>
    <s v="NA"/>
    <s v="NA"/>
    <x v="2"/>
    <s v="NA"/>
    <m/>
    <n v="3"/>
    <n v="185"/>
    <s v="NA"/>
    <s v="NA"/>
    <s v="NA"/>
    <s v="NA"/>
    <s v="NA"/>
    <s v="NA"/>
    <s v="NA"/>
    <s v="NA"/>
    <s v="NA"/>
    <s v="NA"/>
    <s v="NA"/>
    <s v="NA"/>
    <s v="NA"/>
    <n v="0"/>
    <s v="NA"/>
    <s v="NA"/>
    <s v="NA"/>
    <n v="21.899470000000001"/>
    <n v="24.609069999999999"/>
    <s v="actual"/>
    <n v="5540567"/>
    <n v="6226094"/>
    <n v="416379"/>
    <n v="400247"/>
    <n v="370640"/>
    <n v="416772"/>
    <n v="432139"/>
    <n v="478584"/>
    <n v="522555"/>
    <n v="592394"/>
    <n v="578560"/>
    <n v="490220"/>
    <n v="438430"/>
    <n v="403647"/>
    <n v="524419.69999999995"/>
    <n v="473669.4"/>
    <n v="524419.69999999995"/>
    <n v="507610.6"/>
    <n v="525712"/>
    <n v="515579.5"/>
    <n v="541972.80000000005"/>
    <n v="544557.30000000005"/>
    <n v="511810.5"/>
    <n v="524419.69999999995"/>
    <n v="507502.9"/>
    <n v="524419.69999999995"/>
    <n v="1.129723"/>
    <n v="1.2213270000000001"/>
    <s v="actual"/>
    <n v="285820"/>
    <n v="308995.59999999998"/>
    <n v="33750"/>
    <n v="31400"/>
    <n v="25930"/>
    <n v="22240"/>
    <n v="19890"/>
    <n v="15750"/>
    <n v="14420"/>
    <n v="15040"/>
    <n v="16450"/>
    <n v="24090"/>
    <n v="30530"/>
    <n v="36330"/>
    <n v="41673.81"/>
    <n v="33708.74"/>
    <n v="31490.82"/>
    <n v="23847.24"/>
    <n v="19507.71"/>
    <n v="15305.53"/>
    <n v="14513.28"/>
    <n v="14972.13"/>
    <n v="18093.939999999999"/>
    <n v="24643.33"/>
    <n v="32230.13"/>
    <n v="39008.94"/>
  </r>
  <r>
    <x v="50"/>
    <x v="2"/>
    <s v="core"/>
    <x v="2"/>
    <x v="0"/>
    <s v="All Sizes"/>
    <s v="rural"/>
    <n v="42"/>
    <n v="6.7954480000000004"/>
    <n v="924874.1"/>
    <s v="NA"/>
    <s v="NA"/>
    <n v="2000"/>
    <s v="NA"/>
    <s v="1981-2003"/>
    <s v="F"/>
    <s v="NA"/>
    <s v="Hospital"/>
    <m/>
    <s v="Hospital"/>
    <s v="Health Care - Inpatient"/>
    <s v="Hospital"/>
    <s v="NA"/>
    <s v="NA"/>
    <s v="NA"/>
    <s v="NA"/>
    <s v="NA"/>
    <s v="NA"/>
    <s v="NA"/>
    <s v="NA"/>
    <s v="NA"/>
    <n v="0"/>
    <n v="136102"/>
    <n v="136102"/>
    <n v="0"/>
    <x v="3"/>
    <s v="NA"/>
    <s v="NA"/>
    <s v="NA"/>
    <s v="NA"/>
    <s v="NA"/>
    <s v="NA"/>
    <s v="NA"/>
    <s v="NA"/>
    <s v="NA"/>
    <n v="379"/>
    <s v="S"/>
    <n v="1"/>
    <n v="4994"/>
    <n v="158"/>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8"/>
    <n v="94"/>
    <s v="NA"/>
    <s v="NA"/>
    <s v="NA"/>
    <s v="NA"/>
    <s v="NA"/>
    <s v="NA"/>
    <s v="NA"/>
    <s v="NA"/>
    <s v="NA"/>
    <s v="NA"/>
    <s v="NA"/>
    <s v="NA"/>
    <s v="NA"/>
    <n v="0"/>
    <s v="NA"/>
    <s v="NA"/>
    <s v="NA"/>
    <n v="25.95805"/>
    <n v="27.43862"/>
    <s v="model"/>
    <n v="3532942"/>
    <n v="3734451"/>
    <s v="NA"/>
    <s v="NA"/>
    <s v="NA"/>
    <s v="NA"/>
    <s v="NA"/>
    <s v="NA"/>
    <s v="NA"/>
    <s v="NA"/>
    <s v="NA"/>
    <s v="NA"/>
    <s v="NA"/>
    <s v="NA"/>
    <s v="NA"/>
    <s v="NA"/>
    <s v="NA"/>
    <s v="NA"/>
    <s v="NA"/>
    <s v="NA"/>
    <s v="NA"/>
    <s v="NA"/>
    <s v="NA"/>
    <s v="NA"/>
    <s v="NA"/>
    <s v="NA"/>
    <n v="1.0783229999999999"/>
    <n v="1.089205"/>
    <s v="model"/>
    <n v="146762"/>
    <n v="148243"/>
    <s v="NA"/>
    <s v="NA"/>
    <s v="NA"/>
    <s v="NA"/>
    <s v="NA"/>
    <s v="NA"/>
    <s v="NA"/>
    <s v="NA"/>
    <s v="NA"/>
    <s v="NA"/>
    <s v="NA"/>
    <s v="NA"/>
    <s v="NA"/>
    <s v="NA"/>
    <s v="NA"/>
    <s v="NA"/>
    <s v="NA"/>
    <s v="NA"/>
    <s v="NA"/>
    <s v="NA"/>
    <s v="NA"/>
    <s v="NA"/>
    <s v="NA"/>
    <s v="NA"/>
  </r>
  <r>
    <x v="51"/>
    <x v="2"/>
    <s v="core"/>
    <x v="2"/>
    <x v="1"/>
    <s v="All Sizes"/>
    <s v="rural"/>
    <n v="42"/>
    <n v="6.7954480000000004"/>
    <n v="373749.7"/>
    <s v="NA"/>
    <s v="NA"/>
    <n v="1965"/>
    <n v="2010"/>
    <s v="2004-2013"/>
    <s v="F"/>
    <s v="NA"/>
    <s v="Hospital"/>
    <m/>
    <s v="Hospital"/>
    <s v="Health Care - Inpatient"/>
    <s v="Hospital"/>
    <s v="NA"/>
    <s v="NA"/>
    <s v="NA"/>
    <s v="NA"/>
    <s v="NA"/>
    <s v="NA"/>
    <s v="NA"/>
    <s v="NA"/>
    <s v="NA"/>
    <n v="0"/>
    <n v="55000"/>
    <n v="55000"/>
    <n v="0"/>
    <x v="2"/>
    <s v="NA"/>
    <s v="NA"/>
    <s v="NA"/>
    <s v="NA"/>
    <s v="NA"/>
    <s v="NA"/>
    <s v="NA"/>
    <s v="NA"/>
    <s v="NA"/>
    <n v="65"/>
    <s v="M"/>
    <n v="2"/>
    <n v="6717"/>
    <n v="421"/>
    <s v="6000-8000 HDD"/>
    <s v="NA"/>
    <s v="NA"/>
    <s v="NA"/>
    <s v="NA"/>
    <s v="NA"/>
    <s v="NA"/>
    <s v="NA"/>
    <s v="NA"/>
    <s v="NA"/>
    <s v="NA"/>
    <s v="NA"/>
    <s v="NA"/>
    <s v="NA"/>
    <b v="1"/>
    <b v="0"/>
    <b v="1"/>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100"/>
    <s v="NA"/>
    <s v="NA"/>
    <s v="NA"/>
    <s v="NA"/>
    <s v="NA"/>
    <x v="2"/>
    <s v="NA"/>
    <m/>
    <n v="0"/>
    <n v="9"/>
    <s v="NA"/>
    <s v="NA"/>
    <s v="NA"/>
    <s v="NA"/>
    <s v="NA"/>
    <s v="NA"/>
    <s v="NA"/>
    <s v="NA"/>
    <s v="NA"/>
    <s v="NA"/>
    <s v="NA"/>
    <s v="NA"/>
    <s v="NA"/>
    <n v="0"/>
    <s v="NA"/>
    <s v="NA"/>
    <s v="NA"/>
    <n v="9.7757269999999998"/>
    <n v="10.572570000000001"/>
    <s v="actual"/>
    <n v="537665"/>
    <n v="581491.19999999995"/>
    <n v="73169"/>
    <n v="58402.21"/>
    <n v="57110.57"/>
    <n v="41614.949999999997"/>
    <n v="30579.7"/>
    <n v="25810.51"/>
    <n v="24448.06"/>
    <n v="23255.16"/>
    <n v="27829.84"/>
    <n v="45093"/>
    <n v="58087"/>
    <n v="72265"/>
    <n v="77161.58"/>
    <n v="62260.47"/>
    <n v="58305.04"/>
    <n v="46130.239999999998"/>
    <n v="37575.620000000003"/>
    <n v="29614.81"/>
    <n v="26806.54"/>
    <n v="26636.28"/>
    <n v="32594.39"/>
    <n v="46897.48"/>
    <n v="61709.23"/>
    <n v="75799.490000000005"/>
    <s v="NA"/>
    <s v="NA"/>
    <s v="no gas"/>
    <s v="NA"/>
    <s v="NA"/>
    <s v="NA"/>
    <s v="NA"/>
    <s v="NA"/>
    <s v="NA"/>
    <s v="NA"/>
    <s v="NA"/>
    <s v="NA"/>
    <s v="NA"/>
    <s v="NA"/>
    <s v="NA"/>
    <s v="NA"/>
    <s v="NA"/>
    <s v="NA"/>
    <s v="NA"/>
    <s v="NA"/>
    <s v="NA"/>
    <s v="NA"/>
    <s v="NA"/>
    <s v="NA"/>
    <s v="NA"/>
    <s v="NA"/>
    <s v="NA"/>
    <s v="NA"/>
    <s v="NA"/>
  </r>
  <r>
    <x v="52"/>
    <x v="0"/>
    <s v="core"/>
    <x v="2"/>
    <x v="1"/>
    <s v="All Sizes"/>
    <s v="rural"/>
    <n v="42"/>
    <n v="6.7954480000000004"/>
    <n v="7134235"/>
    <s v="NA"/>
    <s v="NA"/>
    <n v="1958"/>
    <n v="2005"/>
    <s v="2004-2013"/>
    <s v="F"/>
    <s v="NA"/>
    <s v="Hospital"/>
    <m/>
    <s v="Hospital"/>
    <s v="Health Care - Inpatient"/>
    <s v="Hospital"/>
    <s v="NA"/>
    <s v="NA"/>
    <s v="NA"/>
    <s v="NA"/>
    <s v="NA"/>
    <s v="NA"/>
    <s v="NA"/>
    <s v="NA"/>
    <s v="NA"/>
    <n v="19.519839999999999"/>
    <n v="1049855"/>
    <n v="844925"/>
    <n v="204930"/>
    <x v="3"/>
    <s v="NA"/>
    <s v="NA"/>
    <s v="NA"/>
    <s v="NA"/>
    <s v="NA"/>
    <s v="NA"/>
    <s v="NA"/>
    <s v="NA"/>
    <s v="NA"/>
    <n v="1775"/>
    <s v="M"/>
    <n v="6"/>
    <n v="4894"/>
    <n v="426"/>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15"/>
    <n v="330"/>
    <s v="NA"/>
    <s v="NA"/>
    <s v="NA"/>
    <s v="NA"/>
    <s v="NA"/>
    <s v="NA"/>
    <s v="NA"/>
    <s v="NA"/>
    <s v="NA"/>
    <s v="NA"/>
    <s v="NA"/>
    <s v="NA"/>
    <s v="NA"/>
    <n v="2"/>
    <s v="NA"/>
    <s v="NA"/>
    <s v="NA"/>
    <n v="25.95805"/>
    <n v="27.43862"/>
    <s v="model"/>
    <n v="21932602"/>
    <n v="23183574"/>
    <s v="NA"/>
    <s v="NA"/>
    <s v="NA"/>
    <s v="NA"/>
    <s v="NA"/>
    <s v="NA"/>
    <s v="NA"/>
    <s v="NA"/>
    <s v="NA"/>
    <s v="NA"/>
    <s v="NA"/>
    <s v="NA"/>
    <s v="NA"/>
    <s v="NA"/>
    <s v="NA"/>
    <s v="NA"/>
    <s v="NA"/>
    <s v="NA"/>
    <s v="NA"/>
    <s v="NA"/>
    <s v="NA"/>
    <s v="NA"/>
    <s v="NA"/>
    <s v="NA"/>
    <n v="1.0783229999999999"/>
    <n v="1.089205"/>
    <s v="model"/>
    <n v="911102.4"/>
    <n v="920296.6"/>
    <s v="NA"/>
    <s v="NA"/>
    <s v="NA"/>
    <s v="NA"/>
    <s v="NA"/>
    <s v="NA"/>
    <s v="NA"/>
    <s v="NA"/>
    <s v="NA"/>
    <s v="NA"/>
    <s v="NA"/>
    <s v="NA"/>
    <s v="NA"/>
    <s v="NA"/>
    <s v="NA"/>
    <s v="NA"/>
    <s v="NA"/>
    <s v="NA"/>
    <s v="NA"/>
    <s v="NA"/>
    <s v="NA"/>
    <s v="NA"/>
    <s v="NA"/>
    <s v="NA"/>
  </r>
  <r>
    <x v="53"/>
    <x v="2"/>
    <s v="core"/>
    <x v="2"/>
    <x v="0"/>
    <s v="All Sizes"/>
    <s v="rural"/>
    <n v="42"/>
    <n v="6.7954480000000004"/>
    <n v="978544.6"/>
    <s v="NA"/>
    <s v="NA"/>
    <n v="1968"/>
    <n v="1968"/>
    <s v="Pre-1980"/>
    <s v="F"/>
    <s v="NA"/>
    <s v="Hospital"/>
    <m/>
    <s v="Hospital"/>
    <s v="Health Care - Inpatient"/>
    <s v="Hospital"/>
    <s v="NA"/>
    <s v="NA"/>
    <s v="NA"/>
    <s v="NA"/>
    <s v="NA"/>
    <s v="NA"/>
    <s v="NA"/>
    <s v="NA"/>
    <s v="NA"/>
    <n v="0"/>
    <n v="144000"/>
    <n v="144000"/>
    <n v="0"/>
    <x v="3"/>
    <s v="NA"/>
    <s v="NA"/>
    <s v="NA"/>
    <s v="NA"/>
    <s v="NA"/>
    <s v="NA"/>
    <s v="NA"/>
    <s v="NA"/>
    <s v="NA"/>
    <n v="225"/>
    <s v="M"/>
    <n v="6"/>
    <n v="6425"/>
    <n v="263"/>
    <s v="6000-8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3"/>
    <n v="25"/>
    <s v="NA"/>
    <s v="NA"/>
    <s v="NA"/>
    <s v="NA"/>
    <s v="NA"/>
    <s v="NA"/>
    <s v="NA"/>
    <s v="NA"/>
    <s v="NA"/>
    <s v="NA"/>
    <s v="NA"/>
    <s v="NA"/>
    <s v="NA"/>
    <n v="0"/>
    <s v="NA"/>
    <s v="NA"/>
    <s v="NA"/>
    <n v="25.95805"/>
    <n v="27.43862"/>
    <s v="model"/>
    <n v="3737959"/>
    <n v="3951161"/>
    <s v="NA"/>
    <s v="NA"/>
    <s v="NA"/>
    <s v="NA"/>
    <s v="NA"/>
    <s v="NA"/>
    <s v="NA"/>
    <s v="NA"/>
    <s v="NA"/>
    <s v="NA"/>
    <s v="NA"/>
    <s v="NA"/>
    <s v="NA"/>
    <s v="NA"/>
    <s v="NA"/>
    <s v="NA"/>
    <s v="NA"/>
    <s v="NA"/>
    <s v="NA"/>
    <s v="NA"/>
    <s v="NA"/>
    <s v="NA"/>
    <s v="NA"/>
    <s v="NA"/>
    <n v="1.0783229999999999"/>
    <n v="1.089205"/>
    <s v="model"/>
    <n v="155278.6"/>
    <n v="156845.5"/>
    <s v="NA"/>
    <s v="NA"/>
    <s v="NA"/>
    <s v="NA"/>
    <s v="NA"/>
    <s v="NA"/>
    <s v="NA"/>
    <s v="NA"/>
    <s v="NA"/>
    <s v="NA"/>
    <s v="NA"/>
    <s v="NA"/>
    <s v="NA"/>
    <s v="NA"/>
    <s v="NA"/>
    <s v="NA"/>
    <s v="NA"/>
    <s v="NA"/>
    <s v="NA"/>
    <s v="NA"/>
    <s v="NA"/>
    <s v="NA"/>
    <s v="NA"/>
    <s v="NA"/>
  </r>
  <r>
    <x v="54"/>
    <x v="0"/>
    <s v="core"/>
    <x v="2"/>
    <x v="1"/>
    <s v="All Sizes"/>
    <s v="rural"/>
    <n v="42"/>
    <n v="6.7954480000000004"/>
    <n v="3662747"/>
    <s v="NA"/>
    <s v="NA"/>
    <n v="1975"/>
    <n v="2007"/>
    <s v="2004-2013"/>
    <s v="F"/>
    <s v="NA"/>
    <s v="Hospital"/>
    <m/>
    <s v="Hospital"/>
    <s v="Health Care - Inpatient"/>
    <s v="Hospital"/>
    <s v="NA"/>
    <s v="NA"/>
    <s v="NA"/>
    <s v="NA"/>
    <s v="NA"/>
    <s v="NA"/>
    <s v="NA"/>
    <s v="NA"/>
    <s v="NA"/>
    <n v="2.782931"/>
    <n v="539000"/>
    <n v="524000"/>
    <n v="15000"/>
    <x v="3"/>
    <s v="NA"/>
    <s v="NA"/>
    <s v="NA"/>
    <s v="NA"/>
    <s v="NA"/>
    <s v="NA"/>
    <s v="NA"/>
    <s v="NA"/>
    <s v="NA"/>
    <n v="500"/>
    <s v="M"/>
    <n v="22"/>
    <n v="4018"/>
    <n v="516"/>
    <s v="&lt; 6000 HDD"/>
    <s v="NA"/>
    <s v="NA"/>
    <s v="NA"/>
    <s v="NA"/>
    <s v="NA"/>
    <s v="NA"/>
    <s v="NA"/>
    <s v="NA"/>
    <s v="NA"/>
    <s v="NA"/>
    <s v="NA"/>
    <s v="NA"/>
    <s v="NA"/>
    <b v="1"/>
    <b v="1"/>
    <b v="1"/>
    <b v="0"/>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0"/>
    <m/>
    <n v="0"/>
    <s v="NA"/>
    <s v="NA"/>
    <s v="NA"/>
    <s v="NA"/>
    <s v="NA"/>
    <x v="2"/>
    <s v="NA"/>
    <m/>
    <n v="5"/>
    <n v="144"/>
    <s v="NA"/>
    <s v="NA"/>
    <s v="NA"/>
    <s v="NA"/>
    <s v="NA"/>
    <s v="NA"/>
    <s v="NA"/>
    <s v="NA"/>
    <s v="NA"/>
    <s v="NA"/>
    <s v="NA"/>
    <s v="NA"/>
    <s v="NA"/>
    <n v="0"/>
    <s v="NA"/>
    <s v="NA"/>
    <s v="NA"/>
    <n v="19.295280000000002"/>
    <n v="18.961320000000001"/>
    <s v="actual"/>
    <n v="10110727"/>
    <n v="9935732"/>
    <n v="751365"/>
    <n v="761279"/>
    <n v="747700"/>
    <n v="749651"/>
    <n v="867791"/>
    <n v="931252"/>
    <n v="1062368"/>
    <n v="940883"/>
    <n v="844079"/>
    <n v="742767"/>
    <n v="828299"/>
    <n v="883293"/>
    <n v="813779.2"/>
    <n v="731592.8"/>
    <n v="806149.4"/>
    <n v="777116.1"/>
    <n v="806775.5"/>
    <n v="821906.7"/>
    <n v="964997.8"/>
    <n v="967676.5"/>
    <n v="847239.3"/>
    <n v="802583.2"/>
    <n v="781648"/>
    <n v="814267.8"/>
    <n v="0.73528800000000005"/>
    <n v="0.71134500000000001"/>
    <s v="actual"/>
    <n v="385291"/>
    <n v="372744.8"/>
    <n v="48977"/>
    <n v="37405"/>
    <n v="35383"/>
    <n v="31001"/>
    <n v="26632"/>
    <n v="23412"/>
    <n v="21620"/>
    <n v="22450"/>
    <n v="23537"/>
    <n v="30738"/>
    <n v="35282"/>
    <n v="48854"/>
    <n v="42351.56"/>
    <n v="35522.230000000003"/>
    <n v="36283.449999999997"/>
    <n v="31914.55"/>
    <n v="28092.99"/>
    <n v="23305.599999999999"/>
    <n v="22024.880000000001"/>
    <n v="21785.74"/>
    <n v="22917"/>
    <n v="29497.919999999998"/>
    <n v="36308.699999999997"/>
    <n v="42740.160000000003"/>
  </r>
  <r>
    <x v="55"/>
    <x v="3"/>
    <s v="core"/>
    <x v="2"/>
    <x v="0"/>
    <s v="All Sizes"/>
    <s v="rural"/>
    <n v="42"/>
    <n v="6.7954480000000004"/>
    <n v="135909"/>
    <s v="NA"/>
    <s v="NA"/>
    <n v="1974"/>
    <n v="2003"/>
    <s v="1981-2003"/>
    <s v="F"/>
    <s v="NA"/>
    <s v="Hospital"/>
    <m/>
    <s v="Hospital"/>
    <s v="Health Care - Inpatient"/>
    <s v="Hospital"/>
    <s v="NA"/>
    <s v="NA"/>
    <s v="NA"/>
    <s v="NA"/>
    <s v="NA"/>
    <s v="NA"/>
    <s v="NA"/>
    <s v="NA"/>
    <s v="NA"/>
    <n v="0"/>
    <n v="20000"/>
    <n v="20000"/>
    <n v="0"/>
    <x v="0"/>
    <s v="NA"/>
    <s v="NA"/>
    <s v="NA"/>
    <s v="NA"/>
    <s v="NA"/>
    <s v="NA"/>
    <s v="NA"/>
    <s v="NA"/>
    <s v="NA"/>
    <n v="40"/>
    <s v="S"/>
    <n v="1"/>
    <n v="8946"/>
    <n v="456"/>
    <s v="8000+ HDD"/>
    <s v="NA"/>
    <s v="NA"/>
    <s v="NA"/>
    <s v="NA"/>
    <s v="NA"/>
    <s v="NA"/>
    <s v="NA"/>
    <s v="NA"/>
    <s v="NA"/>
    <s v="NA"/>
    <s v="NA"/>
    <s v="NA"/>
    <s v="NA"/>
    <b v="1"/>
    <b v="1"/>
    <b v="1"/>
    <b v="1"/>
    <b v="0"/>
    <b v="0"/>
    <b v="0"/>
    <b v="0"/>
    <b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one"/>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m/>
    <m/>
    <m/>
    <b v="1"/>
    <m/>
    <n v="5"/>
    <s v="NA"/>
    <s v="NA"/>
    <s v="NA"/>
    <s v="NA"/>
    <s v="NA"/>
    <x v="2"/>
    <s v="NA"/>
    <m/>
    <n v="0"/>
    <n v="6"/>
    <s v="NA"/>
    <s v="NA"/>
    <s v="NA"/>
    <s v="NA"/>
    <s v="NA"/>
    <s v="NA"/>
    <s v="NA"/>
    <s v="NA"/>
    <s v="NA"/>
    <s v="NA"/>
    <s v="NA"/>
    <s v="NA"/>
    <s v="NA"/>
    <n v="0"/>
    <s v="NA"/>
    <s v="NA"/>
    <s v="NA"/>
    <n v="38.248150000000003"/>
    <n v="44.954120000000003"/>
    <s v="actual"/>
    <n v="764963"/>
    <n v="899082.4"/>
    <n v="52826.11"/>
    <n v="47825.89"/>
    <n v="52773.94"/>
    <n v="51776.66"/>
    <n v="72276.92"/>
    <n v="77859.509999999995"/>
    <n v="94199.76"/>
    <n v="91966.59"/>
    <n v="75114.720000000001"/>
    <n v="50944.91"/>
    <n v="48588.57"/>
    <n v="48809.42"/>
    <n v="71825.78"/>
    <n v="64874.9"/>
    <n v="71825.78"/>
    <n v="69508.820000000007"/>
    <n v="73347.92"/>
    <n v="78407.45"/>
    <n v="91613.52"/>
    <n v="91262.26"/>
    <n v="73255.61"/>
    <n v="71825.78"/>
    <n v="69508.820000000007"/>
    <n v="71825.78"/>
    <n v="1.0783229999999999"/>
    <n v="1.089205"/>
    <s v="model"/>
    <n v="21566.47"/>
    <n v="21784.1"/>
    <s v="NA"/>
    <s v="NA"/>
    <s v="NA"/>
    <s v="NA"/>
    <s v="NA"/>
    <s v="NA"/>
    <s v="NA"/>
    <s v="NA"/>
    <s v="NA"/>
    <s v="NA"/>
    <s v="NA"/>
    <s v="NA"/>
    <s v="NA"/>
    <s v="NA"/>
    <s v="NA"/>
    <s v="NA"/>
    <s v="NA"/>
    <s v="NA"/>
    <s v="NA"/>
    <s v="NA"/>
    <s v="NA"/>
    <s v="NA"/>
    <s v="NA"/>
    <s v="NA"/>
  </r>
  <r>
    <x v="56"/>
    <x v="0"/>
    <s v="core"/>
    <x v="4"/>
    <x v="0"/>
    <s v="20,001-100,000"/>
    <s v="rural"/>
    <n v="76"/>
    <n v="50.114919999999998"/>
    <n v="1762742"/>
    <n v="1762742"/>
    <n v="969508.3"/>
    <n v="1980"/>
    <n v="1980"/>
    <s v="Pre-1980"/>
    <s v="F"/>
    <m/>
    <s v="Recreation Center"/>
    <m/>
    <s v="Other"/>
    <s v="Public Assembly"/>
    <s v="Other"/>
    <b v="0"/>
    <s v="Assembly / Recreation"/>
    <n v="58"/>
    <s v="Office"/>
    <n v="5"/>
    <s v="NA"/>
    <n v="0"/>
    <n v="37"/>
    <n v="0"/>
    <n v="0"/>
    <n v="35174"/>
    <n v="35174"/>
    <n v="0"/>
    <x v="1"/>
    <n v="100"/>
    <n v="0"/>
    <n v="0"/>
    <n v="55"/>
    <n v="0"/>
    <n v="0"/>
    <n v="0"/>
    <n v="2"/>
    <n v="0"/>
    <n v="76"/>
    <s v="S"/>
    <n v="0"/>
    <n v="5007"/>
    <n v="11"/>
    <s v="&lt; 6000 HDD"/>
    <n v="100"/>
    <n v="0"/>
    <n v="0"/>
    <s v="Yes"/>
    <n v="100.5"/>
    <n v="120.5"/>
    <n v="147"/>
    <n v="112"/>
    <n v="1"/>
    <n v="1"/>
    <n v="0"/>
    <s v="80-119 Hrs/Wk"/>
    <n v="52"/>
    <b v="1"/>
    <b v="1"/>
    <b v="1"/>
    <b v="0"/>
    <b v="0"/>
    <b v="0"/>
    <b v="0"/>
    <b v="0"/>
    <b v="0"/>
    <b v="1"/>
    <b v="0"/>
    <b v="0"/>
    <n v="95"/>
    <s v="Yes"/>
    <n v="8"/>
    <n v="90"/>
    <s v="No"/>
    <s v="Yes"/>
    <n v="8"/>
    <n v="90"/>
    <s v="No"/>
    <s v="Yes"/>
    <n v="8"/>
    <s v="NA"/>
    <s v="No"/>
    <s v="Yes"/>
    <n v="8"/>
    <n v="100"/>
    <s v="Yes"/>
    <s v="Yes"/>
    <n v="8"/>
    <n v="100"/>
    <s v="No"/>
    <s v="No"/>
    <s v="NA"/>
    <s v="NA"/>
    <s v="No"/>
    <s v="Yes"/>
    <n v="23"/>
    <n v="85"/>
    <s v="No"/>
    <s v="No"/>
    <s v="NA"/>
    <s v="NA"/>
    <s v="No"/>
    <s v="NA"/>
    <s v="NA"/>
    <n v="12"/>
    <n v="20232.330000000002"/>
    <n v="25"/>
    <n v="0"/>
    <n v="100"/>
    <n v="0"/>
    <n v="0"/>
    <n v="0"/>
    <n v="0"/>
    <n v="0"/>
    <n v="0"/>
    <n v="42.5"/>
    <n v="57.5"/>
    <n v="0"/>
    <n v="0"/>
    <n v="0"/>
    <n v="5058.0810000000001"/>
    <n v="0"/>
    <n v="100"/>
    <n v="0"/>
    <s v="P"/>
    <n v="1.2"/>
    <s v="5-10 years"/>
    <n v="100"/>
    <n v="0"/>
    <n v="0"/>
    <n v="0"/>
    <n v="32"/>
    <n v="0"/>
    <n v="60"/>
    <n v="8"/>
    <n v="0"/>
    <n v="28017"/>
    <n v="0"/>
    <n v="100"/>
    <n v="0"/>
    <n v="0"/>
    <b v="1"/>
    <n v="977"/>
    <n v="100"/>
    <n v="0"/>
    <n v="0"/>
    <n v="0"/>
    <n v="1.3481719999999999"/>
    <n v="1.3481719999999999"/>
    <s v="NA"/>
    <n v="0"/>
    <n v="0.130633"/>
    <n v="47420.61"/>
    <s v="NA"/>
    <n v="0"/>
    <n v="4594.8909999999996"/>
    <n v="17.558959999999999"/>
    <n v="20.733910000000002"/>
    <s v="Y"/>
    <n v="0"/>
    <n v="0"/>
    <n v="0"/>
    <n v="0"/>
    <n v="42.45823"/>
    <n v="67.093639999999994"/>
    <n v="45.554290000000002"/>
    <n v="0"/>
    <n v="0"/>
    <n v="0"/>
    <n v="1.4536579999999999"/>
    <n v="6.60494"/>
    <n v="0.86761999999999995"/>
    <n v="0"/>
    <n v="0"/>
    <n v="0"/>
    <n v="53.671129999999998"/>
    <n v="21.506589999999999"/>
    <n v="52.965400000000002"/>
    <n v="0"/>
    <n v="0"/>
    <n v="0"/>
    <n v="2.4169749999999999"/>
    <n v="4.7948230000000001"/>
    <n v="0.61268400000000001"/>
    <n v="0"/>
    <n v="0"/>
    <n v="0"/>
    <n v="0"/>
    <n v="0"/>
    <n v="0"/>
    <n v="100"/>
    <n v="100"/>
    <n v="100"/>
    <n v="8.7623529999999992"/>
    <n v="11.47719"/>
    <n v="8.7623529999999992"/>
    <n v="91.237650000000002"/>
    <n v="88.522810000000007"/>
    <n v="91.237650000000002"/>
    <n v="0"/>
    <n v="0"/>
    <n v="0"/>
    <n v="100"/>
    <n v="100"/>
    <n v="100"/>
    <n v="0"/>
    <n v="0"/>
    <n v="0"/>
    <n v="0"/>
    <n v="0"/>
    <n v="0"/>
    <n v="0"/>
    <n v="0"/>
    <n v="0"/>
    <n v="0"/>
    <n v="0"/>
    <n v="0"/>
    <n v="0"/>
    <n v="0"/>
    <n v="0"/>
    <n v="100"/>
    <n v="100"/>
    <n v="100"/>
    <n v="9.9225139999999996"/>
    <n v="23.356290000000001"/>
    <n v="9.9225139999999996"/>
    <n v="30.90485"/>
    <n v="37.546289999999999"/>
    <n v="30.90485"/>
    <n v="0"/>
    <n v="0"/>
    <n v="0"/>
    <n v="59.172640000000001"/>
    <n v="39.09742"/>
    <n v="59.172640000000001"/>
    <s v="NA"/>
    <s v="NA"/>
    <s v="NA"/>
    <s v="NA"/>
    <s v="NA"/>
    <s v="NA"/>
    <s v="NA"/>
    <s v="NA"/>
    <s v="NA"/>
    <s v="NA"/>
    <s v="NA"/>
    <s v="NA"/>
    <n v="48.246470000000002"/>
    <n v="12.53867"/>
    <n v="47.612070000000003"/>
    <n v="42.45823"/>
    <n v="67.093639999999994"/>
    <n v="45.554290000000002"/>
    <n v="1.3262830000000001"/>
    <n v="5.8468790000000004"/>
    <n v="0.79159599999999997"/>
    <n v="0"/>
    <n v="0"/>
    <n v="0"/>
    <n v="7.9690110000000001"/>
    <n v="14.520799999999999"/>
    <n v="6.0420389999999999"/>
    <n v="0"/>
    <n v="0"/>
    <n v="0"/>
    <n v="0"/>
    <n v="0"/>
    <n v="0"/>
    <n v="0"/>
    <n v="0"/>
    <n v="0"/>
    <n v="100"/>
    <n v="100"/>
    <n v="100"/>
    <n v="0"/>
    <n v="0"/>
    <n v="0"/>
    <b v="0"/>
    <n v="0"/>
    <b v="0"/>
    <n v="0"/>
    <b v="0"/>
    <n v="0"/>
    <b v="0"/>
    <n v="0"/>
    <b v="1"/>
    <n v="97.583020000000005"/>
    <b v="0"/>
    <n v="0"/>
    <b v="1"/>
    <n v="2.4169749999999999"/>
    <b v="0"/>
    <n v="0"/>
    <n v="0"/>
    <n v="0"/>
    <n v="0"/>
    <n v="59.433210000000003"/>
    <n v="15.625"/>
    <n v="58.878880000000002"/>
    <n v="0"/>
    <n v="0"/>
    <n v="0"/>
    <n v="40.566789999999997"/>
    <n v="84.375"/>
    <n v="41.121119999999998"/>
    <n v="0"/>
    <n v="0"/>
    <n v="0"/>
    <n v="10.794600000000001"/>
    <n v="25"/>
    <n v="11.6266"/>
    <n v="0"/>
    <n v="0"/>
    <n v="0"/>
    <n v="0"/>
    <n v="0"/>
    <n v="0"/>
    <n v="0"/>
    <n v="0"/>
    <n v="0"/>
    <n v="89.205399999999997"/>
    <n v="75"/>
    <n v="88.373400000000004"/>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Boiler"/>
    <s v="Natural Gas"/>
    <s v="Natural Gas"/>
    <s v="20+ Years"/>
    <s v="Boiler"/>
    <s v="Natural Gas"/>
    <s v="Natural Gas"/>
    <s v="20+ Years"/>
    <n v="1"/>
    <s v="Natural Gas"/>
    <n v="2092"/>
    <n v="33"/>
    <n v="33"/>
    <s v="C"/>
    <s v="N"/>
    <s v="N"/>
    <s v="DX - Air"/>
    <s v="5-9 Years"/>
    <s v="DX - Air"/>
    <s v="0-4 Years"/>
    <s v="NA"/>
    <s v="NA"/>
    <s v="NA"/>
    <s v="NA"/>
    <s v="NA"/>
    <s v="NA"/>
    <s v="NA"/>
    <b v="1"/>
    <b v="0"/>
    <b v="0"/>
    <b v="0"/>
    <b v="0"/>
    <b v="0"/>
    <b v="0"/>
    <b v="0"/>
    <b v="0"/>
    <b v="0"/>
    <b v="0"/>
    <n v="15.353999999999999"/>
    <s v="NA"/>
    <s v="NA"/>
    <n v="100"/>
    <n v="0"/>
    <n v="0"/>
    <n v="0"/>
    <n v="0"/>
    <n v="100"/>
    <n v="0"/>
    <n v="0"/>
    <s v="NA"/>
    <s v="NA"/>
    <s v="NA"/>
    <s v="NA"/>
    <s v="NA"/>
    <s v="NA"/>
    <s v="NA"/>
    <s v="NA"/>
    <s v="NA"/>
    <s v="NA"/>
    <s v="NA"/>
    <s v="NA"/>
    <s v="NA"/>
    <s v="NA"/>
    <s v="NA"/>
    <s v="NA"/>
    <s v="NA"/>
    <s v="NA"/>
    <s v="NA"/>
    <s v="NA"/>
    <n v="1"/>
    <n v="0"/>
    <n v="0"/>
    <n v="0"/>
    <n v="2"/>
    <n v="0"/>
    <n v="0"/>
    <b v="0"/>
    <b v="0"/>
    <b v="0"/>
    <b v="0"/>
    <b v="1"/>
    <b v="0"/>
    <n v="315"/>
    <s v="N"/>
    <s v="N"/>
    <s v="N"/>
    <s v="N"/>
    <s v="G"/>
    <s v="N"/>
    <s v="N"/>
    <s v="NA"/>
    <s v="NA"/>
    <s v="NA"/>
    <b v="1"/>
    <s v="S"/>
    <n v="100"/>
    <n v="1"/>
    <n v="0"/>
    <n v="0"/>
    <n v="0"/>
    <n v="0"/>
    <x v="0"/>
    <n v="0"/>
    <s v="N"/>
    <n v="0"/>
    <n v="0"/>
    <n v="0"/>
    <b v="1"/>
    <b v="0"/>
    <s v="Natural Gas"/>
    <b v="1"/>
    <b v="0"/>
    <s v="Natural Gas"/>
    <n v="0"/>
    <n v="11"/>
    <n v="0"/>
    <n v="1"/>
    <n v="5"/>
    <n v="4"/>
    <n v="0"/>
    <n v="0"/>
    <n v="0"/>
    <n v="0"/>
    <n v="8.8727319999999992"/>
    <n v="2.8233670000000002"/>
    <s v="model"/>
    <n v="312089.5"/>
    <n v="99309.119999999995"/>
    <s v="NA"/>
    <s v="NA"/>
    <s v="NA"/>
    <s v="NA"/>
    <s v="NA"/>
    <s v="NA"/>
    <s v="NA"/>
    <s v="NA"/>
    <s v="NA"/>
    <s v="NA"/>
    <s v="NA"/>
    <s v="NA"/>
    <s v="NA"/>
    <s v="NA"/>
    <s v="NA"/>
    <s v="NA"/>
    <s v="NA"/>
    <s v="NA"/>
    <s v="NA"/>
    <s v="NA"/>
    <s v="NA"/>
    <s v="NA"/>
    <s v="NA"/>
    <s v="NA"/>
    <n v="0.18412800000000001"/>
    <n v="0.217165"/>
    <s v="actual"/>
    <n v="6476.5230000000001"/>
    <n v="7638.558"/>
    <n v="1278.1610000000001"/>
    <n v="932.68970000000002"/>
    <n v="884.28880000000004"/>
    <n v="531.875"/>
    <n v="203.58330000000001"/>
    <n v="100.6061"/>
    <n v="16.508880000000001"/>
    <n v="20.218389999999999"/>
    <n v="112.30110000000001"/>
    <n v="434.41160000000002"/>
    <n v="792.53250000000003"/>
    <n v="1169.346"/>
    <n v="1086.21"/>
    <n v="874.1549"/>
    <n v="855.84799999999996"/>
    <n v="717.02059999999994"/>
    <n v="550.73289999999997"/>
    <n v="369.1893"/>
    <n v="225.7852"/>
    <n v="180.0179"/>
    <n v="257.82229999999998"/>
    <n v="558.36069999999995"/>
    <n v="861.95029999999997"/>
    <n v="1101.4659999999999"/>
  </r>
  <r>
    <x v="57"/>
    <x v="0"/>
    <s v="core"/>
    <x v="5"/>
    <x v="0"/>
    <s v="All Sizes"/>
    <s v="rural"/>
    <n v="35"/>
    <n v="340.72059999999999"/>
    <n v="1828307"/>
    <n v="822738"/>
    <n v="822738"/>
    <n v="1936"/>
    <n v="1936"/>
    <s v="Pre-1980"/>
    <s v="F"/>
    <m/>
    <s v="Sit Down Restaurant"/>
    <m/>
    <s v="Restaurant"/>
    <s v="Food Service"/>
    <s v="Restaurant"/>
    <b v="0"/>
    <s v="Storage - Low Bay"/>
    <n v="55"/>
    <s v="Dining"/>
    <n v="35"/>
    <s v="Kitchen"/>
    <n v="10"/>
    <n v="0"/>
    <n v="0"/>
    <n v="0"/>
    <n v="5366"/>
    <n v="5366"/>
    <n v="0"/>
    <x v="0"/>
    <n v="45"/>
    <n v="0"/>
    <n v="0"/>
    <n v="45"/>
    <n v="0"/>
    <n v="0"/>
    <n v="55"/>
    <n v="2"/>
    <n v="1"/>
    <n v="3"/>
    <s v="S"/>
    <n v="0"/>
    <n v="5007"/>
    <n v="11"/>
    <s v="&lt; 6000 HDD"/>
    <n v="100"/>
    <n v="0"/>
    <n v="0"/>
    <s v="No"/>
    <n v="71"/>
    <n v="78"/>
    <n v="168"/>
    <n v="78"/>
    <n v="1"/>
    <n v="1"/>
    <n v="0"/>
    <s v="60-79 Hrs/Wk"/>
    <n v="52"/>
    <b v="1"/>
    <b v="1"/>
    <b v="0"/>
    <b v="0"/>
    <b v="0"/>
    <b v="0"/>
    <b v="0"/>
    <b v="0"/>
    <b v="0"/>
    <s v="NA"/>
    <s v="NA"/>
    <s v="NA"/>
    <s v="NA"/>
    <s v="No"/>
    <s v="NA"/>
    <s v="NA"/>
    <s v="Unknown"/>
    <s v="No"/>
    <s v="NA"/>
    <s v="NA"/>
    <s v="Unknown"/>
    <s v="No"/>
    <s v="NA"/>
    <s v="NA"/>
    <s v="Unknown"/>
    <s v="Yes"/>
    <n v="5"/>
    <n v="100"/>
    <s v="No"/>
    <s v="No"/>
    <s v="NA"/>
    <s v="NA"/>
    <s v="Unknown"/>
    <s v="No"/>
    <s v="NA"/>
    <s v="NA"/>
    <s v="Unknown"/>
    <s v="No"/>
    <s v="NA"/>
    <s v="NA"/>
    <s v="No"/>
    <s v="No"/>
    <s v="NA"/>
    <s v="NA"/>
    <s v="Unknown"/>
    <n v="212"/>
    <n v="158"/>
    <n v="9"/>
    <n v="3330"/>
    <n v="35"/>
    <n v="0"/>
    <n v="0"/>
    <n v="0"/>
    <n v="100"/>
    <n v="0"/>
    <n v="0"/>
    <n v="0"/>
    <n v="0"/>
    <n v="0"/>
    <n v="100"/>
    <n v="0"/>
    <n v="0"/>
    <n v="0"/>
    <n v="1165.5"/>
    <n v="85.714290000000005"/>
    <n v="14.28571"/>
    <n v="0"/>
    <s v="S"/>
    <n v="7.1428570000000002"/>
    <s v="Unknown"/>
    <n v="100"/>
    <n v="0"/>
    <n v="0"/>
    <n v="0"/>
    <n v="85.714290000000005"/>
    <n v="0"/>
    <n v="0"/>
    <n v="14.28571"/>
    <n v="0"/>
    <n v="9428.5709999999999"/>
    <n v="17.5"/>
    <n v="82.5"/>
    <n v="0"/>
    <n v="0"/>
    <b v="1"/>
    <n v="24"/>
    <n v="0"/>
    <n v="0"/>
    <n v="17.5"/>
    <n v="82.5"/>
    <n v="0.83721400000000001"/>
    <n v="0.83721400000000001"/>
    <s v="NA"/>
    <n v="1.1181999999999999E-2"/>
    <n v="4.0843999999999998E-2"/>
    <n v="4492.4880000000003"/>
    <s v="NA"/>
    <n v="60"/>
    <n v="219.16659999999999"/>
    <n v="7.5026409999999997"/>
    <n v="8.6778099999999991"/>
    <s v="Y"/>
    <n v="10"/>
    <n v="0"/>
    <n v="0"/>
    <n v="0"/>
    <n v="0"/>
    <n v="0"/>
    <n v="0"/>
    <n v="42.231569999999998"/>
    <n v="22.731729999999999"/>
    <n v="75.300910000000002"/>
    <n v="0.63616799999999996"/>
    <n v="1.800711"/>
    <n v="0.63100800000000001"/>
    <n v="0"/>
    <n v="0"/>
    <n v="0"/>
    <n v="0"/>
    <n v="0"/>
    <n v="0"/>
    <n v="0"/>
    <n v="0"/>
    <n v="0"/>
    <n v="57.132260000000002"/>
    <n v="75.467550000000003"/>
    <n v="24.068079999999998"/>
    <n v="0"/>
    <n v="0"/>
    <n v="0"/>
    <s v="NA"/>
    <s v="NA"/>
    <s v="NA"/>
    <s v="NA"/>
    <s v="NA"/>
    <s v="NA"/>
    <n v="100"/>
    <n v="100"/>
    <n v="100"/>
    <n v="0"/>
    <n v="0"/>
    <n v="0"/>
    <n v="0"/>
    <n v="0"/>
    <n v="0"/>
    <n v="6.9431339999999997"/>
    <n v="6.9431339999999997"/>
    <n v="6.9431339999999997"/>
    <n v="85.898650000000004"/>
    <n v="85.898650000000004"/>
    <n v="85.898650000000004"/>
    <n v="0"/>
    <n v="0"/>
    <n v="0"/>
    <n v="0"/>
    <n v="0"/>
    <n v="0"/>
    <n v="7.15822"/>
    <n v="7.15822"/>
    <n v="7.15822"/>
    <s v="NA"/>
    <s v="NA"/>
    <s v="NA"/>
    <s v="NA"/>
    <s v="NA"/>
    <s v="NA"/>
    <s v="NA"/>
    <s v="NA"/>
    <s v="NA"/>
    <s v="NA"/>
    <s v="NA"/>
    <s v="NA"/>
    <s v="NA"/>
    <s v="NA"/>
    <s v="NA"/>
    <s v="NA"/>
    <s v="NA"/>
    <s v="NA"/>
    <n v="0"/>
    <n v="0"/>
    <n v="0"/>
    <n v="100"/>
    <n v="100"/>
    <n v="100"/>
    <n v="0"/>
    <n v="0"/>
    <n v="0"/>
    <n v="0"/>
    <n v="0"/>
    <n v="0"/>
    <n v="0"/>
    <n v="0"/>
    <n v="0"/>
    <n v="42.231569999999998"/>
    <n v="22.731729999999999"/>
    <n v="75.300910000000002"/>
    <n v="0"/>
    <n v="0"/>
    <n v="0"/>
    <n v="4.0896530000000002"/>
    <n v="5.4021340000000002"/>
    <n v="1.7228460000000001"/>
    <n v="53.678780000000003"/>
    <n v="71.866129999999998"/>
    <n v="22.97624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7.87069"/>
    <n v="57.142859999999999"/>
    <n v="45.860819999999997"/>
    <n v="0"/>
    <n v="0"/>
    <n v="0"/>
    <n v="82.129310000000004"/>
    <n v="42.857140000000001"/>
    <n v="54.139180000000003"/>
    <n v="0"/>
    <n v="0"/>
    <n v="0"/>
    <b v="0"/>
    <n v="0"/>
    <b v="0"/>
    <n v="0"/>
    <b v="0"/>
    <n v="0"/>
    <b v="1"/>
    <n v="82.129310000000004"/>
    <b v="0"/>
    <n v="0"/>
    <b v="1"/>
    <n v="17.87069"/>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45"/>
    <s v="Furnace"/>
    <s v="Natural Gas"/>
    <s v="None"/>
    <s v="5-9 Years"/>
    <s v="None"/>
    <s v="NA"/>
    <s v="NA"/>
    <s v="NA"/>
    <s v="NA"/>
    <s v="NA"/>
    <s v="NA"/>
    <s v="NA"/>
    <s v="NA"/>
    <s v="NA"/>
    <s v="NA"/>
    <s v="NA"/>
    <s v="DX - Air"/>
    <s v="5-9 Years"/>
    <s v="None"/>
    <s v="NA"/>
    <s v="NA"/>
    <s v="NA"/>
    <s v="NA"/>
    <s v="NA"/>
    <s v="NA"/>
    <s v="NA"/>
    <s v="NA"/>
    <b v="0"/>
    <b v="0"/>
    <b v="0"/>
    <b v="0"/>
    <b v="1"/>
    <b v="0"/>
    <b v="0"/>
    <b v="0"/>
    <b v="0"/>
    <b v="0"/>
    <b v="0"/>
    <n v="195.35400000000001"/>
    <n v="1"/>
    <n v="1"/>
    <n v="7.859578"/>
    <n v="92.140420000000006"/>
    <n v="0"/>
    <n v="0"/>
    <n v="0"/>
    <n v="7.859578"/>
    <n v="92.140420000000006"/>
    <n v="0"/>
    <s v="NA"/>
    <s v="NA"/>
    <s v="NA"/>
    <s v="NA"/>
    <s v="NA"/>
    <s v="NA"/>
    <s v="NA"/>
    <s v="NA"/>
    <s v="NA"/>
    <b v="0"/>
    <n v="0"/>
    <s v="NA"/>
    <s v="NA"/>
    <b v="1"/>
    <n v="80"/>
    <s v="INC"/>
    <b v="0"/>
    <n v="0"/>
    <s v="NA"/>
    <s v="NA"/>
    <n v="0"/>
    <n v="0"/>
    <n v="0"/>
    <n v="1"/>
    <n v="0"/>
    <n v="0"/>
    <n v="2"/>
    <b v="0"/>
    <b v="0"/>
    <b v="1"/>
    <b v="0"/>
    <b v="0"/>
    <b v="0"/>
    <n v="540"/>
    <s v="N"/>
    <s v="N"/>
    <s v="G"/>
    <s v="G"/>
    <s v="N"/>
    <s v="G"/>
    <s v="G"/>
    <s v="NA"/>
    <s v="NA"/>
    <s v="NA"/>
    <s v="NA"/>
    <s v="NA"/>
    <s v="NA"/>
    <s v="NA"/>
    <s v="NA"/>
    <n v="0"/>
    <n v="0"/>
    <n v="0"/>
    <x v="1"/>
    <s v="NA"/>
    <s v="NA"/>
    <n v="0"/>
    <n v="0"/>
    <n v="0"/>
    <s v="NA"/>
    <s v="NA"/>
    <s v="NA"/>
    <s v="NA"/>
    <s v="NA"/>
    <s v="NA"/>
    <s v="NA"/>
    <n v="0"/>
    <n v="0"/>
    <n v="0"/>
    <n v="0"/>
    <n v="1"/>
    <s v="NA"/>
    <n v="0"/>
    <n v="0"/>
    <n v="0"/>
    <n v="12.1205"/>
    <n v="11.59465"/>
    <s v="actual"/>
    <n v="65038.62"/>
    <n v="62216.9"/>
    <n v="4986.9070000000002"/>
    <n v="4563.8379999999997"/>
    <n v="5104.1509999999998"/>
    <n v="5053.9260000000004"/>
    <n v="5289.6329999999998"/>
    <n v="5428.2290000000003"/>
    <n v="5918.58"/>
    <n v="6233.1469999999999"/>
    <n v="5812.3540000000003"/>
    <n v="5489.3609999999999"/>
    <n v="5441.1030000000001"/>
    <n v="5717.3869999999997"/>
    <n v="5329.55"/>
    <n v="4800.5590000000002"/>
    <n v="5301.0540000000001"/>
    <n v="5116.2929999999997"/>
    <n v="5263.3090000000002"/>
    <n v="5073.2650000000003"/>
    <n v="5241.8230000000003"/>
    <n v="5245.5169999999998"/>
    <n v="5115.6210000000001"/>
    <n v="5264.2529999999997"/>
    <n v="5134.2219999999998"/>
    <n v="5331.4380000000001"/>
    <n v="0.89657399999999998"/>
    <n v="1.2948569999999999"/>
    <s v="model"/>
    <n v="4811.0150000000003"/>
    <n v="6948.2"/>
    <s v="NA"/>
    <s v="NA"/>
    <s v="NA"/>
    <s v="NA"/>
    <s v="NA"/>
    <s v="NA"/>
    <s v="NA"/>
    <s v="NA"/>
    <s v="NA"/>
    <s v="NA"/>
    <s v="NA"/>
    <s v="NA"/>
    <s v="NA"/>
    <s v="NA"/>
    <s v="NA"/>
    <s v="NA"/>
    <s v="NA"/>
    <s v="NA"/>
    <s v="NA"/>
    <s v="NA"/>
    <s v="NA"/>
    <s v="NA"/>
    <s v="NA"/>
    <s v="NA"/>
  </r>
  <r>
    <x v="58"/>
    <x v="0"/>
    <s v="core"/>
    <x v="0"/>
    <x v="1"/>
    <s v="&lt;100,001"/>
    <s v="rural"/>
    <n v="53"/>
    <n v="62.683140000000002"/>
    <n v="1253663"/>
    <n v="1253663"/>
    <n v="0"/>
    <n v="2007"/>
    <n v="2007"/>
    <s v="2004-2013"/>
    <s v="F"/>
    <m/>
    <s v="Hotel"/>
    <m/>
    <s v="Hotel-Motel"/>
    <s v="Lodging"/>
    <s v="Lodging"/>
    <b v="0"/>
    <s v="Guest Room"/>
    <n v="71"/>
    <s v="Storage - Low Bay"/>
    <n v="5"/>
    <s v="NA"/>
    <n v="0"/>
    <n v="24"/>
    <n v="0"/>
    <n v="0"/>
    <n v="20000"/>
    <n v="20000"/>
    <n v="0"/>
    <x v="0"/>
    <n v="100"/>
    <n v="0"/>
    <n v="0"/>
    <n v="0"/>
    <n v="0"/>
    <n v="0"/>
    <n v="0"/>
    <n v="3"/>
    <n v="1"/>
    <n v="17"/>
    <s v="S"/>
    <n v="0"/>
    <n v="5007"/>
    <n v="11"/>
    <s v="&lt; 6000 HDD"/>
    <n v="100"/>
    <n v="0"/>
    <n v="0"/>
    <s v="No"/>
    <n v="168"/>
    <n v="48.72"/>
    <n v="48.72"/>
    <n v="48.72"/>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450"/>
    <n v="450"/>
    <n v="10"/>
    <n v="13500"/>
    <n v="30"/>
    <n v="0"/>
    <n v="0"/>
    <n v="0"/>
    <n v="100"/>
    <n v="0"/>
    <n v="0"/>
    <n v="0"/>
    <n v="0"/>
    <n v="0"/>
    <n v="100"/>
    <n v="0"/>
    <n v="0"/>
    <n v="0"/>
    <n v="4050"/>
    <n v="0"/>
    <n v="100"/>
    <n v="0"/>
    <s v="P"/>
    <n v="50"/>
    <s v="Age of Building"/>
    <n v="100"/>
    <n v="0"/>
    <n v="0"/>
    <n v="0"/>
    <n v="0"/>
    <n v="0"/>
    <n v="0"/>
    <n v="0"/>
    <n v="100"/>
    <n v="5000"/>
    <n v="100"/>
    <n v="0"/>
    <n v="0"/>
    <n v="0"/>
    <b v="1"/>
    <n v="170"/>
    <n v="0"/>
    <n v="0"/>
    <n v="0"/>
    <n v="100"/>
    <n v="1.6120000000000001"/>
    <n v="1.6120000000000001"/>
    <s v="NA"/>
    <n v="0"/>
    <n v="0"/>
    <n v="32240"/>
    <s v="NA"/>
    <n v="0"/>
    <n v="0"/>
    <n v="7.4318239999999998"/>
    <n v="10"/>
    <s v="N"/>
    <n v="0"/>
    <n v="0.47766700000000001"/>
    <n v="2.3809520000000002"/>
    <n v="1.4715020000000001"/>
    <n v="0"/>
    <n v="0"/>
    <n v="0"/>
    <n v="10.76923"/>
    <n v="12.12121"/>
    <n v="33.175690000000003"/>
    <n v="0.30707200000000001"/>
    <n v="1.9480519999999999"/>
    <n v="0.52622999999999998"/>
    <n v="0"/>
    <n v="0"/>
    <n v="0"/>
    <n v="0"/>
    <n v="0"/>
    <n v="0"/>
    <n v="0.18610399999999999"/>
    <n v="1.2987010000000001"/>
    <n v="0.58801300000000001"/>
    <n v="88.259929999999997"/>
    <n v="82.251080000000002"/>
    <n v="64.238569999999996"/>
    <n v="0"/>
    <n v="0"/>
    <n v="0"/>
    <s v="NA"/>
    <s v="NA"/>
    <s v="NA"/>
    <s v="NA"/>
    <s v="NA"/>
    <s v="NA"/>
    <n v="100"/>
    <n v="100"/>
    <n v="100"/>
    <n v="0"/>
    <n v="0"/>
    <n v="0"/>
    <n v="0"/>
    <n v="0"/>
    <n v="0"/>
    <n v="33.737479999999998"/>
    <n v="42.105260000000001"/>
    <n v="33.737479999999998"/>
    <n v="0"/>
    <n v="0"/>
    <n v="0"/>
    <n v="0.49200500000000003"/>
    <n v="1.052632"/>
    <n v="0.49200500000000003"/>
    <n v="63.134770000000003"/>
    <n v="52.894739999999999"/>
    <n v="63.134770000000003"/>
    <n v="2.6357409999999999"/>
    <n v="3.947368"/>
    <n v="2.6357409999999999"/>
    <s v="NA"/>
    <s v="NA"/>
    <s v="NA"/>
    <s v="NA"/>
    <s v="NA"/>
    <s v="NA"/>
    <s v="NA"/>
    <s v="NA"/>
    <s v="NA"/>
    <s v="NA"/>
    <s v="NA"/>
    <s v="NA"/>
    <s v="NA"/>
    <s v="NA"/>
    <s v="NA"/>
    <s v="NA"/>
    <s v="NA"/>
    <s v="NA"/>
    <n v="0"/>
    <n v="0"/>
    <n v="0"/>
    <n v="100"/>
    <n v="100"/>
    <n v="100"/>
    <n v="0"/>
    <n v="0"/>
    <n v="0"/>
    <n v="0"/>
    <n v="0"/>
    <n v="0"/>
    <n v="0"/>
    <n v="0"/>
    <n v="0"/>
    <n v="11.2469"/>
    <n v="14.50216"/>
    <n v="34.647190000000002"/>
    <n v="0"/>
    <n v="0"/>
    <n v="0"/>
    <n v="0"/>
    <n v="0"/>
    <n v="0"/>
    <n v="88.753100000000003"/>
    <n v="85.497839999999997"/>
    <n v="65.352810000000005"/>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NA"/>
    <s v="N"/>
    <s v="N"/>
    <s v="NA"/>
    <s v="NA"/>
    <n v="0"/>
    <n v="100"/>
    <s v="Boiler"/>
    <s v="Natural Gas"/>
    <s v="Natural Gas"/>
    <s v="10-19 Years"/>
    <s v="None"/>
    <s v="NA"/>
    <s v="NA"/>
    <s v="NA"/>
    <n v="1"/>
    <s v="Natural Gas"/>
    <n v="230"/>
    <n v="7"/>
    <n v="7"/>
    <s v="C"/>
    <s v="NA"/>
    <s v="NA"/>
    <s v="None"/>
    <s v="NA"/>
    <s v="None"/>
    <s v="NA"/>
    <s v="NA"/>
    <s v="NA"/>
    <s v="NA"/>
    <s v="NA"/>
    <s v="NA"/>
    <s v="NA"/>
    <s v="NA"/>
    <b v="0"/>
    <b v="0"/>
    <b v="0"/>
    <b v="0"/>
    <b v="1"/>
    <b v="1"/>
    <b v="0"/>
    <b v="0"/>
    <b v="0"/>
    <b v="1"/>
    <b v="1"/>
    <n v="405.05610000000001"/>
    <n v="5"/>
    <n v="5"/>
    <n v="0"/>
    <n v="0"/>
    <n v="0"/>
    <n v="0"/>
    <n v="100"/>
    <n v="0"/>
    <n v="100"/>
    <n v="0"/>
    <s v="NA"/>
    <s v="NA"/>
    <s v="NA"/>
    <s v="NA"/>
    <s v="NA"/>
    <s v="NA"/>
    <s v="NA"/>
    <s v="NA"/>
    <s v="NA"/>
    <s v="NA"/>
    <s v="NA"/>
    <s v="NA"/>
    <s v="NA"/>
    <s v="NA"/>
    <s v="NA"/>
    <s v="NA"/>
    <s v="NA"/>
    <s v="NA"/>
    <s v="NA"/>
    <s v="NA"/>
    <n v="0"/>
    <n v="0"/>
    <n v="0"/>
    <n v="2"/>
    <n v="2"/>
    <n v="0"/>
    <n v="1"/>
    <b v="0"/>
    <b v="0"/>
    <b v="0"/>
    <b v="1"/>
    <b v="0"/>
    <b v="0"/>
    <n v="250"/>
    <s v="E"/>
    <s v="E"/>
    <s v="E"/>
    <s v="G"/>
    <s v="G"/>
    <s v="G"/>
    <s v="G"/>
    <s v="NA"/>
    <s v="NA"/>
    <s v="NA"/>
    <b v="1"/>
    <s v="L"/>
    <n v="100"/>
    <n v="2"/>
    <n v="0"/>
    <n v="10"/>
    <n v="75"/>
    <n v="10"/>
    <x v="0"/>
    <n v="0"/>
    <s v="N"/>
    <n v="0"/>
    <n v="0"/>
    <n v="0"/>
    <b v="0"/>
    <b v="0"/>
    <s v="None"/>
    <b v="0"/>
    <b v="1"/>
    <s v="Natural Gas"/>
    <n v="0"/>
    <n v="2"/>
    <n v="0"/>
    <n v="0"/>
    <n v="0"/>
    <n v="16"/>
    <n v="0"/>
    <n v="0"/>
    <n v="0"/>
    <n v="0"/>
    <n v="9.2497330000000009"/>
    <n v="16.685870000000001"/>
    <s v="model"/>
    <n v="184994.7"/>
    <n v="333717.3"/>
    <s v="NA"/>
    <s v="NA"/>
    <s v="NA"/>
    <s v="NA"/>
    <s v="NA"/>
    <s v="NA"/>
    <s v="NA"/>
    <s v="NA"/>
    <s v="NA"/>
    <s v="NA"/>
    <s v="NA"/>
    <s v="NA"/>
    <s v="NA"/>
    <s v="NA"/>
    <s v="NA"/>
    <s v="NA"/>
    <s v="NA"/>
    <s v="NA"/>
    <s v="NA"/>
    <s v="NA"/>
    <s v="NA"/>
    <s v="NA"/>
    <s v="NA"/>
    <s v="NA"/>
    <n v="0.32280900000000001"/>
    <n v="0.35600500000000002"/>
    <s v="actual"/>
    <n v="6456.1760000000004"/>
    <n v="7120.0919999999996"/>
    <n v="579.73530000000005"/>
    <n v="466.20690000000002"/>
    <n v="354.79309999999998"/>
    <n v="351.5172"/>
    <n v="442.7953"/>
    <n v="537.81650000000002"/>
    <n v="662.2903"/>
    <n v="672.18060000000003"/>
    <n v="652.26210000000003"/>
    <n v="671.5172"/>
    <n v="557.25710000000004"/>
    <n v="507.8048"/>
    <n v="604.72019999999998"/>
    <n v="546.19880000000001"/>
    <n v="604.72019999999998"/>
    <n v="585.21310000000005"/>
    <n v="604.72019999999998"/>
    <n v="585.21310000000005"/>
    <n v="604.72019999999998"/>
    <n v="604.72019999999998"/>
    <n v="585.21310000000005"/>
    <n v="604.72019999999998"/>
    <n v="585.21310000000005"/>
    <n v="604.72019999999998"/>
  </r>
  <r>
    <x v="59"/>
    <x v="0"/>
    <s v="core"/>
    <x v="0"/>
    <x v="1"/>
    <s v="&lt;100,001"/>
    <s v="rural"/>
    <n v="53"/>
    <n v="62.683140000000002"/>
    <n v="2064156"/>
    <n v="2064156"/>
    <n v="582091.9"/>
    <n v="2004"/>
    <n v="2004"/>
    <s v="2004-2013"/>
    <s v="F"/>
    <m/>
    <s v="Hotel"/>
    <m/>
    <s v="Hotel-Motel"/>
    <s v="Lodging"/>
    <s v="Lodging"/>
    <b v="0"/>
    <s v="Guest Room"/>
    <n v="71.8"/>
    <s v="Other"/>
    <n v="6.2"/>
    <s v="NA"/>
    <n v="0"/>
    <n v="22"/>
    <n v="0"/>
    <n v="0"/>
    <n v="32930"/>
    <n v="32930"/>
    <n v="0"/>
    <x v="1"/>
    <n v="100"/>
    <n v="0"/>
    <n v="71.8"/>
    <n v="28.2"/>
    <n v="0"/>
    <n v="0"/>
    <n v="0"/>
    <n v="3"/>
    <n v="0"/>
    <n v="69"/>
    <s v="M"/>
    <n v="2"/>
    <n v="5007"/>
    <n v="11"/>
    <s v="&lt; 6000 HDD"/>
    <n v="100"/>
    <n v="0"/>
    <n v="0"/>
    <s v="No"/>
    <n v="162.9923"/>
    <n v="8.3461529999999993"/>
    <n v="8.3461529999999993"/>
    <n v="8.3461529999999993"/>
    <n v="1"/>
    <n v="1"/>
    <n v="0.92051300000000003"/>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570"/>
    <n v="430"/>
    <n v="10"/>
    <n v="14300"/>
    <n v="20"/>
    <n v="0"/>
    <n v="0"/>
    <n v="0"/>
    <n v="100"/>
    <n v="0"/>
    <n v="0"/>
    <n v="0"/>
    <n v="0"/>
    <n v="0"/>
    <n v="100"/>
    <n v="0"/>
    <n v="0"/>
    <n v="0"/>
    <n v="2860"/>
    <n v="0"/>
    <n v="100"/>
    <n v="0"/>
    <s v="P"/>
    <n v="42.21"/>
    <s v="Age of Building"/>
    <n v="100"/>
    <n v="0"/>
    <n v="0"/>
    <n v="0"/>
    <n v="0"/>
    <n v="0"/>
    <n v="0"/>
    <n v="100"/>
    <n v="0"/>
    <n v="10660.98"/>
    <n v="93.8"/>
    <n v="6.2"/>
    <n v="0"/>
    <n v="0"/>
    <b v="0"/>
    <n v="0"/>
    <n v="100"/>
    <n v="0"/>
    <n v="0"/>
    <n v="0"/>
    <n v="0.78061199999999997"/>
    <n v="0.78061199999999997"/>
    <s v="NA"/>
    <n v="0"/>
    <n v="0.115107"/>
    <n v="25705.56"/>
    <s v="NA"/>
    <n v="0"/>
    <n v="3790.4850000000001"/>
    <n v="8.4428570000000001"/>
    <n v="9"/>
    <s v="Y"/>
    <s v="NA"/>
    <n v="0"/>
    <n v="0"/>
    <n v="0"/>
    <n v="17.607530000000001"/>
    <n v="21.285920000000001"/>
    <n v="40.393770000000004"/>
    <n v="0"/>
    <n v="0"/>
    <n v="0"/>
    <n v="20.360420000000001"/>
    <n v="59.183909999999997"/>
    <n v="25.983789999999999"/>
    <n v="0"/>
    <n v="0"/>
    <n v="0"/>
    <n v="0"/>
    <n v="0"/>
    <n v="0"/>
    <n v="0"/>
    <n v="0"/>
    <n v="0"/>
    <n v="62.032049999999998"/>
    <n v="19.530169999999998"/>
    <n v="33.622430000000001"/>
    <n v="0"/>
    <n v="0"/>
    <n v="0"/>
    <n v="0"/>
    <n v="0"/>
    <n v="0"/>
    <n v="100"/>
    <n v="100"/>
    <n v="100"/>
    <n v="0"/>
    <n v="0"/>
    <n v="0"/>
    <n v="100"/>
    <n v="100"/>
    <n v="100"/>
    <n v="0"/>
    <n v="0"/>
    <n v="0"/>
    <n v="0"/>
    <n v="0"/>
    <n v="0"/>
    <n v="98.746679999999998"/>
    <n v="94.032550000000001"/>
    <n v="98.746679999999998"/>
    <n v="1.2533240000000001"/>
    <n v="5.9674529999999999"/>
    <n v="1.2533240000000001"/>
    <n v="0"/>
    <n v="0"/>
    <n v="0"/>
    <n v="0"/>
    <n v="0"/>
    <n v="0"/>
    <s v="NA"/>
    <s v="NA"/>
    <s v="NA"/>
    <s v="NA"/>
    <s v="NA"/>
    <s v="NA"/>
    <n v="0"/>
    <n v="0"/>
    <n v="0"/>
    <n v="100"/>
    <n v="100"/>
    <n v="100"/>
    <n v="0"/>
    <n v="0"/>
    <n v="0"/>
    <n v="0"/>
    <n v="0"/>
    <n v="0"/>
    <s v="NA"/>
    <s v="NA"/>
    <s v="NA"/>
    <s v="NA"/>
    <s v="NA"/>
    <s v="NA"/>
    <s v="NA"/>
    <s v="NA"/>
    <s v="NA"/>
    <s v="NA"/>
    <s v="NA"/>
    <s v="NA"/>
    <n v="0"/>
    <n v="0"/>
    <n v="0"/>
    <n v="17.607530000000001"/>
    <n v="21.285920000000001"/>
    <n v="40.393770000000004"/>
    <n v="61.25459"/>
    <n v="18.364719999999998"/>
    <n v="33.201039999999999"/>
    <n v="0.77746199999999999"/>
    <n v="1.165454"/>
    <n v="0.42139799999999999"/>
    <n v="20.360420000000001"/>
    <n v="59.183909999999997"/>
    <n v="25.983789999999999"/>
    <s v="NA"/>
    <s v="NA"/>
    <s v="NA"/>
    <s v="NA"/>
    <s v="NA"/>
    <s v="NA"/>
    <s v="NA"/>
    <s v="NA"/>
    <s v="NA"/>
    <s v="NA"/>
    <s v="NA"/>
    <s v="NA"/>
    <s v="NA"/>
    <s v="NA"/>
    <s v="NA"/>
    <b v="0"/>
    <n v="0"/>
    <b v="0"/>
    <n v="0"/>
    <b v="0"/>
    <n v="0"/>
    <b v="0"/>
    <n v="0"/>
    <b v="1"/>
    <n v="95.323560000000001"/>
    <b v="0"/>
    <n v="0"/>
    <b v="1"/>
    <n v="4.6764359999999998"/>
    <b v="0"/>
    <n v="0"/>
    <n v="35.063879999999997"/>
    <n v="18.181819999999998"/>
    <n v="38.03125"/>
    <n v="0"/>
    <n v="0"/>
    <n v="0"/>
    <n v="0"/>
    <n v="0"/>
    <n v="0"/>
    <n v="64.936120000000003"/>
    <n v="81.818179999999998"/>
    <n v="61.96875"/>
    <n v="0"/>
    <n v="0"/>
    <n v="0"/>
    <n v="3.098668"/>
    <n v="3.030303"/>
    <n v="3.654026"/>
    <n v="0"/>
    <n v="0"/>
    <n v="0"/>
    <n v="6.1157919999999999"/>
    <n v="45.454549999999998"/>
    <n v="4.0118910000000003"/>
    <n v="0"/>
    <n v="0"/>
    <n v="0"/>
    <n v="83.174779999999998"/>
    <n v="36.363639999999997"/>
    <n v="90.213660000000004"/>
    <n v="0"/>
    <n v="0"/>
    <n v="0"/>
    <n v="7.6107639999999996"/>
    <n v="12.12121"/>
    <n v="2.1204200000000002"/>
    <n v="0"/>
    <n v="3.030303"/>
    <n v="0"/>
    <b v="0"/>
    <n v="0"/>
    <b v="1"/>
    <n v="86.273439999999994"/>
    <b v="0"/>
    <n v="0"/>
    <b v="0"/>
    <n v="0"/>
    <b v="0"/>
    <n v="0"/>
    <b v="1"/>
    <n v="13.726559999999999"/>
    <s v="NA"/>
    <s v="NA"/>
    <s v="NA"/>
    <s v="NA"/>
    <s v="NA"/>
    <s v="NA"/>
    <s v="NA"/>
    <s v="NA"/>
    <s v="NA"/>
    <s v="NA"/>
    <s v="NA"/>
    <s v="NA"/>
    <s v="NA"/>
    <s v="NA"/>
    <s v="NA"/>
    <s v="NA"/>
    <s v="NA"/>
    <s v="NA"/>
    <s v="NA"/>
    <s v="NA"/>
    <s v="NA"/>
    <s v="NA"/>
    <s v="NA"/>
    <s v="NA"/>
    <s v="NA"/>
    <s v="NA"/>
    <s v="NA"/>
    <s v="NA"/>
    <s v="NA"/>
    <s v="NA"/>
    <s v="NA"/>
    <s v="NA"/>
    <s v="NA"/>
    <s v="NA"/>
    <s v="NA"/>
    <s v="NA"/>
    <s v="NA"/>
    <s v="Zonal"/>
    <s v="none"/>
    <s v="Constant Volume"/>
    <s v="N"/>
    <s v="NA"/>
    <n v="1"/>
    <s v="NA"/>
    <n v="100"/>
    <n v="0"/>
    <s v="Electric Resistance"/>
    <s v="Electricity"/>
    <s v="None"/>
    <s v="5-9 Years"/>
    <s v="Heat Pump"/>
    <s v="Electricity"/>
    <s v="None"/>
    <s v="5-9 Years"/>
    <s v="NA"/>
    <s v="NA"/>
    <s v="NA"/>
    <s v="NA"/>
    <s v="NA"/>
    <s v="NA"/>
    <s v="NA"/>
    <s v="NA"/>
    <s v="DX - Air"/>
    <s v="5-9 Years"/>
    <s v="DX - Air"/>
    <s v="5-9 Years"/>
    <s v="NA"/>
    <s v="NA"/>
    <s v="NA"/>
    <s v="NA"/>
    <s v="NA"/>
    <s v="NA"/>
    <s v="NA"/>
    <b v="0"/>
    <b v="0"/>
    <b v="0"/>
    <b v="0"/>
    <b v="1"/>
    <b v="0"/>
    <b v="0"/>
    <b v="0"/>
    <b v="0"/>
    <b v="0"/>
    <b v="0"/>
    <n v="1062.354"/>
    <n v="7.6821719999999996"/>
    <n v="9"/>
    <n v="57.641240000000003"/>
    <n v="0"/>
    <n v="42.358759999999997"/>
    <n v="0"/>
    <n v="0"/>
    <n v="1.445281"/>
    <n v="98.554720000000003"/>
    <n v="0"/>
    <s v="NA"/>
    <s v="NA"/>
    <s v="NA"/>
    <s v="NA"/>
    <s v="NA"/>
    <s v="NA"/>
    <s v="NA"/>
    <s v="NA"/>
    <s v="NA"/>
    <s v="NA"/>
    <s v="NA"/>
    <s v="NA"/>
    <s v="NA"/>
    <s v="NA"/>
    <s v="NA"/>
    <s v="NA"/>
    <s v="NA"/>
    <s v="NA"/>
    <s v="NA"/>
    <s v="NA"/>
    <n v="0"/>
    <n v="0"/>
    <n v="2"/>
    <n v="2"/>
    <n v="0"/>
    <n v="0"/>
    <n v="0"/>
    <b v="0"/>
    <b v="0"/>
    <b v="0"/>
    <b v="0"/>
    <b v="0"/>
    <b v="0"/>
    <n v="0"/>
    <s v="NA"/>
    <s v="NA"/>
    <s v="NA"/>
    <s v="NA"/>
    <s v="NA"/>
    <s v="NA"/>
    <s v="NA"/>
    <s v="NA"/>
    <s v="NA"/>
    <s v="NA"/>
    <b v="1"/>
    <s v="S"/>
    <n v="100"/>
    <n v="0"/>
    <n v="2"/>
    <n v="63"/>
    <n v="55"/>
    <n v="0"/>
    <x v="0"/>
    <n v="0"/>
    <s v="N"/>
    <n v="0"/>
    <n v="0"/>
    <n v="0"/>
    <b v="1"/>
    <b v="0"/>
    <s v="Natural Gas"/>
    <b v="1"/>
    <b v="0"/>
    <s v="Natural Gas"/>
    <n v="0"/>
    <n v="0"/>
    <n v="0"/>
    <n v="0"/>
    <n v="0"/>
    <n v="65"/>
    <n v="0"/>
    <n v="0"/>
    <n v="0"/>
    <n v="0"/>
    <n v="8.0740250000000007"/>
    <n v="7.7818459999999998"/>
    <s v="actual"/>
    <n v="265877.59999999998"/>
    <n v="256256.2"/>
    <n v="23197.65"/>
    <n v="20768.57"/>
    <n v="23351.43"/>
    <n v="21200"/>
    <n v="20745.810000000001"/>
    <n v="20534.189999999999"/>
    <n v="21842.76"/>
    <n v="22438.45"/>
    <n v="21158.79"/>
    <n v="21024"/>
    <n v="23613.58"/>
    <n v="26002.42"/>
    <n v="23976.43"/>
    <n v="21107.06"/>
    <n v="22793.64"/>
    <n v="21487.31"/>
    <n v="21227.03"/>
    <n v="19701.37"/>
    <n v="19631.169999999998"/>
    <n v="19432.47"/>
    <n v="19347.3"/>
    <n v="21266.2"/>
    <n v="22231.45"/>
    <n v="24054.76"/>
    <n v="0.46325100000000002"/>
    <n v="0.48893199999999998"/>
    <s v="actual"/>
    <n v="15254.84"/>
    <n v="16100.54"/>
    <n v="1241.56"/>
    <n v="1179.1990000000001"/>
    <n v="1495.2139999999999"/>
    <n v="1509.4690000000001"/>
    <n v="1288.5"/>
    <n v="1254.9090000000001"/>
    <n v="1416.125"/>
    <n v="1407.9659999999999"/>
    <n v="1181.9380000000001"/>
    <n v="1078.9970000000001"/>
    <n v="1025.4179999999999"/>
    <n v="1175.55"/>
    <n v="1367.443"/>
    <n v="1235.1099999999999"/>
    <n v="1367.443"/>
    <n v="1323.3320000000001"/>
    <n v="1367.443"/>
    <n v="1323.3320000000001"/>
    <n v="1367.443"/>
    <n v="1367.443"/>
    <n v="1323.3320000000001"/>
    <n v="1367.443"/>
    <n v="1323.3320000000001"/>
    <n v="1367.443"/>
  </r>
  <r>
    <x v="60"/>
    <x v="0"/>
    <s v="core"/>
    <x v="6"/>
    <x v="0"/>
    <s v="&lt;20,001"/>
    <s v="rural"/>
    <n v="27"/>
    <n v="1117.498"/>
    <n v="2346745"/>
    <n v="2346745"/>
    <n v="0"/>
    <n v="1974"/>
    <n v="1974"/>
    <s v="Pre-1980"/>
    <s v="F"/>
    <m/>
    <s v="Office- Admin, Professional, Government, Financial"/>
    <m/>
    <s v="Office"/>
    <s v="Office"/>
    <s v="Medium Office"/>
    <b v="0"/>
    <s v="Office"/>
    <n v="100"/>
    <s v="NA"/>
    <n v="0"/>
    <s v="NA"/>
    <n v="0"/>
    <n v="0"/>
    <n v="0"/>
    <n v="0"/>
    <n v="2100"/>
    <n v="2100"/>
    <n v="0"/>
    <x v="4"/>
    <n v="100"/>
    <n v="0"/>
    <n v="0"/>
    <n v="0"/>
    <n v="0"/>
    <n v="0"/>
    <n v="0"/>
    <n v="1"/>
    <n v="0"/>
    <n v="10"/>
    <s v="S"/>
    <n v="0"/>
    <n v="5007"/>
    <n v="11"/>
    <s v="&lt; 6000 HDD"/>
    <n v="100"/>
    <n v="0"/>
    <n v="0"/>
    <s v="No"/>
    <n v="48"/>
    <n v="48"/>
    <n v="48"/>
    <n v="48"/>
    <n v="1"/>
    <n v="0"/>
    <n v="0"/>
    <s v="40-49 Hrs/Wk"/>
    <n v="52"/>
    <b v="1"/>
    <b v="1"/>
    <b v="0"/>
    <b v="0"/>
    <b v="0"/>
    <b v="0"/>
    <b v="0"/>
    <b v="0"/>
    <b v="0"/>
    <s v="NA"/>
    <s v="NA"/>
    <s v="NA"/>
    <s v="NA"/>
    <s v="No"/>
    <s v="NA"/>
    <s v="NA"/>
    <s v="No"/>
    <s v="No"/>
    <s v="NA"/>
    <s v="NA"/>
    <s v="No"/>
    <s v="No"/>
    <s v="NA"/>
    <s v="NA"/>
    <s v="No"/>
    <s v="No"/>
    <s v="NA"/>
    <s v="NA"/>
    <s v="No"/>
    <s v="No"/>
    <s v="NA"/>
    <s v="NA"/>
    <s v="No"/>
    <s v="No"/>
    <s v="NA"/>
    <s v="NA"/>
    <s v="No"/>
    <s v="No"/>
    <s v="NA"/>
    <s v="NA"/>
    <s v="Yes"/>
    <s v="No"/>
    <s v="NA"/>
    <s v="NA"/>
    <s v="No"/>
    <n v="150"/>
    <n v="0"/>
    <n v="8"/>
    <n v="1200"/>
    <n v="50"/>
    <n v="0"/>
    <n v="0"/>
    <n v="0"/>
    <n v="100"/>
    <n v="0"/>
    <n v="0"/>
    <n v="0"/>
    <n v="0"/>
    <n v="0"/>
    <n v="100"/>
    <n v="0"/>
    <n v="0"/>
    <n v="0"/>
    <n v="600"/>
    <n v="100"/>
    <n v="0"/>
    <n v="0"/>
    <s v="P"/>
    <n v="10"/>
    <s v="Age of Building"/>
    <n v="100"/>
    <n v="0"/>
    <n v="0"/>
    <n v="0"/>
    <n v="100"/>
    <n v="0"/>
    <n v="0"/>
    <n v="0"/>
    <n v="0"/>
    <n v="1200"/>
    <n v="0"/>
    <n v="100"/>
    <n v="0"/>
    <n v="0"/>
    <b v="0"/>
    <n v="0"/>
    <n v="0"/>
    <n v="0"/>
    <n v="0"/>
    <n v="100"/>
    <n v="1.9847619999999999"/>
    <n v="1.9847619999999999"/>
    <s v="NA"/>
    <n v="0"/>
    <n v="0"/>
    <n v="4168"/>
    <s v="NA"/>
    <n v="0"/>
    <n v="0"/>
    <n v="9.7408830000000002"/>
    <n v="10"/>
    <s v="N"/>
    <s v="NA"/>
    <n v="0"/>
    <n v="0"/>
    <n v="0"/>
    <n v="0"/>
    <n v="0"/>
    <n v="0"/>
    <n v="97.120919999999998"/>
    <n v="92"/>
    <n v="99.304479999999998"/>
    <n v="0"/>
    <n v="0"/>
    <n v="0"/>
    <n v="0"/>
    <n v="0"/>
    <n v="0"/>
    <n v="0"/>
    <n v="0"/>
    <n v="0"/>
    <n v="0"/>
    <n v="0"/>
    <n v="0"/>
    <n v="2.8790789999999999"/>
    <n v="8"/>
    <n v="0.69551499999999999"/>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0"/>
    <n v="0"/>
    <n v="0"/>
    <n v="0"/>
    <n v="0"/>
    <n v="0"/>
    <n v="100"/>
    <n v="100"/>
    <n v="100"/>
    <n v="0"/>
    <n v="0"/>
    <n v="0"/>
    <n v="97.120919999999998"/>
    <n v="92"/>
    <n v="99.304479999999998"/>
    <n v="0"/>
    <n v="0"/>
    <n v="0"/>
    <n v="0"/>
    <n v="0"/>
    <n v="0"/>
    <n v="2.8790789999999999"/>
    <n v="8"/>
    <n v="0.6955149999999999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NA"/>
    <s v="None"/>
    <s v="NA"/>
    <s v="NA"/>
    <s v="NA"/>
    <s v="NA"/>
    <s v="NA"/>
    <s v="NA"/>
    <s v="NA"/>
    <s v="NA"/>
    <s v="NA"/>
    <s v="NA"/>
    <s v="NA"/>
    <s v="None"/>
    <s v="NA"/>
    <s v="None"/>
    <s v="NA"/>
    <s v="NA"/>
    <s v="NA"/>
    <s v="NA"/>
    <s v="NA"/>
    <s v="NA"/>
    <s v="NA"/>
    <s v="NA"/>
    <b v="0"/>
    <b v="0"/>
    <b v="0"/>
    <b v="0"/>
    <b v="0"/>
    <b v="0"/>
    <b v="0"/>
    <b v="0"/>
    <b v="0"/>
    <b v="1"/>
    <b v="1"/>
    <n v="5.1180000000000003"/>
    <n v="2"/>
    <n v="2"/>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
    <n v="0"/>
    <n v="0"/>
    <n v="1"/>
    <n v="0"/>
    <n v="0"/>
    <n v="0"/>
    <n v="0"/>
    <n v="0"/>
    <n v="9.5430930000000007"/>
    <n v="9.6232360000000003"/>
    <s v="actual"/>
    <n v="20040.5"/>
    <n v="20208.8"/>
    <n v="1900.2149999999999"/>
    <n v="1677.518"/>
    <n v="1792.3520000000001"/>
    <n v="1702.268"/>
    <n v="1723.1420000000001"/>
    <n v="1574.2570000000001"/>
    <n v="1624.1179999999999"/>
    <n v="1614.633"/>
    <n v="1548.711"/>
    <n v="1630.405"/>
    <n v="1616.0830000000001"/>
    <n v="1636.7919999999999"/>
    <n v="1764.452"/>
    <n v="1581.943"/>
    <n v="1739.1289999999999"/>
    <n v="1670.8019999999999"/>
    <n v="1705.588"/>
    <n v="1632.5650000000001"/>
    <n v="1669.867"/>
    <n v="1664.836"/>
    <n v="1620.3230000000001"/>
    <n v="1706.4269999999999"/>
    <n v="1686.7339999999999"/>
    <n v="1766.1289999999999"/>
    <n v="0.47364000000000001"/>
    <n v="0.551597"/>
    <s v="actual"/>
    <n v="994.64329999999995"/>
    <n v="1158.354"/>
    <n v="199.87020000000001"/>
    <n v="125.7586"/>
    <n v="110.19289999999999"/>
    <n v="71.28125"/>
    <n v="34.916670000000003"/>
    <n v="18.545449999999999"/>
    <n v="4.4430509999999996"/>
    <n v="4.6781610000000002"/>
    <n v="22.92473"/>
    <n v="77.776420000000002"/>
    <n v="131.43610000000001"/>
    <n v="192.81970000000001"/>
    <n v="164.71899999999999"/>
    <n v="132.5617"/>
    <n v="129.78559999999999"/>
    <n v="108.733"/>
    <n v="83.516220000000004"/>
    <n v="55.985939999999999"/>
    <n v="34.239330000000002"/>
    <n v="27.298929999999999"/>
    <n v="39.097619999999999"/>
    <n v="84.67295"/>
    <n v="130.71100000000001"/>
    <n v="167.0324"/>
  </r>
  <r>
    <x v="61"/>
    <x v="0"/>
    <s v="core"/>
    <x v="4"/>
    <x v="1"/>
    <s v="20,001-100,000"/>
    <s v="rural"/>
    <n v="73"/>
    <n v="115.11109999999999"/>
    <n v="3337647"/>
    <n v="3337647"/>
    <n v="3337647"/>
    <n v="2006"/>
    <n v="2006"/>
    <s v="2004-2013"/>
    <s v="F"/>
    <m/>
    <s v="Library"/>
    <m/>
    <s v="Other"/>
    <s v="Public Assembly"/>
    <s v="Other"/>
    <b v="0"/>
    <s v="Assembly / Recreation"/>
    <n v="50"/>
    <s v="Office"/>
    <n v="45"/>
    <s v="Other"/>
    <n v="5"/>
    <n v="0"/>
    <n v="0"/>
    <n v="0"/>
    <n v="28995"/>
    <n v="28995"/>
    <n v="0"/>
    <x v="1"/>
    <n v="100"/>
    <n v="0"/>
    <n v="100"/>
    <n v="100"/>
    <n v="100"/>
    <n v="0"/>
    <n v="0"/>
    <n v="2"/>
    <n v="0"/>
    <n v="60"/>
    <s v="S"/>
    <n v="0"/>
    <n v="5271"/>
    <n v="8"/>
    <s v="&lt; 6000 HDD"/>
    <n v="100"/>
    <n v="0"/>
    <n v="0"/>
    <s v="No"/>
    <n v="72"/>
    <n v="72"/>
    <n v="72"/>
    <n v="72"/>
    <n v="1"/>
    <n v="0"/>
    <n v="0"/>
    <s v="60-79 Hrs/Wk"/>
    <n v="52"/>
    <b v="1"/>
    <b v="0"/>
    <b v="0"/>
    <b v="1"/>
    <b v="0"/>
    <b v="0"/>
    <b v="0"/>
    <b v="0"/>
    <b v="0"/>
    <s v="NA"/>
    <s v="NA"/>
    <s v="NA"/>
    <s v="NA"/>
    <s v="No"/>
    <s v="NA"/>
    <s v="NA"/>
    <s v="No"/>
    <s v="No"/>
    <s v="NA"/>
    <s v="NA"/>
    <s v="No"/>
    <s v="No"/>
    <s v="NA"/>
    <s v="NA"/>
    <s v="No"/>
    <s v="No"/>
    <s v="NA"/>
    <s v="NA"/>
    <s v="No"/>
    <s v="No"/>
    <s v="NA"/>
    <s v="NA"/>
    <s v="No"/>
    <s v="No"/>
    <s v="NA"/>
    <s v="NA"/>
    <s v="No"/>
    <s v="No"/>
    <s v="NA"/>
    <s v="NA"/>
    <s v="No"/>
    <s v="No"/>
    <s v="NA"/>
    <s v="NA"/>
    <s v="No"/>
    <n v="600"/>
    <n v="600"/>
    <n v="10"/>
    <n v="12000"/>
    <n v="15"/>
    <n v="100"/>
    <n v="0"/>
    <n v="0"/>
    <n v="0"/>
    <n v="0"/>
    <n v="0"/>
    <n v="0"/>
    <n v="0"/>
    <n v="100"/>
    <n v="0"/>
    <n v="0"/>
    <n v="0"/>
    <n v="0"/>
    <n v="1800"/>
    <n v="0"/>
    <n v="100"/>
    <n v="0"/>
    <s v="P"/>
    <n v="20"/>
    <s v="Age of Building"/>
    <n v="100"/>
    <n v="0"/>
    <n v="0"/>
    <n v="0"/>
    <n v="100"/>
    <n v="0"/>
    <n v="0"/>
    <n v="0"/>
    <n v="0"/>
    <n v="14500"/>
    <n v="0"/>
    <n v="100"/>
    <n v="0"/>
    <n v="0"/>
    <b v="0"/>
    <n v="0"/>
    <n v="100"/>
    <n v="0"/>
    <n v="0"/>
    <n v="0"/>
    <n v="1.40076"/>
    <n v="1.40076"/>
    <s v="NA"/>
    <n v="0"/>
    <n v="3.8377000000000001E-2"/>
    <n v="40615.03"/>
    <s v="NA"/>
    <n v="0"/>
    <n v="1112.7270000000001"/>
    <n v="11.050599999999999"/>
    <n v="13.64438"/>
    <s v="Y"/>
    <s v="NA"/>
    <n v="0"/>
    <n v="0"/>
    <n v="0"/>
    <n v="64.225740000000002"/>
    <n v="69.544030000000006"/>
    <n v="68.958219999999997"/>
    <n v="0"/>
    <n v="0"/>
    <n v="0"/>
    <n v="9.0008619999999997"/>
    <n v="20.135649999999998"/>
    <n v="5.3760199999999996"/>
    <n v="0"/>
    <n v="0"/>
    <n v="0"/>
    <n v="25.601870000000002"/>
    <n v="4.5802870000000002"/>
    <n v="25.283239999999999"/>
    <n v="0.100684"/>
    <n v="4.7182829999999996"/>
    <n v="0.110875"/>
    <n v="1.0708470000000001"/>
    <n v="1.0217560000000001"/>
    <n v="0.27164500000000003"/>
    <n v="0"/>
    <n v="0"/>
    <n v="0"/>
    <n v="90.122069999999994"/>
    <n v="89.470569999999995"/>
    <n v="90.122069999999994"/>
    <n v="9.8779339999999998"/>
    <n v="10.52943"/>
    <n v="9.8779339999999998"/>
    <s v="NA"/>
    <s v="NA"/>
    <s v="NA"/>
    <s v="NA"/>
    <s v="NA"/>
    <s v="NA"/>
    <n v="0"/>
    <n v="0"/>
    <n v="0"/>
    <n v="100"/>
    <n v="100"/>
    <n v="100"/>
    <n v="0"/>
    <n v="0"/>
    <n v="0"/>
    <n v="0"/>
    <n v="0"/>
    <n v="0"/>
    <n v="0"/>
    <n v="0"/>
    <n v="0"/>
    <n v="0"/>
    <n v="0"/>
    <n v="0"/>
    <n v="0"/>
    <n v="0"/>
    <n v="0"/>
    <n v="100"/>
    <n v="100"/>
    <n v="100"/>
    <n v="2.400363"/>
    <n v="6.3455209999999997"/>
    <n v="2.400363"/>
    <n v="32.715980000000002"/>
    <n v="41.974159999999998"/>
    <n v="32.715980000000002"/>
    <n v="61.843580000000003"/>
    <n v="49.843789999999998"/>
    <n v="61.843580000000003"/>
    <n v="3.0400770000000001"/>
    <n v="1.8365279999999999"/>
    <n v="3.0400770000000001"/>
    <s v="NA"/>
    <s v="NA"/>
    <s v="NA"/>
    <s v="NA"/>
    <s v="NA"/>
    <s v="NA"/>
    <s v="NA"/>
    <s v="NA"/>
    <s v="NA"/>
    <s v="NA"/>
    <s v="NA"/>
    <s v="NA"/>
    <n v="0"/>
    <n v="0"/>
    <n v="0"/>
    <n v="64.225740000000002"/>
    <n v="69.544030000000006"/>
    <n v="68.958219999999997"/>
    <n v="6.7016179999999999"/>
    <n v="17.052759999999999"/>
    <n v="4.0027309999999998"/>
    <n v="1.0708470000000001"/>
    <n v="1.0217560000000001"/>
    <n v="0.27164500000000003"/>
    <n v="28.001799999999999"/>
    <n v="12.381460000000001"/>
    <n v="26.767399999999999"/>
    <s v="NA"/>
    <s v="NA"/>
    <s v="NA"/>
    <s v="NA"/>
    <s v="NA"/>
    <s v="NA"/>
    <s v="NA"/>
    <s v="NA"/>
    <s v="NA"/>
    <s v="NA"/>
    <s v="NA"/>
    <s v="NA"/>
    <s v="NA"/>
    <s v="NA"/>
    <s v="NA"/>
    <b v="0"/>
    <n v="0"/>
    <b v="0"/>
    <n v="0"/>
    <b v="0"/>
    <n v="0"/>
    <b v="1"/>
    <n v="34.537410000000001"/>
    <b v="1"/>
    <n v="65.361900000000006"/>
    <b v="0"/>
    <n v="0"/>
    <b v="1"/>
    <n v="0.100684"/>
    <b v="0"/>
    <n v="0"/>
    <n v="100"/>
    <n v="90.909090000000006"/>
    <n v="100"/>
    <n v="0"/>
    <n v="9.0909089999999999"/>
    <n v="0"/>
    <n v="0"/>
    <n v="0"/>
    <n v="0"/>
    <n v="0"/>
    <n v="0"/>
    <n v="0"/>
    <n v="0"/>
    <n v="0"/>
    <n v="0"/>
    <n v="0"/>
    <n v="0"/>
    <n v="0"/>
    <n v="0"/>
    <n v="0"/>
    <n v="0"/>
    <n v="100"/>
    <n v="90.909090000000006"/>
    <n v="100"/>
    <n v="0"/>
    <n v="0"/>
    <n v="0"/>
    <n v="0"/>
    <n v="9.0909089999999999"/>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none"/>
    <s v="Variable Air Volume"/>
    <s v="A"/>
    <s v="NA"/>
    <n v="40"/>
    <n v="10"/>
    <n v="100"/>
    <n v="0"/>
    <s v="Electric Resistance"/>
    <s v="Electricity"/>
    <s v="Propane"/>
    <s v="5-9 Years"/>
    <s v="Electric Resistance"/>
    <s v="Electricity"/>
    <s v="None"/>
    <s v="5-9 Years"/>
    <n v="1"/>
    <s v="Propane"/>
    <n v="1000"/>
    <n v="7"/>
    <n v="7"/>
    <s v="SH"/>
    <s v="Y"/>
    <s v="N"/>
    <s v="Chiller"/>
    <s v="5-9 Years"/>
    <s v="None"/>
    <s v="NA"/>
    <n v="1"/>
    <s v="NA"/>
    <n v="7"/>
    <n v="7"/>
    <s v="NA"/>
    <s v="NA"/>
    <s v="NA"/>
    <b v="1"/>
    <b v="0"/>
    <b v="0"/>
    <b v="0"/>
    <b v="0"/>
    <b v="0"/>
    <b v="0"/>
    <b v="0"/>
    <b v="1"/>
    <b v="0"/>
    <b v="0"/>
    <n v="287.96409999999997"/>
    <n v="7"/>
    <n v="7"/>
    <n v="0"/>
    <n v="10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12"/>
    <n v="43"/>
    <n v="3"/>
    <n v="13"/>
    <n v="3"/>
    <n v="0"/>
    <n v="0"/>
    <n v="0"/>
    <n v="0"/>
    <n v="9.544219"/>
    <n v="10.024380000000001"/>
    <s v="actual"/>
    <n v="276734.59999999998"/>
    <n v="290657"/>
    <n v="21600"/>
    <n v="20240"/>
    <n v="22436.13"/>
    <n v="22470.54"/>
    <n v="23599.14"/>
    <n v="23323.53"/>
    <n v="24893.25"/>
    <n v="26498.06"/>
    <n v="25600.69"/>
    <n v="23219.96"/>
    <n v="21294.55"/>
    <n v="21558.79"/>
    <n v="24676.68"/>
    <n v="22288.62"/>
    <n v="24676.68"/>
    <n v="23880.66"/>
    <n v="24676.68"/>
    <n v="23880.66"/>
    <n v="24703.94"/>
    <n v="24717.56"/>
    <n v="23921.54"/>
    <n v="24676.68"/>
    <n v="23880.66"/>
    <n v="24676.68"/>
    <s v="NA"/>
    <s v="NA"/>
    <s v="no gas"/>
    <s v="NA"/>
    <s v="NA"/>
    <s v="NA"/>
    <s v="NA"/>
    <s v="NA"/>
    <s v="NA"/>
    <s v="NA"/>
    <s v="NA"/>
    <s v="NA"/>
    <s v="NA"/>
    <s v="NA"/>
    <s v="NA"/>
    <s v="NA"/>
    <s v="NA"/>
    <s v="NA"/>
    <s v="NA"/>
    <s v="NA"/>
    <s v="NA"/>
    <s v="NA"/>
    <s v="NA"/>
    <s v="NA"/>
    <s v="NA"/>
    <s v="NA"/>
    <s v="NA"/>
    <s v="NA"/>
    <s v="NA"/>
  </r>
  <r>
    <x v="62"/>
    <x v="0"/>
    <s v="core"/>
    <x v="4"/>
    <x v="0"/>
    <s v="20,001-100,000"/>
    <s v="rural"/>
    <n v="76"/>
    <n v="50.114919999999998"/>
    <n v="2205057"/>
    <n v="2205057"/>
    <n v="2205057"/>
    <n v="1950"/>
    <n v="1950"/>
    <s v="Pre-1980"/>
    <s v="F"/>
    <m/>
    <s v="Recreation Center"/>
    <m/>
    <s v="Other"/>
    <s v="Public Assembly"/>
    <s v="Other"/>
    <b v="0"/>
    <s v="Assembly / Recreation"/>
    <n v="42"/>
    <s v="Other"/>
    <n v="23"/>
    <s v="Office"/>
    <n v="3"/>
    <n v="32"/>
    <n v="0"/>
    <n v="0"/>
    <n v="44000"/>
    <n v="44000"/>
    <n v="0"/>
    <x v="1"/>
    <n v="100"/>
    <n v="0"/>
    <n v="100"/>
    <n v="100"/>
    <n v="100"/>
    <n v="0"/>
    <n v="0"/>
    <n v="3"/>
    <n v="0"/>
    <n v="100"/>
    <s v="S"/>
    <n v="0"/>
    <n v="5271"/>
    <n v="8"/>
    <s v="&lt; 6000 HDD"/>
    <n v="100"/>
    <n v="0"/>
    <n v="0"/>
    <s v="No"/>
    <n v="95"/>
    <n v="95"/>
    <n v="95"/>
    <n v="95"/>
    <n v="1"/>
    <n v="1"/>
    <n v="0"/>
    <s v="80-119 Hrs/Wk"/>
    <n v="52"/>
    <b v="1"/>
    <b v="0"/>
    <b v="0"/>
    <b v="0"/>
    <b v="0"/>
    <b v="0"/>
    <b v="0"/>
    <b v="0"/>
    <b v="0"/>
    <s v="NA"/>
    <s v="NA"/>
    <s v="NA"/>
    <s v="NA"/>
    <s v="Yes"/>
    <n v="20"/>
    <n v="100"/>
    <s v="No"/>
    <s v="Yes"/>
    <n v="20"/>
    <n v="100"/>
    <s v="No"/>
    <s v="No"/>
    <s v="NA"/>
    <s v="NA"/>
    <s v="No"/>
    <s v="Yes"/>
    <n v="20"/>
    <n v="100"/>
    <s v="No"/>
    <s v="No"/>
    <s v="NA"/>
    <s v="NA"/>
    <s v="No"/>
    <s v="No"/>
    <s v="NA"/>
    <s v="NA"/>
    <s v="No"/>
    <s v="Yes"/>
    <n v="30"/>
    <n v="100"/>
    <s v="No"/>
    <s v="Unknown"/>
    <s v="NA"/>
    <s v="NA"/>
    <s v="No"/>
    <n v="920"/>
    <n v="300"/>
    <n v="10"/>
    <n v="15200"/>
    <n v="45"/>
    <n v="0"/>
    <n v="0"/>
    <n v="10"/>
    <n v="90"/>
    <n v="0"/>
    <n v="0"/>
    <n v="0"/>
    <n v="0"/>
    <n v="0"/>
    <n v="0"/>
    <n v="0"/>
    <n v="0"/>
    <n v="0"/>
    <n v="6840"/>
    <n v="0"/>
    <n v="100"/>
    <n v="0"/>
    <s v="C"/>
    <n v="22.22222"/>
    <s v="0-5 years"/>
    <n v="100"/>
    <n v="0"/>
    <n v="0"/>
    <n v="0"/>
    <n v="33.333329999999997"/>
    <n v="66.666669999999996"/>
    <n v="0"/>
    <n v="0"/>
    <n v="0"/>
    <n v="44571.43"/>
    <n v="77"/>
    <n v="23"/>
    <n v="0"/>
    <n v="0"/>
    <b v="0"/>
    <n v="0"/>
    <n v="100"/>
    <n v="0"/>
    <n v="0"/>
    <n v="0"/>
    <n v="0.967337"/>
    <n v="0.967337"/>
    <s v="NA"/>
    <n v="0"/>
    <n v="7.3749999999999996E-2"/>
    <n v="42562.82"/>
    <s v="NA"/>
    <n v="0"/>
    <n v="3245"/>
    <n v="17.307040000000001"/>
    <n v="18.43741"/>
    <s v="Y"/>
    <n v="100"/>
    <n v="0"/>
    <n v="0"/>
    <n v="0"/>
    <n v="28.622299999999999"/>
    <n v="74.945700000000002"/>
    <n v="30.360720000000001"/>
    <n v="0"/>
    <n v="0"/>
    <n v="0"/>
    <n v="0"/>
    <n v="0"/>
    <n v="0"/>
    <n v="0"/>
    <n v="0"/>
    <n v="0"/>
    <n v="71.377700000000004"/>
    <n v="25.054300000000001"/>
    <n v="69.639279999999999"/>
    <n v="0"/>
    <n v="0"/>
    <n v="0"/>
    <n v="0"/>
    <n v="0"/>
    <n v="0"/>
    <n v="0"/>
    <n v="0"/>
    <n v="0"/>
    <n v="0"/>
    <n v="0"/>
    <n v="0"/>
    <n v="100"/>
    <n v="100"/>
    <n v="100"/>
    <s v="NA"/>
    <s v="NA"/>
    <s v="NA"/>
    <s v="NA"/>
    <s v="NA"/>
    <s v="NA"/>
    <s v="NA"/>
    <s v="NA"/>
    <s v="NA"/>
    <s v="NA"/>
    <s v="NA"/>
    <s v="NA"/>
    <s v="NA"/>
    <s v="NA"/>
    <s v="NA"/>
    <s v="NA"/>
    <s v="NA"/>
    <s v="NA"/>
    <s v="NA"/>
    <s v="NA"/>
    <s v="NA"/>
    <s v="NA"/>
    <s v="NA"/>
    <s v="NA"/>
    <n v="0"/>
    <n v="0"/>
    <n v="0"/>
    <n v="100"/>
    <n v="100"/>
    <n v="100"/>
    <n v="24.12021"/>
    <n v="38.034869999999998"/>
    <n v="24.12021"/>
    <n v="75.87979"/>
    <n v="61.965130000000002"/>
    <n v="75.87979"/>
    <n v="0"/>
    <n v="0"/>
    <n v="0"/>
    <n v="0"/>
    <n v="0"/>
    <n v="0"/>
    <s v="NA"/>
    <s v="NA"/>
    <s v="NA"/>
    <s v="NA"/>
    <s v="NA"/>
    <s v="NA"/>
    <s v="NA"/>
    <s v="NA"/>
    <s v="NA"/>
    <s v="NA"/>
    <s v="NA"/>
    <s v="NA"/>
    <n v="47.505980000000001"/>
    <n v="12.48812"/>
    <n v="46.348959999999998"/>
    <n v="28.622299999999999"/>
    <n v="74.945700000000002"/>
    <n v="30.360720000000001"/>
    <n v="0"/>
    <n v="0"/>
    <n v="0"/>
    <n v="0"/>
    <n v="0"/>
    <n v="0"/>
    <n v="23.87172"/>
    <n v="12.56617"/>
    <n v="23.290320000000001"/>
    <n v="0"/>
    <n v="0"/>
    <n v="0"/>
    <n v="0"/>
    <n v="0"/>
    <n v="0"/>
    <n v="0"/>
    <n v="0"/>
    <n v="0"/>
    <n v="100"/>
    <n v="100"/>
    <n v="100"/>
    <n v="0"/>
    <n v="0"/>
    <n v="0"/>
    <b v="0"/>
    <n v="0"/>
    <b v="0"/>
    <n v="0"/>
    <b v="0"/>
    <n v="0"/>
    <b v="0"/>
    <n v="0"/>
    <b v="1"/>
    <n v="100"/>
    <b v="0"/>
    <n v="0"/>
    <b v="0"/>
    <n v="0"/>
    <b v="0"/>
    <n v="0"/>
    <n v="72.727270000000004"/>
    <n v="72.727270000000004"/>
    <n v="72.727270000000004"/>
    <n v="27.272729999999999"/>
    <n v="27.272729999999999"/>
    <n v="27.272729999999999"/>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10-19 Years"/>
    <s v="Electric Resistance"/>
    <s v="Electricity"/>
    <s v="None"/>
    <s v="20+ Years"/>
    <s v="NA"/>
    <s v="NA"/>
    <s v="NA"/>
    <s v="NA"/>
    <s v="NA"/>
    <s v="NA"/>
    <s v="NA"/>
    <s v="NA"/>
    <s v="DX - Air"/>
    <s v="10-19 Years"/>
    <s v="DX - Air"/>
    <s v="NA"/>
    <s v="NA"/>
    <s v="NA"/>
    <s v="NA"/>
    <s v="NA"/>
    <s v="NA"/>
    <s v="NA"/>
    <s v="NA"/>
    <b v="0"/>
    <b v="0"/>
    <b v="0"/>
    <b v="0"/>
    <b v="1"/>
    <b v="0"/>
    <b v="0"/>
    <b v="0"/>
    <b v="0"/>
    <b v="1"/>
    <b v="1"/>
    <n v="184.24799999999999"/>
    <n v="4"/>
    <n v="4"/>
    <n v="100"/>
    <n v="0"/>
    <n v="0"/>
    <n v="0"/>
    <n v="0"/>
    <n v="100"/>
    <n v="0"/>
    <n v="0"/>
    <s v="NA"/>
    <s v="NA"/>
    <s v="NA"/>
    <s v="NA"/>
    <s v="NA"/>
    <s v="NA"/>
    <s v="NA"/>
    <s v="NA"/>
    <s v="NA"/>
    <s v="NA"/>
    <s v="NA"/>
    <s v="NA"/>
    <s v="NA"/>
    <s v="NA"/>
    <s v="NA"/>
    <s v="NA"/>
    <s v="NA"/>
    <s v="NA"/>
    <s v="NA"/>
    <s v="NA"/>
    <n v="0"/>
    <n v="0"/>
    <n v="0"/>
    <n v="0"/>
    <n v="3"/>
    <n v="0"/>
    <n v="0"/>
    <b v="0"/>
    <b v="0"/>
    <b v="0"/>
    <b v="0"/>
    <b v="0"/>
    <b v="0"/>
    <n v="0"/>
    <s v="N"/>
    <s v="N"/>
    <s v="N"/>
    <s v="N"/>
    <s v="N"/>
    <s v="N"/>
    <s v="N"/>
    <n v="0"/>
    <n v="0"/>
    <n v="0"/>
    <b v="1"/>
    <s v="S"/>
    <n v="0"/>
    <n v="1"/>
    <n v="0"/>
    <n v="0"/>
    <n v="0"/>
    <n v="0"/>
    <x v="0"/>
    <n v="0"/>
    <s v="N"/>
    <n v="0"/>
    <n v="0"/>
    <n v="0"/>
    <b v="1"/>
    <b v="0"/>
    <s v="Electricity"/>
    <b v="0"/>
    <b v="0"/>
    <s v="None"/>
    <n v="0"/>
    <n v="7"/>
    <n v="0"/>
    <n v="0"/>
    <n v="4"/>
    <n v="3"/>
    <n v="0"/>
    <n v="0"/>
    <n v="0"/>
    <n v="0"/>
    <n v="12.829789999999999"/>
    <n v="6.599958"/>
    <s v="model"/>
    <n v="564510.80000000005"/>
    <n v="290398.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3"/>
    <x v="0"/>
    <s v="core"/>
    <x v="4"/>
    <x v="0"/>
    <s v="&lt;20,001"/>
    <s v="urban"/>
    <n v="69"/>
    <n v="411.108"/>
    <n v="2507759"/>
    <n v="2507759"/>
    <n v="2507759"/>
    <n v="1983"/>
    <n v="1983"/>
    <s v="1981-2003"/>
    <s v="F"/>
    <m/>
    <s v="Religious Assembly"/>
    <m/>
    <s v="Other"/>
    <s v="Religious Worship"/>
    <s v="Other"/>
    <b v="0"/>
    <s v="Assembly / Recreation"/>
    <n v="100"/>
    <s v="NA"/>
    <n v="0"/>
    <s v="NA"/>
    <n v="0"/>
    <n v="0"/>
    <n v="0"/>
    <n v="0"/>
    <n v="6100"/>
    <n v="6100"/>
    <n v="0"/>
    <x v="0"/>
    <n v="100"/>
    <n v="0"/>
    <n v="100"/>
    <n v="100"/>
    <n v="100"/>
    <n v="0"/>
    <n v="0"/>
    <n v="1"/>
    <n v="0"/>
    <n v="76"/>
    <s v="S"/>
    <n v="0"/>
    <n v="4591"/>
    <n v="325"/>
    <s v="&lt; 6000 HDD"/>
    <n v="100"/>
    <n v="0"/>
    <n v="0"/>
    <s v="No"/>
    <n v="14.5"/>
    <n v="19.5"/>
    <n v="21.5"/>
    <n v="21.5"/>
    <n v="0"/>
    <n v="1"/>
    <n v="0"/>
    <s v="&lt; 40 Hrs/Wk"/>
    <n v="52"/>
    <b v="1"/>
    <b v="1"/>
    <b v="0"/>
    <b v="0"/>
    <b v="0"/>
    <b v="0"/>
    <b v="0"/>
    <b v="0"/>
    <b v="0"/>
    <s v="NA"/>
    <s v="NA"/>
    <s v="NA"/>
    <s v="NA"/>
    <s v="Yes"/>
    <n v="2"/>
    <n v="10"/>
    <s v="No"/>
    <s v="No"/>
    <s v="NA"/>
    <s v="NA"/>
    <s v="No"/>
    <s v="No"/>
    <s v="NA"/>
    <s v="NA"/>
    <s v="No"/>
    <s v="Yes"/>
    <n v="10"/>
    <n v="50"/>
    <s v="No"/>
    <s v="Yes"/>
    <n v="10"/>
    <n v="50"/>
    <s v="No"/>
    <s v="No"/>
    <s v="NA"/>
    <s v="NA"/>
    <s v="No"/>
    <s v="No"/>
    <s v="NA"/>
    <s v="NA"/>
    <s v="No"/>
    <s v="No"/>
    <s v="NA"/>
    <s v="NA"/>
    <s v="No"/>
    <n v="436"/>
    <n v="0"/>
    <n v="8"/>
    <n v="3488"/>
    <n v="10"/>
    <n v="0"/>
    <n v="0"/>
    <n v="0"/>
    <n v="100"/>
    <n v="0"/>
    <n v="0"/>
    <n v="0"/>
    <n v="0"/>
    <n v="0"/>
    <n v="100"/>
    <n v="0"/>
    <n v="0"/>
    <n v="0"/>
    <n v="348.8"/>
    <n v="0"/>
    <n v="100"/>
    <n v="0"/>
    <s v="P"/>
    <s v="NA"/>
    <s v="20-30 years"/>
    <n v="100"/>
    <n v="0"/>
    <n v="0"/>
    <n v="0"/>
    <n v="100"/>
    <n v="0"/>
    <n v="0"/>
    <n v="0"/>
    <n v="0"/>
    <n v="7303.4859999999999"/>
    <n v="0"/>
    <n v="100"/>
    <n v="0"/>
    <n v="0"/>
    <b v="0"/>
    <n v="0"/>
    <n v="0"/>
    <n v="0"/>
    <n v="100"/>
    <n v="0"/>
    <n v="1.3781969999999999"/>
    <n v="1.3781969999999999"/>
    <s v="NA"/>
    <n v="0"/>
    <n v="0.17030999999999999"/>
    <n v="8407"/>
    <s v="NA"/>
    <n v="0"/>
    <n v="1038.8889999999999"/>
    <n v="8.9768050000000006"/>
    <n v="9"/>
    <s v="Y"/>
    <n v="20"/>
    <n v="0"/>
    <n v="0"/>
    <n v="0"/>
    <n v="0"/>
    <n v="0"/>
    <n v="0"/>
    <n v="82.217200000000005"/>
    <n v="74.418599999999998"/>
    <n v="94.328050000000005"/>
    <n v="2.319496"/>
    <n v="10.07752"/>
    <n v="1.4803740000000001"/>
    <n v="0"/>
    <n v="0"/>
    <n v="0"/>
    <n v="0"/>
    <n v="0"/>
    <n v="0"/>
    <n v="0"/>
    <n v="0"/>
    <n v="0"/>
    <n v="15.4633"/>
    <n v="15.503880000000001"/>
    <n v="4.1915779999999998"/>
    <n v="0"/>
    <n v="0"/>
    <n v="0"/>
    <s v="NA"/>
    <s v="NA"/>
    <s v="NA"/>
    <s v="NA"/>
    <s v="NA"/>
    <s v="NA"/>
    <n v="100"/>
    <n v="100"/>
    <n v="100"/>
    <n v="0"/>
    <n v="0"/>
    <n v="0"/>
    <n v="100"/>
    <n v="100"/>
    <n v="100"/>
    <n v="0"/>
    <n v="0"/>
    <n v="0"/>
    <n v="0"/>
    <n v="0"/>
    <n v="0"/>
    <n v="0"/>
    <n v="0"/>
    <n v="0"/>
    <n v="0"/>
    <n v="0"/>
    <n v="0"/>
    <n v="0"/>
    <n v="0"/>
    <n v="0"/>
    <s v="NA"/>
    <s v="NA"/>
    <s v="NA"/>
    <s v="NA"/>
    <s v="NA"/>
    <s v="NA"/>
    <s v="NA"/>
    <s v="NA"/>
    <s v="NA"/>
    <s v="NA"/>
    <s v="NA"/>
    <s v="NA"/>
    <s v="NA"/>
    <s v="NA"/>
    <s v="NA"/>
    <s v="NA"/>
    <s v="NA"/>
    <s v="NA"/>
    <n v="0"/>
    <n v="0"/>
    <n v="0"/>
    <n v="100"/>
    <n v="100"/>
    <n v="100"/>
    <n v="0"/>
    <n v="0"/>
    <n v="0"/>
    <n v="0"/>
    <n v="0"/>
    <n v="0"/>
    <n v="0"/>
    <n v="0"/>
    <n v="0"/>
    <n v="82.217200000000005"/>
    <n v="74.418599999999998"/>
    <n v="94.328050000000005"/>
    <n v="0"/>
    <n v="0"/>
    <n v="0"/>
    <n v="15.4633"/>
    <n v="15.503880000000001"/>
    <n v="4.1915779999999998"/>
    <n v="2.319496"/>
    <n v="10.07752"/>
    <n v="1.4803740000000001"/>
    <s v="NA"/>
    <s v="NA"/>
    <s v="NA"/>
    <s v="NA"/>
    <s v="NA"/>
    <s v="NA"/>
    <s v="NA"/>
    <s v="NA"/>
    <s v="NA"/>
    <s v="NA"/>
    <s v="NA"/>
    <s v="NA"/>
    <s v="NA"/>
    <s v="NA"/>
    <s v="NA"/>
    <b v="0"/>
    <n v="0"/>
    <b v="0"/>
    <n v="0"/>
    <b v="0"/>
    <n v="0"/>
    <b v="0"/>
    <n v="0"/>
    <b v="1"/>
    <n v="100"/>
    <b v="0"/>
    <n v="0"/>
    <b v="0"/>
    <n v="0"/>
    <b v="0"/>
    <n v="0"/>
    <n v="100"/>
    <n v="77.777780000000007"/>
    <n v="100"/>
    <n v="0"/>
    <n v="22.22222"/>
    <n v="0"/>
    <n v="0"/>
    <n v="0"/>
    <n v="0"/>
    <n v="0"/>
    <n v="0"/>
    <n v="0"/>
    <n v="0"/>
    <n v="0"/>
    <n v="0"/>
    <n v="0"/>
    <n v="0"/>
    <n v="0"/>
    <n v="0"/>
    <n v="0"/>
    <n v="0"/>
    <n v="0"/>
    <n v="0"/>
    <n v="0"/>
    <n v="0"/>
    <n v="0"/>
    <n v="0"/>
    <n v="0"/>
    <n v="22.22222"/>
    <n v="0"/>
    <n v="0"/>
    <n v="0"/>
    <n v="0"/>
    <n v="100"/>
    <n v="77.777780000000007"/>
    <n v="100"/>
    <n v="0"/>
    <n v="0"/>
    <n v="0"/>
    <b v="0"/>
    <n v="0"/>
    <b v="1"/>
    <n v="76.470590000000001"/>
    <b v="1"/>
    <n v="23.529409999999999"/>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40"/>
    <n v="20"/>
    <n v="20"/>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s v="NA"/>
    <n v="0"/>
    <n v="0"/>
    <n v="0"/>
    <n v="0"/>
    <n v="3.1249180000000001"/>
    <n v="3.0418750000000001"/>
    <s v="actual"/>
    <n v="19062"/>
    <n v="18555.439999999999"/>
    <n v="1945.8620000000001"/>
    <n v="1654.8050000000001"/>
    <n v="1537.72"/>
    <n v="1339.6130000000001"/>
    <n v="1272"/>
    <n v="1403.636"/>
    <n v="1650.1569999999999"/>
    <n v="1538.2070000000001"/>
    <n v="1368"/>
    <n v="1533.7929999999999"/>
    <n v="2284.3890000000001"/>
    <n v="1533.818"/>
    <n v="1882.58"/>
    <n v="1593.6089999999999"/>
    <n v="1614.663"/>
    <n v="1439.0909999999999"/>
    <n v="1310.171"/>
    <n v="1226.4559999999999"/>
    <n v="1621.6559999999999"/>
    <n v="1658.6410000000001"/>
    <n v="1348.7950000000001"/>
    <n v="1345.0139999999999"/>
    <n v="1628.5630000000001"/>
    <n v="1886.2"/>
    <n v="0.25367299999999998"/>
    <n v="0.18626400000000001"/>
    <s v="model"/>
    <n v="1547.4079999999999"/>
    <n v="1136.21"/>
    <s v="NA"/>
    <s v="NA"/>
    <s v="NA"/>
    <s v="NA"/>
    <s v="NA"/>
    <s v="NA"/>
    <s v="NA"/>
    <s v="NA"/>
    <s v="NA"/>
    <s v="NA"/>
    <s v="NA"/>
    <s v="NA"/>
    <s v="NA"/>
    <s v="NA"/>
    <s v="NA"/>
    <s v="NA"/>
    <s v="NA"/>
    <s v="NA"/>
    <s v="NA"/>
    <s v="NA"/>
    <s v="NA"/>
    <s v="NA"/>
    <s v="NA"/>
    <s v="NA"/>
  </r>
  <r>
    <x v="64"/>
    <x v="0"/>
    <s v="core"/>
    <x v="5"/>
    <x v="0"/>
    <s v="All Sizes"/>
    <s v="urban"/>
    <n v="33"/>
    <n v="450.19650000000001"/>
    <n v="1440629"/>
    <n v="1440629"/>
    <n v="1440629"/>
    <n v="1947"/>
    <n v="1947"/>
    <s v="Pre-1980"/>
    <s v="F"/>
    <m/>
    <s v="Bar, Pub, Lounge"/>
    <m/>
    <s v="Other"/>
    <s v="Public Assembly"/>
    <s v="Other"/>
    <b v="0"/>
    <s v="Dining"/>
    <n v="85"/>
    <s v="Kitchen"/>
    <n v="15"/>
    <s v="NA"/>
    <n v="0"/>
    <n v="0"/>
    <n v="0"/>
    <n v="0"/>
    <n v="3200"/>
    <n v="3200"/>
    <n v="0"/>
    <x v="4"/>
    <n v="100"/>
    <n v="0"/>
    <n v="0"/>
    <n v="100"/>
    <n v="0"/>
    <n v="15"/>
    <n v="0"/>
    <n v="1"/>
    <n v="0"/>
    <n v="24"/>
    <s v="S"/>
    <n v="0"/>
    <n v="4584"/>
    <n v="264"/>
    <s v="&lt; 6000 HDD"/>
    <n v="100"/>
    <n v="0"/>
    <n v="0"/>
    <s v="No"/>
    <n v="115.5"/>
    <n v="126"/>
    <n v="70"/>
    <n v="126"/>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40"/>
    <n v="0"/>
    <n v="12"/>
    <n v="2880"/>
    <n v="4"/>
    <n v="0"/>
    <n v="0"/>
    <n v="100"/>
    <n v="0"/>
    <n v="0"/>
    <n v="0"/>
    <n v="0"/>
    <n v="0"/>
    <n v="0"/>
    <n v="0"/>
    <n v="0"/>
    <n v="0"/>
    <n v="0"/>
    <n v="115.2"/>
    <n v="100"/>
    <n v="0"/>
    <n v="0"/>
    <s v="P"/>
    <n v="0"/>
    <s v="Age of Building"/>
    <n v="100"/>
    <n v="0"/>
    <n v="0"/>
    <n v="0"/>
    <n v="0"/>
    <n v="0"/>
    <n v="0"/>
    <n v="0"/>
    <n v="100"/>
    <n v="3058.25"/>
    <n v="0"/>
    <n v="0"/>
    <n v="100"/>
    <n v="0"/>
    <b v="0"/>
    <n v="0"/>
    <n v="100"/>
    <n v="0"/>
    <n v="0"/>
    <n v="0"/>
    <n v="1.3792249999999999"/>
    <n v="1.3792249999999999"/>
    <s v="NA"/>
    <n v="1.8749999999999999E-2"/>
    <n v="0.26550000000000001"/>
    <n v="4413.5209999999997"/>
    <s v="NA"/>
    <n v="60"/>
    <n v="849.6"/>
    <n v="11.311"/>
    <n v="12"/>
    <s v="Y"/>
    <n v="30"/>
    <n v="0"/>
    <n v="0"/>
    <n v="0"/>
    <n v="0"/>
    <n v="0"/>
    <n v="0"/>
    <n v="17.462340000000001"/>
    <n v="23.495470000000001"/>
    <n v="18.951989999999999"/>
    <n v="0"/>
    <n v="0"/>
    <n v="0"/>
    <n v="0"/>
    <n v="0"/>
    <n v="0"/>
    <n v="80.725040000000007"/>
    <n v="73.577910000000003"/>
    <n v="80.583219999999997"/>
    <n v="0"/>
    <n v="0"/>
    <n v="0"/>
    <n v="1.8126119999999999"/>
    <n v="2.926628"/>
    <n v="0.46478700000000001"/>
    <n v="0"/>
    <n v="0"/>
    <n v="0"/>
    <s v="NA"/>
    <s v="NA"/>
    <s v="NA"/>
    <s v="NA"/>
    <s v="NA"/>
    <s v="NA"/>
    <s v="NA"/>
    <s v="NA"/>
    <s v="NA"/>
    <s v="NA"/>
    <s v="NA"/>
    <s v="NA"/>
    <n v="0"/>
    <n v="0"/>
    <n v="0"/>
    <n v="100"/>
    <n v="100"/>
    <n v="100"/>
    <n v="0"/>
    <n v="0"/>
    <n v="0"/>
    <n v="0"/>
    <n v="0"/>
    <n v="0"/>
    <n v="0"/>
    <n v="0"/>
    <n v="0"/>
    <n v="0"/>
    <n v="0"/>
    <n v="0"/>
    <n v="0"/>
    <n v="0"/>
    <n v="0"/>
    <n v="100"/>
    <n v="100"/>
    <n v="100"/>
    <s v="NA"/>
    <s v="NA"/>
    <s v="NA"/>
    <s v="NA"/>
    <s v="NA"/>
    <s v="NA"/>
    <s v="NA"/>
    <s v="NA"/>
    <s v="NA"/>
    <s v="NA"/>
    <s v="NA"/>
    <s v="NA"/>
    <n v="0"/>
    <n v="0"/>
    <n v="0"/>
    <n v="100"/>
    <n v="100"/>
    <n v="100"/>
    <n v="0"/>
    <n v="0"/>
    <n v="0"/>
    <n v="0"/>
    <n v="0"/>
    <n v="0"/>
    <n v="0"/>
    <n v="0"/>
    <n v="0"/>
    <n v="17.462340000000001"/>
    <n v="23.495470000000001"/>
    <n v="18.951989999999999"/>
    <n v="0"/>
    <n v="0"/>
    <n v="0"/>
    <n v="38.886899999999997"/>
    <n v="29.431159999999998"/>
    <n v="38.81859"/>
    <n v="43.650750000000002"/>
    <n v="47.073369999999997"/>
    <n v="42.229430000000001"/>
    <s v="NA"/>
    <s v="NA"/>
    <s v="NA"/>
    <s v="NA"/>
    <s v="NA"/>
    <s v="NA"/>
    <s v="NA"/>
    <s v="NA"/>
    <s v="NA"/>
    <s v="NA"/>
    <s v="NA"/>
    <s v="NA"/>
    <s v="NA"/>
    <s v="NA"/>
    <s v="NA"/>
    <b v="0"/>
    <n v="0"/>
    <b v="0"/>
    <n v="0"/>
    <b v="0"/>
    <n v="0"/>
    <b v="0"/>
    <n v="0"/>
    <b v="1"/>
    <n v="100"/>
    <b v="0"/>
    <n v="0"/>
    <b v="0"/>
    <n v="0"/>
    <b v="0"/>
    <n v="0"/>
    <n v="59.322029999999998"/>
    <n v="40"/>
    <n v="25.62574"/>
    <n v="0"/>
    <n v="10"/>
    <n v="0"/>
    <n v="0"/>
    <n v="0"/>
    <n v="0"/>
    <n v="40.677970000000002"/>
    <n v="50"/>
    <n v="74.374260000000007"/>
    <n v="0"/>
    <n v="0"/>
    <n v="0"/>
    <n v="0"/>
    <n v="0"/>
    <n v="0"/>
    <n v="40.677970000000002"/>
    <n v="40"/>
    <n v="74.374260000000007"/>
    <n v="0"/>
    <n v="0"/>
    <n v="0"/>
    <n v="0"/>
    <n v="0"/>
    <n v="0"/>
    <n v="0"/>
    <n v="0"/>
    <n v="0"/>
    <n v="0"/>
    <n v="0"/>
    <n v="0"/>
    <n v="59.322029999999998"/>
    <n v="40"/>
    <n v="25.62574"/>
    <n v="0"/>
    <n v="20"/>
    <n v="0"/>
    <b v="1"/>
    <n v="59.322029999999998"/>
    <b v="0"/>
    <n v="0"/>
    <b v="0"/>
    <n v="0"/>
    <b v="0"/>
    <n v="0"/>
    <b v="1"/>
    <n v="40.677970000000002"/>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NA"/>
    <s v="Electric Resistance"/>
    <s v="Electricity"/>
    <s v="None"/>
    <s v="NA"/>
    <s v="NA"/>
    <s v="NA"/>
    <s v="NA"/>
    <s v="NA"/>
    <s v="NA"/>
    <s v="NA"/>
    <s v="NA"/>
    <s v="NA"/>
    <s v="DX - Air"/>
    <s v="NA"/>
    <s v="DX - Air"/>
    <s v="NA"/>
    <s v="NA"/>
    <s v="NA"/>
    <s v="NA"/>
    <s v="NA"/>
    <s v="NA"/>
    <s v="NA"/>
    <s v="NA"/>
    <b v="0"/>
    <b v="0"/>
    <b v="0"/>
    <b v="0"/>
    <b v="0"/>
    <b v="1"/>
    <b v="0"/>
    <b v="0"/>
    <b v="0"/>
    <b v="0"/>
    <b v="0"/>
    <n v="15.353999999999999"/>
    <n v="13"/>
    <n v="13"/>
    <n v="100"/>
    <n v="0"/>
    <n v="0"/>
    <n v="0"/>
    <n v="0"/>
    <n v="100"/>
    <n v="0"/>
    <n v="0"/>
    <s v="NA"/>
    <s v="NA"/>
    <s v="NA"/>
    <s v="NA"/>
    <s v="NA"/>
    <s v="NA"/>
    <s v="NA"/>
    <s v="NA"/>
    <s v="NA"/>
    <b v="0"/>
    <n v="0"/>
    <s v="NA"/>
    <s v="NA"/>
    <b v="1"/>
    <n v="36"/>
    <s v="INC"/>
    <b v="0"/>
    <n v="0"/>
    <s v="NA"/>
    <s v="NA"/>
    <n v="0"/>
    <n v="1"/>
    <n v="2"/>
    <n v="1"/>
    <n v="1"/>
    <n v="7"/>
    <n v="4"/>
    <b v="0"/>
    <b v="0"/>
    <b v="1"/>
    <b v="0"/>
    <b v="0"/>
    <b v="0"/>
    <n v="360"/>
    <s v="N"/>
    <s v="E"/>
    <s v="G"/>
    <s v="N"/>
    <s v="G"/>
    <s v="G"/>
    <s v="G"/>
    <s v="NA"/>
    <s v="NA"/>
    <s v="NA"/>
    <b v="0"/>
    <s v="N"/>
    <n v="0"/>
    <n v="0"/>
    <n v="0"/>
    <n v="0"/>
    <n v="0"/>
    <n v="0"/>
    <x v="0"/>
    <n v="0"/>
    <s v="N"/>
    <n v="0"/>
    <n v="0"/>
    <n v="0"/>
    <b v="0"/>
    <b v="0"/>
    <s v="None"/>
    <b v="0"/>
    <b v="0"/>
    <s v="None"/>
    <n v="0"/>
    <n v="0"/>
    <n v="0"/>
    <n v="0"/>
    <n v="0"/>
    <n v="8"/>
    <n v="0"/>
    <n v="0"/>
    <n v="0"/>
    <n v="0"/>
    <n v="55.218789999999998"/>
    <n v="61.86992"/>
    <s v="model"/>
    <n v="176700.1"/>
    <n v="197983.8"/>
    <s v="NA"/>
    <s v="NA"/>
    <s v="NA"/>
    <s v="NA"/>
    <s v="NA"/>
    <s v="NA"/>
    <s v="NA"/>
    <s v="NA"/>
    <s v="NA"/>
    <s v="NA"/>
    <s v="NA"/>
    <s v="NA"/>
    <s v="NA"/>
    <s v="NA"/>
    <s v="NA"/>
    <s v="NA"/>
    <s v="NA"/>
    <s v="NA"/>
    <s v="NA"/>
    <s v="NA"/>
    <s v="NA"/>
    <s v="NA"/>
    <s v="NA"/>
    <s v="NA"/>
    <n v="2.255436"/>
    <n v="1.981363"/>
    <s v="model"/>
    <n v="7217.3950000000004"/>
    <n v="6340.3620000000001"/>
    <s v="NA"/>
    <s v="NA"/>
    <s v="NA"/>
    <s v="NA"/>
    <s v="NA"/>
    <s v="NA"/>
    <s v="NA"/>
    <s v="NA"/>
    <s v="NA"/>
    <s v="NA"/>
    <s v="NA"/>
    <s v="NA"/>
    <s v="NA"/>
    <s v="NA"/>
    <s v="NA"/>
    <s v="NA"/>
    <s v="NA"/>
    <s v="NA"/>
    <s v="NA"/>
    <s v="NA"/>
    <s v="NA"/>
    <s v="NA"/>
    <s v="NA"/>
    <s v="NA"/>
  </r>
  <r>
    <x v="65"/>
    <x v="0"/>
    <s v="core"/>
    <x v="5"/>
    <x v="0"/>
    <s v="All Sizes"/>
    <s v="urban"/>
    <n v="33"/>
    <n v="450.19650000000001"/>
    <n v="2250983"/>
    <n v="1508158"/>
    <n v="1845806"/>
    <n v="1972"/>
    <n v="1972"/>
    <s v="Pre-1980"/>
    <s v="F"/>
    <m/>
    <s v="Bar, Pub, Lounge"/>
    <m/>
    <s v="Other"/>
    <s v="Public Assembly"/>
    <s v="Other"/>
    <b v="0"/>
    <s v="Dining"/>
    <n v="85"/>
    <s v="Kitchen"/>
    <n v="15"/>
    <s v="NA"/>
    <n v="0"/>
    <n v="0"/>
    <n v="0"/>
    <n v="0"/>
    <n v="5000"/>
    <n v="5000"/>
    <n v="0"/>
    <x v="4"/>
    <n v="67"/>
    <n v="0"/>
    <n v="100"/>
    <n v="82"/>
    <n v="100"/>
    <n v="0"/>
    <n v="18"/>
    <n v="1"/>
    <n v="0"/>
    <n v="27"/>
    <s v="S"/>
    <n v="0"/>
    <n v="4591"/>
    <n v="325"/>
    <s v="&lt; 6000 HDD"/>
    <n v="100"/>
    <n v="0"/>
    <n v="0"/>
    <s v="No"/>
    <n v="130"/>
    <n v="161"/>
    <n v="168"/>
    <n v="161"/>
    <n v="1"/>
    <n v="1"/>
    <n v="0"/>
    <s v="120-168 Hrs/Wk"/>
    <n v="52"/>
    <b v="1"/>
    <b v="1"/>
    <b v="0"/>
    <b v="0"/>
    <b v="0"/>
    <b v="0"/>
    <b v="0"/>
    <b v="0"/>
    <b v="0"/>
    <s v="NA"/>
    <s v="NA"/>
    <s v="NA"/>
    <s v="NA"/>
    <s v="Yes"/>
    <n v="18"/>
    <n v="15"/>
    <s v="Unknown"/>
    <s v="Yes"/>
    <n v="18"/>
    <n v="15"/>
    <s v="Unknown"/>
    <s v="No"/>
    <s v="NA"/>
    <s v="NA"/>
    <s v="Unknown"/>
    <s v="Unknown"/>
    <s v="NA"/>
    <s v="NA"/>
    <s v="Unknown"/>
    <s v="Unknown"/>
    <s v="NA"/>
    <s v="NA"/>
    <s v="Unknown"/>
    <s v="Unknown"/>
    <s v="NA"/>
    <s v="NA"/>
    <s v="No"/>
    <s v="Yes"/>
    <n v="1"/>
    <n v="90"/>
    <s v="Unknown"/>
    <s v="No"/>
    <s v="NA"/>
    <s v="NA"/>
    <s v="Unknown"/>
    <n v="282"/>
    <n v="0"/>
    <n v="10"/>
    <n v="2820"/>
    <n v="5"/>
    <n v="0"/>
    <n v="0"/>
    <n v="0"/>
    <n v="0"/>
    <n v="0"/>
    <n v="100"/>
    <n v="0"/>
    <n v="0"/>
    <n v="0"/>
    <n v="0"/>
    <n v="0"/>
    <n v="0"/>
    <n v="0"/>
    <n v="141"/>
    <n v="0"/>
    <n v="100"/>
    <n v="0"/>
    <s v="S"/>
    <n v="0"/>
    <s v="10-20 years"/>
    <n v="0"/>
    <n v="0"/>
    <n v="0"/>
    <n v="100"/>
    <n v="100"/>
    <n v="0"/>
    <n v="0"/>
    <n v="0"/>
    <n v="0"/>
    <n v="4778.5150000000003"/>
    <n v="0"/>
    <n v="100"/>
    <n v="0"/>
    <n v="0"/>
    <b v="0"/>
    <n v="0"/>
    <n v="100"/>
    <n v="0"/>
    <n v="0"/>
    <n v="0"/>
    <n v="2.1063999999999998"/>
    <n v="2.1063999999999998"/>
    <s v="NA"/>
    <n v="1.7999999999999999E-2"/>
    <n v="0.29709200000000002"/>
    <n v="10532"/>
    <s v="NA"/>
    <n v="90"/>
    <n v="1485.462"/>
    <n v="9.2278769999999994"/>
    <n v="9.8530189999999997"/>
    <s v="Y"/>
    <n v="90"/>
    <n v="0"/>
    <n v="0"/>
    <n v="0"/>
    <n v="12.15344"/>
    <n v="10.204079999999999"/>
    <n v="36.93112"/>
    <n v="0"/>
    <n v="0"/>
    <n v="0"/>
    <n v="0"/>
    <n v="0"/>
    <n v="0"/>
    <n v="0"/>
    <n v="0"/>
    <n v="0"/>
    <n v="0"/>
    <n v="0"/>
    <n v="0"/>
    <n v="0"/>
    <n v="0"/>
    <n v="0"/>
    <n v="87.846559999999997"/>
    <n v="89.795919999999995"/>
    <n v="63.06888"/>
    <n v="0"/>
    <n v="0"/>
    <n v="0"/>
    <n v="0"/>
    <n v="0"/>
    <n v="0"/>
    <n v="100"/>
    <n v="100"/>
    <n v="100"/>
    <s v="NA"/>
    <s v="NA"/>
    <s v="NA"/>
    <s v="NA"/>
    <s v="NA"/>
    <s v="NA"/>
    <n v="0"/>
    <n v="0"/>
    <n v="0"/>
    <n v="56.820149999999998"/>
    <n v="46.022730000000003"/>
    <n v="56.820149999999998"/>
    <n v="0"/>
    <n v="0"/>
    <n v="0"/>
    <n v="0"/>
    <n v="0"/>
    <n v="0"/>
    <n v="37.937739999999998"/>
    <n v="46.022730000000003"/>
    <n v="37.937739999999998"/>
    <n v="5.2421100000000003"/>
    <n v="7.9545450000000004"/>
    <n v="5.2421100000000003"/>
    <s v="NA"/>
    <s v="NA"/>
    <s v="NA"/>
    <s v="NA"/>
    <s v="NA"/>
    <s v="NA"/>
    <n v="0"/>
    <n v="0"/>
    <n v="0"/>
    <n v="91.875"/>
    <n v="95"/>
    <n v="91.875"/>
    <n v="8.125"/>
    <n v="5"/>
    <n v="8.125"/>
    <n v="0"/>
    <n v="0"/>
    <n v="0"/>
    <s v="NA"/>
    <s v="NA"/>
    <s v="NA"/>
    <s v="NA"/>
    <s v="NA"/>
    <s v="NA"/>
    <s v="NA"/>
    <s v="NA"/>
    <s v="NA"/>
    <s v="NA"/>
    <s v="NA"/>
    <s v="NA"/>
    <n v="0"/>
    <n v="0"/>
    <n v="0"/>
    <n v="12.15344"/>
    <n v="10.204079999999999"/>
    <n v="36.93112"/>
    <n v="76.756550000000004"/>
    <n v="77.040819999999997"/>
    <n v="55.106879999999997"/>
    <n v="0"/>
    <n v="0"/>
    <n v="0"/>
    <n v="11.090009999999999"/>
    <n v="12.755100000000001"/>
    <n v="7.9620040000000003"/>
    <s v="NA"/>
    <s v="NA"/>
    <s v="NA"/>
    <s v="NA"/>
    <s v="NA"/>
    <s v="NA"/>
    <s v="NA"/>
    <s v="NA"/>
    <s v="NA"/>
    <s v="NA"/>
    <s v="NA"/>
    <s v="NA"/>
    <s v="NA"/>
    <s v="NA"/>
    <s v="NA"/>
    <b v="0"/>
    <n v="0"/>
    <b v="0"/>
    <n v="0"/>
    <b v="0"/>
    <n v="0"/>
    <b v="0"/>
    <n v="0"/>
    <b v="1"/>
    <n v="48.025069999999999"/>
    <b v="1"/>
    <n v="51.974930000000001"/>
    <b v="0"/>
    <n v="0"/>
    <b v="0"/>
    <n v="0"/>
    <n v="40.966470000000001"/>
    <n v="68.421049999999994"/>
    <n v="19.11608"/>
    <n v="0"/>
    <n v="0"/>
    <n v="0"/>
    <n v="0"/>
    <n v="0"/>
    <n v="0"/>
    <n v="59.033529999999999"/>
    <n v="31.578949999999999"/>
    <n v="80.883920000000003"/>
    <n v="0"/>
    <n v="0"/>
    <n v="0"/>
    <n v="0"/>
    <n v="0"/>
    <n v="0"/>
    <n v="0"/>
    <n v="0"/>
    <n v="0"/>
    <n v="0"/>
    <n v="0"/>
    <n v="0"/>
    <n v="0"/>
    <n v="0"/>
    <n v="0"/>
    <n v="63.647680000000001"/>
    <n v="68.421049999999994"/>
    <n v="87.205929999999995"/>
    <n v="0"/>
    <n v="0"/>
    <n v="0"/>
    <n v="36.352319999999999"/>
    <n v="31.578949999999999"/>
    <n v="12.79407"/>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67"/>
    <s v="Furnace"/>
    <s v="Natural Gas"/>
    <s v="None"/>
    <s v="20+ Years"/>
    <s v="Furnace"/>
    <s v="Natural Gas"/>
    <s v="None"/>
    <s v="20+ Years"/>
    <s v="NA"/>
    <s v="NA"/>
    <s v="NA"/>
    <s v="NA"/>
    <s v="NA"/>
    <s v="NA"/>
    <s v="NA"/>
    <s v="NA"/>
    <s v="DX - Air"/>
    <s v="20+ Years"/>
    <s v="DX - Air"/>
    <s v="20+ Years"/>
    <s v="NA"/>
    <s v="NA"/>
    <s v="NA"/>
    <s v="NA"/>
    <s v="NA"/>
    <s v="NA"/>
    <s v="NA"/>
    <b v="0"/>
    <b v="0"/>
    <b v="0"/>
    <b v="0"/>
    <b v="0"/>
    <b v="0"/>
    <b v="0"/>
    <b v="0"/>
    <b v="0"/>
    <b v="0"/>
    <b v="0"/>
    <n v="180.00409999999999"/>
    <s v="NA"/>
    <s v="NA"/>
    <n v="0"/>
    <n v="100"/>
    <n v="0"/>
    <n v="0"/>
    <n v="0"/>
    <n v="0"/>
    <n v="100"/>
    <n v="0"/>
    <s v="NA"/>
    <s v="NA"/>
    <s v="NA"/>
    <s v="NA"/>
    <s v="NA"/>
    <s v="NA"/>
    <s v="NA"/>
    <s v="NA"/>
    <s v="NA"/>
    <b v="0"/>
    <n v="0"/>
    <s v="NA"/>
    <s v="NA"/>
    <b v="1"/>
    <n v="163"/>
    <s v="CFL"/>
    <b v="0"/>
    <n v="0"/>
    <s v="NA"/>
    <s v="NA"/>
    <n v="0"/>
    <n v="1"/>
    <n v="0"/>
    <n v="1"/>
    <n v="2"/>
    <n v="4"/>
    <n v="2"/>
    <b v="0"/>
    <b v="0"/>
    <b v="0"/>
    <b v="1"/>
    <b v="0"/>
    <b v="0"/>
    <n v="672"/>
    <s v="N"/>
    <s v="G"/>
    <s v="G"/>
    <s v="G"/>
    <s v="N"/>
    <s v="G"/>
    <s v="G"/>
    <n v="0"/>
    <n v="0"/>
    <n v="0"/>
    <s v="NA"/>
    <s v="NA"/>
    <s v="NA"/>
    <s v="NA"/>
    <s v="NA"/>
    <n v="0"/>
    <n v="0"/>
    <n v="0"/>
    <x v="1"/>
    <s v="NA"/>
    <s v="NA"/>
    <n v="0"/>
    <n v="0"/>
    <n v="0"/>
    <s v="NA"/>
    <s v="NA"/>
    <s v="NA"/>
    <s v="NA"/>
    <s v="NA"/>
    <s v="NA"/>
    <n v="3"/>
    <n v="2"/>
    <n v="0"/>
    <n v="2"/>
    <n v="1"/>
    <n v="30"/>
    <n v="0"/>
    <n v="0"/>
    <n v="0"/>
    <n v="0"/>
    <n v="59.570270000000001"/>
    <n v="65.645480000000006"/>
    <s v="actual"/>
    <n v="297851.40000000002"/>
    <n v="328227.40000000002"/>
    <n v="21063"/>
    <n v="22512"/>
    <n v="23108.97"/>
    <n v="22001.03"/>
    <n v="24926.13"/>
    <n v="28361.11"/>
    <n v="28412.76"/>
    <n v="27881.61"/>
    <n v="29799.82"/>
    <n v="23181.3"/>
    <n v="24903.82"/>
    <n v="21699.81"/>
    <n v="27400.99"/>
    <n v="24749.29"/>
    <n v="27400.99"/>
    <n v="26517.09"/>
    <n v="27452.71"/>
    <n v="26999.79"/>
    <n v="29349.03"/>
    <n v="29521.42"/>
    <n v="27499.73"/>
    <n v="27418.23"/>
    <n v="26517.09"/>
    <n v="27400.99"/>
    <n v="2.5821900000000002"/>
    <n v="2.4618859999999998"/>
    <s v="actual"/>
    <n v="12910.95"/>
    <n v="12309.43"/>
    <n v="1927.798"/>
    <n v="1439"/>
    <n v="1255.172"/>
    <n v="900.93529999999998"/>
    <n v="743.06470000000002"/>
    <n v="586.52250000000004"/>
    <n v="537.16719999999998"/>
    <n v="557.75400000000002"/>
    <n v="649.6943"/>
    <n v="1052.914"/>
    <n v="1342.6869999999999"/>
    <n v="1918.2380000000001"/>
    <n v="1656.0519999999999"/>
    <n v="1353.6410000000001"/>
    <n v="1299.412"/>
    <n v="1093.115"/>
    <n v="872.08519999999999"/>
    <n v="604.74199999999996"/>
    <n v="480.10169999999999"/>
    <n v="456.00439999999998"/>
    <n v="554.94079999999997"/>
    <n v="933.13189999999997"/>
    <n v="1345.3340000000001"/>
    <n v="1660.8720000000001"/>
  </r>
  <r>
    <x v="66"/>
    <x v="0"/>
    <s v="core"/>
    <x v="5"/>
    <x v="0"/>
    <s v="All Sizes"/>
    <s v="urban"/>
    <n v="33"/>
    <n v="450.19650000000001"/>
    <n v="1566684"/>
    <n v="1566684"/>
    <n v="1566684"/>
    <n v="1968"/>
    <n v="1968"/>
    <s v="Pre-1980"/>
    <s v="F"/>
    <m/>
    <s v="Sit Down Restaurant"/>
    <m/>
    <s v="Restaurant"/>
    <s v="Food Service"/>
    <s v="Restaurant"/>
    <b v="0"/>
    <s v="Dining"/>
    <n v="77"/>
    <s v="Kitchen"/>
    <n v="23"/>
    <s v="NA"/>
    <n v="0"/>
    <n v="0"/>
    <n v="0"/>
    <n v="0"/>
    <n v="3480"/>
    <n v="3480"/>
    <n v="0"/>
    <x v="4"/>
    <n v="100"/>
    <n v="0"/>
    <n v="0"/>
    <n v="100"/>
    <n v="0"/>
    <n v="0"/>
    <n v="0"/>
    <n v="1"/>
    <n v="0"/>
    <n v="32"/>
    <s v="S"/>
    <n v="0"/>
    <n v="4591"/>
    <n v="325"/>
    <s v="&lt; 6000 HDD"/>
    <n v="100"/>
    <n v="0"/>
    <n v="0"/>
    <s v="No"/>
    <n v="168"/>
    <n v="168"/>
    <n v="168"/>
    <n v="168"/>
    <n v="1"/>
    <n v="1"/>
    <n v="1"/>
    <s v="120-168 Hrs/Wk"/>
    <n v="52"/>
    <b v="1"/>
    <b v="1"/>
    <b v="0"/>
    <b v="0"/>
    <b v="0"/>
    <b v="0"/>
    <b v="0"/>
    <b v="0"/>
    <b v="0"/>
    <s v="NA"/>
    <s v="NA"/>
    <s v="NA"/>
    <s v="NA"/>
    <s v="No"/>
    <s v="NA"/>
    <s v="NA"/>
    <s v="Yes"/>
    <s v="Yes"/>
    <n v="3"/>
    <n v="100"/>
    <s v="Yes"/>
    <s v="No"/>
    <s v="NA"/>
    <s v="NA"/>
    <s v="Yes"/>
    <s v="Yes"/>
    <n v="5"/>
    <n v="100"/>
    <s v="No"/>
    <s v="No"/>
    <s v="NA"/>
    <s v="NA"/>
    <s v="No"/>
    <s v="No"/>
    <s v="NA"/>
    <s v="NA"/>
    <s v="No"/>
    <s v="Yes"/>
    <n v="10"/>
    <n v="100"/>
    <s v="No"/>
    <s v="Unknown"/>
    <s v="NA"/>
    <s v="NA"/>
    <s v="No"/>
    <n v="217"/>
    <n v="0"/>
    <n v="11"/>
    <n v="2387"/>
    <n v="77"/>
    <n v="0"/>
    <n v="23"/>
    <n v="0"/>
    <n v="0"/>
    <n v="0"/>
    <n v="0"/>
    <n v="77"/>
    <n v="0"/>
    <n v="0"/>
    <n v="0"/>
    <n v="0"/>
    <n v="0"/>
    <n v="0"/>
    <n v="1837.99"/>
    <n v="0"/>
    <n v="100"/>
    <n v="0"/>
    <s v="S"/>
    <n v="0"/>
    <s v="10-20 years"/>
    <n v="100"/>
    <n v="0"/>
    <n v="0"/>
    <n v="0"/>
    <n v="100"/>
    <n v="0"/>
    <n v="0"/>
    <n v="0"/>
    <n v="0"/>
    <n v="3325.846"/>
    <n v="100"/>
    <n v="0"/>
    <n v="0"/>
    <n v="0"/>
    <b v="0"/>
    <n v="0"/>
    <n v="100"/>
    <n v="0"/>
    <n v="0"/>
    <n v="0"/>
    <n v="0.78822300000000001"/>
    <n v="0.78822300000000001"/>
    <s v="NA"/>
    <n v="0.103448"/>
    <n v="0.62824000000000002"/>
    <n v="2743.0169999999998"/>
    <s v="NA"/>
    <n v="360"/>
    <n v="2186.2750000000001"/>
    <n v="9.4514820000000004"/>
    <n v="11"/>
    <s v="Y"/>
    <n v="100"/>
    <n v="0"/>
    <n v="0"/>
    <n v="0"/>
    <n v="0"/>
    <n v="0"/>
    <n v="0"/>
    <n v="52.672820000000002"/>
    <n v="27.689070000000001"/>
    <n v="66.674149999999997"/>
    <n v="47.327179999999998"/>
    <n v="72.310929999999999"/>
    <n v="33.325850000000003"/>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52.672820000000002"/>
    <n v="27.689070000000001"/>
    <n v="66.674149999999997"/>
    <n v="24.026769999999999"/>
    <n v="55.57376"/>
    <n v="16.918659999999999"/>
    <n v="0"/>
    <n v="0"/>
    <n v="0"/>
    <n v="23.300409999999999"/>
    <n v="16.737169999999999"/>
    <n v="16.40719"/>
    <s v="NA"/>
    <s v="NA"/>
    <s v="NA"/>
    <s v="NA"/>
    <s v="NA"/>
    <s v="NA"/>
    <s v="NA"/>
    <s v="NA"/>
    <s v="NA"/>
    <s v="NA"/>
    <s v="NA"/>
    <s v="NA"/>
    <s v="NA"/>
    <s v="NA"/>
    <s v="NA"/>
    <b v="0"/>
    <n v="0"/>
    <b v="0"/>
    <n v="0"/>
    <b v="0"/>
    <n v="0"/>
    <b v="0"/>
    <n v="0"/>
    <b v="1"/>
    <n v="100"/>
    <b v="0"/>
    <n v="0"/>
    <b v="0"/>
    <n v="0"/>
    <b v="0"/>
    <n v="0"/>
    <n v="66.574780000000004"/>
    <n v="84.848479999999995"/>
    <n v="60.942050000000002"/>
    <n v="33.425220000000003"/>
    <n v="15.15152"/>
    <n v="39.057949999999998"/>
    <n v="0"/>
    <n v="0"/>
    <n v="0"/>
    <n v="0"/>
    <n v="0"/>
    <n v="0"/>
    <n v="0"/>
    <n v="0"/>
    <n v="0"/>
    <n v="0"/>
    <n v="0"/>
    <n v="0"/>
    <n v="0"/>
    <n v="0"/>
    <n v="0"/>
    <n v="36.492080000000001"/>
    <n v="66.666669999999996"/>
    <n v="25.78989"/>
    <n v="0"/>
    <n v="0"/>
    <n v="0"/>
    <n v="63.507919999999999"/>
    <n v="33.333329999999997"/>
    <n v="74.21011"/>
    <n v="0"/>
    <n v="0"/>
    <n v="0"/>
    <n v="0"/>
    <n v="0"/>
    <n v="0"/>
    <n v="0"/>
    <n v="0"/>
    <n v="0"/>
    <b v="1"/>
    <n v="33.425220000000003"/>
    <b v="0"/>
    <n v="0"/>
    <b v="0"/>
    <n v="0"/>
    <b v="1"/>
    <n v="66.574780000000004"/>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20+ Years"/>
    <s v="None"/>
    <s v="NA"/>
    <s v="NA"/>
    <s v="NA"/>
    <s v="NA"/>
    <s v="NA"/>
    <s v="NA"/>
    <s v="NA"/>
    <s v="NA"/>
    <s v="NA"/>
    <s v="NA"/>
    <s v="NA"/>
    <s v="DX - Air"/>
    <s v="20+ Years"/>
    <s v="None"/>
    <s v="NA"/>
    <s v="NA"/>
    <s v="NA"/>
    <s v="NA"/>
    <s v="NA"/>
    <s v="NA"/>
    <s v="NA"/>
    <s v="NA"/>
    <s v="NA"/>
    <s v="NA"/>
    <s v="NA"/>
    <s v="NA"/>
    <s v="NA"/>
    <s v="NA"/>
    <s v="NA"/>
    <s v="NA"/>
    <s v="NA"/>
    <s v="NA"/>
    <s v="NA"/>
    <n v="200"/>
    <n v="22"/>
    <n v="22"/>
    <n v="100"/>
    <n v="0"/>
    <n v="0"/>
    <n v="0"/>
    <n v="0"/>
    <n v="0"/>
    <n v="100"/>
    <n v="0"/>
    <s v="NA"/>
    <s v="NA"/>
    <s v="NA"/>
    <s v="NA"/>
    <s v="NA"/>
    <s v="NA"/>
    <s v="NA"/>
    <s v="NA"/>
    <s v="NA"/>
    <b v="0"/>
    <n v="0"/>
    <s v="NA"/>
    <s v="NA"/>
    <b v="1"/>
    <n v="182"/>
    <s v="INC"/>
    <b v="0"/>
    <n v="0"/>
    <s v="NA"/>
    <s v="NA"/>
    <n v="0"/>
    <n v="0"/>
    <n v="0"/>
    <n v="0"/>
    <n v="3"/>
    <n v="2"/>
    <n v="3"/>
    <b v="0"/>
    <b v="0"/>
    <b v="0"/>
    <b v="1"/>
    <b v="0"/>
    <b v="0"/>
    <n v="780"/>
    <s v="N"/>
    <s v="N"/>
    <s v="G"/>
    <s v="G"/>
    <s v="G"/>
    <s v="G"/>
    <s v="G"/>
    <s v="NA"/>
    <s v="NA"/>
    <s v="NA"/>
    <s v="NA"/>
    <s v="NA"/>
    <s v="NA"/>
    <s v="NA"/>
    <s v="NA"/>
    <n v="0"/>
    <n v="0"/>
    <n v="0"/>
    <x v="1"/>
    <s v="NA"/>
    <s v="NA"/>
    <n v="0"/>
    <n v="0"/>
    <n v="0"/>
    <s v="NA"/>
    <s v="NA"/>
    <s v="NA"/>
    <s v="NA"/>
    <s v="NA"/>
    <s v="NA"/>
    <n v="0"/>
    <n v="1"/>
    <n v="0"/>
    <n v="0"/>
    <n v="1"/>
    <n v="0"/>
    <n v="0"/>
    <n v="0"/>
    <n v="0"/>
    <n v="0"/>
    <n v="67.243750000000006"/>
    <n v="101.5843"/>
    <s v="model"/>
    <n v="234008.2"/>
    <n v="353513.4"/>
    <s v="NA"/>
    <s v="NA"/>
    <s v="NA"/>
    <s v="NA"/>
    <s v="NA"/>
    <s v="NA"/>
    <s v="NA"/>
    <s v="NA"/>
    <s v="NA"/>
    <s v="NA"/>
    <s v="NA"/>
    <s v="NA"/>
    <s v="NA"/>
    <s v="NA"/>
    <s v="NA"/>
    <s v="NA"/>
    <s v="NA"/>
    <s v="NA"/>
    <s v="NA"/>
    <s v="NA"/>
    <s v="NA"/>
    <s v="NA"/>
    <s v="NA"/>
    <s v="NA"/>
    <n v="6.0525399999999996"/>
    <n v="5.8434299999999997"/>
    <s v="actual"/>
    <n v="21062.84"/>
    <n v="20335.14"/>
    <n v="2809.1179999999999"/>
    <n v="2020.828"/>
    <n v="1853.422"/>
    <n v="1518.75"/>
    <n v="1291.5170000000001"/>
    <n v="1153.3309999999999"/>
    <n v="1160.152"/>
    <n v="1147.375"/>
    <n v="1145.625"/>
    <n v="1791.8620000000001"/>
    <n v="2128.5549999999998"/>
    <n v="3042.306"/>
    <n v="2500.462"/>
    <n v="2078.4389999999999"/>
    <n v="2048.7469999999998"/>
    <n v="1774.4570000000001"/>
    <n v="1507.502"/>
    <n v="1155.8910000000001"/>
    <n v="1011.022"/>
    <n v="980.50019999999995"/>
    <n v="1092.8140000000001"/>
    <n v="1584.8219999999999"/>
    <n v="2093.913"/>
    <n v="2506.567"/>
  </r>
  <r>
    <x v="67"/>
    <x v="0"/>
    <s v="core"/>
    <x v="7"/>
    <x v="0"/>
    <s v="&lt;20,001"/>
    <s v="urban"/>
    <n v="81"/>
    <n v="111.0321"/>
    <n v="174764.5"/>
    <n v="174764.5"/>
    <n v="0"/>
    <n v="1920"/>
    <n v="1920"/>
    <s v="Pre-1980"/>
    <s v="F"/>
    <s v="Other"/>
    <s v="Other"/>
    <s v="Community Outreach"/>
    <s v="Other"/>
    <s v="Other"/>
    <s v="Other"/>
    <b v="0"/>
    <s v="Office"/>
    <n v="100"/>
    <s v="NA"/>
    <n v="0"/>
    <s v="NA"/>
    <n v="0"/>
    <n v="0"/>
    <n v="0"/>
    <n v="0"/>
    <n v="1574"/>
    <n v="1574"/>
    <n v="0"/>
    <x v="4"/>
    <n v="100"/>
    <n v="0"/>
    <n v="0"/>
    <n v="0"/>
    <n v="0"/>
    <n v="0"/>
    <n v="0"/>
    <n v="2"/>
    <n v="0"/>
    <n v="0"/>
    <s v="S"/>
    <n v="0"/>
    <n v="4591"/>
    <n v="325"/>
    <s v="&lt; 6000 HDD"/>
    <n v="100"/>
    <n v="0"/>
    <n v="0"/>
    <s v="No"/>
    <n v="40"/>
    <n v="40"/>
    <n v="0"/>
    <n v="40"/>
    <n v="0"/>
    <n v="0"/>
    <n v="0"/>
    <s v="&lt; 40 Hrs/Wk"/>
    <n v="52"/>
    <b v="1"/>
    <b v="0"/>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128"/>
    <n v="120"/>
    <n v="10"/>
    <n v="2480"/>
    <n v="10"/>
    <n v="0"/>
    <n v="0"/>
    <n v="0"/>
    <n v="100"/>
    <n v="0"/>
    <n v="0"/>
    <n v="0"/>
    <n v="0"/>
    <n v="0"/>
    <n v="100"/>
    <n v="0"/>
    <n v="0"/>
    <n v="0"/>
    <n v="248"/>
    <n v="0"/>
    <n v="100"/>
    <n v="0"/>
    <s v="P"/>
    <n v="100"/>
    <s v="10-20 years"/>
    <n v="100"/>
    <n v="0"/>
    <n v="0"/>
    <n v="0"/>
    <n v="0"/>
    <n v="0"/>
    <n v="0"/>
    <n v="0"/>
    <n v="100"/>
    <n v="1183.6869999999999"/>
    <n v="0"/>
    <n v="0"/>
    <n v="0"/>
    <n v="100"/>
    <b v="0"/>
    <n v="0"/>
    <n v="100"/>
    <n v="0"/>
    <n v="0"/>
    <n v="0"/>
    <n v="0.62770000000000004"/>
    <n v="0.62770000000000004"/>
    <s v="NA"/>
    <n v="0"/>
    <n v="0.19059699999999999"/>
    <n v="988"/>
    <s v="NA"/>
    <n v="0"/>
    <n v="300"/>
    <n v="8.4089069999999992"/>
    <n v="8.4089069999999992"/>
    <s v="Y"/>
    <n v="20"/>
    <n v="0"/>
    <n v="0"/>
    <n v="0"/>
    <n v="0"/>
    <n v="0"/>
    <n v="0"/>
    <n v="26.720649999999999"/>
    <n v="13.63636"/>
    <n v="49.592149999999997"/>
    <n v="30.76923"/>
    <n v="63.636360000000003"/>
    <n v="31.76745"/>
    <n v="0"/>
    <n v="0"/>
    <n v="0"/>
    <n v="0"/>
    <n v="0"/>
    <n v="0"/>
    <n v="0"/>
    <n v="0"/>
    <n v="0"/>
    <n v="42.510120000000001"/>
    <n v="22.727270000000001"/>
    <n v="18.6404"/>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26.720649999999999"/>
    <n v="13.63636"/>
    <n v="49.592149999999997"/>
    <n v="0"/>
    <n v="0"/>
    <n v="0"/>
    <n v="0"/>
    <n v="0"/>
    <n v="0"/>
    <n v="73.279349999999994"/>
    <n v="86.363640000000004"/>
    <n v="50.407850000000003"/>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10-19 Years"/>
    <s v="None"/>
    <s v="NA"/>
    <s v="NA"/>
    <s v="NA"/>
    <s v="NA"/>
    <s v="NA"/>
    <s v="NA"/>
    <s v="NA"/>
    <s v="NA"/>
    <s v="NA"/>
    <s v="NA"/>
    <s v="NA"/>
    <s v="None"/>
    <s v="NA"/>
    <s v="None"/>
    <s v="NA"/>
    <s v="NA"/>
    <s v="NA"/>
    <s v="NA"/>
    <s v="NA"/>
    <s v="NA"/>
    <s v="NA"/>
    <s v="NA"/>
    <b v="0"/>
    <b v="0"/>
    <b v="0"/>
    <b v="0"/>
    <b v="0"/>
    <b v="0"/>
    <b v="1"/>
    <b v="0"/>
    <b v="0"/>
    <b v="0"/>
    <b v="0"/>
    <n v="15.353999999999999"/>
    <n v="19"/>
    <n v="19"/>
    <n v="100"/>
    <n v="0"/>
    <n v="0"/>
    <n v="0"/>
    <n v="0"/>
    <n v="100"/>
    <n v="0"/>
    <n v="0"/>
    <s v="NA"/>
    <s v="NA"/>
    <s v="NA"/>
    <s v="NA"/>
    <s v="NA"/>
    <s v="NA"/>
    <s v="NA"/>
    <s v="NA"/>
    <s v="NA"/>
    <s v="NA"/>
    <s v="NA"/>
    <s v="NA"/>
    <s v="NA"/>
    <s v="NA"/>
    <s v="NA"/>
    <s v="NA"/>
    <s v="NA"/>
    <s v="NA"/>
    <s v="NA"/>
    <s v="NA"/>
    <n v="0"/>
    <n v="0"/>
    <n v="0"/>
    <n v="0"/>
    <n v="1"/>
    <n v="0"/>
    <n v="0"/>
    <b v="0"/>
    <b v="0"/>
    <b v="0"/>
    <b v="0"/>
    <b v="1"/>
    <b v="0"/>
    <n v="150"/>
    <s v="N"/>
    <s v="N"/>
    <s v="N"/>
    <s v="N"/>
    <s v="N"/>
    <s v="E"/>
    <s v="E"/>
    <s v="NA"/>
    <s v="NA"/>
    <s v="NA"/>
    <s v="NA"/>
    <s v="NA"/>
    <s v="NA"/>
    <s v="NA"/>
    <s v="NA"/>
    <n v="0"/>
    <n v="0"/>
    <n v="0"/>
    <x v="1"/>
    <s v="NA"/>
    <s v="NA"/>
    <n v="0"/>
    <n v="0"/>
    <n v="0"/>
    <s v="NA"/>
    <s v="NA"/>
    <s v="NA"/>
    <s v="NA"/>
    <s v="NA"/>
    <s v="NA"/>
    <n v="0"/>
    <n v="6"/>
    <n v="0"/>
    <n v="0"/>
    <n v="2"/>
    <n v="1"/>
    <n v="0"/>
    <n v="0"/>
    <n v="0"/>
    <n v="0"/>
    <n v="10.69862"/>
    <n v="11.77708"/>
    <s v="actual"/>
    <n v="16839.63"/>
    <n v="18537.13"/>
    <n v="2888.4540000000002"/>
    <n v="1990.0129999999999"/>
    <n v="1455.048"/>
    <n v="1163.0519999999999"/>
    <n v="742.43100000000004"/>
    <n v="474.58510000000001"/>
    <n v="329.61290000000002"/>
    <n v="315.80430000000001"/>
    <n v="707.53330000000005"/>
    <n v="1627.598"/>
    <n v="2260.645"/>
    <n v="2884.8530000000001"/>
    <n v="2846.0360000000001"/>
    <n v="2243.5639999999999"/>
    <n v="2025.491"/>
    <n v="1581.953"/>
    <n v="1056.789"/>
    <n v="593.42049999999995"/>
    <n v="685.66980000000001"/>
    <n v="678.47670000000005"/>
    <n v="618.76260000000002"/>
    <n v="1187.5930000000001"/>
    <n v="2162.2489999999998"/>
    <n v="2857.125"/>
    <s v="NA"/>
    <s v="NA"/>
    <s v="no gas"/>
    <s v="NA"/>
    <s v="NA"/>
    <s v="NA"/>
    <s v="NA"/>
    <s v="NA"/>
    <s v="NA"/>
    <s v="NA"/>
    <s v="NA"/>
    <s v="NA"/>
    <s v="NA"/>
    <s v="NA"/>
    <s v="NA"/>
    <s v="NA"/>
    <s v="NA"/>
    <s v="NA"/>
    <s v="NA"/>
    <s v="NA"/>
    <s v="NA"/>
    <s v="NA"/>
    <s v="NA"/>
    <s v="NA"/>
    <s v="NA"/>
    <s v="NA"/>
    <s v="NA"/>
    <s v="NA"/>
    <s v="NA"/>
  </r>
  <r>
    <x v="68"/>
    <x v="0"/>
    <s v="core"/>
    <x v="6"/>
    <x v="0"/>
    <s v="&lt;20,001"/>
    <s v="urban"/>
    <n v="21"/>
    <n v="1568.972"/>
    <n v="16099225"/>
    <n v="16099225"/>
    <n v="16099225"/>
    <n v="1975"/>
    <n v="1975"/>
    <s v="Pre-1980"/>
    <s v="F"/>
    <m/>
    <s v="Office- Admin, Professional, Government, Financial"/>
    <m/>
    <s v="Office"/>
    <s v="Office"/>
    <s v="Medium Office"/>
    <b v="0"/>
    <s v="Office"/>
    <n v="63"/>
    <s v="Storage - Low Bay"/>
    <n v="4"/>
    <s v="NA"/>
    <n v="0"/>
    <n v="33"/>
    <n v="0"/>
    <n v="0"/>
    <n v="10261"/>
    <n v="10261"/>
    <n v="0"/>
    <x v="0"/>
    <n v="100"/>
    <n v="0"/>
    <n v="100"/>
    <n v="100"/>
    <n v="100"/>
    <n v="0"/>
    <n v="0"/>
    <n v="1"/>
    <n v="0"/>
    <n v="40"/>
    <s v="S"/>
    <n v="0"/>
    <n v="4591"/>
    <n v="325"/>
    <s v="&lt; 6000 HDD"/>
    <n v="100"/>
    <n v="0"/>
    <n v="0"/>
    <s v="Yes"/>
    <n v="32"/>
    <n v="55"/>
    <n v="55"/>
    <n v="60"/>
    <n v="0"/>
    <n v="0"/>
    <n v="0"/>
    <s v="&lt; 40 Hrs/Wk"/>
    <n v="52"/>
    <b v="1"/>
    <b v="0"/>
    <b v="0"/>
    <b v="0"/>
    <b v="0"/>
    <b v="0"/>
    <b v="0"/>
    <b v="0"/>
    <b v="0"/>
    <s v="NA"/>
    <s v="NA"/>
    <s v="NA"/>
    <s v="NA"/>
    <s v="Yes"/>
    <n v="2"/>
    <n v="100"/>
    <s v="No"/>
    <s v="Yes"/>
    <n v="2"/>
    <n v="100"/>
    <s v="No"/>
    <s v="Yes"/>
    <n v="2"/>
    <n v="5"/>
    <s v="No"/>
    <s v="Unknown"/>
    <s v="NA"/>
    <s v="NA"/>
    <s v="No"/>
    <s v="Yes"/>
    <n v="1"/>
    <n v="100"/>
    <s v="No"/>
    <s v="Unknown"/>
    <s v="NA"/>
    <s v="NA"/>
    <s v="No"/>
    <s v="No"/>
    <s v="NA"/>
    <s v="NA"/>
    <s v="No"/>
    <s v="Unknown"/>
    <s v="NA"/>
    <s v="NA"/>
    <s v="No"/>
    <n v="744"/>
    <n v="0"/>
    <s v="NA"/>
    <n v="7880.1"/>
    <n v="39.728740000000002"/>
    <n v="0"/>
    <n v="0"/>
    <n v="0"/>
    <n v="100"/>
    <n v="0"/>
    <n v="0"/>
    <n v="0"/>
    <n v="0"/>
    <n v="0"/>
    <n v="100"/>
    <n v="0"/>
    <n v="0"/>
    <n v="0"/>
    <n v="3130.6640000000002"/>
    <n v="0"/>
    <n v="100"/>
    <n v="0"/>
    <s v="P"/>
    <n v="40"/>
    <s v="Age of Building"/>
    <n v="100"/>
    <n v="0"/>
    <n v="0"/>
    <n v="0"/>
    <n v="100"/>
    <n v="0"/>
    <n v="0"/>
    <n v="0"/>
    <n v="0"/>
    <n v="9914"/>
    <n v="100"/>
    <n v="0"/>
    <n v="0"/>
    <n v="0"/>
    <b v="1"/>
    <s v="NA"/>
    <n v="0"/>
    <n v="0"/>
    <n v="100"/>
    <n v="0"/>
    <n v="1.4547829999999999"/>
    <n v="1.4547829999999999"/>
    <s v="NA"/>
    <n v="0"/>
    <n v="0.19325600000000001"/>
    <n v="14927.53"/>
    <s v="NA"/>
    <n v="0"/>
    <n v="1983"/>
    <n v="7.9786390000000003"/>
    <n v="8.7328749999999999"/>
    <s v="Y"/>
    <s v="NA"/>
    <n v="0"/>
    <n v="0"/>
    <n v="0"/>
    <n v="69.453339999999997"/>
    <n v="59.317390000000003"/>
    <n v="87.295529999999999"/>
    <n v="1.055992"/>
    <n v="1.344689"/>
    <n v="1.3272710000000001"/>
    <n v="3.5453999999999999"/>
    <n v="12.8849"/>
    <n v="2.4789279999999998"/>
    <n v="0"/>
    <n v="0"/>
    <n v="0"/>
    <n v="0"/>
    <n v="0"/>
    <n v="0"/>
    <n v="1.2030289999999999"/>
    <n v="8.0681360000000009"/>
    <n v="1.550853"/>
    <n v="24.742239999999999"/>
    <n v="18.384879999999999"/>
    <n v="7.3474219999999999"/>
    <n v="0"/>
    <n v="0"/>
    <n v="0"/>
    <n v="100"/>
    <n v="100"/>
    <n v="100"/>
    <n v="0"/>
    <n v="0"/>
    <n v="0"/>
    <n v="77.1691"/>
    <n v="78.934380000000004"/>
    <n v="77.1691"/>
    <n v="22.8309"/>
    <n v="21.065619999999999"/>
    <n v="22.8309"/>
    <n v="0"/>
    <n v="0"/>
    <n v="0"/>
    <n v="92.639080000000007"/>
    <n v="90.157550000000001"/>
    <n v="92.639080000000007"/>
    <n v="3.2715190000000001"/>
    <n v="2.4606129999999999"/>
    <n v="3.2715190000000001"/>
    <n v="4.0893980000000001"/>
    <n v="7.3818390000000003"/>
    <n v="4.0893980000000001"/>
    <n v="0"/>
    <n v="0"/>
    <n v="0"/>
    <n v="0"/>
    <n v="0"/>
    <n v="0"/>
    <s v="NA"/>
    <s v="NA"/>
    <s v="NA"/>
    <s v="NA"/>
    <s v="NA"/>
    <s v="NA"/>
    <n v="0"/>
    <n v="0"/>
    <n v="0"/>
    <n v="12.01379"/>
    <n v="19.65381"/>
    <n v="12.01379"/>
    <n v="71.638909999999996"/>
    <n v="68.602999999999994"/>
    <n v="71.638909999999996"/>
    <n v="16.34731"/>
    <n v="11.74319"/>
    <n v="16.34731"/>
    <n v="29.11392"/>
    <n v="33.333329999999997"/>
    <n v="29.11392"/>
    <n v="70.886080000000007"/>
    <n v="66.666669999999996"/>
    <n v="70.886080000000007"/>
    <n v="0"/>
    <n v="0"/>
    <n v="0"/>
    <n v="0"/>
    <n v="0"/>
    <n v="0"/>
    <n v="0"/>
    <n v="0"/>
    <n v="0"/>
    <n v="70.509330000000006"/>
    <n v="60.662080000000003"/>
    <n v="88.622799999999998"/>
    <n v="4.0435150000000002"/>
    <n v="4.4822980000000001"/>
    <n v="1.254524"/>
    <n v="4.6543200000000002"/>
    <n v="2.7142840000000001"/>
    <n v="1.3821399999999999"/>
    <n v="20.792829999999999"/>
    <n v="32.14134"/>
    <n v="8.7405380000000008"/>
    <s v="NA"/>
    <s v="NA"/>
    <s v="NA"/>
    <s v="NA"/>
    <s v="NA"/>
    <s v="NA"/>
    <s v="NA"/>
    <s v="NA"/>
    <s v="NA"/>
    <s v="NA"/>
    <s v="NA"/>
    <s v="NA"/>
    <s v="NA"/>
    <s v="NA"/>
    <s v="NA"/>
    <b v="0"/>
    <n v="0"/>
    <b v="0"/>
    <n v="0"/>
    <b v="0"/>
    <n v="0"/>
    <b v="1"/>
    <n v="20.75423"/>
    <b v="1"/>
    <n v="79.245769999999993"/>
    <b v="0"/>
    <n v="0"/>
    <b v="0"/>
    <n v="0"/>
    <b v="0"/>
    <n v="0"/>
    <n v="73.071100000000001"/>
    <n v="55.55556"/>
    <n v="74.459320000000005"/>
    <n v="0"/>
    <n v="0"/>
    <n v="0"/>
    <n v="0"/>
    <n v="0"/>
    <n v="0"/>
    <n v="26.928899999999999"/>
    <n v="44.44444"/>
    <n v="25.540679999999998"/>
    <n v="0"/>
    <n v="0"/>
    <n v="0"/>
    <n v="0"/>
    <n v="0"/>
    <n v="0"/>
    <n v="0"/>
    <n v="0"/>
    <n v="0"/>
    <n v="10.48916"/>
    <n v="44.44444"/>
    <n v="6.790813"/>
    <n v="0"/>
    <n v="0"/>
    <n v="0"/>
    <n v="86.232979999999998"/>
    <n v="50"/>
    <n v="92.30789"/>
    <n v="0"/>
    <n v="0"/>
    <n v="0"/>
    <n v="3.2778619999999998"/>
    <n v="5.5555560000000002"/>
    <n v="0.90129899999999996"/>
    <n v="0"/>
    <n v="0"/>
    <n v="0"/>
    <b v="0"/>
    <n v="0"/>
    <b v="1"/>
    <n v="6.0010089999999998"/>
    <b v="0"/>
    <n v="0"/>
    <b v="0"/>
    <n v="0"/>
    <b v="0"/>
    <n v="0"/>
    <b v="1"/>
    <n v="93.998990000000006"/>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NA"/>
    <s v="Electric Resistance"/>
    <s v="Electricity"/>
    <s v="None"/>
    <s v="NA"/>
    <s v="NA"/>
    <s v="NA"/>
    <s v="NA"/>
    <s v="NA"/>
    <s v="NA"/>
    <s v="NA"/>
    <s v="NA"/>
    <s v="NA"/>
    <s v="DX - Air"/>
    <s v="10-19 Years"/>
    <s v="DX - Air"/>
    <s v="NA"/>
    <s v="NA"/>
    <s v="NA"/>
    <s v="NA"/>
    <s v="NA"/>
    <s v="NA"/>
    <s v="NA"/>
    <s v="NA"/>
    <b v="0"/>
    <b v="0"/>
    <b v="0"/>
    <b v="0"/>
    <b v="0"/>
    <b v="0"/>
    <b v="0"/>
    <b v="0"/>
    <b v="0"/>
    <b v="1"/>
    <b v="1"/>
    <n v="30.707999999999998"/>
    <n v="1"/>
    <n v="1"/>
    <n v="100"/>
    <n v="0"/>
    <n v="0"/>
    <n v="0"/>
    <n v="0"/>
    <n v="5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20"/>
    <n v="16"/>
    <n v="5"/>
    <n v="22"/>
    <n v="0"/>
    <n v="0"/>
    <n v="0"/>
    <n v="0"/>
    <n v="0"/>
    <n v="13.157389999999999"/>
    <n v="12.440099999999999"/>
    <s v="actual"/>
    <n v="135008"/>
    <n v="127647.9"/>
    <n v="16692.61"/>
    <n v="13372.04"/>
    <n v="11652.69"/>
    <n v="8596.3870000000006"/>
    <n v="7643.3370000000004"/>
    <n v="7943.76"/>
    <n v="8627.0969999999998"/>
    <n v="8356.1290000000008"/>
    <n v="8339.2209999999995"/>
    <n v="9689.1659999999993"/>
    <n v="14140.9"/>
    <n v="19954.669999999998"/>
    <n v="16585.25"/>
    <n v="13277.42"/>
    <n v="12313.02"/>
    <n v="9946.6939999999995"/>
    <n v="7364.7120000000004"/>
    <n v="5689.4639999999999"/>
    <n v="8927.4750000000004"/>
    <n v="9207.7530000000006"/>
    <n v="6742.826"/>
    <n v="7982.2070000000003"/>
    <n v="12968.05"/>
    <n v="16642.990000000002"/>
    <s v="NA"/>
    <s v="NA"/>
    <s v="no gas"/>
    <s v="NA"/>
    <s v="NA"/>
    <s v="NA"/>
    <s v="NA"/>
    <s v="NA"/>
    <s v="NA"/>
    <s v="NA"/>
    <s v="NA"/>
    <s v="NA"/>
    <s v="NA"/>
    <s v="NA"/>
    <s v="NA"/>
    <s v="NA"/>
    <s v="NA"/>
    <s v="NA"/>
    <s v="NA"/>
    <s v="NA"/>
    <s v="NA"/>
    <s v="NA"/>
    <s v="NA"/>
    <s v="NA"/>
    <s v="NA"/>
    <s v="NA"/>
    <s v="NA"/>
    <s v="NA"/>
    <s v="NA"/>
  </r>
  <r>
    <x v="69"/>
    <x v="0"/>
    <s v="core"/>
    <x v="7"/>
    <x v="1"/>
    <s v="100,001+"/>
    <s v="urban"/>
    <n v="86"/>
    <n v="55.69511"/>
    <n v="14856281"/>
    <n v="11849525"/>
    <n v="11849525"/>
    <n v="2006"/>
    <n v="2006"/>
    <s v="2004-2013"/>
    <s v="F"/>
    <s v="Courthouse"/>
    <s v="Courthouse"/>
    <m/>
    <s v="Other"/>
    <s v="Other"/>
    <s v="Other"/>
    <b v="0"/>
    <s v="Office"/>
    <n v="31"/>
    <s v="Other"/>
    <n v="24"/>
    <s v="NA"/>
    <n v="0"/>
    <n v="45"/>
    <n v="0"/>
    <n v="20.238959999999999"/>
    <n v="266743"/>
    <n v="212757"/>
    <n v="53986"/>
    <x v="3"/>
    <n v="100"/>
    <n v="0"/>
    <n v="100"/>
    <n v="100"/>
    <n v="100"/>
    <n v="0"/>
    <n v="0"/>
    <n v="5"/>
    <n v="1"/>
    <n v="10"/>
    <s v="S"/>
    <n v="0"/>
    <n v="4591"/>
    <n v="325"/>
    <s v="&lt; 6000 HDD"/>
    <n v="100"/>
    <n v="0"/>
    <n v="0"/>
    <s v="Yes"/>
    <n v="45"/>
    <n v="50"/>
    <n v="60"/>
    <n v="50"/>
    <n v="0"/>
    <n v="0"/>
    <n v="0"/>
    <s v="40-49 Hrs/Wk"/>
    <n v="52"/>
    <b v="1"/>
    <b v="1"/>
    <b v="1"/>
    <b v="0"/>
    <b v="0"/>
    <b v="0"/>
    <b v="0"/>
    <b v="0"/>
    <b v="0"/>
    <b v="1"/>
    <b v="0"/>
    <b v="0"/>
    <n v="1600"/>
    <s v="Yes"/>
    <n v="1"/>
    <n v="15"/>
    <s v="Yes"/>
    <s v="Yes"/>
    <n v="1"/>
    <n v="15"/>
    <s v="Yes"/>
    <s v="No"/>
    <s v="NA"/>
    <s v="NA"/>
    <s v="No"/>
    <s v="Yes"/>
    <n v="5"/>
    <n v="5"/>
    <s v="No"/>
    <s v="Yes"/>
    <n v="5"/>
    <n v="5"/>
    <s v="No"/>
    <s v="No"/>
    <s v="NA"/>
    <s v="NA"/>
    <s v="No"/>
    <s v="No"/>
    <s v="NA"/>
    <s v="NA"/>
    <s v="No"/>
    <s v="No"/>
    <s v="NA"/>
    <s v="NA"/>
    <s v="No"/>
    <n v="1060"/>
    <n v="1225"/>
    <n v="14"/>
    <n v="83440"/>
    <n v="47"/>
    <n v="0"/>
    <n v="0"/>
    <n v="0"/>
    <n v="0"/>
    <n v="100"/>
    <n v="0"/>
    <n v="0"/>
    <n v="0"/>
    <n v="100"/>
    <n v="0"/>
    <n v="0"/>
    <n v="0"/>
    <n v="0"/>
    <n v="39216.800000000003"/>
    <n v="0"/>
    <n v="100"/>
    <n v="0"/>
    <s v="C"/>
    <n v="0"/>
    <s v="Age of Building"/>
    <n v="100"/>
    <n v="0"/>
    <n v="0"/>
    <n v="0"/>
    <n v="0"/>
    <n v="100"/>
    <n v="0"/>
    <n v="0"/>
    <n v="0"/>
    <n v="68000"/>
    <n v="100"/>
    <n v="0"/>
    <n v="0"/>
    <n v="0"/>
    <b v="0"/>
    <n v="0"/>
    <n v="0"/>
    <n v="100"/>
    <n v="0"/>
    <n v="0"/>
    <n v="0.74089300000000002"/>
    <n v="0.605078"/>
    <n v="6.9833000000000006E-2"/>
    <n v="0"/>
    <n v="4.4816000000000002E-2"/>
    <n v="157630.29999999999"/>
    <n v="3770"/>
    <n v="0"/>
    <n v="9535"/>
    <n v="11.55396"/>
    <n v="13.872299999999999"/>
    <s v="Y"/>
    <n v="0"/>
    <n v="0"/>
    <n v="0"/>
    <n v="0"/>
    <n v="30.342510000000001"/>
    <n v="44.98715"/>
    <n v="40.00197"/>
    <n v="0"/>
    <n v="0"/>
    <n v="0"/>
    <n v="51.936900000000001"/>
    <n v="37.220289999999999"/>
    <n v="38.089530000000003"/>
    <n v="0"/>
    <n v="0"/>
    <n v="0"/>
    <n v="1.3029630000000001"/>
    <n v="0.77770799999999995"/>
    <n v="1.57996"/>
    <n v="14.62017"/>
    <n v="15.31973"/>
    <n v="19.76867"/>
    <n v="1.7974570000000001"/>
    <n v="1.6951179999999999"/>
    <n v="0.55986800000000003"/>
    <n v="0"/>
    <n v="0"/>
    <n v="0"/>
    <n v="97.892129999999995"/>
    <n v="98.788480000000007"/>
    <n v="97.892129999999995"/>
    <n v="2.107869"/>
    <n v="1.211522"/>
    <n v="2.107869"/>
    <n v="0"/>
    <n v="0"/>
    <n v="0"/>
    <n v="100"/>
    <n v="100"/>
    <n v="100"/>
    <n v="0"/>
    <n v="0"/>
    <n v="0"/>
    <n v="0"/>
    <n v="0"/>
    <n v="0"/>
    <n v="0"/>
    <n v="0"/>
    <n v="0"/>
    <n v="0"/>
    <n v="0"/>
    <n v="0"/>
    <n v="0"/>
    <n v="0"/>
    <n v="0"/>
    <n v="100"/>
    <n v="100"/>
    <n v="100"/>
    <n v="0"/>
    <n v="0"/>
    <n v="0"/>
    <n v="100"/>
    <n v="100"/>
    <n v="100"/>
    <n v="30.567589999999999"/>
    <n v="60.717239999999997"/>
    <n v="30.567589999999999"/>
    <n v="45.967570000000002"/>
    <n v="30.181989999999999"/>
    <n v="45.967570000000002"/>
    <n v="23.464849999999998"/>
    <n v="9.1007719999999992"/>
    <n v="23.464849999999998"/>
    <n v="0"/>
    <n v="0"/>
    <n v="0"/>
    <s v="NA"/>
    <s v="NA"/>
    <s v="NA"/>
    <s v="NA"/>
    <s v="NA"/>
    <s v="NA"/>
    <s v="NA"/>
    <s v="NA"/>
    <s v="NA"/>
    <s v="NA"/>
    <s v="NA"/>
    <s v="NA"/>
    <n v="0"/>
    <n v="0"/>
    <n v="0"/>
    <n v="30.342510000000001"/>
    <n v="44.98715"/>
    <n v="40.00197"/>
    <n v="0"/>
    <n v="0"/>
    <n v="0"/>
    <n v="0.27488699999999999"/>
    <n v="0.25923600000000002"/>
    <n v="8.5621000000000003E-2"/>
    <n v="69.382599999999996"/>
    <n v="54.753610000000002"/>
    <n v="59.912410000000001"/>
    <s v="NA"/>
    <s v="NA"/>
    <s v="NA"/>
    <s v="NA"/>
    <s v="NA"/>
    <s v="NA"/>
    <s v="NA"/>
    <s v="NA"/>
    <s v="NA"/>
    <s v="NA"/>
    <s v="NA"/>
    <s v="NA"/>
    <s v="NA"/>
    <s v="NA"/>
    <s v="NA"/>
    <b v="0"/>
    <n v="0"/>
    <b v="1"/>
    <n v="35.600430000000003"/>
    <b v="0"/>
    <n v="0"/>
    <b v="0"/>
    <n v="0"/>
    <b v="0"/>
    <n v="0"/>
    <b v="0"/>
    <n v="0"/>
    <b v="0"/>
    <n v="0"/>
    <b v="1"/>
    <n v="64.399569999999997"/>
    <n v="5.1913999999999998"/>
    <n v="12.230219999999999"/>
    <n v="5.2579690000000001"/>
    <n v="68.065020000000004"/>
    <n v="15.82734"/>
    <n v="75.418450000000007"/>
    <n v="0"/>
    <n v="0"/>
    <n v="0"/>
    <n v="26.743580000000001"/>
    <n v="71.942449999999994"/>
    <n v="19.323589999999999"/>
    <n v="0"/>
    <n v="0"/>
    <n v="0"/>
    <n v="2.6219190000000001"/>
    <n v="7.1942449999999996"/>
    <n v="3.1585580000000002"/>
    <n v="0"/>
    <n v="0"/>
    <n v="0"/>
    <n v="26.16675"/>
    <n v="74.100719999999995"/>
    <n v="17.535540000000001"/>
    <n v="0"/>
    <n v="0"/>
    <n v="0"/>
    <n v="68.065020000000004"/>
    <n v="15.82734"/>
    <n v="75.418450000000007"/>
    <n v="3.1463030000000001"/>
    <n v="2.8776980000000001"/>
    <n v="3.8874559999999998"/>
    <n v="0"/>
    <n v="0"/>
    <n v="0"/>
    <n v="0"/>
    <n v="0"/>
    <n v="0"/>
    <b v="0"/>
    <n v="0"/>
    <b v="1"/>
    <n v="100"/>
    <b v="0"/>
    <n v="0"/>
    <b v="0"/>
    <n v="0"/>
    <b v="0"/>
    <n v="0"/>
    <b v="0"/>
    <n v="0"/>
    <n v="0"/>
    <n v="0"/>
    <n v="0"/>
    <n v="0"/>
    <n v="0"/>
    <n v="0"/>
    <n v="0"/>
    <n v="0"/>
    <n v="0"/>
    <n v="0"/>
    <n v="0"/>
    <n v="0"/>
    <n v="0"/>
    <n v="0"/>
    <n v="0"/>
    <n v="0"/>
    <n v="0"/>
    <n v="0"/>
    <n v="100"/>
    <n v="100"/>
    <n v="100"/>
    <n v="0"/>
    <n v="0"/>
    <n v="0"/>
    <n v="0"/>
    <n v="0"/>
    <n v="0"/>
    <s v="NA"/>
    <s v="NA"/>
    <s v="NA"/>
    <s v="NA"/>
    <s v="NA"/>
    <s v="NA"/>
    <s v="NA"/>
    <s v="NA"/>
    <s v="NA"/>
    <s v="NA"/>
    <s v="SZ Ducted"/>
    <s v="none"/>
    <s v="Variable Air Volume"/>
    <s v="A"/>
    <s v="N"/>
    <n v="90"/>
    <n v="37.5"/>
    <n v="0"/>
    <n v="100"/>
    <s v="Boiler"/>
    <s v="Natural Gas"/>
    <s v="Natural Gas"/>
    <s v="5-9 Years"/>
    <s v="Boiler"/>
    <s v="Natural Gas"/>
    <s v="Natural Gas"/>
    <s v="5-9 Years"/>
    <n v="4"/>
    <s v="Natural Gas"/>
    <n v="2000"/>
    <n v="6"/>
    <n v="6"/>
    <s v="SH"/>
    <s v="Y"/>
    <s v="N"/>
    <s v="Chiller"/>
    <s v="5-9 Years"/>
    <s v="Chiller"/>
    <s v="5-9 Years"/>
    <n v="3"/>
    <n v="199.66669999999999"/>
    <n v="6"/>
    <n v="6"/>
    <s v="Screw"/>
    <s v="N"/>
    <s v="Y"/>
    <b v="1"/>
    <b v="0"/>
    <b v="0"/>
    <b v="0"/>
    <b v="0"/>
    <b v="0"/>
    <b v="0"/>
    <b v="1"/>
    <b v="1"/>
    <b v="1"/>
    <b v="1"/>
    <n v="211.416"/>
    <n v="6"/>
    <n v="6"/>
    <n v="100"/>
    <n v="0"/>
    <n v="0"/>
    <n v="0"/>
    <n v="0"/>
    <n v="29.04984"/>
    <n v="70.950159999999997"/>
    <n v="0"/>
    <s v="NA"/>
    <s v="NA"/>
    <s v="NA"/>
    <s v="NA"/>
    <s v="NA"/>
    <s v="NA"/>
    <s v="NA"/>
    <s v="NA"/>
    <s v="NA"/>
    <s v="NA"/>
    <s v="NA"/>
    <s v="NA"/>
    <s v="NA"/>
    <s v="NA"/>
    <s v="NA"/>
    <s v="NA"/>
    <s v="NA"/>
    <s v="NA"/>
    <s v="NA"/>
    <s v="NA"/>
    <n v="2"/>
    <n v="2"/>
    <n v="0"/>
    <n v="0"/>
    <n v="0"/>
    <n v="0"/>
    <n v="0"/>
    <b v="0"/>
    <b v="0"/>
    <b v="0"/>
    <b v="0"/>
    <b v="0"/>
    <b v="0"/>
    <n v="0"/>
    <s v="NA"/>
    <s v="NA"/>
    <s v="NA"/>
    <s v="NA"/>
    <s v="NA"/>
    <s v="NA"/>
    <s v="NA"/>
    <s v="NA"/>
    <s v="NA"/>
    <s v="NA"/>
    <s v="NA"/>
    <s v="NA"/>
    <s v="NA"/>
    <s v="NA"/>
    <s v="NA"/>
    <n v="0"/>
    <n v="0"/>
    <n v="0"/>
    <x v="1"/>
    <s v="NA"/>
    <s v="NA"/>
    <n v="0"/>
    <n v="0"/>
    <n v="0"/>
    <s v="NA"/>
    <s v="NA"/>
    <s v="NA"/>
    <s v="NA"/>
    <s v="NA"/>
    <s v="NA"/>
    <n v="0"/>
    <n v="0"/>
    <n v="0"/>
    <n v="0"/>
    <n v="0"/>
    <n v="8"/>
    <n v="0"/>
    <n v="0"/>
    <n v="1"/>
    <n v="0"/>
    <n v="8.6261790000000005"/>
    <n v="8.6042719999999999"/>
    <s v="actual"/>
    <n v="1835280"/>
    <n v="1830619"/>
    <n v="174137.2"/>
    <n v="130220.3"/>
    <n v="156648.70000000001"/>
    <n v="154013.79999999999"/>
    <n v="152329"/>
    <n v="159539.9"/>
    <n v="168640.7"/>
    <n v="160602.79999999999"/>
    <n v="149407.5"/>
    <n v="146190.29999999999"/>
    <n v="137913.9"/>
    <n v="145635.79999999999"/>
    <n v="153501.1"/>
    <n v="138233.1"/>
    <n v="152464.70000000001"/>
    <n v="147068.70000000001"/>
    <n v="151630.39999999999"/>
    <n v="149454"/>
    <n v="165437.79999999999"/>
    <n v="166726.6"/>
    <n v="153249.79999999999"/>
    <n v="151536.1"/>
    <n v="147801.70000000001"/>
    <n v="153515.1"/>
    <n v="0.16168099999999999"/>
    <n v="0.16392100000000001"/>
    <s v="actual"/>
    <n v="34398.74"/>
    <n v="34875.42"/>
    <n v="6339.73"/>
    <n v="4699.7240000000002"/>
    <n v="3580.6550000000002"/>
    <n v="2813.6550000000002"/>
    <n v="1538.625"/>
    <n v="734.78679999999997"/>
    <n v="234.65969999999999"/>
    <n v="88.4619"/>
    <n v="873.05290000000002"/>
    <n v="2547"/>
    <n v="3946.1709999999998"/>
    <n v="7002.2139999999999"/>
    <n v="5849.2860000000001"/>
    <n v="4611.0600000000004"/>
    <n v="4162.8680000000004"/>
    <n v="3251.2910000000002"/>
    <n v="2142.2060000000001"/>
    <n v="941.96289999999999"/>
    <n v="288.666"/>
    <n v="174.71889999999999"/>
    <n v="706.47220000000004"/>
    <n v="2430.8719999999998"/>
    <n v="4443.9380000000001"/>
    <n v="5872.0749999999998"/>
  </r>
  <r>
    <x v="70"/>
    <x v="0"/>
    <s v="core"/>
    <x v="8"/>
    <x v="0"/>
    <s v="&lt;20,001"/>
    <s v="urban"/>
    <n v="1"/>
    <n v="907.65440000000001"/>
    <n v="1815309"/>
    <n v="1815309"/>
    <n v="0"/>
    <n v="1911"/>
    <n v="1911"/>
    <s v="Pre-1980"/>
    <s v="F"/>
    <m/>
    <s v="Other Specialty Merchandise"/>
    <s v="fabric store"/>
    <s v="Dry Goods Retail"/>
    <s v="Mercantile - Retail"/>
    <s v="Small Box"/>
    <b v="0"/>
    <s v="Sales"/>
    <n v="60"/>
    <s v="Storage - Low Bay"/>
    <n v="35"/>
    <s v="Office"/>
    <n v="5"/>
    <n v="0"/>
    <n v="0"/>
    <s v="NA"/>
    <n v="2000"/>
    <n v="2000"/>
    <s v="NA"/>
    <x v="4"/>
    <n v="100"/>
    <n v="35"/>
    <n v="100"/>
    <n v="0"/>
    <n v="0"/>
    <n v="0"/>
    <n v="0"/>
    <n v="1"/>
    <n v="0"/>
    <n v="6"/>
    <s v="S"/>
    <n v="0"/>
    <n v="4591"/>
    <n v="325"/>
    <s v="&lt; 6000 HDD"/>
    <n v="100"/>
    <n v="0"/>
    <n v="0"/>
    <s v="No"/>
    <n v="56"/>
    <n v="56"/>
    <n v="56"/>
    <n v="56"/>
    <n v="1"/>
    <n v="0"/>
    <n v="0"/>
    <s v="50-59 Hrs/Wk"/>
    <n v="52"/>
    <b v="1"/>
    <b v="0"/>
    <b v="0"/>
    <b v="0"/>
    <b v="0"/>
    <b v="0"/>
    <b v="0"/>
    <b v="0"/>
    <b v="0"/>
    <s v="NA"/>
    <s v="NA"/>
    <s v="NA"/>
    <s v="NA"/>
    <s v="Yes"/>
    <n v="10"/>
    <n v="75"/>
    <s v="No"/>
    <s v="Yes"/>
    <n v="10"/>
    <n v="75"/>
    <s v="No"/>
    <s v="No"/>
    <s v="NA"/>
    <s v="NA"/>
    <s v="No"/>
    <s v="No"/>
    <s v="NA"/>
    <s v="NA"/>
    <s v="No"/>
    <s v="No"/>
    <s v="NA"/>
    <s v="NA"/>
    <s v="No"/>
    <s v="No"/>
    <s v="NA"/>
    <s v="NA"/>
    <s v="No"/>
    <s v="Yes"/>
    <n v="20"/>
    <n v="75"/>
    <s v="No"/>
    <s v="No"/>
    <s v="NA"/>
    <s v="NA"/>
    <s v="No"/>
    <n v="180"/>
    <s v="NA"/>
    <n v="14"/>
    <n v="2520"/>
    <n v="40"/>
    <n v="47.5"/>
    <n v="0"/>
    <n v="52.5"/>
    <n v="0"/>
    <n v="0"/>
    <n v="0"/>
    <n v="0"/>
    <n v="0"/>
    <n v="0"/>
    <n v="100"/>
    <n v="0"/>
    <n v="0"/>
    <n v="0"/>
    <n v="1008"/>
    <n v="0"/>
    <n v="100"/>
    <n v="0"/>
    <s v="P"/>
    <n v="18.75"/>
    <s v="20-30 years"/>
    <n v="100"/>
    <n v="0"/>
    <n v="0"/>
    <n v="0"/>
    <n v="50"/>
    <n v="0"/>
    <n v="0"/>
    <n v="50"/>
    <n v="0"/>
    <n v="180"/>
    <n v="0"/>
    <n v="0"/>
    <n v="0"/>
    <n v="100"/>
    <b v="0"/>
    <n v="0"/>
    <n v="100"/>
    <n v="0"/>
    <n v="0"/>
    <n v="0"/>
    <n v="1.4530000000000001"/>
    <n v="1.4530000000000001"/>
    <s v="NA"/>
    <n v="0"/>
    <n v="1.35E-2"/>
    <n v="2906"/>
    <s v="NA"/>
    <n v="0"/>
    <n v="27"/>
    <n v="10.37853"/>
    <n v="11.284929999999999"/>
    <s v="Y"/>
    <n v="10"/>
    <n v="0"/>
    <n v="0"/>
    <n v="0"/>
    <n v="53.337919999999997"/>
    <n v="62.5"/>
    <n v="57.90325"/>
    <n v="36.338610000000003"/>
    <n v="30"/>
    <n v="39.448920000000001"/>
    <n v="0"/>
    <n v="0"/>
    <n v="0"/>
    <n v="0"/>
    <n v="0"/>
    <n v="0"/>
    <n v="0"/>
    <n v="0"/>
    <n v="0"/>
    <n v="0"/>
    <n v="0"/>
    <n v="0"/>
    <n v="10.32347"/>
    <n v="7.5"/>
    <n v="2.6478269999999999"/>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89.67653"/>
    <n v="92.5"/>
    <n v="97.352170000000001"/>
    <n v="0"/>
    <n v="0"/>
    <n v="0"/>
    <n v="0"/>
    <n v="0"/>
    <n v="0"/>
    <n v="10.32347"/>
    <n v="7.5"/>
    <n v="2.647826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A"/>
    <s v="NA"/>
    <s v="NA"/>
    <s v="NA"/>
    <n v="100"/>
    <n v="0"/>
    <s v="Electric Resistance"/>
    <s v="Electricity"/>
    <s v="Electricity"/>
    <s v="20+ Years"/>
    <s v="None"/>
    <s v="NA"/>
    <s v="NA"/>
    <s v="NA"/>
    <s v="NA"/>
    <s v="NA"/>
    <s v="NA"/>
    <s v="NA"/>
    <s v="NA"/>
    <s v="NA"/>
    <s v="NA"/>
    <s v="NA"/>
    <s v="None"/>
    <s v="NA"/>
    <s v="None"/>
    <s v="NA"/>
    <s v="NA"/>
    <s v="NA"/>
    <s v="NA"/>
    <s v="NA"/>
    <s v="NA"/>
    <s v="NA"/>
    <s v="NA"/>
    <s v="NA"/>
    <s v="NA"/>
    <s v="NA"/>
    <s v="NA"/>
    <s v="NA"/>
    <s v="NA"/>
    <s v="NA"/>
    <s v="NA"/>
    <s v="NA"/>
    <s v="NA"/>
    <s v="NA"/>
    <n v="5.1180000000000003"/>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b v="0"/>
    <s v="N"/>
    <n v="0"/>
    <n v="0"/>
    <n v="0"/>
    <s v="NA"/>
    <s v="NA"/>
    <s v="NA"/>
    <x v="0"/>
    <n v="0"/>
    <s v="N"/>
    <s v="NA"/>
    <s v="NA"/>
    <s v="NA"/>
    <b v="0"/>
    <b v="0"/>
    <s v="None"/>
    <b v="0"/>
    <b v="0"/>
    <s v="None"/>
    <n v="1"/>
    <n v="1"/>
    <n v="0"/>
    <n v="0"/>
    <n v="1"/>
    <n v="0"/>
    <n v="0"/>
    <n v="0"/>
    <s v="NA"/>
    <n v="0"/>
    <n v="16.890799999999999"/>
    <n v="18.130179999999999"/>
    <s v="actual"/>
    <n v="33781.61"/>
    <n v="36260.370000000003"/>
    <n v="5938.7489999999998"/>
    <n v="4283.0389999999998"/>
    <n v="3459.5430000000001"/>
    <n v="2159.2249999999999"/>
    <n v="1388.5129999999999"/>
    <n v="1234.165"/>
    <n v="1228.249"/>
    <n v="1236.6479999999999"/>
    <n v="1214.8"/>
    <n v="2054.4140000000002"/>
    <n v="3710.2310000000002"/>
    <n v="5874.0320000000002"/>
    <n v="5417.0140000000001"/>
    <n v="4270.2950000000001"/>
    <n v="3855.2249999999999"/>
    <n v="3011.0149999999999"/>
    <n v="2020.4680000000001"/>
    <n v="1213.7180000000001"/>
    <n v="1644.9960000000001"/>
    <n v="1661.3869999999999"/>
    <n v="1349.19"/>
    <n v="2263.4180000000001"/>
    <n v="4115.5230000000001"/>
    <n v="5438.1189999999997"/>
    <s v="NA"/>
    <s v="NA"/>
    <s v="no gas"/>
    <s v="NA"/>
    <s v="NA"/>
    <s v="NA"/>
    <s v="NA"/>
    <s v="NA"/>
    <s v="NA"/>
    <s v="NA"/>
    <s v="NA"/>
    <s v="NA"/>
    <s v="NA"/>
    <s v="NA"/>
    <s v="NA"/>
    <s v="NA"/>
    <s v="NA"/>
    <s v="NA"/>
    <s v="NA"/>
    <s v="NA"/>
    <s v="NA"/>
    <s v="NA"/>
    <s v="NA"/>
    <s v="NA"/>
    <s v="NA"/>
    <s v="NA"/>
    <s v="NA"/>
    <s v="NA"/>
    <s v="NA"/>
  </r>
  <r>
    <x v="71"/>
    <x v="0"/>
    <s v="core"/>
    <x v="1"/>
    <x v="0"/>
    <s v="50,001+"/>
    <s v="urban"/>
    <n v="60"/>
    <n v="34.400460000000002"/>
    <n v="3212384"/>
    <n v="3212384"/>
    <n v="0"/>
    <n v="1963"/>
    <n v="1963"/>
    <s v="Pre-1980"/>
    <s v="F"/>
    <m/>
    <s v="Middle School"/>
    <m/>
    <s v="School"/>
    <s v="Education"/>
    <s v="K-12"/>
    <b v="0"/>
    <s v="Classroom"/>
    <n v="26"/>
    <s v="Assembly / Recreation"/>
    <n v="22"/>
    <s v="Office"/>
    <n v="5"/>
    <n v="46"/>
    <n v="0"/>
    <n v="0"/>
    <n v="93382"/>
    <n v="93382"/>
    <n v="0"/>
    <x v="2"/>
    <n v="100"/>
    <n v="0"/>
    <n v="100"/>
    <n v="0"/>
    <n v="0"/>
    <n v="0"/>
    <n v="0"/>
    <n v="1"/>
    <n v="0"/>
    <n v="85"/>
    <s v="S"/>
    <n v="0"/>
    <n v="4591"/>
    <n v="325"/>
    <s v="&lt; 6000 HDD"/>
    <n v="100"/>
    <n v="0"/>
    <n v="0"/>
    <s v="No"/>
    <n v="33.75"/>
    <n v="73.75"/>
    <n v="34.375"/>
    <n v="33.75"/>
    <n v="0"/>
    <n v="0"/>
    <n v="0"/>
    <s v="&lt; 40 Hrs/Wk"/>
    <n v="52"/>
    <b v="1"/>
    <b v="1"/>
    <b v="0"/>
    <b v="0"/>
    <b v="0"/>
    <b v="0"/>
    <b v="0"/>
    <b v="0"/>
    <b v="0"/>
    <s v="NA"/>
    <s v="NA"/>
    <s v="NA"/>
    <s v="NA"/>
    <s v="Yes"/>
    <n v="10"/>
    <n v="100"/>
    <s v="No"/>
    <s v="Yes"/>
    <n v="10"/>
    <n v="100"/>
    <s v="No"/>
    <s v="Yes"/>
    <n v="3"/>
    <n v="100"/>
    <s v="Unknown"/>
    <s v="Yes"/>
    <n v="1"/>
    <n v="80"/>
    <s v="Yes"/>
    <s v="Yes"/>
    <n v="1"/>
    <n v="50"/>
    <s v="Yes"/>
    <s v="No"/>
    <s v="NA"/>
    <s v="NA"/>
    <s v="Yes"/>
    <s v="No"/>
    <s v="NA"/>
    <s v="NA"/>
    <s v="Unknown"/>
    <s v="No"/>
    <s v="NA"/>
    <s v="NA"/>
    <s v="No"/>
    <n v="775"/>
    <n v="0"/>
    <s v="NA"/>
    <n v="45849.73"/>
    <n v="38.806350000000002"/>
    <n v="0"/>
    <n v="0"/>
    <n v="100"/>
    <n v="0"/>
    <n v="0"/>
    <n v="0"/>
    <n v="0"/>
    <n v="0"/>
    <n v="0"/>
    <n v="0"/>
    <n v="100"/>
    <n v="0"/>
    <n v="0"/>
    <n v="17792.61"/>
    <n v="50"/>
    <n v="50"/>
    <n v="0"/>
    <s v="P"/>
    <n v="50"/>
    <s v="Age of Building"/>
    <n v="100"/>
    <n v="0"/>
    <n v="0"/>
    <n v="0"/>
    <n v="50"/>
    <n v="0"/>
    <n v="0"/>
    <n v="50"/>
    <n v="0"/>
    <n v="93303"/>
    <n v="100"/>
    <n v="0"/>
    <n v="0"/>
    <n v="0"/>
    <b v="0"/>
    <n v="0"/>
    <n v="100"/>
    <n v="0"/>
    <n v="0"/>
    <n v="0"/>
    <n v="1.0225329999999999"/>
    <n v="1.0225329999999999"/>
    <s v="NA"/>
    <n v="1.0699999999999999E-5"/>
    <n v="2.6956999999999998E-2"/>
    <n v="95486.19"/>
    <s v="NA"/>
    <n v="1"/>
    <n v="2517.3330000000001"/>
    <n v="9.9658630000000006"/>
    <n v="10.94337"/>
    <s v="Y"/>
    <n v="75"/>
    <n v="0"/>
    <n v="0"/>
    <n v="0"/>
    <n v="96.864840000000001"/>
    <n v="94.236729999999994"/>
    <n v="99.036140000000003"/>
    <n v="0"/>
    <n v="0"/>
    <n v="0"/>
    <n v="0.209424"/>
    <n v="0.440382"/>
    <n v="0.119112"/>
    <n v="0"/>
    <n v="0"/>
    <n v="0"/>
    <n v="0"/>
    <n v="0"/>
    <n v="0"/>
    <n v="0.17100199999999999"/>
    <n v="1.8954249999999999"/>
    <n v="0.17931800000000001"/>
    <n v="2.754737"/>
    <n v="3.427467"/>
    <n v="0.66543399999999997"/>
    <n v="0"/>
    <n v="0"/>
    <n v="0"/>
    <n v="0"/>
    <n v="0"/>
    <n v="0"/>
    <n v="100"/>
    <n v="100"/>
    <n v="100"/>
    <s v="NA"/>
    <s v="NA"/>
    <s v="NA"/>
    <s v="NA"/>
    <s v="NA"/>
    <s v="NA"/>
    <n v="0"/>
    <n v="0"/>
    <n v="0"/>
    <n v="100"/>
    <n v="100"/>
    <n v="100"/>
    <n v="0"/>
    <n v="0"/>
    <n v="0"/>
    <n v="0"/>
    <n v="0"/>
    <n v="0"/>
    <n v="0"/>
    <n v="0"/>
    <n v="0"/>
    <n v="0"/>
    <n v="0"/>
    <n v="0"/>
    <s v="NA"/>
    <s v="NA"/>
    <s v="NA"/>
    <s v="NA"/>
    <s v="NA"/>
    <s v="NA"/>
    <n v="31.19838"/>
    <n v="56.634659999999997"/>
    <n v="31.19838"/>
    <n v="60.768610000000002"/>
    <n v="38.772019999999998"/>
    <n v="60.768610000000002"/>
    <n v="4.3459859999999999"/>
    <n v="2.714575"/>
    <n v="4.3459859999999999"/>
    <n v="3.68702"/>
    <n v="1.8787419999999999"/>
    <n v="3.68702"/>
    <s v="NA"/>
    <s v="NA"/>
    <s v="NA"/>
    <s v="NA"/>
    <s v="NA"/>
    <s v="NA"/>
    <s v="NA"/>
    <s v="NA"/>
    <s v="NA"/>
    <s v="NA"/>
    <s v="NA"/>
    <s v="NA"/>
    <n v="0"/>
    <n v="0"/>
    <n v="0"/>
    <n v="96.864840000000001"/>
    <n v="94.236729999999994"/>
    <n v="99.036140000000003"/>
    <n v="0.209424"/>
    <n v="0.440382"/>
    <n v="0.119112"/>
    <n v="0"/>
    <n v="0"/>
    <n v="0"/>
    <n v="2.9257399999999998"/>
    <n v="5.3228920000000004"/>
    <n v="0.84475199999999995"/>
    <s v="NA"/>
    <s v="NA"/>
    <s v="NA"/>
    <s v="NA"/>
    <s v="NA"/>
    <s v="NA"/>
    <s v="NA"/>
    <s v="NA"/>
    <s v="NA"/>
    <s v="NA"/>
    <s v="NA"/>
    <s v="NA"/>
    <s v="NA"/>
    <s v="NA"/>
    <s v="NA"/>
    <b v="0"/>
    <n v="0"/>
    <b v="0"/>
    <n v="0"/>
    <b v="0"/>
    <n v="0"/>
    <b v="1"/>
    <n v="60.256950000000003"/>
    <b v="1"/>
    <n v="39.299050000000001"/>
    <b v="0"/>
    <n v="0"/>
    <b v="1"/>
    <n v="0.44400499999999998"/>
    <b v="0"/>
    <n v="0"/>
    <n v="22.881360000000001"/>
    <n v="30"/>
    <n v="22.881360000000001"/>
    <n v="0"/>
    <n v="0"/>
    <n v="0"/>
    <n v="0"/>
    <n v="0"/>
    <n v="0"/>
    <n v="77.118639999999999"/>
    <n v="70"/>
    <n v="77.118639999999999"/>
    <n v="0"/>
    <n v="0"/>
    <n v="0"/>
    <n v="0"/>
    <n v="0"/>
    <n v="0"/>
    <n v="0"/>
    <n v="0"/>
    <n v="0"/>
    <n v="0"/>
    <n v="0"/>
    <n v="0"/>
    <n v="0"/>
    <n v="0"/>
    <n v="0"/>
    <n v="0"/>
    <n v="6.6666670000000003"/>
    <n v="0"/>
    <n v="0"/>
    <n v="0"/>
    <n v="0"/>
    <n v="100"/>
    <n v="93.333330000000004"/>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Other"/>
    <s v="none"/>
    <s v="None"/>
    <s v="N"/>
    <s v="N"/>
    <n v="17.5"/>
    <n v="3"/>
    <n v="0"/>
    <n v="100"/>
    <s v="Boiler"/>
    <s v="Natural Gas"/>
    <s v="Natural Gas"/>
    <s v="20+ Years"/>
    <s v="Boiler"/>
    <s v="Natural Gas"/>
    <s v="Natural Gas"/>
    <s v="20+ Years"/>
    <n v="3"/>
    <s v="Natural Gas"/>
    <n v="2500"/>
    <n v="1"/>
    <n v="1"/>
    <s v="SH"/>
    <s v="Y"/>
    <s v="N"/>
    <s v="None"/>
    <s v="NA"/>
    <s v="None"/>
    <s v="NA"/>
    <s v="NA"/>
    <s v="NA"/>
    <s v="NA"/>
    <s v="NA"/>
    <s v="NA"/>
    <s v="NA"/>
    <s v="NA"/>
    <b v="0"/>
    <b v="1"/>
    <b v="1"/>
    <b v="0"/>
    <b v="0"/>
    <b v="0"/>
    <b v="0"/>
    <b v="0"/>
    <b v="0"/>
    <b v="0"/>
    <b v="0"/>
    <n v="599.70000000000005"/>
    <n v="1"/>
    <n v="1"/>
    <n v="100"/>
    <n v="0"/>
    <n v="0"/>
    <n v="0"/>
    <n v="0"/>
    <n v="0"/>
    <n v="100"/>
    <n v="0"/>
    <s v="NA"/>
    <s v="NA"/>
    <s v="NA"/>
    <s v="NA"/>
    <s v="NA"/>
    <s v="NA"/>
    <s v="NA"/>
    <s v="NA"/>
    <s v="NA"/>
    <b v="0"/>
    <n v="0"/>
    <s v="NA"/>
    <s v="NA"/>
    <b v="1"/>
    <n v="36"/>
    <s v="NA"/>
    <b v="0"/>
    <n v="0"/>
    <s v="NA"/>
    <s v="NA"/>
    <n v="2"/>
    <n v="1"/>
    <n v="0"/>
    <n v="0"/>
    <n v="0"/>
    <n v="0"/>
    <n v="4"/>
    <b v="0"/>
    <b v="0"/>
    <b v="1"/>
    <b v="0"/>
    <b v="0"/>
    <b v="0"/>
    <n v="875"/>
    <s v="E"/>
    <s v="E"/>
    <s v="N"/>
    <s v="E"/>
    <s v="E"/>
    <s v="E"/>
    <s v="E"/>
    <s v="NA"/>
    <s v="NA"/>
    <s v="NA"/>
    <s v="NA"/>
    <s v="NA"/>
    <s v="NA"/>
    <s v="NA"/>
    <s v="NA"/>
    <n v="0"/>
    <n v="0"/>
    <n v="0"/>
    <x v="1"/>
    <s v="NA"/>
    <s v="NA"/>
    <n v="0"/>
    <n v="0"/>
    <n v="0"/>
    <s v="NA"/>
    <s v="NA"/>
    <s v="NA"/>
    <s v="NA"/>
    <s v="NA"/>
    <s v="NA"/>
    <n v="0"/>
    <n v="135"/>
    <n v="0"/>
    <n v="0"/>
    <n v="30"/>
    <s v="NA"/>
    <s v="NA"/>
    <n v="0"/>
    <n v="0"/>
    <n v="0"/>
    <n v="6.0330769999999996"/>
    <n v="6.7852290000000002"/>
    <s v="actual"/>
    <n v="563380.80000000005"/>
    <n v="633618.19999999995"/>
    <n v="55000"/>
    <n v="55333.9"/>
    <n v="55588.29"/>
    <n v="49097.38"/>
    <n v="50628.62"/>
    <n v="32896.449999999997"/>
    <n v="15545.27"/>
    <n v="24428.28"/>
    <n v="46020"/>
    <n v="58560"/>
    <n v="58064.52"/>
    <n v="62218.06"/>
    <n v="59603.06"/>
    <n v="52487.34"/>
    <n v="56221.83"/>
    <n v="52849.760000000002"/>
    <n v="52170.43"/>
    <n v="48219.6"/>
    <n v="48454.12"/>
    <n v="48225.66"/>
    <n v="47747.45"/>
    <n v="52749.2"/>
    <n v="55241"/>
    <n v="59648.75"/>
    <n v="0.42120000000000002"/>
    <n v="0.45788099999999998"/>
    <s v="actual"/>
    <n v="39332.47"/>
    <n v="42757.84"/>
    <n v="8111.4620000000004"/>
    <n v="4545.6549999999997"/>
    <n v="3952.1559999999999"/>
    <n v="2419.248"/>
    <n v="1250.442"/>
    <n v="472.26310000000001"/>
    <n v="47.612900000000003"/>
    <n v="142.2903"/>
    <n v="942.39170000000001"/>
    <n v="3639.768"/>
    <n v="5236.1490000000003"/>
    <n v="8573.0349999999999"/>
    <n v="7171.3209999999999"/>
    <n v="5653.2359999999999"/>
    <n v="5103.7449999999999"/>
    <n v="3986.1370000000002"/>
    <n v="2626.38"/>
    <n v="1154.8620000000001"/>
    <n v="353.90929999999997"/>
    <n v="214.20830000000001"/>
    <n v="866.14649999999995"/>
    <n v="2980.2890000000002"/>
    <n v="5448.3410000000003"/>
    <n v="7199.2610000000004"/>
  </r>
  <r>
    <x v="72"/>
    <x v="0"/>
    <s v="core"/>
    <x v="6"/>
    <x v="0"/>
    <s v="&lt;20,001"/>
    <s v="urban"/>
    <n v="21"/>
    <n v="1568.972"/>
    <n v="2471131"/>
    <n v="2471131"/>
    <n v="2471131"/>
    <n v="1975"/>
    <n v="1975"/>
    <s v="Pre-1980"/>
    <s v="F"/>
    <m/>
    <s v="Sales Office"/>
    <m/>
    <s v="Office"/>
    <s v="Office"/>
    <s v="Medium Office"/>
    <b v="0"/>
    <s v="Office"/>
    <n v="100"/>
    <s v="NA"/>
    <n v="0"/>
    <s v="NA"/>
    <n v="0"/>
    <n v="0"/>
    <n v="0"/>
    <n v="0"/>
    <n v="1575"/>
    <n v="1575"/>
    <n v="0"/>
    <x v="4"/>
    <n v="100"/>
    <n v="0"/>
    <n v="100"/>
    <n v="100"/>
    <n v="100"/>
    <n v="0"/>
    <n v="0"/>
    <n v="1"/>
    <n v="0"/>
    <n v="0"/>
    <s v="S"/>
    <n v="0"/>
    <n v="4591"/>
    <n v="325"/>
    <s v="&lt; 6000 HDD"/>
    <n v="100"/>
    <n v="0"/>
    <n v="0"/>
    <s v="No"/>
    <n v="45"/>
    <n v="45"/>
    <n v="45"/>
    <n v="45"/>
    <n v="0"/>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1575"/>
    <n v="0"/>
    <n v="10"/>
    <n v="15750"/>
    <n v="5"/>
    <n v="0"/>
    <n v="0"/>
    <n v="0"/>
    <n v="100"/>
    <n v="0"/>
    <n v="0"/>
    <n v="0"/>
    <n v="0"/>
    <n v="0"/>
    <n v="100"/>
    <n v="0"/>
    <n v="0"/>
    <n v="0"/>
    <n v="787.5"/>
    <n v="0"/>
    <n v="100"/>
    <n v="0"/>
    <s v="P"/>
    <n v="50"/>
    <s v="Age of Building"/>
    <n v="100"/>
    <n v="0"/>
    <n v="0"/>
    <n v="0"/>
    <n v="0"/>
    <n v="0"/>
    <n v="0"/>
    <n v="100"/>
    <n v="0"/>
    <n v="1575"/>
    <n v="0"/>
    <n v="100"/>
    <n v="0"/>
    <n v="0"/>
    <b v="0"/>
    <n v="0"/>
    <n v="100"/>
    <n v="0"/>
    <n v="0"/>
    <n v="0"/>
    <n v="1.2438100000000001"/>
    <n v="1.2438100000000001"/>
    <s v="NA"/>
    <n v="0"/>
    <n v="9.3967999999999996E-2"/>
    <n v="1959"/>
    <s v="NA"/>
    <n v="0"/>
    <n v="148"/>
    <n v="8"/>
    <n v="8"/>
    <s v="Y"/>
    <s v="NA"/>
    <n v="0"/>
    <n v="0"/>
    <n v="0"/>
    <n v="52.322609999999997"/>
    <n v="86.111109999999996"/>
    <n v="54.131399999999999"/>
    <n v="6.0234810000000003"/>
    <n v="5.5555560000000002"/>
    <n v="6.2317119999999999"/>
    <n v="0"/>
    <n v="0"/>
    <n v="0"/>
    <n v="0"/>
    <n v="0"/>
    <n v="0"/>
    <n v="41.653910000000003"/>
    <n v="8.3333329999999997"/>
    <n v="39.636890000000001"/>
    <n v="0"/>
    <n v="0"/>
    <n v="0"/>
    <n v="0"/>
    <n v="0"/>
    <n v="0"/>
    <n v="0"/>
    <n v="0"/>
    <n v="0"/>
    <n v="0"/>
    <n v="0"/>
    <n v="0"/>
    <n v="100"/>
    <n v="100"/>
    <n v="100"/>
    <s v="NA"/>
    <s v="NA"/>
    <s v="NA"/>
    <s v="NA"/>
    <s v="NA"/>
    <s v="NA"/>
    <s v="NA"/>
    <s v="NA"/>
    <s v="NA"/>
    <s v="NA"/>
    <s v="NA"/>
    <s v="NA"/>
    <s v="NA"/>
    <s v="NA"/>
    <s v="NA"/>
    <s v="NA"/>
    <s v="NA"/>
    <s v="NA"/>
    <s v="NA"/>
    <s v="NA"/>
    <s v="NA"/>
    <s v="NA"/>
    <s v="NA"/>
    <s v="NA"/>
    <n v="0"/>
    <n v="0"/>
    <n v="0"/>
    <n v="100"/>
    <n v="100"/>
    <n v="100"/>
    <n v="84.292680000000004"/>
    <n v="87.096770000000006"/>
    <n v="84.292680000000004"/>
    <n v="15.707319999999999"/>
    <n v="12.903230000000001"/>
    <n v="15.707319999999999"/>
    <n v="0"/>
    <n v="0"/>
    <n v="0"/>
    <n v="0"/>
    <n v="0"/>
    <n v="0"/>
    <n v="0"/>
    <n v="0"/>
    <n v="0"/>
    <n v="100"/>
    <n v="100"/>
    <n v="100"/>
    <n v="0"/>
    <n v="0"/>
    <n v="0"/>
    <n v="0"/>
    <n v="0"/>
    <n v="0"/>
    <n v="0"/>
    <n v="0"/>
    <n v="0"/>
    <n v="58.346089999999997"/>
    <n v="91.666669999999996"/>
    <n v="60.363109999999999"/>
    <n v="0"/>
    <n v="0"/>
    <n v="0"/>
    <n v="0"/>
    <n v="0"/>
    <n v="0"/>
    <n v="41.653910000000003"/>
    <n v="8.3333329999999997"/>
    <n v="39.63689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13.51351"/>
    <n v="50"/>
    <n v="40.415700000000001"/>
    <n v="86.486490000000003"/>
    <n v="50"/>
    <n v="59.58429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10-19 Years"/>
    <s v="None"/>
    <s v="NA"/>
    <s v="NA"/>
    <s v="NA"/>
    <s v="NA"/>
    <s v="NA"/>
    <s v="NA"/>
    <s v="NA"/>
    <s v="NA"/>
    <s v="NA"/>
    <s v="NA"/>
    <s v="NA"/>
    <s v="DX - Air"/>
    <s v="10-19 Years"/>
    <s v="None"/>
    <s v="NA"/>
    <s v="NA"/>
    <s v="NA"/>
    <s v="NA"/>
    <s v="NA"/>
    <s v="NA"/>
    <s v="NA"/>
    <s v="NA"/>
    <b v="0"/>
    <b v="0"/>
    <b v="0"/>
    <b v="0"/>
    <b v="0"/>
    <b v="0"/>
    <b v="0"/>
    <b v="0"/>
    <b v="0"/>
    <b v="1"/>
    <b v="1"/>
    <n v="30.707999999999998"/>
    <n v="8"/>
    <n v="8"/>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2"/>
    <n v="1"/>
    <n v="0"/>
    <n v="0"/>
    <n v="0"/>
    <n v="0"/>
    <n v="0"/>
    <n v="9.7098340000000007"/>
    <n v="9.7543670000000002"/>
    <s v="actual"/>
    <n v="15292.99"/>
    <n v="15363.13"/>
    <n v="1676.7329999999999"/>
    <n v="1741.367"/>
    <n v="1519.1669999999999"/>
    <n v="1060.914"/>
    <n v="931.5806"/>
    <n v="994.83870000000002"/>
    <n v="1092.742"/>
    <n v="1100.691"/>
    <n v="1178.2"/>
    <n v="1163.355"/>
    <n v="1272.1880000000001"/>
    <n v="1561.213"/>
    <n v="1736.0319999999999"/>
    <n v="1444.2449999999999"/>
    <n v="1425.4649999999999"/>
    <n v="1236.338"/>
    <n v="1064.2670000000001"/>
    <n v="912.9973"/>
    <n v="1123.4000000000001"/>
    <n v="1138.8230000000001"/>
    <n v="975.21019999999999"/>
    <n v="1110.145"/>
    <n v="1455.9739999999999"/>
    <n v="1740.229"/>
    <s v="NA"/>
    <s v="NA"/>
    <s v="no gas"/>
    <s v="NA"/>
    <s v="NA"/>
    <s v="NA"/>
    <s v="NA"/>
    <s v="NA"/>
    <s v="NA"/>
    <s v="NA"/>
    <s v="NA"/>
    <s v="NA"/>
    <s v="NA"/>
    <s v="NA"/>
    <s v="NA"/>
    <s v="NA"/>
    <s v="NA"/>
    <s v="NA"/>
    <s v="NA"/>
    <s v="NA"/>
    <s v="NA"/>
    <s v="NA"/>
    <s v="NA"/>
    <s v="NA"/>
    <s v="NA"/>
    <s v="NA"/>
    <s v="NA"/>
    <s v="NA"/>
    <s v="NA"/>
  </r>
  <r>
    <x v="73"/>
    <x v="0"/>
    <s v="core"/>
    <x v="4"/>
    <x v="0"/>
    <s v="20,001-100,000"/>
    <s v="rural"/>
    <n v="76"/>
    <n v="50.114919999999998"/>
    <n v="1445515"/>
    <n v="1445515"/>
    <n v="1445515"/>
    <n v="1960"/>
    <n v="1960"/>
    <s v="Pre-1980"/>
    <s v="F"/>
    <m/>
    <s v="Religious Assembly"/>
    <m/>
    <s v="Other"/>
    <s v="Religious Worship"/>
    <s v="Other"/>
    <b v="0"/>
    <s v="Assembly / Recreation"/>
    <n v="10"/>
    <s v="NA"/>
    <n v="0"/>
    <s v="NA"/>
    <n v="0"/>
    <n v="90"/>
    <n v="0"/>
    <n v="0"/>
    <n v="28844"/>
    <n v="28844"/>
    <n v="0"/>
    <x v="1"/>
    <n v="100"/>
    <n v="0"/>
    <n v="100"/>
    <n v="100"/>
    <n v="100"/>
    <n v="0"/>
    <n v="0"/>
    <n v="2"/>
    <n v="1"/>
    <n v="20"/>
    <s v="S"/>
    <n v="0"/>
    <n v="4715"/>
    <n v="247"/>
    <s v="&lt; 6000 HDD"/>
    <n v="100"/>
    <n v="0"/>
    <n v="0"/>
    <s v="No"/>
    <n v="20.194230000000001"/>
    <n v="20.194230000000001"/>
    <n v="20.294229999999999"/>
    <n v="20.194230000000001"/>
    <n v="0"/>
    <n v="0.1"/>
    <n v="0"/>
    <s v="&lt; 40 Hrs/Wk"/>
    <n v="52"/>
    <b v="1"/>
    <b v="1"/>
    <b v="0"/>
    <b v="0"/>
    <b v="0"/>
    <b v="0"/>
    <b v="0"/>
    <b v="0"/>
    <b v="0"/>
    <s v="NA"/>
    <s v="NA"/>
    <s v="NA"/>
    <s v="NA"/>
    <s v="Yes"/>
    <n v="6"/>
    <n v="100"/>
    <s v="No"/>
    <s v="Yes"/>
    <n v="6"/>
    <n v="100"/>
    <s v="No"/>
    <s v="No"/>
    <s v="NA"/>
    <s v="NA"/>
    <s v="No"/>
    <s v="Yes"/>
    <n v="6"/>
    <n v="100"/>
    <s v="No"/>
    <s v="Yes"/>
    <n v="6"/>
    <n v="100"/>
    <s v="No"/>
    <s v="No"/>
    <s v="NA"/>
    <s v="NA"/>
    <s v="No"/>
    <s v="Yes"/>
    <n v="6"/>
    <n v="100"/>
    <s v="No"/>
    <s v="No"/>
    <s v="NA"/>
    <s v="NA"/>
    <s v="No"/>
    <n v="440"/>
    <n v="400"/>
    <n v="10"/>
    <n v="8400"/>
    <n v="20"/>
    <n v="0"/>
    <n v="100"/>
    <n v="0"/>
    <n v="0"/>
    <n v="0"/>
    <n v="0"/>
    <n v="0"/>
    <n v="0"/>
    <n v="0"/>
    <n v="0"/>
    <n v="100"/>
    <n v="0"/>
    <n v="0"/>
    <n v="1680"/>
    <n v="0"/>
    <n v="100"/>
    <n v="0"/>
    <s v="P"/>
    <n v="0"/>
    <s v="0-5 years"/>
    <n v="100"/>
    <n v="0"/>
    <n v="0"/>
    <n v="0"/>
    <n v="100"/>
    <n v="0"/>
    <n v="0"/>
    <n v="0"/>
    <n v="0"/>
    <n v="12000"/>
    <n v="100"/>
    <n v="0"/>
    <n v="0"/>
    <n v="0"/>
    <b v="0"/>
    <n v="0"/>
    <n v="100"/>
    <n v="0"/>
    <n v="0"/>
    <n v="0"/>
    <n v="1.610779"/>
    <n v="1.610779"/>
    <s v="NA"/>
    <n v="0"/>
    <n v="0"/>
    <n v="46461.32"/>
    <s v="NA"/>
    <n v="0"/>
    <n v="0"/>
    <n v="10"/>
    <n v="11.691789999999999"/>
    <s v="N"/>
    <s v="NA"/>
    <n v="0"/>
    <n v="0"/>
    <n v="0"/>
    <n v="4.3239130000000001"/>
    <n v="8.7515009999999993"/>
    <n v="5.0567900000000003"/>
    <n v="75.171440000000004"/>
    <n v="53.596640000000001"/>
    <n v="87.912559999999999"/>
    <n v="2.8980090000000001"/>
    <n v="8.2381779999999996"/>
    <n v="1.8853740000000001"/>
    <n v="0"/>
    <n v="0"/>
    <n v="0"/>
    <n v="0"/>
    <n v="0"/>
    <n v="0"/>
    <n v="0.30373800000000001"/>
    <n v="3.8115000000000001"/>
    <n v="0.36432799999999999"/>
    <n v="17.302900000000001"/>
    <n v="25.60219"/>
    <n v="4.7809470000000003"/>
    <n v="0"/>
    <n v="0"/>
    <n v="0"/>
    <n v="0"/>
    <n v="0"/>
    <n v="0"/>
    <n v="100"/>
    <n v="100"/>
    <n v="100"/>
    <n v="23.42962"/>
    <n v="51.713169999999998"/>
    <n v="23.42962"/>
    <n v="76.57038"/>
    <n v="48.286830000000002"/>
    <n v="76.57038"/>
    <n v="0"/>
    <n v="0"/>
    <n v="0"/>
    <n v="63.758180000000003"/>
    <n v="69.26388"/>
    <n v="63.758180000000003"/>
    <n v="0"/>
    <n v="0"/>
    <n v="0"/>
    <n v="0"/>
    <n v="0"/>
    <n v="0"/>
    <n v="36.241819999999997"/>
    <n v="30.73612"/>
    <n v="36.241819999999997"/>
    <n v="0"/>
    <n v="0"/>
    <n v="0"/>
    <s v="NA"/>
    <s v="NA"/>
    <s v="NA"/>
    <s v="NA"/>
    <s v="NA"/>
    <s v="NA"/>
    <n v="0"/>
    <n v="0"/>
    <n v="0"/>
    <n v="100"/>
    <n v="100"/>
    <n v="100"/>
    <n v="0"/>
    <n v="0"/>
    <n v="0"/>
    <n v="0"/>
    <n v="0"/>
    <n v="0"/>
    <n v="0"/>
    <n v="0"/>
    <n v="0"/>
    <n v="0"/>
    <n v="0"/>
    <n v="0"/>
    <n v="0"/>
    <n v="0"/>
    <n v="0"/>
    <n v="100"/>
    <n v="100"/>
    <n v="100"/>
    <n v="0"/>
    <n v="0"/>
    <n v="0"/>
    <n v="79.495360000000005"/>
    <n v="62.348140000000001"/>
    <n v="92.969350000000006"/>
    <n v="8.3516030000000008"/>
    <n v="20.30705"/>
    <n v="2.5617480000000001"/>
    <n v="0"/>
    <n v="0"/>
    <n v="0"/>
    <n v="12.153040000000001"/>
    <n v="17.344809999999999"/>
    <n v="4.4689009999999998"/>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n v="1"/>
    <s v="Natural Gas"/>
    <n v="200"/>
    <s v="NA"/>
    <s v="NA"/>
    <s v="SH"/>
    <s v="N"/>
    <s v="N"/>
    <s v="DX - Air"/>
    <s v="5-9 Years"/>
    <s v="DX - Air"/>
    <s v="5-9 Years"/>
    <s v="NA"/>
    <s v="NA"/>
    <s v="NA"/>
    <s v="NA"/>
    <s v="NA"/>
    <s v="NA"/>
    <s v="NA"/>
    <b v="0"/>
    <b v="0"/>
    <b v="0"/>
    <b v="0"/>
    <b v="1"/>
    <b v="0"/>
    <b v="0"/>
    <b v="0"/>
    <b v="0"/>
    <b v="0"/>
    <b v="0"/>
    <n v="31.7316"/>
    <s v="NA"/>
    <s v="NA"/>
    <n v="100"/>
    <n v="0"/>
    <n v="0"/>
    <n v="0"/>
    <n v="0"/>
    <n v="100"/>
    <n v="0"/>
    <n v="0"/>
    <s v="NA"/>
    <s v="NA"/>
    <s v="NA"/>
    <s v="NA"/>
    <s v="NA"/>
    <s v="NA"/>
    <s v="NA"/>
    <s v="NA"/>
    <s v="NA"/>
    <s v="NA"/>
    <s v="NA"/>
    <s v="NA"/>
    <s v="NA"/>
    <s v="NA"/>
    <s v="NA"/>
    <s v="NA"/>
    <s v="NA"/>
    <s v="NA"/>
    <s v="NA"/>
    <s v="NA"/>
    <n v="0"/>
    <n v="0"/>
    <n v="0"/>
    <n v="0"/>
    <n v="2"/>
    <n v="0"/>
    <n v="1"/>
    <b v="0"/>
    <b v="0"/>
    <b v="0"/>
    <b v="1"/>
    <b v="0"/>
    <b v="0"/>
    <n v="600"/>
    <s v="N"/>
    <s v="E"/>
    <s v="N"/>
    <s v="E"/>
    <s v="E"/>
    <s v="E"/>
    <s v="E"/>
    <s v="NA"/>
    <s v="NA"/>
    <s v="NA"/>
    <s v="NA"/>
    <s v="NA"/>
    <s v="NA"/>
    <s v="NA"/>
    <s v="NA"/>
    <n v="0"/>
    <n v="0"/>
    <n v="0"/>
    <x v="1"/>
    <s v="NA"/>
    <s v="NA"/>
    <n v="0"/>
    <n v="0"/>
    <n v="0"/>
    <s v="NA"/>
    <s v="NA"/>
    <s v="NA"/>
    <s v="NA"/>
    <s v="NA"/>
    <s v="NA"/>
    <n v="0"/>
    <n v="6"/>
    <n v="0"/>
    <n v="0"/>
    <n v="2"/>
    <n v="2"/>
    <n v="0"/>
    <n v="0"/>
    <n v="0"/>
    <n v="0"/>
    <n v="2.231868"/>
    <n v="2.1817510000000002"/>
    <s v="actual"/>
    <n v="64376"/>
    <n v="62930.43"/>
    <n v="6933.7139999999999"/>
    <n v="5508.5709999999999"/>
    <n v="5733.7139999999999"/>
    <n v="4987.7139999999999"/>
    <n v="4746.1040000000003"/>
    <n v="4033.3539999999998"/>
    <n v="4982.1610000000001"/>
    <n v="5362.6670000000004"/>
    <n v="4838.71"/>
    <n v="5321.29"/>
    <n v="5636.3639999999996"/>
    <n v="6291.6360000000004"/>
    <n v="6290.6859999999997"/>
    <n v="5420.134"/>
    <n v="5638.4120000000003"/>
    <n v="5130.8040000000001"/>
    <n v="4819.7749999999996"/>
    <n v="4408.5339999999997"/>
    <n v="4949.0609999999997"/>
    <n v="4935.1400000000003"/>
    <n v="4469.8280000000004"/>
    <n v="4970.1509999999998"/>
    <n v="5591.232"/>
    <n v="6306.6729999999998"/>
    <n v="0.22609599999999999"/>
    <n v="0.27995900000000001"/>
    <s v="actual"/>
    <n v="6521.5110000000004"/>
    <n v="8075.1289999999999"/>
    <n v="1318.2159999999999"/>
    <n v="994.72410000000002"/>
    <n v="729.58619999999996"/>
    <n v="381.40640000000002"/>
    <n v="159.48699999999999"/>
    <n v="54.909089999999999"/>
    <n v="20.09404"/>
    <n v="16.32414"/>
    <n v="133.6414"/>
    <n v="421.62959999999998"/>
    <n v="1040.452"/>
    <n v="1251.0409999999999"/>
    <n v="1311.8869999999999"/>
    <n v="1044.7149999999999"/>
    <n v="962.50750000000005"/>
    <n v="756.98990000000003"/>
    <n v="506.9434"/>
    <n v="244.9085"/>
    <n v="75.356459999999998"/>
    <n v="56.517339999999997"/>
    <n v="186.67850000000001"/>
    <n v="604.5643"/>
    <n v="1003.611"/>
    <n v="1320.451"/>
  </r>
  <r>
    <x v="74"/>
    <x v="0"/>
    <s v="core"/>
    <x v="8"/>
    <x v="0"/>
    <s v="&lt;20,001"/>
    <s v="rural"/>
    <n v="7"/>
    <n v="1200.95"/>
    <n v="1391901"/>
    <n v="1391901"/>
    <n v="1391901"/>
    <n v="1955"/>
    <n v="1955"/>
    <s v="Pre-1980"/>
    <s v="F"/>
    <m/>
    <s v="Beauty / Barber"/>
    <m/>
    <s v="Other"/>
    <s v="Service"/>
    <s v="Other"/>
    <b v="0"/>
    <s v="Sales"/>
    <n v="100"/>
    <s v="NA"/>
    <n v="0"/>
    <s v="NA"/>
    <n v="0"/>
    <n v="0"/>
    <n v="0"/>
    <n v="0"/>
    <n v="1159"/>
    <n v="1159"/>
    <n v="0"/>
    <x v="4"/>
    <n v="100"/>
    <n v="0"/>
    <n v="0"/>
    <n v="100"/>
    <n v="0"/>
    <n v="0"/>
    <n v="0"/>
    <n v="1"/>
    <n v="0"/>
    <n v="8"/>
    <s v="S"/>
    <n v="0"/>
    <n v="4778"/>
    <n v="247"/>
    <s v="&lt; 6000 HDD"/>
    <n v="0"/>
    <n v="100"/>
    <n v="3"/>
    <s v="No"/>
    <n v="40"/>
    <n v="40"/>
    <n v="20"/>
    <n v="40"/>
    <n v="1"/>
    <n v="0"/>
    <n v="0"/>
    <s v="&lt; 40 Hrs/Wk"/>
    <n v="50"/>
    <b v="1"/>
    <b v="0"/>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140"/>
    <n v="0"/>
    <n v="10"/>
    <n v="1400"/>
    <n v="15"/>
    <n v="0"/>
    <n v="0"/>
    <n v="0"/>
    <n v="100"/>
    <n v="0"/>
    <n v="0"/>
    <n v="0"/>
    <n v="0"/>
    <n v="0"/>
    <n v="100"/>
    <n v="0"/>
    <n v="0"/>
    <n v="0"/>
    <n v="210"/>
    <n v="100"/>
    <n v="0"/>
    <n v="0"/>
    <s v="S"/>
    <s v="NA"/>
    <s v="Age of Building"/>
    <n v="100"/>
    <n v="0"/>
    <n v="0"/>
    <n v="0"/>
    <n v="0"/>
    <n v="0"/>
    <n v="0"/>
    <n v="100"/>
    <n v="0"/>
    <n v="1100"/>
    <n v="0"/>
    <n v="100"/>
    <n v="0"/>
    <n v="0"/>
    <b v="0"/>
    <n v="0"/>
    <n v="100"/>
    <n v="0"/>
    <n v="0"/>
    <n v="0"/>
    <n v="2.4422410000000001"/>
    <n v="2.4422410000000001"/>
    <s v="NA"/>
    <n v="0"/>
    <n v="0.74691700000000005"/>
    <n v="2830.558"/>
    <s v="NA"/>
    <n v="0"/>
    <n v="865.67690000000005"/>
    <n v="7.4996470000000004"/>
    <n v="9"/>
    <s v="Y"/>
    <s v="NA"/>
    <n v="0"/>
    <n v="0"/>
    <n v="0"/>
    <n v="0"/>
    <n v="0"/>
    <n v="0"/>
    <n v="40.381219999999999"/>
    <n v="40.625"/>
    <n v="58.985680000000002"/>
    <n v="16.3431"/>
    <n v="21.875"/>
    <n v="13.280099999999999"/>
    <n v="0"/>
    <n v="0"/>
    <n v="0"/>
    <n v="3.0356510000000001"/>
    <n v="3.125"/>
    <n v="4.078525"/>
    <n v="8.4715849999999993"/>
    <n v="6.25"/>
    <n v="12.69192"/>
    <n v="31.768439999999998"/>
    <n v="28.125"/>
    <n v="10.96378"/>
    <n v="0"/>
    <n v="0"/>
    <n v="0"/>
    <s v="NA"/>
    <s v="NA"/>
    <s v="NA"/>
    <s v="NA"/>
    <s v="NA"/>
    <s v="NA"/>
    <n v="100"/>
    <n v="100"/>
    <n v="100"/>
    <n v="0"/>
    <n v="0"/>
    <n v="0"/>
    <n v="0"/>
    <n v="0"/>
    <n v="0"/>
    <n v="100"/>
    <n v="100"/>
    <n v="100"/>
    <n v="0"/>
    <n v="0"/>
    <n v="0"/>
    <n v="0"/>
    <n v="0"/>
    <n v="0"/>
    <n v="0"/>
    <n v="0"/>
    <n v="0"/>
    <n v="0"/>
    <n v="0"/>
    <n v="0"/>
    <n v="0"/>
    <n v="0"/>
    <n v="0"/>
    <n v="100"/>
    <n v="100"/>
    <n v="100"/>
    <s v="NA"/>
    <s v="NA"/>
    <s v="NA"/>
    <s v="NA"/>
    <s v="NA"/>
    <s v="NA"/>
    <s v="NA"/>
    <s v="NA"/>
    <s v="NA"/>
    <s v="NA"/>
    <s v="NA"/>
    <s v="NA"/>
    <n v="0"/>
    <n v="0"/>
    <n v="0"/>
    <n v="100"/>
    <n v="100"/>
    <n v="100"/>
    <n v="0"/>
    <n v="0"/>
    <n v="0"/>
    <n v="0"/>
    <n v="0"/>
    <n v="0"/>
    <n v="0"/>
    <n v="0"/>
    <n v="0"/>
    <n v="40.381219999999999"/>
    <n v="40.625"/>
    <n v="58.985680000000002"/>
    <n v="0"/>
    <n v="0"/>
    <n v="0"/>
    <n v="15.743029999999999"/>
    <n v="21.875"/>
    <n v="8.4640350000000009"/>
    <n v="43.875749999999996"/>
    <n v="37.5"/>
    <n v="32.550280000000001"/>
    <s v="NA"/>
    <s v="NA"/>
    <s v="NA"/>
    <s v="NA"/>
    <s v="NA"/>
    <s v="NA"/>
    <s v="NA"/>
    <s v="NA"/>
    <s v="NA"/>
    <s v="NA"/>
    <s v="NA"/>
    <s v="NA"/>
    <s v="NA"/>
    <s v="NA"/>
    <s v="NA"/>
    <b v="0"/>
    <n v="0"/>
    <b v="0"/>
    <n v="0"/>
    <b v="0"/>
    <n v="0"/>
    <b v="0"/>
    <n v="0"/>
    <b v="1"/>
    <n v="100"/>
    <b v="0"/>
    <n v="0"/>
    <b v="0"/>
    <n v="0"/>
    <b v="0"/>
    <n v="0"/>
    <n v="90.102900000000005"/>
    <n v="83.333330000000004"/>
    <n v="82.586320000000001"/>
    <n v="0"/>
    <n v="0"/>
    <n v="0"/>
    <n v="0"/>
    <n v="0"/>
    <n v="0"/>
    <n v="9.8970979999999997"/>
    <n v="16.66667"/>
    <n v="17.413679999999999"/>
    <n v="0"/>
    <n v="0"/>
    <n v="0"/>
    <n v="0"/>
    <n v="0"/>
    <n v="0"/>
    <n v="0"/>
    <n v="0"/>
    <n v="0"/>
    <n v="0"/>
    <n v="0"/>
    <n v="0"/>
    <n v="0"/>
    <n v="0"/>
    <n v="0"/>
    <n v="9.8970979999999997"/>
    <n v="16.66667"/>
    <n v="17.413679999999999"/>
    <n v="27.723970000000001"/>
    <n v="33.333329999999997"/>
    <n v="54.393810000000002"/>
    <n v="62.378929999999997"/>
    <n v="50"/>
    <n v="28.192509999999999"/>
    <n v="0"/>
    <n v="0"/>
    <n v="0"/>
    <b v="1"/>
    <n v="90.102900000000005"/>
    <b v="0"/>
    <n v="0"/>
    <b v="0"/>
    <n v="0"/>
    <b v="1"/>
    <n v="9.8970979999999997"/>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Electric Resistance"/>
    <s v="Electricity"/>
    <s v="None"/>
    <s v="NA"/>
    <s v="None"/>
    <s v="NA"/>
    <s v="NA"/>
    <s v="NA"/>
    <s v="NA"/>
    <s v="NA"/>
    <s v="NA"/>
    <s v="NA"/>
    <s v="NA"/>
    <s v="NA"/>
    <s v="NA"/>
    <s v="NA"/>
    <s v="DX - Air"/>
    <s v="NA"/>
    <s v="None"/>
    <s v="NA"/>
    <s v="NA"/>
    <s v="NA"/>
    <s v="NA"/>
    <s v="NA"/>
    <s v="NA"/>
    <s v="NA"/>
    <s v="NA"/>
    <s v="NA"/>
    <s v="NA"/>
    <s v="NA"/>
    <s v="NA"/>
    <s v="NA"/>
    <s v="NA"/>
    <s v="NA"/>
    <s v="NA"/>
    <s v="NA"/>
    <s v="NA"/>
    <s v="NA"/>
    <n v="5.1677980000000003"/>
    <n v="10"/>
    <n v="10"/>
    <n v="100"/>
    <n v="0"/>
    <n v="0"/>
    <n v="0"/>
    <n v="0"/>
    <n v="100"/>
    <n v="0"/>
    <n v="0"/>
    <s v="NA"/>
    <s v="NA"/>
    <s v="NA"/>
    <s v="NA"/>
    <s v="NA"/>
    <s v="NA"/>
    <s v="NA"/>
    <s v="NA"/>
    <s v="NA"/>
    <s v="NA"/>
    <s v="NA"/>
    <s v="NA"/>
    <s v="NA"/>
    <s v="NA"/>
    <s v="NA"/>
    <s v="NA"/>
    <s v="NA"/>
    <s v="NA"/>
    <s v="NA"/>
    <s v="NA"/>
    <n v="1"/>
    <n v="0"/>
    <n v="0"/>
    <n v="0"/>
    <n v="1"/>
    <n v="0"/>
    <n v="1"/>
    <b v="0"/>
    <b v="0"/>
    <b v="0"/>
    <b v="0"/>
    <b v="0"/>
    <b v="0"/>
    <s v="NA"/>
    <s v="NA"/>
    <s v="NA"/>
    <s v="NA"/>
    <s v="NA"/>
    <s v="NA"/>
    <s v="NA"/>
    <s v="NA"/>
    <n v="0"/>
    <n v="0"/>
    <n v="0"/>
    <b v="1"/>
    <s v="S"/>
    <n v="5"/>
    <n v="1"/>
    <n v="0"/>
    <s v="NA"/>
    <s v="NA"/>
    <s v="NA"/>
    <x v="0"/>
    <n v="0"/>
    <s v="N"/>
    <s v="NA"/>
    <s v="NA"/>
    <s v="NA"/>
    <b v="0"/>
    <b v="0"/>
    <s v="None"/>
    <b v="0"/>
    <b v="0"/>
    <s v="None"/>
    <n v="1"/>
    <n v="0"/>
    <n v="1"/>
    <n v="0"/>
    <n v="0"/>
    <n v="1"/>
    <n v="0"/>
    <n v="0"/>
    <n v="0"/>
    <s v="NA"/>
    <n v="14.54415"/>
    <n v="14.0975"/>
    <s v="actual"/>
    <n v="16856.669999999998"/>
    <n v="16339"/>
    <n v="2309.0790000000002"/>
    <n v="1818.3620000000001"/>
    <n v="1627.2809999999999"/>
    <n v="1198.2190000000001"/>
    <n v="1062.2670000000001"/>
    <n v="1023.6369999999999"/>
    <n v="997.09680000000003"/>
    <n v="965"/>
    <n v="878.61289999999997"/>
    <n v="1084.146"/>
    <n v="1794.7270000000001"/>
    <n v="2098.248"/>
    <n v="2165.9780000000001"/>
    <n v="1749.038"/>
    <n v="1662.838"/>
    <n v="1352.28"/>
    <n v="1037.79"/>
    <n v="781.88649999999996"/>
    <n v="862.24339999999995"/>
    <n v="841.64390000000003"/>
    <n v="815.76760000000002"/>
    <n v="1194.2090000000001"/>
    <n v="1716.3030000000001"/>
    <n v="2159.0219999999999"/>
    <s v="NA"/>
    <s v="NA"/>
    <s v="no gas"/>
    <s v="NA"/>
    <s v="NA"/>
    <s v="NA"/>
    <s v="NA"/>
    <s v="NA"/>
    <s v="NA"/>
    <s v="NA"/>
    <s v="NA"/>
    <s v="NA"/>
    <s v="NA"/>
    <s v="NA"/>
    <s v="NA"/>
    <s v="NA"/>
    <s v="NA"/>
    <s v="NA"/>
    <s v="NA"/>
    <s v="NA"/>
    <s v="NA"/>
    <s v="NA"/>
    <s v="NA"/>
    <s v="NA"/>
    <s v="NA"/>
    <s v="NA"/>
    <s v="NA"/>
    <s v="NA"/>
    <s v="NA"/>
  </r>
  <r>
    <x v="75"/>
    <x v="0"/>
    <s v="core"/>
    <x v="6"/>
    <x v="0"/>
    <s v="&lt;20,001"/>
    <s v="rural"/>
    <n v="27"/>
    <n v="1117.498"/>
    <n v="2229408"/>
    <n v="2229408"/>
    <n v="2229408"/>
    <n v="1959"/>
    <n v="1959"/>
    <s v="Pre-1980"/>
    <s v="F"/>
    <m/>
    <s v="Office- Admin, Professional, Government, Financial"/>
    <m/>
    <s v="Office"/>
    <s v="Office"/>
    <s v="Medium Office"/>
    <b v="0"/>
    <s v="Office"/>
    <n v="59"/>
    <s v="Kitchen"/>
    <n v="9"/>
    <s v="NA"/>
    <n v="0"/>
    <n v="32"/>
    <n v="0"/>
    <n v="0"/>
    <n v="1995"/>
    <n v="1995"/>
    <n v="0"/>
    <x v="4"/>
    <n v="100"/>
    <n v="0"/>
    <n v="100"/>
    <n v="100"/>
    <n v="100"/>
    <n v="0"/>
    <n v="0"/>
    <n v="1"/>
    <n v="0"/>
    <n v="6"/>
    <s v="S"/>
    <n v="0"/>
    <n v="4715"/>
    <n v="247"/>
    <s v="&lt; 6000 HDD"/>
    <n v="0"/>
    <n v="100"/>
    <n v="1"/>
    <s v="No"/>
    <n v="40"/>
    <n v="50"/>
    <n v="50"/>
    <n v="40"/>
    <n v="0"/>
    <n v="0"/>
    <n v="0"/>
    <s v="&lt; 40 Hrs/Wk"/>
    <n v="52"/>
    <b v="1"/>
    <b v="0"/>
    <b v="0"/>
    <b v="0"/>
    <b v="0"/>
    <b v="0"/>
    <b v="0"/>
    <b v="0"/>
    <b v="0"/>
    <s v="NA"/>
    <s v="NA"/>
    <s v="NA"/>
    <s v="NA"/>
    <s v="Yes"/>
    <n v="3"/>
    <n v="100"/>
    <s v="No"/>
    <s v="Yes"/>
    <n v="3"/>
    <n v="100"/>
    <s v="No"/>
    <s v="Yes"/>
    <n v="3"/>
    <n v="90"/>
    <s v="No"/>
    <s v="Unknown"/>
    <s v="NA"/>
    <s v="NA"/>
    <s v="Yes"/>
    <s v="Unknown"/>
    <s v="NA"/>
    <s v="NA"/>
    <s v="Yes"/>
    <s v="No"/>
    <s v="NA"/>
    <s v="NA"/>
    <s v="No"/>
    <s v="Yes"/>
    <n v="3"/>
    <n v="60"/>
    <s v="Unknown"/>
    <s v="Yes"/>
    <n v="3"/>
    <n v="100"/>
    <s v="Unknown"/>
    <n v="194"/>
    <n v="0"/>
    <n v="8"/>
    <n v="1552"/>
    <n v="4"/>
    <n v="0"/>
    <n v="0"/>
    <n v="0"/>
    <n v="100"/>
    <n v="0"/>
    <n v="0"/>
    <n v="0"/>
    <n v="0"/>
    <n v="0"/>
    <n v="100"/>
    <n v="0"/>
    <n v="0"/>
    <n v="0"/>
    <n v="62.08"/>
    <n v="25"/>
    <n v="75"/>
    <n v="0"/>
    <s v="P"/>
    <n v="50"/>
    <s v="0-5 years"/>
    <n v="100"/>
    <n v="0"/>
    <n v="0"/>
    <n v="0"/>
    <n v="0"/>
    <n v="0"/>
    <n v="0"/>
    <n v="37.5"/>
    <n v="62.5"/>
    <n v="2116.8020000000001"/>
    <n v="0"/>
    <n v="0"/>
    <n v="100"/>
    <n v="0"/>
    <b v="0"/>
    <n v="0"/>
    <n v="100"/>
    <n v="0"/>
    <n v="0"/>
    <n v="0"/>
    <n v="0.65572399999999997"/>
    <n v="0.65572399999999997"/>
    <s v="NA"/>
    <n v="0"/>
    <n v="0.26134499999999999"/>
    <n v="1308.1690000000001"/>
    <s v="NA"/>
    <n v="0"/>
    <n v="521.38369999999998"/>
    <n v="8"/>
    <n v="8"/>
    <s v="Y"/>
    <s v="NA"/>
    <n v="0"/>
    <n v="0"/>
    <n v="0"/>
    <n v="90.849810000000005"/>
    <n v="88.886600000000001"/>
    <n v="96.213390000000004"/>
    <n v="0"/>
    <n v="0"/>
    <n v="0"/>
    <n v="4.4173349999999996"/>
    <n v="7.4089359999999997"/>
    <n v="2.6023860000000001"/>
    <n v="0"/>
    <n v="0"/>
    <n v="0"/>
    <n v="0"/>
    <n v="0"/>
    <n v="0"/>
    <n v="0"/>
    <n v="0"/>
    <n v="0"/>
    <n v="4.7328590000000004"/>
    <n v="3.7044679999999999"/>
    <n v="1.1842189999999999"/>
    <n v="0"/>
    <n v="0"/>
    <n v="0"/>
    <n v="100"/>
    <n v="100"/>
    <n v="100"/>
    <n v="0"/>
    <n v="0"/>
    <n v="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0.849810000000005"/>
    <n v="88.886600000000001"/>
    <n v="96.213390000000004"/>
    <n v="0"/>
    <n v="0"/>
    <n v="0"/>
    <n v="0"/>
    <n v="0"/>
    <n v="0"/>
    <n v="9.1501940000000008"/>
    <n v="11.1134"/>
    <n v="3.7866050000000002"/>
    <s v="NA"/>
    <s v="NA"/>
    <s v="NA"/>
    <s v="NA"/>
    <s v="NA"/>
    <s v="NA"/>
    <s v="NA"/>
    <s v="NA"/>
    <s v="NA"/>
    <s v="NA"/>
    <s v="NA"/>
    <s v="NA"/>
    <s v="NA"/>
    <s v="NA"/>
    <s v="NA"/>
    <b v="0"/>
    <n v="0"/>
    <b v="0"/>
    <n v="0"/>
    <b v="0"/>
    <n v="0"/>
    <b v="1"/>
    <n v="55.895919999999997"/>
    <b v="1"/>
    <n v="44.104080000000003"/>
    <b v="0"/>
    <n v="0"/>
    <b v="0"/>
    <n v="0"/>
    <b v="0"/>
    <n v="0"/>
    <n v="81.587459999999993"/>
    <n v="50"/>
    <n v="78.487319999999997"/>
    <n v="0"/>
    <n v="0"/>
    <n v="0"/>
    <n v="0"/>
    <n v="0"/>
    <n v="0"/>
    <n v="18.41254"/>
    <n v="50"/>
    <n v="21.51268"/>
    <n v="0"/>
    <n v="0"/>
    <n v="0"/>
    <n v="18.41254"/>
    <n v="50"/>
    <n v="21.51268"/>
    <n v="0"/>
    <n v="0"/>
    <n v="0"/>
    <n v="0"/>
    <n v="0"/>
    <n v="0"/>
    <n v="0"/>
    <n v="0"/>
    <n v="0"/>
    <n v="70.079620000000006"/>
    <n v="25"/>
    <n v="75.310659999999999"/>
    <n v="0"/>
    <n v="0"/>
    <n v="0"/>
    <n v="11.50784"/>
    <n v="25"/>
    <n v="3.176666"/>
    <n v="0"/>
    <n v="0"/>
    <n v="0"/>
    <b v="1"/>
    <n v="29.920380000000002"/>
    <b v="0"/>
    <n v="0"/>
    <b v="0"/>
    <n v="0"/>
    <b v="1"/>
    <n v="70.079620000000006"/>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20+ Years"/>
    <s v="Heat Pump"/>
    <s v="Electricity"/>
    <s v="None"/>
    <s v="10-19 Years"/>
    <s v="NA"/>
    <s v="NA"/>
    <s v="NA"/>
    <s v="NA"/>
    <s v="NA"/>
    <s v="NA"/>
    <s v="NA"/>
    <s v="NA"/>
    <s v="DX - Air"/>
    <s v="20+ Years"/>
    <s v="DX - Air"/>
    <s v="10-19 Years"/>
    <s v="NA"/>
    <s v="NA"/>
    <s v="NA"/>
    <s v="NA"/>
    <s v="NA"/>
    <s v="NA"/>
    <s v="NA"/>
    <b v="0"/>
    <b v="0"/>
    <b v="0"/>
    <b v="0"/>
    <b v="0"/>
    <b v="0"/>
    <b v="0"/>
    <b v="1"/>
    <b v="0"/>
    <b v="0"/>
    <b v="0"/>
    <n v="15.353999999999999"/>
    <s v="NA"/>
    <s v="NA"/>
    <n v="100"/>
    <n v="0"/>
    <n v="0"/>
    <n v="0"/>
    <n v="0"/>
    <n v="100"/>
    <n v="0"/>
    <n v="0"/>
    <s v="NA"/>
    <s v="NA"/>
    <s v="NA"/>
    <s v="NA"/>
    <s v="NA"/>
    <s v="NA"/>
    <s v="NA"/>
    <s v="NA"/>
    <s v="NA"/>
    <s v="NA"/>
    <s v="NA"/>
    <s v="NA"/>
    <s v="NA"/>
    <s v="NA"/>
    <s v="NA"/>
    <s v="NA"/>
    <s v="NA"/>
    <s v="NA"/>
    <s v="NA"/>
    <s v="NA"/>
    <n v="0"/>
    <n v="0"/>
    <n v="0"/>
    <n v="0"/>
    <n v="0"/>
    <n v="0"/>
    <n v="0"/>
    <b v="0"/>
    <b v="0"/>
    <b v="0"/>
    <b v="0"/>
    <b v="1"/>
    <b v="0"/>
    <n v="184"/>
    <s v="N"/>
    <s v="N"/>
    <s v="N"/>
    <s v="N"/>
    <s v="N"/>
    <s v="E"/>
    <s v="E"/>
    <s v="NA"/>
    <s v="NA"/>
    <s v="NA"/>
    <s v="NA"/>
    <s v="NA"/>
    <s v="NA"/>
    <s v="NA"/>
    <s v="NA"/>
    <n v="0"/>
    <n v="0"/>
    <n v="0"/>
    <x v="1"/>
    <s v="NA"/>
    <s v="NA"/>
    <n v="0"/>
    <n v="0"/>
    <n v="0"/>
    <s v="NA"/>
    <s v="NA"/>
    <s v="NA"/>
    <s v="NA"/>
    <s v="NA"/>
    <s v="NA"/>
    <n v="0"/>
    <n v="3"/>
    <n v="0"/>
    <n v="0"/>
    <n v="2"/>
    <n v="0"/>
    <n v="0"/>
    <n v="0"/>
    <n v="0"/>
    <n v="0"/>
    <n v="17.03622"/>
    <n v="106.97320000000001"/>
    <s v="model"/>
    <n v="33987.26"/>
    <n v="213411.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76"/>
    <x v="0"/>
    <s v="core"/>
    <x v="6"/>
    <x v="1"/>
    <s v="&lt;20,001"/>
    <s v="rural"/>
    <n v="24"/>
    <n v="702.05409999999995"/>
    <n v="10530812"/>
    <n v="10530812"/>
    <n v="10530812"/>
    <n v="2007"/>
    <n v="2007"/>
    <s v="2004-2013"/>
    <s v="F"/>
    <m/>
    <s v="Office- Admin, Professional, Government, Financial"/>
    <m/>
    <s v="Office"/>
    <s v="Office"/>
    <s v="Medium Office"/>
    <b v="0"/>
    <s v="Office"/>
    <n v="80"/>
    <s v="NA"/>
    <n v="0"/>
    <s v="NA"/>
    <n v="0"/>
    <n v="20"/>
    <n v="0"/>
    <n v="0"/>
    <n v="15000"/>
    <n v="15000"/>
    <n v="0"/>
    <x v="0"/>
    <n v="100"/>
    <n v="0"/>
    <n v="100"/>
    <n v="100"/>
    <n v="100"/>
    <n v="0"/>
    <n v="0"/>
    <n v="3"/>
    <n v="1"/>
    <n v="16"/>
    <s v="S"/>
    <n v="0"/>
    <n v="4715"/>
    <n v="247"/>
    <s v="&lt; 6000 HDD"/>
    <n v="20"/>
    <n v="80"/>
    <n v="5"/>
    <s v="No"/>
    <n v="50"/>
    <n v="50"/>
    <n v="60"/>
    <n v="50"/>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300"/>
    <n v="12"/>
    <n v="10800"/>
    <n v="10"/>
    <n v="0"/>
    <n v="0"/>
    <n v="0"/>
    <n v="100"/>
    <n v="0"/>
    <n v="0"/>
    <n v="0"/>
    <n v="0"/>
    <n v="100"/>
    <n v="0"/>
    <n v="0"/>
    <n v="0"/>
    <n v="0"/>
    <n v="1080"/>
    <n v="0"/>
    <n v="100"/>
    <n v="0"/>
    <s v="P"/>
    <n v="25"/>
    <s v="Age of Building"/>
    <n v="0"/>
    <n v="0"/>
    <n v="0"/>
    <n v="100"/>
    <n v="0"/>
    <n v="0"/>
    <n v="0"/>
    <n v="100"/>
    <n v="0"/>
    <n v="4800"/>
    <n v="0"/>
    <n v="100"/>
    <n v="0"/>
    <n v="0"/>
    <b v="1"/>
    <n v="100"/>
    <n v="0"/>
    <n v="0"/>
    <n v="0"/>
    <n v="100"/>
    <n v="0.841333"/>
    <n v="0.841333"/>
    <s v="NA"/>
    <n v="0"/>
    <n v="1.6E-2"/>
    <n v="12620"/>
    <s v="NA"/>
    <n v="0"/>
    <n v="240"/>
    <n v="12"/>
    <n v="12"/>
    <s v="Y"/>
    <n v="20"/>
    <n v="0"/>
    <n v="0"/>
    <n v="0"/>
    <n v="66.877970000000005"/>
    <n v="48.309179999999998"/>
    <n v="87.942359999999994"/>
    <n v="0"/>
    <n v="0"/>
    <n v="0"/>
    <n v="4.1996830000000003"/>
    <n v="18.840579999999999"/>
    <n v="3.0720719999999999"/>
    <n v="0"/>
    <n v="0"/>
    <n v="0"/>
    <n v="0"/>
    <n v="0"/>
    <n v="0"/>
    <n v="0"/>
    <n v="0"/>
    <n v="0"/>
    <n v="28.922350000000002"/>
    <n v="32.850239999999999"/>
    <n v="8.9855689999999999"/>
    <n v="0"/>
    <n v="0"/>
    <n v="0"/>
    <n v="100"/>
    <n v="100"/>
    <n v="100"/>
    <n v="0"/>
    <n v="0"/>
    <n v="0"/>
    <n v="0"/>
    <n v="0"/>
    <n v="0"/>
    <n v="100"/>
    <n v="100"/>
    <n v="100"/>
    <n v="28.49315"/>
    <n v="23.529409999999999"/>
    <n v="28.49315"/>
    <n v="29.589040000000001"/>
    <n v="26.470590000000001"/>
    <n v="29.589040000000001"/>
    <n v="0"/>
    <n v="0"/>
    <n v="0"/>
    <n v="0"/>
    <n v="0"/>
    <n v="0"/>
    <n v="0"/>
    <n v="0"/>
    <n v="0"/>
    <n v="41.917810000000003"/>
    <n v="50"/>
    <n v="41.917810000000003"/>
    <s v="NA"/>
    <s v="NA"/>
    <s v="NA"/>
    <s v="NA"/>
    <s v="NA"/>
    <s v="NA"/>
    <n v="0"/>
    <n v="0"/>
    <n v="0"/>
    <n v="6.7298580000000001"/>
    <n v="4"/>
    <n v="6.7298580000000001"/>
    <n v="93.270139999999998"/>
    <n v="96"/>
    <n v="93.270139999999998"/>
    <n v="0"/>
    <n v="0"/>
    <n v="0"/>
    <s v="NA"/>
    <s v="NA"/>
    <s v="NA"/>
    <s v="NA"/>
    <s v="NA"/>
    <s v="NA"/>
    <s v="NA"/>
    <s v="NA"/>
    <s v="NA"/>
    <s v="NA"/>
    <s v="NA"/>
    <s v="NA"/>
    <n v="0"/>
    <n v="0"/>
    <n v="0"/>
    <n v="66.877970000000005"/>
    <n v="48.309179999999998"/>
    <n v="87.942359999999994"/>
    <n v="0"/>
    <n v="0"/>
    <n v="0"/>
    <n v="0"/>
    <n v="0"/>
    <n v="0"/>
    <n v="33.122030000000002"/>
    <n v="51.690820000000002"/>
    <n v="12.05763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NA"/>
    <s v="A"/>
    <s v="N"/>
    <s v="NA"/>
    <s v="NA"/>
    <n v="20"/>
    <n v="80"/>
    <s v="Furnace"/>
    <s v="Natural Gas"/>
    <s v="None"/>
    <s v="5-9 Years"/>
    <s v="Heat Pump"/>
    <s v="Electricity"/>
    <s v="None"/>
    <s v="5-9 Years"/>
    <s v="NA"/>
    <s v="NA"/>
    <s v="NA"/>
    <s v="NA"/>
    <s v="NA"/>
    <s v="NA"/>
    <s v="NA"/>
    <s v="NA"/>
    <s v="DX - Air"/>
    <s v="5-9 Years"/>
    <s v="DX - Air"/>
    <s v="5-9 Years"/>
    <s v="NA"/>
    <s v="NA"/>
    <s v="NA"/>
    <s v="NA"/>
    <s v="NA"/>
    <s v="NA"/>
    <s v="NA"/>
    <b v="1"/>
    <b v="0"/>
    <b v="0"/>
    <b v="0"/>
    <b v="0"/>
    <b v="0"/>
    <b v="0"/>
    <b v="1"/>
    <b v="1"/>
    <b v="1"/>
    <b v="1"/>
    <n v="76.77"/>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2"/>
    <n v="0"/>
    <n v="0"/>
    <n v="5"/>
    <n v="3"/>
    <n v="0"/>
    <n v="0"/>
    <n v="0"/>
    <n v="0"/>
    <n v="11.205550000000001"/>
    <n v="10.71529"/>
    <s v="actual"/>
    <n v="168083.20000000001"/>
    <n v="160729.29999999999"/>
    <n v="19021.419999999998"/>
    <n v="14995.73"/>
    <n v="14207.67"/>
    <n v="12868.05"/>
    <n v="11533.25"/>
    <n v="12805.72"/>
    <n v="14765.01"/>
    <n v="13450.27"/>
    <n v="11404.84"/>
    <n v="11027.69"/>
    <n v="13965.88"/>
    <n v="18037.650000000001"/>
    <n v="16941.34"/>
    <n v="14242.24"/>
    <n v="14301.07"/>
    <n v="12521.28"/>
    <n v="11064.4"/>
    <n v="10162.4"/>
    <n v="13846.6"/>
    <n v="13841.59"/>
    <n v="10821.21"/>
    <n v="11596.09"/>
    <n v="14385"/>
    <n v="17006.060000000001"/>
    <n v="0.146952"/>
    <n v="0.22673299999999999"/>
    <s v="actual"/>
    <n v="2204.2759999999998"/>
    <n v="3400.99"/>
    <n v="551.84789999999998"/>
    <n v="339.10340000000002"/>
    <n v="114.7931"/>
    <n v="65.852220000000003"/>
    <n v="23.83117"/>
    <n v="6"/>
    <n v="0.45454499999999998"/>
    <n v="0"/>
    <n v="14.27586"/>
    <n v="60.337040000000002"/>
    <n v="445.77420000000001"/>
    <n v="582.0068"/>
    <n v="552.52560000000005"/>
    <n v="440.00080000000003"/>
    <n v="405.37779999999998"/>
    <n v="318.8202"/>
    <n v="213.5086"/>
    <n v="103.1477"/>
    <n v="31.737760000000002"/>
    <n v="23.803319999999999"/>
    <n v="78.623090000000005"/>
    <n v="254.6234"/>
    <n v="422.6893"/>
    <n v="556.13210000000004"/>
  </r>
  <r>
    <x v="77"/>
    <x v="0"/>
    <s v="core"/>
    <x v="0"/>
    <x v="0"/>
    <s v="&lt;100,001"/>
    <s v="rural"/>
    <n v="55"/>
    <n v="100.1521"/>
    <n v="2448719"/>
    <n v="2448719"/>
    <n v="2448719"/>
    <n v="1979"/>
    <n v="1979"/>
    <s v="Pre-1980"/>
    <s v="F"/>
    <m/>
    <s v="Hotel"/>
    <m/>
    <s v="Hotel-Motel"/>
    <s v="Lodging"/>
    <s v="Lodging"/>
    <b v="0"/>
    <s v="Guest Room"/>
    <n v="94"/>
    <s v="Laundry / Housekeeping"/>
    <n v="2"/>
    <s v="NA"/>
    <n v="0"/>
    <n v="4"/>
    <n v="0"/>
    <n v="0"/>
    <n v="24450"/>
    <n v="24450"/>
    <n v="0"/>
    <x v="1"/>
    <n v="100"/>
    <n v="0"/>
    <n v="0"/>
    <n v="100"/>
    <n v="0"/>
    <n v="0"/>
    <n v="0"/>
    <n v="2"/>
    <n v="0"/>
    <n v="72"/>
    <s v="M"/>
    <n v="2"/>
    <n v="4715"/>
    <n v="247"/>
    <s v="&lt; 6000 HDD"/>
    <n v="100"/>
    <n v="0"/>
    <n v="0"/>
    <s v="No"/>
    <n v="144.9796"/>
    <n v="138.1224"/>
    <n v="138.1224"/>
    <n v="138.1224"/>
    <n v="1"/>
    <n v="4.0815999999999998E-2"/>
    <n v="4.0815999999999998E-2"/>
    <s v="120-168 Hrs/Wk"/>
    <n v="52"/>
    <b v="1"/>
    <b v="1"/>
    <b v="0"/>
    <b v="0"/>
    <b v="0"/>
    <b v="0"/>
    <b v="0"/>
    <b v="0"/>
    <b v="0"/>
    <s v="NA"/>
    <s v="NA"/>
    <s v="NA"/>
    <s v="NA"/>
    <s v="No"/>
    <s v="NA"/>
    <s v="NA"/>
    <s v="Unknown"/>
    <s v="Yes"/>
    <n v="1"/>
    <n v="90"/>
    <s v="Unknown"/>
    <s v="No"/>
    <s v="NA"/>
    <s v="NA"/>
    <s v="Unknown"/>
    <s v="No"/>
    <s v="NA"/>
    <s v="NA"/>
    <s v="Unknown"/>
    <s v="No"/>
    <s v="NA"/>
    <s v="NA"/>
    <s v="Unknown"/>
    <s v="No"/>
    <s v="NA"/>
    <s v="NA"/>
    <s v="Unknown"/>
    <s v="No"/>
    <s v="NA"/>
    <s v="NA"/>
    <s v="Unknown"/>
    <s v="No"/>
    <s v="NA"/>
    <s v="NA"/>
    <s v="Unknown"/>
    <n v="932"/>
    <n v="932"/>
    <n v="8"/>
    <n v="14912"/>
    <n v="42"/>
    <n v="0"/>
    <n v="0"/>
    <n v="0"/>
    <n v="100"/>
    <n v="0"/>
    <n v="0"/>
    <n v="0"/>
    <n v="0"/>
    <n v="0"/>
    <n v="0"/>
    <n v="0"/>
    <n v="0"/>
    <n v="0"/>
    <n v="6263.04"/>
    <n v="0"/>
    <n v="100"/>
    <n v="0"/>
    <s v="P"/>
    <n v="47.619050000000001"/>
    <s v="Age of Building"/>
    <n v="100"/>
    <n v="0"/>
    <n v="0"/>
    <n v="0"/>
    <n v="100"/>
    <n v="0"/>
    <n v="0"/>
    <n v="0"/>
    <n v="0"/>
    <n v="12225"/>
    <n v="0"/>
    <n v="100"/>
    <n v="0"/>
    <n v="0"/>
    <b v="0"/>
    <n v="0"/>
    <n v="100"/>
    <n v="0"/>
    <n v="0"/>
    <n v="0"/>
    <n v="1.1531960000000001"/>
    <n v="1.1531960000000001"/>
    <s v="NA"/>
    <n v="0"/>
    <n v="0.18528900000000001"/>
    <n v="28195.65"/>
    <s v="NA"/>
    <n v="0"/>
    <n v="4530.317"/>
    <n v="6.1659160000000002"/>
    <n v="8"/>
    <s v="Y"/>
    <s v="NA"/>
    <n v="0"/>
    <n v="0"/>
    <n v="0"/>
    <n v="0"/>
    <n v="0"/>
    <n v="0"/>
    <n v="24.308540000000001"/>
    <n v="14.181710000000001"/>
    <n v="45.522910000000003"/>
    <n v="35.018560000000001"/>
    <n v="72.401740000000004"/>
    <n v="36.481200000000001"/>
    <n v="0"/>
    <n v="0"/>
    <n v="0"/>
    <n v="0"/>
    <n v="0"/>
    <n v="0"/>
    <n v="0"/>
    <n v="0"/>
    <n v="0"/>
    <n v="40.672899999999998"/>
    <n v="13.416550000000001"/>
    <n v="17.995889999999999"/>
    <n v="0"/>
    <n v="0"/>
    <n v="0"/>
    <s v="NA"/>
    <s v="NA"/>
    <s v="NA"/>
    <s v="NA"/>
    <s v="NA"/>
    <s v="NA"/>
    <n v="92.296040000000005"/>
    <n v="95.31541"/>
    <n v="92.296040000000005"/>
    <n v="7.7039590000000002"/>
    <n v="4.6845879999999998"/>
    <n v="7.7039590000000002"/>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24.308540000000001"/>
    <n v="14.181710000000001"/>
    <n v="45.522910000000003"/>
    <n v="44.579819999999998"/>
    <n v="19.39245"/>
    <n v="22.065989999999999"/>
    <n v="0"/>
    <n v="0"/>
    <n v="0"/>
    <n v="31.111640000000001"/>
    <n v="66.425839999999994"/>
    <n v="32.411099999999998"/>
    <s v="NA"/>
    <s v="NA"/>
    <s v="NA"/>
    <s v="NA"/>
    <s v="NA"/>
    <s v="NA"/>
    <s v="NA"/>
    <s v="NA"/>
    <s v="NA"/>
    <s v="NA"/>
    <s v="NA"/>
    <s v="NA"/>
    <s v="NA"/>
    <s v="NA"/>
    <s v="NA"/>
    <b v="0"/>
    <n v="0"/>
    <b v="0"/>
    <n v="0"/>
    <b v="0"/>
    <n v="0"/>
    <b v="0"/>
    <n v="0"/>
    <b v="1"/>
    <n v="100"/>
    <b v="0"/>
    <n v="0"/>
    <b v="0"/>
    <n v="0"/>
    <b v="0"/>
    <n v="0"/>
    <n v="0"/>
    <n v="0"/>
    <n v="0"/>
    <n v="0"/>
    <n v="1.2195119999999999"/>
    <n v="0"/>
    <n v="0"/>
    <n v="0"/>
    <n v="0"/>
    <n v="100"/>
    <n v="98.78049"/>
    <n v="100"/>
    <n v="0"/>
    <n v="0"/>
    <n v="0"/>
    <n v="0"/>
    <n v="0"/>
    <n v="0"/>
    <n v="0"/>
    <n v="0"/>
    <n v="0"/>
    <n v="100"/>
    <n v="91.463409999999996"/>
    <n v="100"/>
    <n v="0"/>
    <n v="0"/>
    <n v="0"/>
    <n v="0"/>
    <n v="8.5365850000000005"/>
    <n v="0"/>
    <n v="0"/>
    <n v="0"/>
    <n v="0"/>
    <n v="0"/>
    <n v="0"/>
    <n v="0"/>
    <n v="0"/>
    <n v="0"/>
    <n v="0"/>
    <b v="0"/>
    <n v="0"/>
    <b v="0"/>
    <n v="0"/>
    <b v="1"/>
    <n v="96.166749999999993"/>
    <b v="0"/>
    <n v="0"/>
    <b v="1"/>
    <n v="3.833253"/>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NA"/>
    <s v="None"/>
    <s v="NA"/>
    <s v="NA"/>
    <s v="NA"/>
    <s v="NA"/>
    <s v="NA"/>
    <s v="NA"/>
    <s v="NA"/>
    <s v="NA"/>
    <s v="NA"/>
    <s v="NA"/>
    <s v="NA"/>
    <s v="DX - Air"/>
    <s v="NA"/>
    <s v="None"/>
    <s v="NA"/>
    <s v="NA"/>
    <s v="NA"/>
    <s v="NA"/>
    <s v="NA"/>
    <s v="NA"/>
    <s v="NA"/>
    <s v="NA"/>
    <s v="NA"/>
    <s v="NA"/>
    <s v="NA"/>
    <s v="NA"/>
    <s v="NA"/>
    <s v="NA"/>
    <s v="NA"/>
    <s v="NA"/>
    <s v="NA"/>
    <s v="NA"/>
    <s v="NA"/>
    <n v="660"/>
    <n v="4"/>
    <n v="4"/>
    <n v="0"/>
    <n v="0"/>
    <n v="100"/>
    <n v="0"/>
    <n v="0"/>
    <n v="0"/>
    <n v="100"/>
    <n v="0"/>
    <s v="NA"/>
    <s v="NA"/>
    <s v="NA"/>
    <s v="NA"/>
    <s v="NA"/>
    <s v="NA"/>
    <s v="NA"/>
    <s v="NA"/>
    <s v="NA"/>
    <s v="NA"/>
    <s v="NA"/>
    <s v="NA"/>
    <s v="NA"/>
    <s v="NA"/>
    <s v="NA"/>
    <s v="NA"/>
    <s v="NA"/>
    <s v="NA"/>
    <s v="NA"/>
    <s v="NA"/>
    <n v="1"/>
    <n v="1"/>
    <n v="1"/>
    <n v="2"/>
    <n v="0"/>
    <n v="0"/>
    <n v="0"/>
    <b v="1"/>
    <b v="0"/>
    <b v="0"/>
    <b v="0"/>
    <b v="0"/>
    <b v="0"/>
    <n v="0"/>
    <s v="N"/>
    <s v="N"/>
    <s v="N"/>
    <s v="N"/>
    <s v="N"/>
    <s v="N"/>
    <s v="N"/>
    <s v="NA"/>
    <s v="NA"/>
    <s v="NA"/>
    <b v="1"/>
    <s v="L"/>
    <n v="100"/>
    <n v="0"/>
    <n v="2"/>
    <n v="71"/>
    <n v="58"/>
    <n v="0"/>
    <x v="0"/>
    <n v="0"/>
    <s v="N"/>
    <n v="0"/>
    <n v="0"/>
    <n v="0"/>
    <b v="0"/>
    <b v="1"/>
    <s v="Natural Gas"/>
    <b v="0"/>
    <b v="1"/>
    <s v="Natural Gas"/>
    <n v="1"/>
    <n v="0"/>
    <n v="0"/>
    <n v="0"/>
    <n v="0"/>
    <n v="40"/>
    <n v="0"/>
    <n v="0"/>
    <n v="0"/>
    <n v="0"/>
    <n v="7.6208330000000002"/>
    <n v="8.5389700000000008"/>
    <s v="actual"/>
    <n v="186329.4"/>
    <n v="208777.8"/>
    <n v="20718.79"/>
    <n v="17020"/>
    <n v="18847.5"/>
    <n v="16143.93"/>
    <n v="15291.8"/>
    <n v="11182.02"/>
    <n v="2744.2620000000002"/>
    <n v="9191.8250000000007"/>
    <n v="17805.330000000002"/>
    <n v="14926.44"/>
    <n v="19260.23"/>
    <n v="23197.25"/>
    <n v="20453.5"/>
    <n v="17864.560000000001"/>
    <n v="18934.62"/>
    <n v="17565.34"/>
    <n v="16954.12"/>
    <n v="15339.14"/>
    <n v="15077.85"/>
    <n v="14995.95"/>
    <n v="15086"/>
    <n v="17378.509999999998"/>
    <n v="18637.5"/>
    <n v="20490.73"/>
    <n v="0.283609"/>
    <n v="0.28818300000000002"/>
    <s v="actual"/>
    <n v="6934.2349999999997"/>
    <n v="7046.0789999999997"/>
    <n v="554.35090000000002"/>
    <n v="527.96550000000002"/>
    <n v="635.86210000000005"/>
    <n v="591.72410000000002"/>
    <n v="610.98710000000005"/>
    <n v="571.19759999999997"/>
    <n v="604.17740000000003"/>
    <n v="588.5"/>
    <n v="548.68970000000002"/>
    <n v="562.96550000000002"/>
    <n v="564.4357"/>
    <n v="573.37969999999996"/>
    <n v="598.43409999999994"/>
    <n v="540.52120000000002"/>
    <n v="598.43409999999994"/>
    <n v="579.12980000000005"/>
    <n v="598.43409999999994"/>
    <n v="579.12980000000005"/>
    <n v="598.43409999999994"/>
    <n v="598.43409999999994"/>
    <n v="579.12980000000005"/>
    <n v="598.43409999999994"/>
    <n v="579.12980000000005"/>
    <n v="598.43409999999994"/>
  </r>
  <r>
    <x v="78"/>
    <x v="0"/>
    <s v="core"/>
    <x v="1"/>
    <x v="0"/>
    <s v="&lt;50,001"/>
    <s v="rural"/>
    <n v="63"/>
    <n v="87.243549999999999"/>
    <n v="1135475"/>
    <n v="1135475"/>
    <n v="249804.5"/>
    <n v="1957"/>
    <n v="1957"/>
    <s v="Pre-1980"/>
    <s v="F"/>
    <m/>
    <s v="Pre-school"/>
    <m/>
    <s v="School"/>
    <s v="Education"/>
    <s v="K-12"/>
    <b v="0"/>
    <s v="Classroom"/>
    <n v="41"/>
    <s v="Assembly / Recreation"/>
    <n v="32"/>
    <s v="Office"/>
    <n v="16"/>
    <n v="11"/>
    <n v="0"/>
    <n v="0"/>
    <n v="13015"/>
    <n v="13015"/>
    <n v="0"/>
    <x v="0"/>
    <n v="100"/>
    <n v="0"/>
    <n v="100"/>
    <n v="22"/>
    <n v="100"/>
    <n v="0"/>
    <n v="0"/>
    <n v="1"/>
    <n v="0"/>
    <n v="30"/>
    <s v="S"/>
    <n v="0"/>
    <n v="4855"/>
    <n v="182"/>
    <s v="&lt; 6000 HDD"/>
    <n v="0"/>
    <n v="100"/>
    <n v="1"/>
    <s v="No"/>
    <n v="60"/>
    <n v="60"/>
    <n v="60"/>
    <n v="60"/>
    <n v="0"/>
    <n v="0"/>
    <n v="0"/>
    <s v="60-79 Hrs/Wk"/>
    <n v="50"/>
    <b v="1"/>
    <b v="1"/>
    <b v="0"/>
    <b v="0"/>
    <b v="0"/>
    <b v="0"/>
    <b v="0"/>
    <b v="0"/>
    <b v="0"/>
    <s v="NA"/>
    <s v="NA"/>
    <s v="NA"/>
    <s v="NA"/>
    <s v="Yes"/>
    <n v="6"/>
    <n v="100"/>
    <s v="Unknown"/>
    <s v="Yes"/>
    <n v="6"/>
    <n v="100"/>
    <s v="Unknown"/>
    <s v="Yes"/>
    <n v="6"/>
    <n v="100"/>
    <s v="Unknown"/>
    <s v="Yes"/>
    <n v="6"/>
    <n v="100"/>
    <s v="Unknown"/>
    <s v="Yes"/>
    <n v="6"/>
    <n v="100"/>
    <s v="Unknown"/>
    <s v="No"/>
    <s v="NA"/>
    <s v="NA"/>
    <s v="Unknown"/>
    <s v="Yes"/>
    <n v="5"/>
    <n v="0"/>
    <s v="Unknown"/>
    <s v="No"/>
    <s v="NA"/>
    <s v="NA"/>
    <s v="Unknown"/>
    <n v="434"/>
    <n v="0"/>
    <n v="9"/>
    <n v="3906"/>
    <n v="8.1"/>
    <n v="0"/>
    <n v="0"/>
    <n v="0"/>
    <n v="100"/>
    <n v="0"/>
    <n v="0"/>
    <n v="0"/>
    <n v="0"/>
    <n v="0"/>
    <n v="100"/>
    <n v="0"/>
    <n v="0"/>
    <n v="0"/>
    <n v="316.38600000000002"/>
    <n v="13.580249999999999"/>
    <n v="86.419749999999993"/>
    <n v="0"/>
    <s v="P"/>
    <n v="5.0925929999999999"/>
    <s v="Age of Building"/>
    <n v="13.580249999999999"/>
    <n v="86.419749999999993"/>
    <n v="0"/>
    <n v="0"/>
    <n v="100"/>
    <n v="0"/>
    <n v="0"/>
    <n v="0"/>
    <n v="0"/>
    <n v="13990.26"/>
    <n v="0"/>
    <n v="100"/>
    <n v="0"/>
    <n v="0"/>
    <b v="0"/>
    <n v="0"/>
    <n v="100"/>
    <n v="0"/>
    <n v="0"/>
    <n v="0"/>
    <n v="1.0785880000000001"/>
    <n v="1.0785880000000001"/>
    <s v="NA"/>
    <n v="0"/>
    <n v="3.5344E-2"/>
    <n v="14037.82"/>
    <s v="NA"/>
    <n v="0"/>
    <n v="460"/>
    <n v="10.05823"/>
    <n v="10.65549"/>
    <s v="Y"/>
    <n v="4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14.93131"/>
    <n v="4.0247739999999999"/>
    <n v="14.93131"/>
    <n v="85.068690000000004"/>
    <n v="95.975229999999996"/>
    <n v="85.068690000000004"/>
    <n v="0"/>
    <n v="0"/>
    <n v="0"/>
    <n v="0"/>
    <n v="0"/>
    <n v="0"/>
    <n v="0"/>
    <n v="0"/>
    <n v="0"/>
    <n v="0"/>
    <n v="0"/>
    <n v="0"/>
    <n v="100"/>
    <n v="100"/>
    <n v="100"/>
    <n v="0"/>
    <n v="0"/>
    <n v="0"/>
    <n v="0"/>
    <n v="0"/>
    <n v="0"/>
    <n v="0"/>
    <n v="0"/>
    <n v="0"/>
    <b v="0"/>
    <n v="0"/>
    <b v="0"/>
    <n v="0"/>
    <b v="0"/>
    <n v="0"/>
    <b v="1"/>
    <n v="100"/>
    <b v="0"/>
    <n v="0"/>
    <b v="0"/>
    <n v="0"/>
    <b v="0"/>
    <n v="0"/>
    <b v="0"/>
    <n v="0"/>
    <n v="58.695650000000001"/>
    <n v="83.333330000000004"/>
    <n v="46.220959999999998"/>
    <n v="41.304349999999999"/>
    <n v="16.66667"/>
    <n v="53.779040000000002"/>
    <n v="0"/>
    <n v="0"/>
    <n v="0"/>
    <n v="0"/>
    <n v="0"/>
    <n v="0"/>
    <n v="0"/>
    <n v="0"/>
    <n v="0"/>
    <n v="0"/>
    <n v="0"/>
    <n v="0"/>
    <n v="0"/>
    <n v="0"/>
    <n v="0"/>
    <n v="58.695650000000001"/>
    <n v="83.333330000000004"/>
    <n v="46.220959999999998"/>
    <n v="0"/>
    <n v="0"/>
    <n v="0"/>
    <n v="41.304349999999999"/>
    <n v="16.66667"/>
    <n v="53.779040000000002"/>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5-9 Years"/>
    <s v="None"/>
    <s v="NA"/>
    <s v="NA"/>
    <s v="NA"/>
    <s v="NA"/>
    <s v="NA"/>
    <s v="NA"/>
    <s v="NA"/>
    <s v="NA"/>
    <s v="NA"/>
    <s v="NA"/>
    <s v="NA"/>
    <s v="DX - Air"/>
    <s v="10-19 Years"/>
    <s v="None"/>
    <s v="NA"/>
    <s v="NA"/>
    <s v="NA"/>
    <s v="NA"/>
    <s v="NA"/>
    <s v="NA"/>
    <s v="NA"/>
    <s v="NA"/>
    <b v="0"/>
    <b v="0"/>
    <b v="0"/>
    <b v="0"/>
    <b v="1"/>
    <b v="0"/>
    <b v="0"/>
    <b v="0"/>
    <b v="0"/>
    <b v="1"/>
    <b v="1"/>
    <n v="122.24079999999999"/>
    <n v="8"/>
    <n v="10"/>
    <n v="50"/>
    <n v="50"/>
    <n v="0"/>
    <n v="0"/>
    <n v="0"/>
    <n v="100"/>
    <n v="0"/>
    <n v="0"/>
    <s v="NA"/>
    <s v="NA"/>
    <s v="NA"/>
    <s v="NA"/>
    <s v="NA"/>
    <s v="NA"/>
    <s v="NA"/>
    <s v="NA"/>
    <s v="NA"/>
    <s v="NA"/>
    <s v="NA"/>
    <s v="NA"/>
    <s v="NA"/>
    <s v="NA"/>
    <s v="NA"/>
    <s v="NA"/>
    <s v="NA"/>
    <s v="NA"/>
    <s v="NA"/>
    <s v="NA"/>
    <n v="0"/>
    <n v="0"/>
    <n v="0"/>
    <n v="0"/>
    <n v="2"/>
    <n v="0"/>
    <n v="2"/>
    <b v="0"/>
    <b v="0"/>
    <b v="0"/>
    <b v="0"/>
    <b v="1"/>
    <b v="0"/>
    <n v="225"/>
    <s v="N"/>
    <s v="N"/>
    <s v="N"/>
    <s v="N"/>
    <s v="N"/>
    <s v="E"/>
    <s v="E"/>
    <s v="NA"/>
    <s v="NA"/>
    <s v="NA"/>
    <s v="NA"/>
    <s v="NA"/>
    <s v="NA"/>
    <s v="NA"/>
    <s v="NA"/>
    <n v="0"/>
    <n v="0"/>
    <n v="0"/>
    <x v="1"/>
    <s v="NA"/>
    <s v="NA"/>
    <n v="0"/>
    <n v="0"/>
    <n v="0"/>
    <s v="NA"/>
    <s v="NA"/>
    <s v="NA"/>
    <s v="NA"/>
    <s v="NA"/>
    <s v="NA"/>
    <n v="0"/>
    <n v="6"/>
    <n v="0"/>
    <n v="1"/>
    <n v="3"/>
    <n v="2"/>
    <n v="0"/>
    <n v="0"/>
    <n v="0"/>
    <n v="0"/>
    <n v="5.540114"/>
    <n v="5.8370499999999996"/>
    <s v="actual"/>
    <n v="72104.58"/>
    <n v="75969.210000000006"/>
    <n v="7571.25"/>
    <n v="6722.5810000000001"/>
    <n v="6652.5919999999996"/>
    <n v="6314.4830000000002"/>
    <n v="5697.0110000000004"/>
    <n v="4693.3329999999996"/>
    <n v="4588"/>
    <n v="4742"/>
    <n v="5750"/>
    <n v="6660.69"/>
    <n v="6565.5959999999995"/>
    <n v="6147.0479999999998"/>
    <n v="7006.2669999999998"/>
    <n v="6190.6809999999996"/>
    <n v="6699.6880000000001"/>
    <n v="6314.8490000000002"/>
    <n v="6292.97"/>
    <n v="5877.3190000000004"/>
    <n v="5912.4430000000002"/>
    <n v="5909.3620000000001"/>
    <n v="5851.1289999999999"/>
    <n v="6382.3249999999998"/>
    <n v="6538.2359999999999"/>
    <n v="6993.942"/>
    <n v="0.43366900000000003"/>
    <n v="1.4621580000000001"/>
    <s v="model"/>
    <n v="5644.2"/>
    <n v="19029.990000000002"/>
    <s v="NA"/>
    <s v="NA"/>
    <s v="NA"/>
    <s v="NA"/>
    <s v="NA"/>
    <s v="NA"/>
    <s v="NA"/>
    <s v="NA"/>
    <s v="NA"/>
    <s v="NA"/>
    <s v="NA"/>
    <s v="NA"/>
    <s v="NA"/>
    <s v="NA"/>
    <s v="NA"/>
    <s v="NA"/>
    <s v="NA"/>
    <s v="NA"/>
    <s v="NA"/>
    <s v="NA"/>
    <s v="NA"/>
    <s v="NA"/>
    <s v="NA"/>
    <s v="NA"/>
  </r>
  <r>
    <x v="79"/>
    <x v="0"/>
    <s v="core"/>
    <x v="4"/>
    <x v="0"/>
    <s v="20,001-100,000"/>
    <s v="rural"/>
    <n v="76"/>
    <n v="50.114919999999998"/>
    <n v="1006258"/>
    <n v="1006258"/>
    <n v="0"/>
    <n v="1978"/>
    <n v="1978"/>
    <s v="Pre-1980"/>
    <s v="F"/>
    <m/>
    <s v="Pool"/>
    <m/>
    <s v="Other"/>
    <s v="Public Assembly"/>
    <s v="Other"/>
    <b v="0"/>
    <s v="Assembly / Recreation"/>
    <n v="76"/>
    <s v="NA"/>
    <n v="0"/>
    <s v="NA"/>
    <n v="0"/>
    <n v="24"/>
    <n v="0"/>
    <n v="0"/>
    <n v="20079"/>
    <n v="20079"/>
    <n v="0"/>
    <x v="1"/>
    <n v="100"/>
    <n v="0"/>
    <n v="0"/>
    <n v="0"/>
    <n v="0"/>
    <n v="0"/>
    <n v="0"/>
    <n v="1"/>
    <n v="0"/>
    <n v="0"/>
    <s v="S"/>
    <n v="0"/>
    <n v="4715"/>
    <n v="247"/>
    <s v="&lt; 6000 HDD"/>
    <n v="0"/>
    <n v="100"/>
    <n v="1"/>
    <s v="No"/>
    <n v="76"/>
    <n v="76"/>
    <n v="168"/>
    <n v="76"/>
    <n v="1"/>
    <n v="0"/>
    <n v="0"/>
    <s v="60-79 Hrs/Wk"/>
    <n v="50"/>
    <b v="1"/>
    <b v="1"/>
    <b v="0"/>
    <b v="0"/>
    <b v="0"/>
    <b v="0"/>
    <b v="0"/>
    <b v="0"/>
    <b v="0"/>
    <s v="NA"/>
    <s v="NA"/>
    <s v="NA"/>
    <s v="NA"/>
    <s v="Yes"/>
    <n v="10"/>
    <n v="100"/>
    <s v="No"/>
    <s v="Yes"/>
    <n v="10"/>
    <n v="100"/>
    <s v="No"/>
    <s v="No"/>
    <s v="NA"/>
    <s v="NA"/>
    <s v="Unknown"/>
    <s v="Yes"/>
    <n v="15"/>
    <n v="20"/>
    <s v="Yes"/>
    <s v="No"/>
    <s v="NA"/>
    <s v="NA"/>
    <s v="Unknown"/>
    <s v="No"/>
    <s v="NA"/>
    <s v="NA"/>
    <s v="No"/>
    <s v="No"/>
    <s v="NA"/>
    <s v="NA"/>
    <s v="No"/>
    <s v="No"/>
    <s v="NA"/>
    <s v="NA"/>
    <s v="Unknown"/>
    <n v="600"/>
    <n v="0"/>
    <n v="18"/>
    <n v="10800"/>
    <n v="1"/>
    <n v="0"/>
    <n v="50"/>
    <n v="0"/>
    <n v="0"/>
    <n v="50"/>
    <n v="0"/>
    <n v="0"/>
    <n v="0"/>
    <n v="0"/>
    <n v="0"/>
    <n v="50"/>
    <n v="0"/>
    <n v="0"/>
    <n v="108"/>
    <s v="NA"/>
    <s v="NA"/>
    <s v="NA"/>
    <s v="S"/>
    <n v="0"/>
    <s v="Age of Building"/>
    <n v="0"/>
    <n v="0"/>
    <n v="0"/>
    <n v="100"/>
    <n v="100"/>
    <n v="0"/>
    <n v="0"/>
    <n v="0"/>
    <n v="0"/>
    <n v="18750"/>
    <n v="100"/>
    <n v="0"/>
    <n v="0"/>
    <n v="0"/>
    <b v="0"/>
    <n v="0"/>
    <n v="100"/>
    <n v="0"/>
    <n v="0"/>
    <n v="0"/>
    <n v="0.91624000000000005"/>
    <n v="0.91624000000000005"/>
    <s v="NA"/>
    <n v="0"/>
    <n v="4.0092000000000003E-2"/>
    <n v="18397.169999999998"/>
    <s v="NA"/>
    <n v="0"/>
    <n v="805"/>
    <n v="16.388829999999999"/>
    <n v="16.894559999999998"/>
    <s v="NA"/>
    <s v="NA"/>
    <n v="62.064810000000001"/>
    <n v="38.84939"/>
    <n v="62.064810000000001"/>
    <n v="36.475969999999997"/>
    <n v="58.668619999999997"/>
    <n v="36.475969999999997"/>
    <n v="1.4592160000000001"/>
    <n v="2.4819930000000001"/>
    <n v="1.4592160000000001"/>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27.44576"/>
    <n v="40.772599999999997"/>
    <n v="27.44576"/>
    <n v="0"/>
    <n v="0"/>
    <n v="0"/>
    <n v="72.554239999999993"/>
    <n v="59.227400000000003"/>
    <n v="72.554239999999993"/>
    <n v="0"/>
    <n v="0"/>
    <n v="0"/>
    <n v="100"/>
    <n v="100"/>
    <n v="100"/>
    <n v="0"/>
    <n v="0"/>
    <n v="0"/>
    <n v="0"/>
    <n v="0"/>
    <n v="0"/>
    <n v="62.064810000000001"/>
    <n v="38.84939"/>
    <n v="62.064810000000001"/>
    <n v="37.935189999999999"/>
    <n v="61.15061"/>
    <n v="37.935189999999999"/>
    <n v="0"/>
    <n v="0"/>
    <n v="0"/>
    <n v="0"/>
    <n v="0"/>
    <n v="0"/>
    <n v="0"/>
    <n v="0"/>
    <n v="0"/>
    <n v="100"/>
    <n v="100"/>
    <n v="100"/>
    <n v="0"/>
    <n v="0"/>
    <n v="0"/>
    <n v="0"/>
    <n v="0"/>
    <n v="0"/>
    <n v="0"/>
    <n v="0"/>
    <n v="0"/>
    <n v="0"/>
    <n v="0"/>
    <n v="0"/>
    <b v="0"/>
    <n v="0"/>
    <b v="0"/>
    <n v="0"/>
    <b v="0"/>
    <n v="0"/>
    <b v="0"/>
    <n v="0"/>
    <b v="1"/>
    <n v="100"/>
    <b v="0"/>
    <n v="0"/>
    <b v="0"/>
    <n v="0"/>
    <b v="0"/>
    <n v="0"/>
    <n v="0"/>
    <n v="0"/>
    <n v="0"/>
    <n v="0"/>
    <n v="16.66667"/>
    <n v="0"/>
    <n v="0"/>
    <n v="0"/>
    <n v="0"/>
    <n v="100"/>
    <n v="83.333330000000004"/>
    <n v="100"/>
    <n v="0"/>
    <n v="0"/>
    <n v="0"/>
    <n v="0"/>
    <n v="0"/>
    <n v="0"/>
    <n v="0"/>
    <n v="0"/>
    <n v="0"/>
    <n v="0"/>
    <n v="0"/>
    <n v="0"/>
    <n v="0"/>
    <n v="0"/>
    <n v="0"/>
    <n v="100"/>
    <n v="100"/>
    <n v="100"/>
    <n v="0"/>
    <n v="0"/>
    <n v="0"/>
    <n v="0"/>
    <n v="0"/>
    <n v="0"/>
    <n v="0"/>
    <n v="0"/>
    <n v="0"/>
    <b v="1"/>
    <n v="40"/>
    <b v="1"/>
    <n v="60"/>
    <b v="0"/>
    <n v="0"/>
    <b v="0"/>
    <n v="0"/>
    <b v="0"/>
    <n v="0"/>
    <b v="1"/>
    <n v="0"/>
    <s v="NA"/>
    <s v="NA"/>
    <s v="NA"/>
    <s v="NA"/>
    <s v="NA"/>
    <s v="NA"/>
    <s v="NA"/>
    <s v="NA"/>
    <s v="NA"/>
    <s v="NA"/>
    <s v="NA"/>
    <s v="NA"/>
    <s v="NA"/>
    <s v="NA"/>
    <s v="NA"/>
    <s v="NA"/>
    <s v="NA"/>
    <s v="NA"/>
    <s v="NA"/>
    <s v="NA"/>
    <s v="NA"/>
    <s v="NA"/>
    <s v="NA"/>
    <s v="NA"/>
    <s v="NA"/>
    <s v="NA"/>
    <s v="NA"/>
    <s v="NA"/>
    <s v="NA"/>
    <s v="NA"/>
    <s v="NA"/>
    <s v="NA"/>
    <s v="NA"/>
    <s v="NA"/>
    <s v="NA"/>
    <s v="NA"/>
    <s v="NA"/>
    <s v="Unknown"/>
    <s v="none"/>
    <s v="NA"/>
    <s v="N"/>
    <s v="NA"/>
    <s v="NA"/>
    <s v="NA"/>
    <n v="0"/>
    <n v="100"/>
    <s v="Boiler"/>
    <s v="Natural Gas"/>
    <s v="Natural Gas"/>
    <s v="NA"/>
    <s v="None"/>
    <s v="NA"/>
    <s v="NA"/>
    <s v="NA"/>
    <n v="2"/>
    <s v="Natural Gas"/>
    <n v="5553"/>
    <n v="33"/>
    <n v="33"/>
    <s v="C"/>
    <s v="NA"/>
    <s v="NA"/>
    <s v="None"/>
    <s v="NA"/>
    <s v="None"/>
    <s v="NA"/>
    <s v="NA"/>
    <s v="NA"/>
    <s v="NA"/>
    <s v="NA"/>
    <s v="NA"/>
    <s v="NA"/>
    <s v="NA"/>
    <b v="0"/>
    <b v="0"/>
    <b v="0"/>
    <b v="0"/>
    <b v="0"/>
    <b v="0"/>
    <b v="0"/>
    <b v="0"/>
    <b v="0"/>
    <b v="0"/>
    <b v="0"/>
    <n v="199"/>
    <n v="7"/>
    <n v="7"/>
    <n v="0"/>
    <n v="0"/>
    <n v="10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0"/>
    <s v="N"/>
    <n v="0"/>
    <n v="0"/>
    <n v="0"/>
    <n v="0"/>
    <n v="0"/>
    <n v="0"/>
    <x v="0"/>
    <n v="0"/>
    <s v="N"/>
    <n v="0"/>
    <n v="0"/>
    <n v="0"/>
    <b v="1"/>
    <b v="0"/>
    <s v="Natural Gas"/>
    <b v="1"/>
    <b v="0"/>
    <s v="Natural Gas"/>
    <n v="1"/>
    <n v="0"/>
    <n v="0"/>
    <n v="0"/>
    <n v="0"/>
    <n v="0"/>
    <n v="0"/>
    <n v="0"/>
    <n v="0"/>
    <n v="0"/>
    <n v="5.7847489999999997"/>
    <n v="2.3791920000000002"/>
    <s v="model"/>
    <n v="116152"/>
    <n v="47771.79"/>
    <s v="NA"/>
    <s v="NA"/>
    <s v="NA"/>
    <s v="NA"/>
    <s v="NA"/>
    <s v="NA"/>
    <s v="NA"/>
    <s v="NA"/>
    <s v="NA"/>
    <s v="NA"/>
    <s v="NA"/>
    <s v="NA"/>
    <s v="NA"/>
    <s v="NA"/>
    <s v="NA"/>
    <s v="NA"/>
    <s v="NA"/>
    <s v="NA"/>
    <s v="NA"/>
    <s v="NA"/>
    <s v="NA"/>
    <s v="NA"/>
    <s v="NA"/>
    <s v="NA"/>
    <n v="2.969271"/>
    <n v="2.8961079999999999"/>
    <s v="actual"/>
    <n v="59619.99"/>
    <n v="58150.96"/>
    <n v="8239.7780000000002"/>
    <n v="6819.0910000000003"/>
    <n v="6237.2070000000003"/>
    <n v="4766.5860000000002"/>
    <n v="3951.6480000000001"/>
    <n v="2943.0450000000001"/>
    <n v="2783.3870000000002"/>
    <n v="2525.0949999999998"/>
    <n v="3140.067"/>
    <n v="4624.1719999999996"/>
    <n v="6419.4939999999997"/>
    <n v="7170.424"/>
    <n v="7406.4390000000003"/>
    <n v="6137.0259999999998"/>
    <n v="6029.36"/>
    <n v="5147.1959999999999"/>
    <n v="4233.7560000000003"/>
    <n v="3128.8290000000002"/>
    <n v="2532.6579999999999"/>
    <n v="2458.404"/>
    <n v="2899.3159999999998"/>
    <n v="4618.5290000000005"/>
    <n v="6119.2520000000004"/>
    <n v="7440.1909999999998"/>
  </r>
  <r>
    <x v="80"/>
    <x v="0"/>
    <s v="core"/>
    <x v="4"/>
    <x v="0"/>
    <s v="20,001-100,000"/>
    <s v="urban"/>
    <n v="70"/>
    <n v="100.9871"/>
    <n v="4039080"/>
    <n v="3877517"/>
    <n v="0"/>
    <n v="1954"/>
    <n v="1954"/>
    <s v="Pre-1980"/>
    <s v="F"/>
    <m/>
    <s v="Other Assembly"/>
    <s v="Other Assembly"/>
    <s v="Other"/>
    <s v="Public Assembly"/>
    <s v="Other"/>
    <b v="0"/>
    <s v="Classroom"/>
    <n v="55"/>
    <s v="Assembly / Recreation"/>
    <n v="26"/>
    <s v="Storage - Low Bay"/>
    <n v="4"/>
    <n v="15"/>
    <n v="0"/>
    <n v="0"/>
    <n v="39996"/>
    <n v="39996"/>
    <n v="0"/>
    <x v="1"/>
    <n v="96"/>
    <n v="0"/>
    <n v="100"/>
    <n v="0"/>
    <n v="0"/>
    <n v="0"/>
    <n v="4"/>
    <n v="2"/>
    <n v="1"/>
    <n v="12"/>
    <s v="M"/>
    <n v="2"/>
    <n v="4778"/>
    <n v="247"/>
    <s v="&lt; 6000 HDD"/>
    <n v="100"/>
    <n v="0"/>
    <n v="0"/>
    <s v="Yes"/>
    <n v="53.096150000000002"/>
    <n v="42.413460000000001"/>
    <n v="48.26923"/>
    <n v="76.201920000000001"/>
    <n v="0"/>
    <n v="0"/>
    <n v="0"/>
    <s v="50-59 Hrs/Wk"/>
    <n v="41.8"/>
    <b v="1"/>
    <b v="1"/>
    <b v="0"/>
    <b v="0"/>
    <b v="0"/>
    <b v="0"/>
    <b v="0"/>
    <b v="0"/>
    <b v="0"/>
    <s v="NA"/>
    <s v="NA"/>
    <s v="NA"/>
    <s v="NA"/>
    <s v="Yes"/>
    <n v="40"/>
    <n v="100"/>
    <s v="Yes"/>
    <s v="Yes"/>
    <n v="2"/>
    <n v="100"/>
    <s v="Yes"/>
    <s v="No"/>
    <s v="NA"/>
    <s v="NA"/>
    <s v="Yes"/>
    <s v="No"/>
    <s v="NA"/>
    <s v="NA"/>
    <s v="No"/>
    <s v="Yes"/>
    <n v="10"/>
    <n v="100"/>
    <s v="No"/>
    <s v="Yes"/>
    <n v="10"/>
    <n v="100"/>
    <s v="No"/>
    <s v="Yes"/>
    <n v="3"/>
    <n v="99"/>
    <s v="Yes"/>
    <s v="Yes"/>
    <n v="8"/>
    <n v="43"/>
    <s v="Yes"/>
    <n v="2630"/>
    <n v="765"/>
    <n v="10"/>
    <n v="33950"/>
    <n v="21"/>
    <n v="37"/>
    <n v="13"/>
    <n v="0"/>
    <n v="37"/>
    <n v="13"/>
    <n v="0"/>
    <n v="0"/>
    <n v="0"/>
    <n v="26"/>
    <n v="74"/>
    <n v="0"/>
    <n v="0"/>
    <n v="0"/>
    <n v="7129.5"/>
    <n v="0"/>
    <n v="100"/>
    <n v="0"/>
    <s v="P"/>
    <n v="22.857140000000001"/>
    <s v="0-5 years"/>
    <n v="100"/>
    <n v="0"/>
    <n v="0"/>
    <n v="0"/>
    <n v="100"/>
    <n v="0"/>
    <n v="0"/>
    <n v="0"/>
    <n v="0"/>
    <n v="36690.65"/>
    <n v="28.617650000000001"/>
    <n v="40.882350000000002"/>
    <n v="30.5"/>
    <n v="0"/>
    <b v="1"/>
    <n v="128"/>
    <n v="83"/>
    <n v="17"/>
    <n v="0"/>
    <n v="0"/>
    <n v="2.1721059999999999"/>
    <n v="2.1721059999999999"/>
    <s v="NA"/>
    <n v="2.5000000000000001E-3"/>
    <n v="1.7496000000000001E-2"/>
    <n v="86875.57"/>
    <s v="NA"/>
    <n v="100"/>
    <n v="699.75750000000005"/>
    <n v="11.331049999999999"/>
    <n v="13.709350000000001"/>
    <s v="Y"/>
    <n v="30"/>
    <n v="0"/>
    <n v="0"/>
    <n v="0"/>
    <n v="20.083290000000002"/>
    <n v="38.441279999999999"/>
    <n v="21.67783"/>
    <n v="62.738709999999998"/>
    <n v="49.147829999999999"/>
    <n v="67.719939999999994"/>
    <n v="0.74259500000000001"/>
    <n v="1.659114"/>
    <n v="0.44589499999999999"/>
    <n v="0"/>
    <n v="0"/>
    <n v="0"/>
    <n v="8.018872"/>
    <n v="2.1368079999999998"/>
    <n v="7.9611960000000002"/>
    <n v="5.7200000000000001E-2"/>
    <n v="1.3961840000000001"/>
    <n v="6.3324000000000005E-2"/>
    <n v="8.3593329999999995"/>
    <n v="7.218788"/>
    <n v="2.1318160000000002"/>
    <n v="0"/>
    <n v="0"/>
    <n v="0"/>
    <n v="0"/>
    <n v="0"/>
    <n v="0"/>
    <n v="100"/>
    <n v="100"/>
    <n v="100"/>
    <n v="100"/>
    <n v="100"/>
    <n v="100"/>
    <n v="0"/>
    <n v="0"/>
    <n v="0"/>
    <n v="0"/>
    <n v="0"/>
    <n v="0"/>
    <n v="97.939869999999999"/>
    <n v="98.058989999999994"/>
    <n v="97.939869999999999"/>
    <n v="0"/>
    <n v="0"/>
    <n v="0"/>
    <n v="0"/>
    <n v="0"/>
    <n v="0"/>
    <n v="0"/>
    <n v="0"/>
    <n v="0"/>
    <n v="2.0601280000000002"/>
    <n v="1.9410099999999999"/>
    <n v="2.0601280000000002"/>
    <n v="0"/>
    <n v="0"/>
    <n v="0"/>
    <n v="100"/>
    <n v="100"/>
    <n v="100"/>
    <n v="0.89074799999999998"/>
    <n v="1.7748409999999999"/>
    <n v="0.89074799999999998"/>
    <n v="88.435609999999997"/>
    <n v="90.907300000000006"/>
    <n v="88.435609999999997"/>
    <n v="10.673640000000001"/>
    <n v="7.3178619999999999"/>
    <n v="10.673640000000001"/>
    <n v="0"/>
    <n v="0"/>
    <n v="0"/>
    <n v="0"/>
    <n v="0"/>
    <n v="0"/>
    <n v="1.127248"/>
    <n v="1.995657"/>
    <n v="1.127248"/>
    <n v="52.355629999999998"/>
    <n v="56.704839999999997"/>
    <n v="52.355629999999998"/>
    <n v="46.517119999999998"/>
    <n v="41.299500000000002"/>
    <n v="46.517119999999998"/>
    <n v="8.018872"/>
    <n v="2.1368079999999998"/>
    <n v="7.9611960000000002"/>
    <n v="82.822000000000003"/>
    <n v="87.589110000000005"/>
    <n v="89.397769999999994"/>
    <n v="0.64959999999999996"/>
    <n v="1.0916349999999999"/>
    <n v="0.39005600000000001"/>
    <n v="0.172213"/>
    <n v="0.14011699999999999"/>
    <n v="4.3917999999999999E-2"/>
    <n v="8.3373159999999995"/>
    <n v="9.0423340000000003"/>
    <n v="2.2070620000000001"/>
    <n v="0"/>
    <n v="0"/>
    <n v="0"/>
    <n v="0"/>
    <n v="0"/>
    <n v="0"/>
    <n v="0"/>
    <n v="0"/>
    <n v="0"/>
    <n v="100"/>
    <n v="100"/>
    <n v="100"/>
    <n v="0"/>
    <n v="0"/>
    <n v="0"/>
    <b v="0"/>
    <n v="0"/>
    <b v="0"/>
    <n v="0"/>
    <b v="0"/>
    <n v="0"/>
    <b v="0"/>
    <n v="0"/>
    <b v="1"/>
    <n v="100"/>
    <b v="0"/>
    <n v="0"/>
    <b v="0"/>
    <n v="0"/>
    <b v="0"/>
    <n v="0"/>
    <n v="0"/>
    <n v="22.22222"/>
    <n v="0"/>
    <n v="0"/>
    <n v="0"/>
    <n v="0"/>
    <n v="0"/>
    <n v="0"/>
    <n v="0"/>
    <n v="100"/>
    <n v="77.777780000000007"/>
    <n v="100"/>
    <n v="0"/>
    <n v="0"/>
    <n v="0"/>
    <n v="0"/>
    <n v="0"/>
    <n v="0"/>
    <n v="0"/>
    <n v="0"/>
    <n v="0"/>
    <n v="12.66816"/>
    <n v="11.11111"/>
    <n v="25.45889"/>
    <n v="0"/>
    <n v="0"/>
    <n v="0"/>
    <n v="0"/>
    <n v="22.22222"/>
    <n v="0"/>
    <n v="0"/>
    <n v="0"/>
    <n v="0"/>
    <n v="87.33184"/>
    <n v="66.666669999999996"/>
    <n v="74.541110000000003"/>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96"/>
    <s v="Boiler"/>
    <s v="Natural Gas"/>
    <s v="Natural Gas"/>
    <s v="NA"/>
    <s v="Boiler"/>
    <s v="Natural Gas"/>
    <s v="Natural Gas"/>
    <s v="10-19 Years"/>
    <n v="1"/>
    <s v="Natural Gas"/>
    <n v="3500"/>
    <n v="59"/>
    <n v="59"/>
    <s v="SH"/>
    <s v="NA"/>
    <s v="N"/>
    <s v="None"/>
    <s v="NA"/>
    <s v="None"/>
    <s v="NA"/>
    <s v="NA"/>
    <s v="NA"/>
    <s v="NA"/>
    <s v="NA"/>
    <s v="NA"/>
    <s v="NA"/>
    <s v="NA"/>
    <b v="0"/>
    <b v="0"/>
    <b v="0"/>
    <b v="0"/>
    <b v="1"/>
    <b v="0"/>
    <b v="0"/>
    <b v="0"/>
    <b v="0"/>
    <b v="1"/>
    <b v="0"/>
    <n v="603.47299999999996"/>
    <n v="8.1857950000000006"/>
    <n v="10"/>
    <n v="36.517290000000003"/>
    <n v="63.482709999999997"/>
    <n v="0"/>
    <n v="0"/>
    <n v="0"/>
    <n v="66.875069999999994"/>
    <n v="33.124929999999999"/>
    <n v="0"/>
    <s v="NA"/>
    <s v="NA"/>
    <s v="NA"/>
    <s v="NA"/>
    <s v="NA"/>
    <s v="NA"/>
    <s v="NA"/>
    <s v="NA"/>
    <s v="NA"/>
    <b v="0"/>
    <n v="0"/>
    <s v="NA"/>
    <s v="NA"/>
    <b v="1"/>
    <n v="65"/>
    <s v="INC"/>
    <b v="0"/>
    <n v="0"/>
    <s v="NA"/>
    <s v="NA"/>
    <s v="NA"/>
    <s v="NA"/>
    <s v="NA"/>
    <s v="NA"/>
    <s v="NA"/>
    <s v="NA"/>
    <s v="NA"/>
    <b v="0"/>
    <b v="0"/>
    <b v="1"/>
    <b v="0"/>
    <b v="0"/>
    <b v="0"/>
    <n v="563"/>
    <s v="N"/>
    <s v="E"/>
    <s v="N"/>
    <s v="E"/>
    <s v="N"/>
    <s v="E"/>
    <s v="E"/>
    <s v="NA"/>
    <s v="NA"/>
    <s v="NA"/>
    <b v="0"/>
    <s v="N"/>
    <n v="0"/>
    <n v="0"/>
    <n v="0"/>
    <n v="0"/>
    <n v="0"/>
    <n v="0"/>
    <x v="0"/>
    <n v="0"/>
    <s v="N"/>
    <n v="0"/>
    <n v="0"/>
    <n v="0"/>
    <b v="0"/>
    <b v="0"/>
    <s v="None"/>
    <b v="0"/>
    <b v="0"/>
    <s v="None"/>
    <n v="0"/>
    <s v="NA"/>
    <s v="NA"/>
    <s v="NA"/>
    <s v="NA"/>
    <n v="10"/>
    <n v="3"/>
    <n v="0"/>
    <n v="0"/>
    <n v="0"/>
    <n v="4.457287"/>
    <n v="19.062799999999999"/>
    <s v="model"/>
    <n v="178273.6"/>
    <n v="762435.7"/>
    <s v="NA"/>
    <s v="NA"/>
    <s v="NA"/>
    <s v="NA"/>
    <s v="NA"/>
    <s v="NA"/>
    <s v="NA"/>
    <s v="NA"/>
    <s v="NA"/>
    <s v="NA"/>
    <s v="NA"/>
    <s v="NA"/>
    <s v="NA"/>
    <s v="NA"/>
    <s v="NA"/>
    <s v="NA"/>
    <s v="NA"/>
    <s v="NA"/>
    <s v="NA"/>
    <s v="NA"/>
    <s v="NA"/>
    <s v="NA"/>
    <s v="NA"/>
    <s v="NA"/>
    <n v="0.29472999999999999"/>
    <n v="0.32169500000000001"/>
    <s v="actual"/>
    <n v="11788.02"/>
    <n v="12866.53"/>
    <n v="2040.134"/>
    <n v="1836.5440000000001"/>
    <n v="1472.5809999999999"/>
    <n v="868.5317"/>
    <n v="482.72050000000002"/>
    <n v="150.2424"/>
    <n v="25.5977"/>
    <n v="26.91272"/>
    <n v="317.55630000000002"/>
    <n v="953.2"/>
    <n v="1702.963"/>
    <n v="1911.038"/>
    <n v="2103.1309999999999"/>
    <n v="1658.808"/>
    <n v="1518.778"/>
    <n v="1171.3979999999999"/>
    <n v="767.46789999999999"/>
    <n v="377.0018"/>
    <n v="137.3364"/>
    <n v="118.4863"/>
    <n v="355.4588"/>
    <n v="969.43309999999997"/>
    <n v="1594.1790000000001"/>
    <n v="2095.0529999999999"/>
  </r>
  <r>
    <x v="81"/>
    <x v="0"/>
    <s v="core"/>
    <x v="4"/>
    <x v="0"/>
    <s v="100,001+"/>
    <s v="urban"/>
    <n v="71"/>
    <n v="14.48049"/>
    <n v="1529140"/>
    <n v="1529140"/>
    <n v="1529140"/>
    <n v="1972"/>
    <n v="2003"/>
    <s v="1981-2003"/>
    <s v="F"/>
    <m/>
    <s v="Religious Assembly"/>
    <m/>
    <s v="Other"/>
    <s v="Religious Worship"/>
    <s v="Other"/>
    <b v="0"/>
    <s v="Assembly / Recreation"/>
    <n v="55"/>
    <s v="Classroom"/>
    <n v="40"/>
    <s v="Office"/>
    <n v="5"/>
    <n v="0"/>
    <n v="0"/>
    <n v="0"/>
    <n v="105600"/>
    <n v="105600"/>
    <n v="0"/>
    <x v="3"/>
    <n v="100"/>
    <n v="0"/>
    <n v="100"/>
    <n v="100"/>
    <n v="100"/>
    <n v="0"/>
    <n v="0"/>
    <n v="2"/>
    <n v="0"/>
    <n v="150"/>
    <s v="S"/>
    <n v="0"/>
    <n v="4777"/>
    <n v="262"/>
    <s v="&lt; 6000 HDD"/>
    <n v="100"/>
    <n v="0"/>
    <n v="0"/>
    <s v="Yes"/>
    <n v="50"/>
    <n v="2"/>
    <n v="2.5"/>
    <n v="2.5"/>
    <n v="0"/>
    <n v="0"/>
    <n v="0"/>
    <s v="50-59 Hrs/Wk"/>
    <n v="52"/>
    <b v="1"/>
    <b v="1"/>
    <b v="0"/>
    <b v="0"/>
    <b v="0"/>
    <b v="0"/>
    <b v="0"/>
    <b v="0"/>
    <b v="0"/>
    <s v="NA"/>
    <s v="NA"/>
    <s v="NA"/>
    <s v="NA"/>
    <s v="Yes"/>
    <n v="2"/>
    <n v="5"/>
    <s v="Yes"/>
    <s v="Yes"/>
    <n v="2"/>
    <n v="5"/>
    <s v="Yes"/>
    <s v="Yes"/>
    <n v="2"/>
    <n v="5"/>
    <s v="Yes"/>
    <s v="Yes"/>
    <n v="1"/>
    <n v="0"/>
    <s v="No"/>
    <s v="Yes"/>
    <n v="1"/>
    <n v="0"/>
    <s v="No"/>
    <s v="No"/>
    <s v="NA"/>
    <s v="NA"/>
    <s v="No"/>
    <s v="No"/>
    <s v="NA"/>
    <s v="NA"/>
    <s v="No"/>
    <s v="No"/>
    <s v="NA"/>
    <s v="NA"/>
    <s v="No"/>
    <n v="1530"/>
    <n v="1200"/>
    <n v="12"/>
    <n v="32760"/>
    <n v="10"/>
    <n v="60"/>
    <n v="0"/>
    <n v="40"/>
    <n v="0"/>
    <n v="0"/>
    <n v="0"/>
    <n v="0"/>
    <n v="0"/>
    <n v="40"/>
    <n v="0"/>
    <n v="60"/>
    <n v="0"/>
    <n v="0"/>
    <n v="3276"/>
    <n v="0"/>
    <n v="100"/>
    <n v="0"/>
    <s v="P"/>
    <n v="20"/>
    <s v="Age of Building"/>
    <n v="0"/>
    <n v="0"/>
    <n v="0"/>
    <n v="100"/>
    <n v="100"/>
    <n v="0"/>
    <n v="0"/>
    <n v="0"/>
    <n v="0"/>
    <n v="31111.11"/>
    <n v="45"/>
    <n v="55"/>
    <n v="0"/>
    <n v="0"/>
    <b v="1"/>
    <n v="150"/>
    <n v="100"/>
    <n v="0"/>
    <n v="0"/>
    <n v="0"/>
    <n v="1.1484510000000001"/>
    <n v="1.1484510000000001"/>
    <s v="NA"/>
    <n v="9.4700000000000003E-4"/>
    <n v="1.6126999999999999E-2"/>
    <n v="121276.4"/>
    <s v="NA"/>
    <n v="100"/>
    <n v="1703"/>
    <n v="14.709530000000001"/>
    <n v="19.93186"/>
    <s v="Y"/>
    <n v="20"/>
    <n v="3.546897"/>
    <n v="1.7319800000000001"/>
    <n v="6.5612630000000003"/>
    <n v="29.422689999999999"/>
    <n v="32.190339999999999"/>
    <n v="54.427849999999999"/>
    <n v="0"/>
    <n v="0"/>
    <n v="0"/>
    <n v="15.74952"/>
    <n v="38.8416"/>
    <n v="16.207129999999999"/>
    <n v="0"/>
    <n v="0"/>
    <n v="0"/>
    <n v="0"/>
    <n v="0"/>
    <n v="0"/>
    <n v="0.26789400000000002"/>
    <n v="3.10032"/>
    <n v="0.508274"/>
    <n v="51.012999999999998"/>
    <n v="24.135760000000001"/>
    <n v="22.295480000000001"/>
    <n v="0"/>
    <n v="0"/>
    <n v="0"/>
    <n v="0"/>
    <n v="0"/>
    <n v="0"/>
    <n v="100"/>
    <n v="100"/>
    <n v="100"/>
    <n v="64.608850000000004"/>
    <n v="51.154020000000003"/>
    <n v="64.608850000000004"/>
    <n v="35.391150000000003"/>
    <n v="48.845979999999997"/>
    <n v="35.391150000000003"/>
    <n v="0"/>
    <n v="0"/>
    <n v="0"/>
    <n v="18.221689999999999"/>
    <n v="18.338650000000001"/>
    <n v="18.221689999999999"/>
    <n v="0"/>
    <n v="0"/>
    <n v="0"/>
    <n v="0"/>
    <n v="0"/>
    <n v="0"/>
    <n v="81.778310000000005"/>
    <n v="81.661349999999999"/>
    <n v="81.778310000000005"/>
    <n v="0"/>
    <n v="0"/>
    <n v="0"/>
    <s v="NA"/>
    <s v="NA"/>
    <s v="NA"/>
    <s v="NA"/>
    <s v="NA"/>
    <s v="NA"/>
    <n v="0"/>
    <n v="0"/>
    <n v="0"/>
    <n v="4.555231"/>
    <n v="7.7717390000000002"/>
    <n v="4.555231"/>
    <n v="15.70866"/>
    <n v="18.242239999999999"/>
    <n v="15.70866"/>
    <n v="79.736109999999996"/>
    <n v="73.986019999999996"/>
    <n v="79.736109999999996"/>
    <s v="NA"/>
    <s v="NA"/>
    <s v="NA"/>
    <s v="NA"/>
    <s v="NA"/>
    <s v="NA"/>
    <s v="NA"/>
    <s v="NA"/>
    <s v="NA"/>
    <s v="NA"/>
    <s v="NA"/>
    <s v="NA"/>
    <n v="3.546897"/>
    <n v="1.7319800000000001"/>
    <n v="6.5612630000000003"/>
    <n v="29.422689999999999"/>
    <n v="32.190339999999999"/>
    <n v="54.427849999999999"/>
    <n v="6.3637990000000002"/>
    <n v="20.80076"/>
    <n v="6.0811019999999996"/>
    <n v="1.8125260000000001"/>
    <n v="3.0790760000000001"/>
    <n v="0.88077099999999997"/>
    <n v="58.854089999999999"/>
    <n v="42.197839999999999"/>
    <n v="32.049010000000003"/>
    <n v="100"/>
    <n v="100"/>
    <n v="100"/>
    <n v="0"/>
    <n v="0"/>
    <n v="0"/>
    <n v="0"/>
    <n v="0"/>
    <n v="0"/>
    <n v="0"/>
    <n v="0"/>
    <n v="0"/>
    <n v="0"/>
    <n v="0"/>
    <n v="0"/>
    <b v="0"/>
    <n v="0"/>
    <b v="0"/>
    <n v="0"/>
    <b v="0"/>
    <n v="0"/>
    <b v="0"/>
    <n v="0"/>
    <b v="1"/>
    <n v="99.732110000000006"/>
    <b v="0"/>
    <n v="0"/>
    <b v="1"/>
    <n v="0.26789400000000002"/>
    <b v="0"/>
    <n v="0"/>
    <n v="33.470350000000003"/>
    <n v="30"/>
    <n v="35.514200000000002"/>
    <n v="51.967120000000001"/>
    <n v="30"/>
    <n v="55.140470000000001"/>
    <n v="0"/>
    <n v="0"/>
    <n v="0"/>
    <n v="14.56254"/>
    <n v="40"/>
    <n v="9.3453300000000006"/>
    <n v="0"/>
    <n v="0"/>
    <n v="0"/>
    <n v="0"/>
    <n v="0"/>
    <n v="0"/>
    <n v="0"/>
    <n v="0"/>
    <n v="0"/>
    <n v="14.56254"/>
    <n v="40"/>
    <n v="9.3453300000000006"/>
    <n v="0"/>
    <n v="0"/>
    <n v="0"/>
    <n v="85.437460000000002"/>
    <n v="60"/>
    <n v="90.65466999999999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30.098040000000001"/>
    <n v="69.901960000000003"/>
    <s v="Heat Pump"/>
    <s v="Electricity"/>
    <s v="None"/>
    <s v="5-9 Years"/>
    <s v="Furnace"/>
    <s v="Natural Gas"/>
    <s v="None"/>
    <s v="10-19 Years"/>
    <s v="NA"/>
    <s v="NA"/>
    <s v="NA"/>
    <s v="NA"/>
    <s v="NA"/>
    <s v="NA"/>
    <s v="NA"/>
    <s v="NA"/>
    <s v="DX - Air"/>
    <s v="NA"/>
    <s v="DX - Air"/>
    <s v="10-19 Years"/>
    <s v="NA"/>
    <s v="NA"/>
    <s v="NA"/>
    <s v="NA"/>
    <s v="NA"/>
    <s v="NA"/>
    <s v="NA"/>
    <b v="0"/>
    <b v="0"/>
    <b v="0"/>
    <b v="0"/>
    <b v="1"/>
    <b v="0"/>
    <b v="0"/>
    <b v="1"/>
    <b v="0"/>
    <b v="1"/>
    <b v="0"/>
    <n v="251.548"/>
    <n v="3"/>
    <n v="3"/>
    <n v="94.574399999999997"/>
    <n v="0"/>
    <n v="0"/>
    <n v="5.425605"/>
    <n v="0"/>
    <n v="5.425605"/>
    <n v="94.574399999999997"/>
    <n v="0"/>
    <s v="NA"/>
    <s v="NA"/>
    <s v="NA"/>
    <s v="NA"/>
    <s v="NA"/>
    <s v="NA"/>
    <s v="NA"/>
    <s v="NA"/>
    <s v="NA"/>
    <b v="0"/>
    <n v="0"/>
    <s v="NA"/>
    <s v="NA"/>
    <b v="1"/>
    <n v="60"/>
    <s v="INC"/>
    <b v="0"/>
    <n v="0"/>
    <s v="NA"/>
    <s v="NA"/>
    <n v="0"/>
    <n v="0"/>
    <n v="0"/>
    <n v="0"/>
    <n v="2"/>
    <n v="0"/>
    <n v="0"/>
    <b v="0"/>
    <b v="0"/>
    <b v="0"/>
    <b v="1"/>
    <b v="0"/>
    <b v="0"/>
    <n v="600"/>
    <s v="E"/>
    <s v="E"/>
    <s v="N"/>
    <s v="E"/>
    <s v="E"/>
    <s v="N"/>
    <s v="G"/>
    <s v="NA"/>
    <s v="NA"/>
    <s v="NA"/>
    <s v="NA"/>
    <s v="NA"/>
    <s v="NA"/>
    <s v="NA"/>
    <s v="NA"/>
    <n v="0"/>
    <n v="0"/>
    <n v="0"/>
    <x v="1"/>
    <s v="NA"/>
    <s v="NA"/>
    <n v="0"/>
    <n v="0"/>
    <n v="0"/>
    <s v="NA"/>
    <s v="NA"/>
    <s v="NA"/>
    <s v="NA"/>
    <s v="NA"/>
    <s v="NA"/>
    <n v="0"/>
    <n v="25"/>
    <n v="0"/>
    <n v="0"/>
    <n v="15"/>
    <n v="20"/>
    <n v="0"/>
    <n v="0"/>
    <n v="0"/>
    <n v="0"/>
    <n v="4.1894390000000001"/>
    <n v="4.0777489999999998"/>
    <s v="actual"/>
    <n v="442404.8"/>
    <n v="430610.3"/>
    <n v="42640.89"/>
    <n v="35952.660000000003"/>
    <n v="36284.58"/>
    <n v="30647.63"/>
    <n v="32201.33"/>
    <n v="32532"/>
    <n v="40858.67"/>
    <n v="40529.33"/>
    <n v="35791.03"/>
    <n v="34546.21"/>
    <n v="38182.080000000002"/>
    <n v="42238.36"/>
    <n v="41812.94"/>
    <n v="36052.800000000003"/>
    <n v="37554.19"/>
    <n v="34227.760000000002"/>
    <n v="32613.71"/>
    <n v="30806.21"/>
    <n v="35966.07"/>
    <n v="36785.64"/>
    <n v="32069"/>
    <n v="33472.339999999997"/>
    <n v="37298.019999999997"/>
    <n v="41951.59"/>
    <n v="7.2536000000000003E-2"/>
    <n v="9.6672999999999995E-2"/>
    <s v="actual"/>
    <n v="7659.7610000000004"/>
    <n v="10208.68"/>
    <n v="1839.0650000000001"/>
    <n v="1098.0809999999999"/>
    <n v="765.36710000000005"/>
    <n v="436.34480000000002"/>
    <n v="122.96550000000001"/>
    <n v="32.903230000000001"/>
    <n v="21.419350000000001"/>
    <n v="22.052420000000001"/>
    <n v="71.25"/>
    <n v="399.8295"/>
    <n v="913.63639999999998"/>
    <n v="1936.847"/>
    <n v="1666.8989999999999"/>
    <n v="1320.6969999999999"/>
    <n v="1207.433"/>
    <n v="940.30169999999998"/>
    <n v="611.1961"/>
    <n v="307.73509999999999"/>
    <n v="98.304270000000002"/>
    <n v="91.893119999999996"/>
    <n v="254.30889999999999"/>
    <n v="756.51549999999997"/>
    <n v="1271.5440000000001"/>
    <n v="1681.8579999999999"/>
  </r>
  <r>
    <x v="82"/>
    <x v="0"/>
    <s v="core"/>
    <x v="4"/>
    <x v="0"/>
    <s v="20,001-100,000"/>
    <s v="urban"/>
    <n v="70"/>
    <n v="100.9871"/>
    <n v="7513037"/>
    <n v="7513037"/>
    <n v="7513037"/>
    <n v="1937"/>
    <n v="1937"/>
    <s v="Pre-1980"/>
    <s v="F"/>
    <m/>
    <s v="Library"/>
    <m/>
    <s v="Other"/>
    <s v="Public Assembly"/>
    <s v="Other"/>
    <b v="0"/>
    <s v="Assembly / Recreation"/>
    <n v="100"/>
    <s v="NA"/>
    <n v="0"/>
    <s v="NA"/>
    <n v="0"/>
    <n v="0"/>
    <n v="0"/>
    <n v="0"/>
    <n v="74396"/>
    <n v="74396"/>
    <n v="0"/>
    <x v="2"/>
    <n v="100"/>
    <n v="0"/>
    <n v="0"/>
    <n v="100"/>
    <n v="0"/>
    <n v="0"/>
    <n v="0"/>
    <n v="4"/>
    <n v="1"/>
    <n v="0"/>
    <s v="S"/>
    <n v="0"/>
    <n v="4777"/>
    <n v="262"/>
    <s v="&lt; 6000 HDD"/>
    <n v="100"/>
    <n v="0"/>
    <n v="0"/>
    <s v="Yes"/>
    <n v="45"/>
    <n v="45"/>
    <n v="55"/>
    <n v="45"/>
    <n v="0"/>
    <n v="0"/>
    <n v="0"/>
    <s v="40-49 Hrs/Wk"/>
    <n v="52"/>
    <b v="1"/>
    <b v="1"/>
    <b v="0"/>
    <b v="0"/>
    <b v="0"/>
    <b v="0"/>
    <b v="0"/>
    <b v="0"/>
    <b v="0"/>
    <s v="NA"/>
    <s v="NA"/>
    <s v="NA"/>
    <s v="NA"/>
    <s v="Yes"/>
    <n v="2"/>
    <n v="100"/>
    <s v="No"/>
    <s v="Yes"/>
    <n v="2"/>
    <n v="100"/>
    <s v="No"/>
    <s v="No"/>
    <s v="NA"/>
    <s v="NA"/>
    <s v="No"/>
    <s v="Yes"/>
    <n v="12"/>
    <n v="100"/>
    <s v="No"/>
    <s v="Yes"/>
    <n v="12"/>
    <n v="60"/>
    <s v="Yes"/>
    <s v="No"/>
    <s v="NA"/>
    <s v="NA"/>
    <s v="No"/>
    <s v="No"/>
    <s v="NA"/>
    <s v="NA"/>
    <s v="No"/>
    <s v="Yes"/>
    <n v="10"/>
    <n v="100"/>
    <s v="No"/>
    <n v="500"/>
    <n v="500"/>
    <n v="10"/>
    <n v="20000"/>
    <n v="20"/>
    <n v="0"/>
    <n v="100"/>
    <n v="0"/>
    <n v="0"/>
    <n v="0"/>
    <n v="0"/>
    <n v="0"/>
    <n v="0"/>
    <n v="100"/>
    <n v="0"/>
    <n v="0"/>
    <n v="0"/>
    <n v="0"/>
    <n v="4000"/>
    <n v="100"/>
    <n v="0"/>
    <n v="0"/>
    <s v="P"/>
    <n v="10"/>
    <s v="Age of Building"/>
    <n v="100"/>
    <n v="0"/>
    <n v="0"/>
    <n v="0"/>
    <n v="100"/>
    <n v="0"/>
    <n v="0"/>
    <n v="0"/>
    <n v="0"/>
    <n v="14000"/>
    <n v="100"/>
    <n v="0"/>
    <n v="0"/>
    <n v="0"/>
    <b v="0"/>
    <n v="0"/>
    <n v="0"/>
    <n v="0"/>
    <n v="0"/>
    <n v="100"/>
    <n v="0.92148600000000003"/>
    <n v="0.92148600000000003"/>
    <s v="NA"/>
    <n v="0"/>
    <n v="0"/>
    <n v="68554.91"/>
    <s v="NA"/>
    <n v="0"/>
    <n v="0"/>
    <n v="8"/>
    <n v="8"/>
    <s v="N"/>
    <s v="NA"/>
    <n v="0"/>
    <n v="0"/>
    <n v="0"/>
    <n v="91.27731"/>
    <n v="89.503389999999996"/>
    <n v="94.681139999999999"/>
    <n v="0"/>
    <n v="0"/>
    <n v="0"/>
    <n v="8.1360899999999994"/>
    <n v="8.2392780000000005"/>
    <n v="4.6947900000000002"/>
    <n v="0"/>
    <n v="0"/>
    <n v="0"/>
    <n v="0"/>
    <n v="0"/>
    <n v="0"/>
    <n v="0.58659600000000001"/>
    <n v="2.257336"/>
    <n v="0.62407299999999999"/>
    <n v="0"/>
    <n v="0"/>
    <n v="0"/>
    <n v="0"/>
    <n v="0"/>
    <n v="0"/>
    <n v="0"/>
    <n v="0"/>
    <n v="0"/>
    <n v="100"/>
    <n v="100"/>
    <n v="100"/>
    <n v="0"/>
    <n v="0"/>
    <n v="0"/>
    <n v="100"/>
    <n v="100"/>
    <n v="100"/>
    <s v="NA"/>
    <s v="NA"/>
    <s v="NA"/>
    <s v="NA"/>
    <s v="NA"/>
    <s v="NA"/>
    <s v="NA"/>
    <s v="NA"/>
    <s v="NA"/>
    <s v="NA"/>
    <s v="NA"/>
    <s v="NA"/>
    <s v="NA"/>
    <s v="NA"/>
    <s v="NA"/>
    <s v="NA"/>
    <s v="NA"/>
    <s v="NA"/>
    <s v="NA"/>
    <s v="NA"/>
    <s v="NA"/>
    <s v="NA"/>
    <s v="NA"/>
    <s v="NA"/>
    <n v="61.848909999999997"/>
    <n v="75.851200000000006"/>
    <n v="61.848909999999997"/>
    <n v="38.151090000000003"/>
    <n v="24.148800000000001"/>
    <n v="38.151090000000003"/>
    <n v="0"/>
    <n v="0"/>
    <n v="0"/>
    <n v="0"/>
    <n v="0"/>
    <n v="0"/>
    <s v="NA"/>
    <s v="NA"/>
    <s v="NA"/>
    <s v="NA"/>
    <s v="NA"/>
    <s v="NA"/>
    <s v="NA"/>
    <s v="NA"/>
    <s v="NA"/>
    <s v="NA"/>
    <s v="NA"/>
    <s v="NA"/>
    <n v="0"/>
    <n v="0"/>
    <n v="0"/>
    <n v="91.27731"/>
    <n v="89.503389999999996"/>
    <n v="94.681139999999999"/>
    <n v="0"/>
    <n v="0"/>
    <n v="0"/>
    <n v="0"/>
    <n v="0"/>
    <n v="0"/>
    <n v="8.7226870000000005"/>
    <n v="10.49661"/>
    <n v="5.3188630000000003"/>
    <s v="NA"/>
    <s v="NA"/>
    <s v="NA"/>
    <s v="NA"/>
    <s v="NA"/>
    <s v="NA"/>
    <s v="NA"/>
    <s v="NA"/>
    <s v="NA"/>
    <s v="NA"/>
    <s v="NA"/>
    <s v="NA"/>
    <s v="NA"/>
    <s v="NA"/>
    <s v="NA"/>
    <b v="0"/>
    <n v="0"/>
    <b v="0"/>
    <n v="0"/>
    <b v="0"/>
    <n v="0"/>
    <b v="0"/>
    <n v="0"/>
    <b v="1"/>
    <n v="99.780029999999996"/>
    <b v="0"/>
    <n v="0"/>
    <b v="1"/>
    <n v="0.219974"/>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VAV"/>
    <s v="standard"/>
    <s v="Variable Air Volume"/>
    <s v="A"/>
    <s v="N"/>
    <n v="50"/>
    <n v="30"/>
    <n v="0"/>
    <n v="100"/>
    <s v="Boiler"/>
    <s v="Natural Gas"/>
    <s v="Natural Gas"/>
    <s v="10-19 Years"/>
    <s v="Furnace"/>
    <s v="Natural Gas"/>
    <s v="None"/>
    <s v="10-19 Years"/>
    <n v="1"/>
    <s v="Natural Gas"/>
    <n v="600"/>
    <n v="12"/>
    <n v="12"/>
    <s v="SH"/>
    <s v="Y"/>
    <s v="N"/>
    <s v="Chiller"/>
    <s v="10-19 Years"/>
    <s v="DX - Air"/>
    <s v="10-19 Years"/>
    <n v="1"/>
    <n v="127.5"/>
    <n v="12"/>
    <n v="12"/>
    <s v="Screw"/>
    <s v="N"/>
    <s v="N"/>
    <b v="1"/>
    <b v="0"/>
    <b v="0"/>
    <b v="0"/>
    <b v="0"/>
    <b v="0"/>
    <b v="0"/>
    <b v="0"/>
    <b v="1"/>
    <b v="0"/>
    <b v="0"/>
    <n v="40.944000000000003"/>
    <n v="12"/>
    <n v="12"/>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647"/>
    <n v="0"/>
    <n v="10"/>
    <n v="0"/>
    <n v="0"/>
    <n v="0"/>
    <n v="0"/>
    <n v="0"/>
    <n v="7.1166790000000004"/>
    <n v="0.70048299999999997"/>
    <s v="model"/>
    <n v="529452.4"/>
    <n v="52113.1"/>
    <s v="NA"/>
    <s v="NA"/>
    <s v="NA"/>
    <s v="NA"/>
    <s v="NA"/>
    <s v="NA"/>
    <s v="NA"/>
    <s v="NA"/>
    <s v="NA"/>
    <s v="NA"/>
    <s v="NA"/>
    <s v="NA"/>
    <s v="NA"/>
    <s v="NA"/>
    <s v="NA"/>
    <s v="NA"/>
    <s v="NA"/>
    <s v="NA"/>
    <s v="NA"/>
    <s v="NA"/>
    <s v="NA"/>
    <s v="NA"/>
    <s v="NA"/>
    <s v="NA"/>
    <n v="0.18376500000000001"/>
    <n v="0.231684"/>
    <s v="actual"/>
    <n v="13671.39"/>
    <n v="17236.349999999999"/>
    <n v="2681.922"/>
    <n v="1858.3789999999999"/>
    <n v="1283.8610000000001"/>
    <n v="812.51829999999995"/>
    <n v="364.47129999999999"/>
    <n v="63.010420000000003"/>
    <n v="3.65625"/>
    <n v="0"/>
    <n v="318.19349999999997"/>
    <n v="1010.4059999999999"/>
    <n v="2127"/>
    <n v="3147.971"/>
    <n v="2814.3919999999998"/>
    <n v="2229.8649999999998"/>
    <n v="2038.63"/>
    <n v="1587.606"/>
    <n v="1031.944"/>
    <n v="519.58010000000002"/>
    <n v="165.977"/>
    <n v="155.1524"/>
    <n v="429.37520000000001"/>
    <n v="1277.3009999999999"/>
    <n v="2146.8760000000002"/>
    <n v="2839.65"/>
  </r>
  <r>
    <x v="83"/>
    <x v="0"/>
    <s v="core"/>
    <x v="6"/>
    <x v="1"/>
    <s v="&lt;20,001"/>
    <s v="urban"/>
    <n v="24"/>
    <n v="702.05409999999995"/>
    <n v="3836726"/>
    <n v="3069381"/>
    <n v="3069381"/>
    <n v="2005"/>
    <n v="2005"/>
    <s v="2004-2013"/>
    <s v="F"/>
    <m/>
    <s v="Dental Office"/>
    <m/>
    <s v="Other Health"/>
    <s v="Health Care - Outpatient"/>
    <s v="OtherHealth"/>
    <b v="0"/>
    <s v="Office"/>
    <n v="62"/>
    <s v="Storage - Low Bay"/>
    <n v="20"/>
    <s v="NA"/>
    <n v="0"/>
    <n v="18"/>
    <n v="0"/>
    <n v="0"/>
    <n v="5465"/>
    <n v="5465"/>
    <n v="0"/>
    <x v="0"/>
    <n v="80"/>
    <n v="0"/>
    <n v="100"/>
    <n v="80"/>
    <n v="100"/>
    <n v="0"/>
    <n v="20"/>
    <n v="2"/>
    <n v="0"/>
    <n v="0"/>
    <s v="S"/>
    <n v="0"/>
    <n v="5018"/>
    <n v="222"/>
    <s v="&lt; 6000 HDD"/>
    <n v="100"/>
    <n v="0"/>
    <n v="0"/>
    <s v="No"/>
    <n v="36"/>
    <n v="36"/>
    <n v="44"/>
    <n v="36"/>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284"/>
    <n v="284"/>
    <n v="9"/>
    <n v="5112"/>
    <n v="35"/>
    <n v="0"/>
    <n v="0"/>
    <n v="0"/>
    <n v="100"/>
    <n v="0"/>
    <n v="0"/>
    <n v="0"/>
    <n v="0"/>
    <n v="0"/>
    <n v="100"/>
    <n v="0"/>
    <n v="0"/>
    <n v="0"/>
    <n v="1789.2"/>
    <n v="0"/>
    <n v="100"/>
    <n v="0"/>
    <s v="P"/>
    <n v="50"/>
    <s v="Age of Building"/>
    <n v="100"/>
    <n v="0"/>
    <n v="0"/>
    <n v="0"/>
    <n v="100"/>
    <n v="0"/>
    <n v="0"/>
    <n v="0"/>
    <n v="0"/>
    <n v="4345"/>
    <n v="0"/>
    <n v="100"/>
    <n v="0"/>
    <n v="0"/>
    <b v="1"/>
    <n v="40"/>
    <n v="100"/>
    <n v="0"/>
    <n v="0"/>
    <n v="0"/>
    <n v="0.81599900000000003"/>
    <n v="0.81599900000000003"/>
    <s v="NA"/>
    <n v="0"/>
    <n v="7.5755000000000003E-2"/>
    <n v="4459.4340000000002"/>
    <s v="NA"/>
    <n v="0"/>
    <n v="414"/>
    <n v="8.4026460000000007"/>
    <n v="9.6743690000000004"/>
    <s v="Y"/>
    <s v="NA"/>
    <n v="0"/>
    <n v="0"/>
    <n v="0"/>
    <n v="66.935190000000006"/>
    <n v="51.156669999999998"/>
    <n v="78.161389999999997"/>
    <n v="0"/>
    <n v="0"/>
    <n v="0"/>
    <n v="32.407739999999997"/>
    <n v="41.56879"/>
    <n v="21.051659999999998"/>
    <n v="0"/>
    <n v="0"/>
    <n v="0"/>
    <n v="0"/>
    <n v="0"/>
    <n v="0"/>
    <n v="0.65707199999999999"/>
    <n v="7.2745379999999997"/>
    <n v="0.78694799999999998"/>
    <n v="0"/>
    <n v="0"/>
    <n v="0"/>
    <n v="0"/>
    <n v="0"/>
    <n v="0"/>
    <n v="0"/>
    <n v="0"/>
    <n v="0"/>
    <n v="100"/>
    <n v="100"/>
    <n v="100"/>
    <n v="2.1011669999999998"/>
    <n v="2.6315789999999999"/>
    <n v="2.1011669999999998"/>
    <n v="97.898830000000004"/>
    <n v="97.36842"/>
    <n v="97.898830000000004"/>
    <s v="NA"/>
    <s v="NA"/>
    <s v="NA"/>
    <s v="NA"/>
    <s v="NA"/>
    <s v="NA"/>
    <s v="NA"/>
    <s v="NA"/>
    <s v="NA"/>
    <s v="NA"/>
    <s v="NA"/>
    <s v="NA"/>
    <s v="NA"/>
    <s v="NA"/>
    <s v="NA"/>
    <s v="NA"/>
    <s v="NA"/>
    <s v="NA"/>
    <s v="NA"/>
    <s v="NA"/>
    <s v="NA"/>
    <s v="NA"/>
    <s v="NA"/>
    <s v="NA"/>
    <n v="7.4675560000000001"/>
    <n v="13.521750000000001"/>
    <n v="7.4675560000000001"/>
    <n v="92.532439999999994"/>
    <n v="86.478250000000003"/>
    <n v="92.532439999999994"/>
    <n v="0"/>
    <n v="0"/>
    <n v="0"/>
    <n v="0"/>
    <n v="0"/>
    <n v="0"/>
    <s v="NA"/>
    <s v="NA"/>
    <s v="NA"/>
    <s v="NA"/>
    <s v="NA"/>
    <s v="NA"/>
    <s v="NA"/>
    <s v="NA"/>
    <s v="NA"/>
    <s v="NA"/>
    <s v="NA"/>
    <s v="NA"/>
    <n v="0"/>
    <n v="0"/>
    <n v="0"/>
    <n v="66.935190000000006"/>
    <n v="51.156669999999998"/>
    <n v="78.161389999999997"/>
    <n v="29.52131"/>
    <n v="38.451129999999999"/>
    <n v="19.176670000000001"/>
    <n v="0.63360499999999997"/>
    <n v="1.03922"/>
    <n v="0.411582"/>
    <n v="2.909891"/>
    <n v="9.3529769999999992"/>
    <n v="2.2503510000000002"/>
    <s v="NA"/>
    <s v="NA"/>
    <s v="NA"/>
    <s v="NA"/>
    <s v="NA"/>
    <s v="NA"/>
    <s v="NA"/>
    <s v="NA"/>
    <s v="NA"/>
    <s v="NA"/>
    <s v="NA"/>
    <s v="NA"/>
    <s v="NA"/>
    <s v="NA"/>
    <s v="NA"/>
    <b v="0"/>
    <n v="0"/>
    <b v="0"/>
    <n v="0"/>
    <b v="0"/>
    <n v="0"/>
    <b v="0"/>
    <n v="0"/>
    <b v="1"/>
    <n v="100"/>
    <b v="0"/>
    <n v="0"/>
    <b v="0"/>
    <n v="0"/>
    <b v="0"/>
    <n v="0"/>
    <n v="91.787440000000004"/>
    <n v="80"/>
    <n v="94.866380000000007"/>
    <n v="0"/>
    <n v="0"/>
    <n v="0"/>
    <n v="0"/>
    <n v="0"/>
    <n v="0"/>
    <n v="8.2125599999999999"/>
    <n v="20"/>
    <n v="5.133616"/>
    <n v="0"/>
    <n v="0"/>
    <n v="0"/>
    <n v="0"/>
    <n v="0"/>
    <n v="0"/>
    <n v="0"/>
    <n v="0"/>
    <n v="0"/>
    <n v="8.2125599999999999"/>
    <n v="20"/>
    <n v="5.133616"/>
    <n v="0"/>
    <n v="0"/>
    <n v="0"/>
    <n v="91.787440000000004"/>
    <n v="80"/>
    <n v="94.866380000000007"/>
    <n v="0"/>
    <n v="0"/>
    <n v="0"/>
    <n v="0"/>
    <n v="0"/>
    <n v="0"/>
    <n v="0"/>
    <n v="0"/>
    <n v="0"/>
    <b v="0"/>
    <n v="0"/>
    <b v="1"/>
    <n v="91.787440000000004"/>
    <b v="0"/>
    <n v="0"/>
    <b v="1"/>
    <n v="8.212559999999999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80"/>
    <n v="0"/>
    <s v="Electric Resistance"/>
    <s v="Electricity"/>
    <s v="None"/>
    <s v="5-9 Years"/>
    <s v="None"/>
    <s v="NA"/>
    <s v="NA"/>
    <s v="NA"/>
    <s v="NA"/>
    <s v="NA"/>
    <s v="NA"/>
    <s v="NA"/>
    <s v="NA"/>
    <s v="NA"/>
    <s v="NA"/>
    <s v="NA"/>
    <s v="DX - Air"/>
    <s v="5-9 Years"/>
    <s v="None"/>
    <s v="NA"/>
    <s v="NA"/>
    <s v="NA"/>
    <s v="NA"/>
    <s v="NA"/>
    <s v="NA"/>
    <s v="NA"/>
    <s v="NA"/>
    <b v="0"/>
    <b v="0"/>
    <b v="0"/>
    <b v="0"/>
    <b v="1"/>
    <b v="0"/>
    <b v="0"/>
    <b v="0"/>
    <b v="0"/>
    <b v="1"/>
    <b v="1"/>
    <n v="40"/>
    <n v="9"/>
    <n v="9"/>
    <n v="100"/>
    <n v="0"/>
    <n v="0"/>
    <n v="0"/>
    <n v="0"/>
    <n v="0"/>
    <n v="100"/>
    <n v="0"/>
    <s v="NA"/>
    <s v="NA"/>
    <s v="NA"/>
    <s v="NA"/>
    <s v="NA"/>
    <s v="NA"/>
    <s v="NA"/>
    <s v="NA"/>
    <s v="NA"/>
    <s v="NA"/>
    <s v="NA"/>
    <s v="NA"/>
    <s v="NA"/>
    <s v="NA"/>
    <s v="NA"/>
    <s v="NA"/>
    <s v="NA"/>
    <s v="NA"/>
    <s v="NA"/>
    <s v="NA"/>
    <n v="0"/>
    <n v="0"/>
    <n v="0"/>
    <n v="0"/>
    <n v="0"/>
    <n v="0"/>
    <n v="0"/>
    <b v="0"/>
    <b v="0"/>
    <b v="0"/>
    <b v="0"/>
    <b v="1"/>
    <b v="0"/>
    <n v="322"/>
    <s v="N"/>
    <s v="N"/>
    <s v="N"/>
    <s v="N"/>
    <s v="N"/>
    <s v="N"/>
    <s v="N"/>
    <s v="NA"/>
    <s v="NA"/>
    <s v="NA"/>
    <s v="NA"/>
    <s v="NA"/>
    <s v="NA"/>
    <s v="NA"/>
    <s v="NA"/>
    <n v="0"/>
    <n v="0"/>
    <n v="0"/>
    <x v="1"/>
    <s v="NA"/>
    <s v="NA"/>
    <n v="0"/>
    <n v="0"/>
    <n v="0"/>
    <s v="NA"/>
    <s v="NA"/>
    <s v="NA"/>
    <s v="NA"/>
    <s v="NA"/>
    <s v="NA"/>
    <n v="0"/>
    <n v="8"/>
    <n v="1"/>
    <n v="0"/>
    <n v="4"/>
    <n v="1"/>
    <n v="1"/>
    <n v="0"/>
    <n v="0"/>
    <n v="0"/>
    <n v="20.457090000000001"/>
    <n v="20.29926"/>
    <s v="actual"/>
    <n v="111798"/>
    <n v="110935.4"/>
    <n v="9785.0820000000003"/>
    <n v="8402.116"/>
    <n v="9524.85"/>
    <n v="9474.1610000000001"/>
    <n v="9800.2919999999995"/>
    <n v="10988.65"/>
    <n v="10594.06"/>
    <n v="10286.94"/>
    <n v="8830.3130000000001"/>
    <n v="7778.4139999999998"/>
    <n v="7127.2730000000001"/>
    <n v="9205.875"/>
    <n v="9231.3529999999992"/>
    <n v="8337.9959999999992"/>
    <n v="9231.3529999999992"/>
    <n v="8933.5669999999991"/>
    <n v="9261.6730000000007"/>
    <n v="9145.8089999999993"/>
    <n v="10009.57"/>
    <n v="10060.11"/>
    <n v="9327.7309999999998"/>
    <n v="9231.3529999999992"/>
    <n v="8933.5669999999991"/>
    <n v="9231.3529999999992"/>
    <n v="0.26561800000000002"/>
    <n v="0.28548099999999998"/>
    <s v="actual"/>
    <n v="1451.6"/>
    <n v="1560.1559999999999"/>
    <n v="276.42759999999998"/>
    <n v="175.17240000000001"/>
    <n v="117.7586"/>
    <n v="74.312809999999999"/>
    <n v="61.261899999999997"/>
    <n v="44.1"/>
    <n v="32.187359999999998"/>
    <n v="29.71264"/>
    <n v="48.666670000000003"/>
    <n v="100.7188"/>
    <n v="218.9813"/>
    <n v="272.3"/>
    <n v="246.58420000000001"/>
    <n v="196.60429999999999"/>
    <n v="182.1927"/>
    <n v="140.6103"/>
    <n v="95.218500000000006"/>
    <n v="51.19473"/>
    <n v="20.14601"/>
    <n v="21.061530000000001"/>
    <n v="43.26023"/>
    <n v="116.5806"/>
    <n v="195.54140000000001"/>
    <n v="251.1618"/>
  </r>
  <r>
    <x v="84"/>
    <x v="0"/>
    <s v="core"/>
    <x v="6"/>
    <x v="0"/>
    <s v="100,001+"/>
    <s v="urban"/>
    <n v="23"/>
    <n v="22.786349999999999"/>
    <n v="8052741"/>
    <n v="6241955"/>
    <n v="6241955"/>
    <n v="1992"/>
    <n v="1992"/>
    <s v="1981-2003"/>
    <s v="F"/>
    <m/>
    <s v="Office- Admin, Professional, Government, Financial"/>
    <m/>
    <s v="Office"/>
    <s v="Office"/>
    <s v="Medium Office"/>
    <b v="0"/>
    <s v="Office"/>
    <n v="79"/>
    <s v="Dining"/>
    <n v="3"/>
    <s v="NA"/>
    <n v="0"/>
    <n v="18"/>
    <n v="0"/>
    <n v="22.48657"/>
    <n v="353402"/>
    <n v="273934"/>
    <n v="79468"/>
    <x v="3"/>
    <n v="100"/>
    <n v="0"/>
    <n v="100"/>
    <n v="100"/>
    <n v="100"/>
    <n v="0"/>
    <n v="0"/>
    <n v="5"/>
    <n v="1"/>
    <n v="0"/>
    <s v="S"/>
    <n v="0"/>
    <n v="4777"/>
    <n v="262"/>
    <s v="&lt; 6000 HDD"/>
    <n v="100"/>
    <n v="0"/>
    <n v="0"/>
    <s v="NA"/>
    <n v="50"/>
    <n v="50"/>
    <n v="55"/>
    <n v="50"/>
    <n v="0"/>
    <n v="0"/>
    <n v="0"/>
    <s v="50-59 Hrs/Wk"/>
    <n v="52"/>
    <b v="1"/>
    <b v="1"/>
    <b v="0"/>
    <b v="0"/>
    <b v="0"/>
    <b v="0"/>
    <b v="0"/>
    <b v="0"/>
    <b v="0"/>
    <s v="NA"/>
    <s v="NA"/>
    <s v="NA"/>
    <s v="NA"/>
    <s v="No"/>
    <s v="NA"/>
    <s v="NA"/>
    <s v="No"/>
    <s v="No"/>
    <s v="NA"/>
    <s v="NA"/>
    <s v="No"/>
    <s v="No"/>
    <s v="NA"/>
    <s v="NA"/>
    <s v="No"/>
    <s v="No"/>
    <s v="NA"/>
    <s v="NA"/>
    <s v="Yes"/>
    <s v="No"/>
    <s v="NA"/>
    <s v="NA"/>
    <s v="No"/>
    <s v="No"/>
    <s v="NA"/>
    <s v="NA"/>
    <s v="No"/>
    <s v="No"/>
    <s v="NA"/>
    <s v="NA"/>
    <s v="No"/>
    <s v="No"/>
    <s v="NA"/>
    <s v="NA"/>
    <s v="No"/>
    <n v="1057"/>
    <n v="1036"/>
    <n v="13"/>
    <n v="67613"/>
    <n v="30"/>
    <n v="0"/>
    <n v="100"/>
    <n v="0"/>
    <n v="0"/>
    <n v="0"/>
    <n v="0"/>
    <n v="0"/>
    <n v="0"/>
    <n v="100"/>
    <n v="0"/>
    <n v="0"/>
    <n v="0"/>
    <n v="0"/>
    <n v="20283.900000000001"/>
    <n v="0"/>
    <n v="100"/>
    <n v="0"/>
    <s v="P"/>
    <n v="0"/>
    <s v="Age of Building"/>
    <n v="0"/>
    <n v="0"/>
    <n v="0"/>
    <n v="100"/>
    <n v="100"/>
    <n v="0"/>
    <n v="0"/>
    <n v="0"/>
    <n v="0"/>
    <n v="39152"/>
    <n v="100"/>
    <n v="0"/>
    <n v="0"/>
    <n v="0"/>
    <b v="1"/>
    <n v="707"/>
    <n v="100"/>
    <n v="0"/>
    <n v="0"/>
    <n v="0"/>
    <n v="0.87524000000000002"/>
    <n v="0.695797"/>
    <n v="7.7239000000000002E-2"/>
    <n v="1.02E-4"/>
    <n v="2.0617E-2"/>
    <n v="239757.9"/>
    <n v="6138"/>
    <n v="28"/>
    <n v="5647.7269999999999"/>
    <n v="9.9247689999999995"/>
    <n v="10.11781"/>
    <s v="Y"/>
    <n v="0"/>
    <n v="0"/>
    <n v="0"/>
    <n v="0"/>
    <n v="97.56277"/>
    <n v="91.306190000000001"/>
    <n v="98.685460000000006"/>
    <n v="0"/>
    <n v="0"/>
    <n v="0"/>
    <n v="2.2615639999999999"/>
    <n v="8.4958279999999995"/>
    <n v="1.272559"/>
    <n v="0"/>
    <n v="0"/>
    <n v="0"/>
    <n v="0"/>
    <n v="0"/>
    <n v="0"/>
    <n v="0"/>
    <n v="0"/>
    <n v="0"/>
    <n v="0.17567099999999999"/>
    <n v="0.19797799999999999"/>
    <n v="4.1981999999999998E-2"/>
    <n v="0"/>
    <n v="0"/>
    <n v="0"/>
    <n v="0"/>
    <n v="0"/>
    <n v="0"/>
    <n v="100"/>
    <n v="100"/>
    <n v="100"/>
    <n v="0"/>
    <n v="0"/>
    <n v="0"/>
    <n v="100"/>
    <n v="100"/>
    <n v="100"/>
    <n v="0"/>
    <n v="0"/>
    <n v="0"/>
    <n v="0"/>
    <n v="0"/>
    <n v="0"/>
    <n v="0"/>
    <n v="0"/>
    <n v="0"/>
    <n v="0"/>
    <n v="0"/>
    <n v="0"/>
    <n v="100"/>
    <n v="100"/>
    <n v="100"/>
    <n v="0"/>
    <n v="0"/>
    <n v="0"/>
    <s v="NA"/>
    <s v="NA"/>
    <s v="NA"/>
    <s v="NA"/>
    <s v="NA"/>
    <s v="NA"/>
    <n v="3.17028"/>
    <n v="5.9651259999999997"/>
    <n v="3.17028"/>
    <n v="96.829719999999995"/>
    <n v="94.034869999999998"/>
    <n v="96.829719999999995"/>
    <n v="0"/>
    <n v="0"/>
    <n v="0"/>
    <n v="0"/>
    <n v="0"/>
    <n v="0"/>
    <s v="NA"/>
    <s v="NA"/>
    <s v="NA"/>
    <s v="NA"/>
    <s v="NA"/>
    <s v="NA"/>
    <s v="NA"/>
    <s v="NA"/>
    <s v="NA"/>
    <s v="NA"/>
    <s v="NA"/>
    <s v="NA"/>
    <n v="0"/>
    <n v="0"/>
    <n v="0"/>
    <n v="97.56277"/>
    <n v="91.306190000000001"/>
    <n v="98.685460000000006"/>
    <n v="2.2615639999999999"/>
    <n v="8.4958279999999995"/>
    <n v="1.272559"/>
    <n v="0.17567099999999999"/>
    <n v="0.19797799999999999"/>
    <n v="4.1981999999999998E-2"/>
    <n v="0"/>
    <n v="0"/>
    <n v="0"/>
    <s v="NA"/>
    <s v="NA"/>
    <s v="NA"/>
    <s v="NA"/>
    <s v="NA"/>
    <s v="NA"/>
    <s v="NA"/>
    <s v="NA"/>
    <s v="NA"/>
    <s v="NA"/>
    <s v="NA"/>
    <s v="NA"/>
    <s v="NA"/>
    <s v="NA"/>
    <s v="NA"/>
    <b v="0"/>
    <n v="0"/>
    <b v="0"/>
    <n v="0"/>
    <b v="0"/>
    <n v="0"/>
    <b v="0"/>
    <n v="0"/>
    <b v="1"/>
    <n v="100"/>
    <b v="0"/>
    <n v="0"/>
    <b v="0"/>
    <n v="0"/>
    <b v="0"/>
    <n v="0"/>
    <n v="0"/>
    <n v="0"/>
    <n v="0"/>
    <n v="95.171030000000002"/>
    <n v="50"/>
    <n v="97.022589999999994"/>
    <n v="0"/>
    <n v="0"/>
    <n v="0"/>
    <n v="4.8289739999999997"/>
    <n v="50"/>
    <n v="2.9774099999999999"/>
    <n v="0"/>
    <n v="0"/>
    <n v="0"/>
    <n v="0"/>
    <n v="0"/>
    <n v="0"/>
    <n v="0"/>
    <n v="0"/>
    <n v="0"/>
    <n v="4.8289739999999997"/>
    <n v="36.363639999999997"/>
    <n v="2.9774099999999999"/>
    <n v="0"/>
    <n v="0"/>
    <n v="0"/>
    <n v="95.171030000000002"/>
    <n v="50"/>
    <n v="97.022589999999994"/>
    <n v="0"/>
    <n v="0"/>
    <n v="0"/>
    <n v="0"/>
    <n v="0"/>
    <n v="0"/>
    <n v="0"/>
    <n v="13.63636"/>
    <n v="0"/>
    <b v="1"/>
    <n v="100"/>
    <b v="0"/>
    <n v="0"/>
    <b v="0"/>
    <n v="0"/>
    <b v="0"/>
    <n v="0"/>
    <b v="0"/>
    <n v="0"/>
    <b v="0"/>
    <n v="0"/>
    <n v="0"/>
    <n v="0"/>
    <n v="0"/>
    <n v="100"/>
    <n v="100"/>
    <n v="100"/>
    <n v="0"/>
    <n v="0"/>
    <n v="0"/>
    <n v="0"/>
    <n v="0"/>
    <n v="0"/>
    <n v="0"/>
    <n v="0"/>
    <n v="0"/>
    <n v="0"/>
    <n v="0"/>
    <n v="0"/>
    <n v="0"/>
    <n v="0"/>
    <n v="0"/>
    <n v="0"/>
    <n v="0"/>
    <n v="0"/>
    <n v="0"/>
    <n v="0"/>
    <n v="0"/>
    <b v="1"/>
    <n v="100"/>
    <b v="0"/>
    <n v="0"/>
    <b v="0"/>
    <n v="0"/>
    <b v="0"/>
    <n v="0"/>
    <b v="0"/>
    <n v="0"/>
    <s v="VAV"/>
    <s v="standard"/>
    <s v="Inlet Vane"/>
    <s v="A"/>
    <s v="N"/>
    <n v="367.5"/>
    <n v="131.25"/>
    <n v="0"/>
    <n v="100"/>
    <s v="Boiler"/>
    <s v="Natural Gas"/>
    <s v="Natural Gas"/>
    <s v="20+ Years"/>
    <s v="None"/>
    <s v="NA"/>
    <s v="NA"/>
    <s v="NA"/>
    <n v="1"/>
    <s v="Natural Gas"/>
    <n v="3103"/>
    <n v="21"/>
    <n v="21"/>
    <s v="SH"/>
    <s v="N"/>
    <s v="N"/>
    <s v="Chiller"/>
    <s v="20+ Years"/>
    <s v="None"/>
    <s v="NA"/>
    <n v="2"/>
    <n v="700"/>
    <n v="21"/>
    <n v="21"/>
    <s v="Centrifugal"/>
    <s v="NA"/>
    <s v="Y"/>
    <b v="0"/>
    <b v="0"/>
    <b v="0"/>
    <b v="0"/>
    <b v="1"/>
    <b v="0"/>
    <b v="0"/>
    <b v="1"/>
    <b v="1"/>
    <b v="1"/>
    <b v="1"/>
    <n v="398"/>
    <n v="21"/>
    <n v="21"/>
    <n v="100"/>
    <n v="0"/>
    <n v="0"/>
    <n v="0"/>
    <n v="0"/>
    <n v="0"/>
    <n v="100"/>
    <n v="0"/>
    <s v="NA"/>
    <s v="NA"/>
    <s v="NA"/>
    <s v="NA"/>
    <s v="NA"/>
    <s v="NA"/>
    <s v="NA"/>
    <s v="NA"/>
    <s v="NA"/>
    <b v="0"/>
    <n v="0"/>
    <s v="NA"/>
    <s v="NA"/>
    <b v="1"/>
    <n v="94"/>
    <s v="CFL"/>
    <b v="0"/>
    <n v="0"/>
    <s v="NA"/>
    <s v="NA"/>
    <n v="2"/>
    <n v="2"/>
    <n v="10"/>
    <n v="1"/>
    <n v="0"/>
    <n v="0"/>
    <n v="1"/>
    <b v="0"/>
    <b v="0"/>
    <b v="1"/>
    <b v="0"/>
    <b v="0"/>
    <b v="0"/>
    <n v="1275"/>
    <s v="N"/>
    <s v="G"/>
    <s v="N"/>
    <s v="G"/>
    <s v="N"/>
    <s v="N"/>
    <s v="G"/>
    <s v="NA"/>
    <s v="NA"/>
    <s v="NA"/>
    <s v="NA"/>
    <s v="NA"/>
    <s v="NA"/>
    <s v="NA"/>
    <s v="NA"/>
    <n v="0"/>
    <n v="0"/>
    <n v="0"/>
    <x v="1"/>
    <s v="NA"/>
    <s v="NA"/>
    <n v="0"/>
    <n v="0"/>
    <n v="0"/>
    <s v="NA"/>
    <s v="NA"/>
    <s v="NA"/>
    <s v="NA"/>
    <s v="NA"/>
    <s v="NA"/>
    <n v="0"/>
    <n v="450"/>
    <n v="100"/>
    <n v="50"/>
    <n v="20"/>
    <n v="5"/>
    <n v="0"/>
    <n v="0"/>
    <n v="0"/>
    <n v="0"/>
    <n v="13.39883"/>
    <n v="13.62384"/>
    <s v="actual"/>
    <n v="3670396"/>
    <n v="3732034"/>
    <n v="284190.09999999998"/>
    <n v="261914.6"/>
    <n v="292286.90000000002"/>
    <n v="297122.3"/>
    <n v="307254.40000000002"/>
    <n v="322860.2"/>
    <n v="365440.2"/>
    <n v="369654"/>
    <n v="313806"/>
    <n v="291457"/>
    <n v="291962.8"/>
    <n v="272447.5"/>
    <n v="307431.8"/>
    <n v="277680.40000000002"/>
    <n v="307431.8"/>
    <n v="297514.7"/>
    <n v="310003"/>
    <n v="308227.7"/>
    <n v="345570"/>
    <n v="349426.7"/>
    <n v="315941"/>
    <n v="307860.40000000002"/>
    <n v="297514.7"/>
    <n v="307431.8"/>
    <n v="0.14129900000000001"/>
    <n v="0.14949599999999999"/>
    <s v="actual"/>
    <n v="38706.51"/>
    <n v="40952.089999999997"/>
    <n v="6806.8119999999999"/>
    <n v="4800.3100000000004"/>
    <n v="3390.7730000000001"/>
    <n v="2449.5030000000002"/>
    <n v="1093.3320000000001"/>
    <n v="651.75829999999996"/>
    <n v="729.42669999999998"/>
    <n v="742.24829999999997"/>
    <n v="1193.7809999999999"/>
    <n v="2705.6190000000001"/>
    <n v="5924.6"/>
    <n v="8218.3430000000008"/>
    <n v="6686.7550000000001"/>
    <n v="5297.9669999999996"/>
    <n v="4843.6109999999999"/>
    <n v="3772.0160000000001"/>
    <n v="2451.81"/>
    <n v="1234.4780000000001"/>
    <n v="394.34710000000001"/>
    <n v="368.62880000000001"/>
    <n v="1020.159"/>
    <n v="3034.7579999999998"/>
    <n v="5100.7939999999999"/>
    <n v="6746.7640000000001"/>
  </r>
  <r>
    <x v="85"/>
    <x v="0"/>
    <s v="core"/>
    <x v="8"/>
    <x v="0"/>
    <s v="&lt;20,001"/>
    <s v="urban"/>
    <n v="1"/>
    <n v="907.65440000000001"/>
    <n v="8317745"/>
    <n v="8317745"/>
    <n v="332709.8"/>
    <n v="1968"/>
    <n v="1968"/>
    <s v="Pre-1980"/>
    <s v="F"/>
    <m/>
    <s v="Hardware"/>
    <m/>
    <s v="Dry Goods Retail"/>
    <s v="Mercantile - Retail"/>
    <s v="Small Box"/>
    <b v="0"/>
    <s v="Sales"/>
    <n v="59"/>
    <s v="Warehouse - High Bay"/>
    <n v="37"/>
    <s v="Office"/>
    <n v="4"/>
    <n v="0"/>
    <n v="0"/>
    <n v="0"/>
    <n v="9164"/>
    <n v="9164"/>
    <n v="0"/>
    <x v="0"/>
    <n v="100"/>
    <n v="0"/>
    <n v="100"/>
    <n v="4"/>
    <n v="0"/>
    <n v="0"/>
    <n v="0"/>
    <n v="2"/>
    <n v="0"/>
    <n v="40"/>
    <s v="S"/>
    <n v="0"/>
    <n v="4777"/>
    <n v="262"/>
    <s v="&lt; 6000 HDD"/>
    <n v="100"/>
    <n v="0"/>
    <n v="0"/>
    <s v="No"/>
    <n v="50"/>
    <n v="55"/>
    <n v="120"/>
    <n v="52.5"/>
    <n v="0"/>
    <n v="0"/>
    <n v="0"/>
    <s v="50-59 Hrs/Wk"/>
    <n v="52"/>
    <b v="1"/>
    <b v="1"/>
    <b v="0"/>
    <b v="0"/>
    <b v="0"/>
    <b v="0"/>
    <b v="0"/>
    <b v="0"/>
    <b v="0"/>
    <s v="NA"/>
    <s v="NA"/>
    <s v="NA"/>
    <s v="NA"/>
    <s v="Yes"/>
    <n v="6"/>
    <n v="99"/>
    <s v="No"/>
    <s v="Yes"/>
    <n v="6"/>
    <n v="99"/>
    <s v="No"/>
    <s v="No"/>
    <s v="NA"/>
    <s v="NA"/>
    <s v="Unknown"/>
    <s v="No"/>
    <s v="NA"/>
    <s v="NA"/>
    <s v="No"/>
    <s v="No"/>
    <s v="NA"/>
    <s v="NA"/>
    <s v="No"/>
    <s v="No"/>
    <s v="NA"/>
    <s v="NA"/>
    <s v="No"/>
    <s v="Unknown"/>
    <s v="NA"/>
    <s v="NA"/>
    <s v="Unknown"/>
    <s v="No"/>
    <s v="NA"/>
    <s v="NA"/>
    <s v="No"/>
    <n v="440"/>
    <n v="0"/>
    <n v="12"/>
    <n v="10560"/>
    <n v="10"/>
    <n v="0"/>
    <n v="63"/>
    <n v="0"/>
    <n v="0"/>
    <n v="37"/>
    <n v="0"/>
    <n v="0"/>
    <n v="0"/>
    <n v="37"/>
    <n v="0"/>
    <n v="63"/>
    <n v="0"/>
    <n v="0"/>
    <n v="1056"/>
    <n v="100"/>
    <n v="0"/>
    <n v="0"/>
    <s v="S"/>
    <n v="0"/>
    <s v="Age of Building"/>
    <n v="100"/>
    <n v="0"/>
    <n v="0"/>
    <n v="0"/>
    <n v="100"/>
    <n v="0"/>
    <n v="0"/>
    <n v="0"/>
    <n v="0"/>
    <n v="9164"/>
    <n v="0"/>
    <n v="100"/>
    <n v="0"/>
    <n v="0"/>
    <b v="0"/>
    <n v="0"/>
    <n v="100"/>
    <n v="0"/>
    <n v="0"/>
    <n v="0"/>
    <n v="0.92530000000000001"/>
    <n v="0.92530000000000001"/>
    <s v="NA"/>
    <n v="0"/>
    <n v="0.102281"/>
    <n v="8479.4500000000007"/>
    <s v="NA"/>
    <n v="0"/>
    <n v="937.30690000000004"/>
    <n v="11.68122"/>
    <n v="13.094429999999999"/>
    <s v="Y"/>
    <s v="NA"/>
    <n v="0"/>
    <n v="0"/>
    <n v="0"/>
    <n v="7.9356499999999999"/>
    <n v="5.9640839999999997"/>
    <n v="8.3718090000000007"/>
    <n v="60.671439999999997"/>
    <n v="81.377070000000003"/>
    <n v="64.006069999999994"/>
    <n v="0.17830099999999999"/>
    <n v="0.97375800000000001"/>
    <n v="0.10463799999999999"/>
    <n v="0"/>
    <n v="0"/>
    <n v="0"/>
    <n v="27.220659999999999"/>
    <n v="4.8687880000000003"/>
    <n v="26.41311"/>
    <n v="0.13075400000000001"/>
    <n v="1.9475150000000001"/>
    <n v="0.14147799999999999"/>
    <n v="3.863194"/>
    <n v="4.8687880000000003"/>
    <n v="0.96289800000000003"/>
    <n v="0"/>
    <n v="0"/>
    <n v="0"/>
    <n v="0"/>
    <n v="0"/>
    <n v="0"/>
    <n v="100"/>
    <n v="100"/>
    <n v="100"/>
    <s v="NA"/>
    <s v="NA"/>
    <s v="NA"/>
    <s v="NA"/>
    <s v="NA"/>
    <s v="NA"/>
    <n v="0"/>
    <n v="0"/>
    <n v="0"/>
    <n v="100"/>
    <n v="100"/>
    <n v="100"/>
    <n v="0"/>
    <n v="0"/>
    <n v="0"/>
    <n v="0"/>
    <n v="0"/>
    <n v="0"/>
    <n v="0"/>
    <n v="0"/>
    <n v="0"/>
    <n v="0"/>
    <n v="0"/>
    <n v="0"/>
    <n v="0"/>
    <n v="0"/>
    <n v="0"/>
    <n v="100"/>
    <n v="100"/>
    <n v="100"/>
    <n v="0"/>
    <n v="0"/>
    <n v="0"/>
    <n v="100"/>
    <n v="100"/>
    <n v="100"/>
    <n v="0"/>
    <n v="0"/>
    <n v="0"/>
    <n v="0"/>
    <n v="0"/>
    <n v="0"/>
    <n v="64.614800000000002"/>
    <n v="85.791480000000007"/>
    <n v="64.614800000000002"/>
    <n v="35.385199999999998"/>
    <n v="14.20852"/>
    <n v="35.385199999999998"/>
    <n v="0"/>
    <n v="0"/>
    <n v="0"/>
    <n v="0"/>
    <n v="0"/>
    <n v="0"/>
    <n v="27.220659999999999"/>
    <n v="4.8687880000000003"/>
    <n v="26.41311"/>
    <n v="68.607089999999999"/>
    <n v="87.341149999999999"/>
    <n v="72.377880000000005"/>
    <n v="0"/>
    <n v="0"/>
    <n v="0"/>
    <n v="0"/>
    <n v="0"/>
    <n v="0"/>
    <n v="4.17225"/>
    <n v="7.7900609999999997"/>
    <n v="1.209014"/>
    <n v="0"/>
    <n v="0"/>
    <n v="0"/>
    <n v="0"/>
    <n v="0"/>
    <n v="0"/>
    <n v="0"/>
    <n v="0"/>
    <n v="0"/>
    <n v="100"/>
    <n v="100"/>
    <n v="100"/>
    <n v="0"/>
    <n v="0"/>
    <n v="0"/>
    <s v="NA"/>
    <s v="NA"/>
    <s v="NA"/>
    <s v="NA"/>
    <s v="NA"/>
    <s v="NA"/>
    <s v="NA"/>
    <s v="NA"/>
    <s v="NA"/>
    <s v="NA"/>
    <s v="NA"/>
    <s v="NA"/>
    <s v="NA"/>
    <s v="NA"/>
    <s v="NA"/>
    <s v="NA"/>
    <n v="68.814170000000004"/>
    <n v="50"/>
    <n v="68.814170000000004"/>
    <n v="0"/>
    <n v="0"/>
    <n v="0"/>
    <n v="0"/>
    <n v="0"/>
    <n v="0"/>
    <n v="31.185829999999999"/>
    <n v="50"/>
    <n v="31.185829999999999"/>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10-19 Years"/>
    <s v="None"/>
    <s v="NA"/>
    <s v="NA"/>
    <s v="NA"/>
    <s v="NA"/>
    <s v="NA"/>
    <s v="NA"/>
    <s v="NA"/>
    <s v="NA"/>
    <s v="NA"/>
    <s v="NA"/>
    <s v="NA"/>
    <s v="DX - Air"/>
    <s v="0-4 Years"/>
    <s v="None"/>
    <s v="NA"/>
    <s v="NA"/>
    <s v="NA"/>
    <s v="NA"/>
    <s v="NA"/>
    <s v="NA"/>
    <s v="NA"/>
    <s v="NA"/>
    <b v="0"/>
    <b v="0"/>
    <b v="0"/>
    <b v="0"/>
    <b v="0"/>
    <b v="0"/>
    <b v="1"/>
    <b v="0"/>
    <b v="0"/>
    <b v="0"/>
    <b v="0"/>
    <n v="12.453799999999999"/>
    <n v="9.2876709999999996"/>
    <n v="12"/>
    <n v="100"/>
    <n v="0"/>
    <n v="0"/>
    <n v="0"/>
    <n v="0"/>
    <n v="100"/>
    <n v="0"/>
    <n v="0"/>
    <s v="NA"/>
    <s v="NA"/>
    <s v="NA"/>
    <s v="NA"/>
    <s v="NA"/>
    <s v="NA"/>
    <s v="NA"/>
    <s v="NA"/>
    <s v="NA"/>
    <s v="NA"/>
    <s v="NA"/>
    <s v="NA"/>
    <s v="NA"/>
    <s v="NA"/>
    <s v="NA"/>
    <s v="NA"/>
    <s v="NA"/>
    <s v="NA"/>
    <s v="NA"/>
    <s v="NA"/>
    <n v="0"/>
    <n v="0"/>
    <n v="1"/>
    <n v="0"/>
    <n v="1"/>
    <n v="0"/>
    <n v="0"/>
    <b v="0"/>
    <b v="0"/>
    <b v="0"/>
    <b v="0"/>
    <b v="0"/>
    <b v="0"/>
    <n v="0"/>
    <s v="NA"/>
    <s v="NA"/>
    <s v="NA"/>
    <s v="NA"/>
    <s v="NA"/>
    <s v="NA"/>
    <s v="NA"/>
    <n v="0"/>
    <n v="0"/>
    <n v="0"/>
    <s v="NA"/>
    <s v="NA"/>
    <s v="NA"/>
    <s v="NA"/>
    <s v="NA"/>
    <n v="0"/>
    <n v="0"/>
    <n v="0"/>
    <x v="1"/>
    <s v="NA"/>
    <s v="NA"/>
    <n v="0"/>
    <n v="0"/>
    <n v="0"/>
    <s v="NA"/>
    <s v="NA"/>
    <s v="NA"/>
    <s v="NA"/>
    <s v="NA"/>
    <s v="NA"/>
    <n v="0"/>
    <n v="7"/>
    <n v="1"/>
    <n v="0"/>
    <n v="3"/>
    <n v="1"/>
    <n v="0"/>
    <n v="0"/>
    <n v="0"/>
    <n v="0"/>
    <n v="12.618819999999999"/>
    <n v="12.56358"/>
    <s v="actual"/>
    <n v="115638.9"/>
    <n v="115132.7"/>
    <n v="11808.78"/>
    <n v="9707.31"/>
    <n v="9846.69"/>
    <n v="8974.9060000000009"/>
    <n v="8702.4040000000005"/>
    <n v="8731.48"/>
    <n v="9075.8080000000009"/>
    <n v="9143.2579999999998"/>
    <n v="8755.4869999999992"/>
    <n v="9173.5519999999997"/>
    <n v="9756.0920000000006"/>
    <n v="11963.1"/>
    <n v="11331.19"/>
    <n v="9825.7440000000006"/>
    <n v="10315.09"/>
    <n v="9477.7209999999995"/>
    <n v="9054.7790000000005"/>
    <n v="8321.5720000000001"/>
    <n v="8726.5059999999994"/>
    <n v="8799.7240000000002"/>
    <n v="8378.2119999999995"/>
    <n v="9327.5990000000002"/>
    <n v="10210.26"/>
    <n v="11364.27"/>
    <n v="0.11303199999999999"/>
    <n v="0.164938"/>
    <s v="actual"/>
    <n v="1035.8240000000001"/>
    <n v="1511.4870000000001"/>
    <n v="222.71809999999999"/>
    <n v="161.58619999999999"/>
    <n v="107.27589999999999"/>
    <n v="55.784199999999998"/>
    <n v="14.03763"/>
    <n v="0.83333299999999999"/>
    <n v="0"/>
    <n v="0"/>
    <n v="1.714286"/>
    <n v="30.769590000000001"/>
    <n v="148.77420000000001"/>
    <n v="292.33019999999999"/>
    <n v="246.79929999999999"/>
    <n v="195.541"/>
    <n v="178.7713"/>
    <n v="139.2201"/>
    <n v="90.493070000000003"/>
    <n v="45.562950000000001"/>
    <n v="14.554830000000001"/>
    <n v="13.605600000000001"/>
    <n v="37.652709999999999"/>
    <n v="112.0089"/>
    <n v="188.2636"/>
    <n v="249.01419999999999"/>
  </r>
  <r>
    <x v="86"/>
    <x v="0"/>
    <s v="core"/>
    <x v="1"/>
    <x v="0"/>
    <s v="&lt;50,001"/>
    <s v="urban"/>
    <n v="59"/>
    <n v="127.1157"/>
    <n v="1271157"/>
    <n v="1271157"/>
    <n v="1271157"/>
    <n v="1980"/>
    <n v="1980"/>
    <s v="Pre-1980"/>
    <s v="F"/>
    <m/>
    <s v="Other K-12 School"/>
    <s v="Community Learning"/>
    <s v="School"/>
    <s v="Education"/>
    <s v="K-12"/>
    <b v="0"/>
    <s v="Classroom"/>
    <n v="65"/>
    <s v="Storage - Low Bay"/>
    <n v="13"/>
    <s v="Kitchen"/>
    <n v="12"/>
    <n v="8"/>
    <n v="0"/>
    <n v="0"/>
    <n v="10000"/>
    <n v="10000"/>
    <n v="0"/>
    <x v="0"/>
    <n v="100"/>
    <n v="0"/>
    <n v="100"/>
    <n v="100"/>
    <n v="100"/>
    <n v="0"/>
    <n v="0"/>
    <n v="2"/>
    <n v="0"/>
    <n v="40"/>
    <s v="S"/>
    <n v="0"/>
    <n v="4777"/>
    <n v="262"/>
    <s v="&lt; 6000 HDD"/>
    <n v="100"/>
    <n v="0"/>
    <n v="0"/>
    <s v="No"/>
    <n v="60"/>
    <n v="60"/>
    <n v="50"/>
    <n v="60"/>
    <n v="0"/>
    <n v="0"/>
    <n v="0"/>
    <s v="60-79 Hrs/Wk"/>
    <n v="52"/>
    <b v="1"/>
    <b v="0"/>
    <b v="0"/>
    <b v="0"/>
    <b v="0"/>
    <b v="0"/>
    <b v="0"/>
    <b v="0"/>
    <b v="0"/>
    <s v="NA"/>
    <s v="NA"/>
    <s v="NA"/>
    <s v="NA"/>
    <s v="No"/>
    <s v="NA"/>
    <s v="NA"/>
    <s v="No"/>
    <s v="No"/>
    <s v="NA"/>
    <s v="NA"/>
    <s v="No"/>
    <s v="No"/>
    <s v="NA"/>
    <s v="NA"/>
    <s v="No"/>
    <s v="Yes"/>
    <n v="5"/>
    <n v="60"/>
    <s v="Yes"/>
    <s v="Yes"/>
    <n v="5"/>
    <n v="60"/>
    <s v="Yes"/>
    <s v="Yes"/>
    <n v="6"/>
    <n v="100"/>
    <s v="No"/>
    <s v="No"/>
    <s v="NA"/>
    <s v="NA"/>
    <s v="No"/>
    <s v="Yes"/>
    <n v="3"/>
    <n v="20"/>
    <s v="No"/>
    <n v="382"/>
    <n v="0"/>
    <n v="14"/>
    <n v="10696"/>
    <n v="2.5"/>
    <n v="0"/>
    <n v="0"/>
    <n v="73"/>
    <n v="27"/>
    <n v="0"/>
    <n v="0"/>
    <n v="0"/>
    <n v="0"/>
    <n v="73"/>
    <n v="0"/>
    <n v="0"/>
    <n v="0"/>
    <n v="0"/>
    <n v="267.39999999999998"/>
    <n v="100"/>
    <n v="0"/>
    <n v="0"/>
    <s v="P"/>
    <n v="50"/>
    <s v="Age of Building"/>
    <n v="100"/>
    <n v="0"/>
    <n v="0"/>
    <n v="0"/>
    <n v="100"/>
    <n v="0"/>
    <n v="0"/>
    <n v="0"/>
    <n v="0"/>
    <n v="10000"/>
    <n v="0"/>
    <n v="0"/>
    <n v="100"/>
    <n v="0"/>
    <b v="1"/>
    <n v="12"/>
    <n v="0"/>
    <n v="0"/>
    <n v="100"/>
    <n v="0"/>
    <n v="0.73087199999999997"/>
    <n v="0.73087199999999997"/>
    <s v="NA"/>
    <n v="0"/>
    <n v="4.1000000000000002E-2"/>
    <n v="7308.7250000000004"/>
    <s v="NA"/>
    <n v="0"/>
    <n v="410"/>
    <n v="9.9185759999999998"/>
    <n v="11.869730000000001"/>
    <s v="Y"/>
    <s v="NA"/>
    <n v="0"/>
    <n v="0"/>
    <n v="0"/>
    <n v="0"/>
    <n v="0"/>
    <n v="0"/>
    <n v="99.042240000000007"/>
    <n v="98.109160000000003"/>
    <n v="99.663610000000006"/>
    <n v="0"/>
    <n v="0"/>
    <n v="0"/>
    <n v="0"/>
    <n v="0"/>
    <n v="0"/>
    <n v="0"/>
    <n v="0"/>
    <n v="0"/>
    <n v="0.136823"/>
    <n v="0.94542199999999998"/>
    <n v="0.141211"/>
    <n v="0.82093700000000003"/>
    <n v="0.94542199999999998"/>
    <n v="0.19517399999999999"/>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5.9185619999999997"/>
    <n v="11.15817"/>
    <n v="5.9185619999999997"/>
    <n v="89.68365"/>
    <n v="86.887879999999996"/>
    <n v="89.68365"/>
    <n v="0"/>
    <n v="0"/>
    <n v="0"/>
    <n v="4.3977890000000004"/>
    <n v="1.9539489999999999"/>
    <n v="4.3977890000000004"/>
    <n v="0"/>
    <n v="0"/>
    <n v="0"/>
    <n v="99.042240000000007"/>
    <n v="98.109160000000003"/>
    <n v="99.663610000000006"/>
    <n v="0"/>
    <n v="0"/>
    <n v="0"/>
    <n v="0"/>
    <n v="0"/>
    <n v="0"/>
    <n v="0.95775900000000003"/>
    <n v="1.8908450000000001"/>
    <n v="0.33638600000000002"/>
    <s v="NA"/>
    <s v="NA"/>
    <s v="NA"/>
    <s v="NA"/>
    <s v="NA"/>
    <s v="NA"/>
    <s v="NA"/>
    <s v="NA"/>
    <s v="NA"/>
    <s v="NA"/>
    <s v="NA"/>
    <s v="NA"/>
    <s v="NA"/>
    <s v="NA"/>
    <s v="NA"/>
    <b v="0"/>
    <n v="0"/>
    <b v="0"/>
    <n v="0"/>
    <b v="0"/>
    <n v="0"/>
    <b v="0"/>
    <n v="0"/>
    <b v="1"/>
    <n v="91.208160000000007"/>
    <b v="0"/>
    <n v="0"/>
    <b v="1"/>
    <n v="8.7918400000000005"/>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100"/>
    <n v="0"/>
    <s v="Heat Pump"/>
    <s v="Electricity"/>
    <s v="None"/>
    <s v="NA"/>
    <s v="None"/>
    <s v="NA"/>
    <s v="NA"/>
    <s v="NA"/>
    <s v="NA"/>
    <s v="NA"/>
    <s v="NA"/>
    <s v="NA"/>
    <s v="NA"/>
    <s v="NA"/>
    <s v="NA"/>
    <s v="NA"/>
    <s v="DX - Air"/>
    <s v="NA"/>
    <s v="DX - Air"/>
    <s v="NA"/>
    <s v="NA"/>
    <s v="NA"/>
    <s v="NA"/>
    <s v="NA"/>
    <s v="NA"/>
    <s v="NA"/>
    <s v="NA"/>
    <b v="0"/>
    <b v="0"/>
    <b v="0"/>
    <b v="0"/>
    <b v="0"/>
    <b v="0"/>
    <b v="0"/>
    <b v="0"/>
    <b v="0"/>
    <b v="1"/>
    <b v="1"/>
    <n v="15.353999999999999"/>
    <n v="6"/>
    <n v="6"/>
    <n v="100"/>
    <n v="0"/>
    <n v="0"/>
    <n v="0"/>
    <n v="0"/>
    <n v="100"/>
    <n v="0"/>
    <n v="0"/>
    <s v="NA"/>
    <s v="NA"/>
    <s v="NA"/>
    <s v="NA"/>
    <s v="NA"/>
    <s v="NA"/>
    <s v="NA"/>
    <s v="NA"/>
    <s v="NA"/>
    <s v="NA"/>
    <s v="NA"/>
    <s v="NA"/>
    <s v="NA"/>
    <s v="NA"/>
    <s v="NA"/>
    <s v="NA"/>
    <s v="NA"/>
    <s v="NA"/>
    <s v="NA"/>
    <s v="NA"/>
    <n v="0"/>
    <n v="0"/>
    <n v="0"/>
    <n v="0"/>
    <n v="2"/>
    <n v="0"/>
    <n v="0"/>
    <b v="0"/>
    <b v="0"/>
    <b v="0"/>
    <b v="0"/>
    <b v="1"/>
    <b v="0"/>
    <n v="1200"/>
    <s v="N"/>
    <s v="N"/>
    <s v="N"/>
    <s v="E"/>
    <s v="E"/>
    <s v="N"/>
    <s v="E"/>
    <s v="NA"/>
    <s v="NA"/>
    <s v="NA"/>
    <b v="1"/>
    <s v="S"/>
    <n v="100"/>
    <n v="1"/>
    <n v="0"/>
    <n v="0"/>
    <n v="0"/>
    <n v="0"/>
    <x v="0"/>
    <n v="0"/>
    <s v="N"/>
    <n v="0"/>
    <n v="0"/>
    <n v="0"/>
    <b v="0"/>
    <b v="0"/>
    <s v="None"/>
    <b v="0"/>
    <b v="0"/>
    <s v="None"/>
    <n v="0"/>
    <n v="2"/>
    <n v="0"/>
    <n v="0"/>
    <n v="1"/>
    <n v="2"/>
    <n v="0"/>
    <n v="0"/>
    <n v="0"/>
    <n v="0"/>
    <n v="9.9238549999999996"/>
    <n v="9.4044249999999998"/>
    <s v="actual"/>
    <n v="99238.55"/>
    <n v="94044.25"/>
    <n v="14067.88"/>
    <n v="11354.48"/>
    <n v="10779.71"/>
    <n v="8697.8060000000005"/>
    <n v="4448"/>
    <n v="4645.1610000000001"/>
    <n v="5754.8389999999999"/>
    <n v="5105"/>
    <n v="4350"/>
    <n v="5568.03"/>
    <n v="9090.9089999999997"/>
    <n v="15376.73"/>
    <n v="13111.48"/>
    <n v="10454.83"/>
    <n v="9662.6740000000009"/>
    <n v="7638.2129999999997"/>
    <n v="5424.44"/>
    <n v="3878.4070000000002"/>
    <n v="4855.8339999999998"/>
    <n v="5163.5060000000003"/>
    <n v="4188.9740000000002"/>
    <n v="6317.5619999999999"/>
    <n v="10124.56"/>
    <n v="13223.77"/>
    <s v="NA"/>
    <s v="NA"/>
    <s v="no gas"/>
    <s v="NA"/>
    <s v="NA"/>
    <s v="NA"/>
    <s v="NA"/>
    <s v="NA"/>
    <s v="NA"/>
    <s v="NA"/>
    <s v="NA"/>
    <s v="NA"/>
    <s v="NA"/>
    <s v="NA"/>
    <s v="NA"/>
    <s v="NA"/>
    <s v="NA"/>
    <s v="NA"/>
    <s v="NA"/>
    <s v="NA"/>
    <s v="NA"/>
    <s v="NA"/>
    <s v="NA"/>
    <s v="NA"/>
    <s v="NA"/>
    <s v="NA"/>
    <s v="NA"/>
    <s v="NA"/>
    <s v="NA"/>
  </r>
  <r>
    <x v="87"/>
    <x v="0"/>
    <s v="core"/>
    <x v="1"/>
    <x v="0"/>
    <s v="&lt;50,001"/>
    <s v="urban"/>
    <n v="59"/>
    <n v="127.1157"/>
    <n v="5109414"/>
    <n v="5109414"/>
    <n v="5109414"/>
    <n v="1952"/>
    <n v="1952"/>
    <s v="Pre-1980"/>
    <s v="F"/>
    <m/>
    <s v="Elementary School"/>
    <m/>
    <s v="School"/>
    <s v="Education"/>
    <s v="K-12"/>
    <b v="0"/>
    <s v="Classroom"/>
    <n v="40"/>
    <s v="Assembly / Recreation"/>
    <n v="40"/>
    <s v="Storage - Low Bay"/>
    <n v="7.5"/>
    <n v="7.5"/>
    <n v="0"/>
    <n v="0"/>
    <n v="40195"/>
    <n v="40195"/>
    <n v="0"/>
    <x v="1"/>
    <n v="100"/>
    <n v="0"/>
    <n v="92.5"/>
    <n v="100"/>
    <n v="92.5"/>
    <n v="0"/>
    <n v="0"/>
    <n v="1"/>
    <n v="0"/>
    <n v="74"/>
    <s v="M"/>
    <n v="2"/>
    <n v="4778"/>
    <n v="247"/>
    <s v="&lt; 6000 HDD"/>
    <n v="100"/>
    <n v="0"/>
    <n v="0"/>
    <s v="Yes"/>
    <n v="40"/>
    <n v="45"/>
    <n v="45"/>
    <n v="60"/>
    <n v="0"/>
    <n v="0"/>
    <n v="0"/>
    <s v="&lt; 40 Hrs/Wk"/>
    <n v="52"/>
    <b v="1"/>
    <b v="1"/>
    <b v="0"/>
    <b v="0"/>
    <b v="0"/>
    <b v="0"/>
    <b v="0"/>
    <b v="0"/>
    <b v="0"/>
    <s v="NA"/>
    <s v="NA"/>
    <s v="NA"/>
    <s v="NA"/>
    <s v="Yes"/>
    <n v="5"/>
    <n v="100"/>
    <s v="Yes"/>
    <s v="Yes"/>
    <n v="5"/>
    <n v="100"/>
    <s v="Yes"/>
    <s v="Yes"/>
    <n v="5"/>
    <n v="100"/>
    <s v="Yes"/>
    <s v="Yes"/>
    <n v="15"/>
    <n v="100"/>
    <s v="Yes"/>
    <s v="Yes"/>
    <n v="15"/>
    <n v="10"/>
    <s v="Yes"/>
    <s v="No"/>
    <s v="NA"/>
    <s v="NA"/>
    <s v="No"/>
    <s v="No"/>
    <s v="NA"/>
    <s v="NA"/>
    <s v="Yes"/>
    <s v="Yes"/>
    <s v="NA"/>
    <n v="0"/>
    <s v="No"/>
    <n v="1300"/>
    <n v="0"/>
    <n v="10"/>
    <n v="13000"/>
    <n v="35"/>
    <n v="100"/>
    <n v="0"/>
    <n v="0"/>
    <n v="0"/>
    <n v="0"/>
    <n v="0"/>
    <n v="0"/>
    <n v="0"/>
    <n v="0"/>
    <n v="100"/>
    <n v="0"/>
    <n v="0"/>
    <n v="0"/>
    <n v="4550"/>
    <n v="100"/>
    <n v="0"/>
    <n v="0"/>
    <s v="P"/>
    <n v="25"/>
    <s v="30+ years"/>
    <n v="100"/>
    <n v="0"/>
    <n v="0"/>
    <n v="0"/>
    <n v="100"/>
    <n v="0"/>
    <n v="0"/>
    <n v="0"/>
    <n v="0"/>
    <n v="40000"/>
    <n v="100"/>
    <n v="0"/>
    <n v="0"/>
    <n v="0"/>
    <b v="1"/>
    <n v="120"/>
    <n v="100"/>
    <n v="0"/>
    <n v="0"/>
    <n v="0"/>
    <n v="0.50556000000000001"/>
    <n v="0.50556000000000001"/>
    <s v="NA"/>
    <n v="0"/>
    <n v="8.0851000000000006E-2"/>
    <n v="20320.97"/>
    <s v="NA"/>
    <n v="0"/>
    <n v="3249.8029999999999"/>
    <n v="11.145300000000001"/>
    <n v="11.903040000000001"/>
    <s v="Y"/>
    <s v="NA"/>
    <n v="0"/>
    <n v="0"/>
    <n v="0"/>
    <n v="96.596199999999996"/>
    <n v="89.938789999999997"/>
    <n v="98.44323"/>
    <n v="0.36368099999999998"/>
    <n v="0.60987199999999997"/>
    <n v="0.37063499999999999"/>
    <n v="2.0922269999999998"/>
    <n v="5.7754839999999996"/>
    <n v="1.1861360000000001"/>
    <n v="0"/>
    <n v="0"/>
    <n v="0"/>
    <n v="0"/>
    <n v="0"/>
    <n v="0"/>
    <n v="0"/>
    <n v="0"/>
    <n v="0"/>
    <n v="0"/>
    <n v="0"/>
    <n v="0"/>
    <n v="0.94789199999999996"/>
    <n v="3.6758549999999999"/>
    <n v="0"/>
    <n v="56.749009999999998"/>
    <n v="65.152670000000001"/>
    <n v="56.749009999999998"/>
    <n v="43.250990000000002"/>
    <n v="34.847329999999999"/>
    <n v="43.250990000000002"/>
    <n v="100"/>
    <n v="100"/>
    <n v="100"/>
    <n v="0"/>
    <n v="0"/>
    <n v="0"/>
    <s v="NA"/>
    <s v="NA"/>
    <s v="NA"/>
    <s v="NA"/>
    <s v="NA"/>
    <s v="NA"/>
    <s v="NA"/>
    <s v="NA"/>
    <s v="NA"/>
    <s v="NA"/>
    <s v="NA"/>
    <s v="NA"/>
    <s v="NA"/>
    <s v="NA"/>
    <s v="NA"/>
    <s v="NA"/>
    <s v="NA"/>
    <s v="NA"/>
    <s v="NA"/>
    <s v="NA"/>
    <s v="NA"/>
    <s v="NA"/>
    <s v="NA"/>
    <s v="NA"/>
    <n v="0.76788999999999996"/>
    <n v="2.0468760000000001"/>
    <n v="0.76788999999999996"/>
    <n v="49.331130000000002"/>
    <n v="61.291110000000003"/>
    <n v="49.331130000000002"/>
    <n v="39.396250000000002"/>
    <n v="30.521380000000001"/>
    <n v="39.396250000000002"/>
    <n v="10.50473"/>
    <n v="6.1406280000000004"/>
    <n v="10.50473"/>
    <n v="100"/>
    <n v="100"/>
    <n v="100"/>
    <n v="0"/>
    <n v="0"/>
    <n v="0"/>
    <n v="0"/>
    <n v="0"/>
    <n v="0"/>
    <n v="0"/>
    <n v="0"/>
    <n v="0"/>
    <n v="10.147169999999999"/>
    <n v="5.5228060000000001"/>
    <n v="10.341200000000001"/>
    <n v="86.449029999999993"/>
    <n v="84.415980000000005"/>
    <n v="88.102029999999999"/>
    <n v="1.2120139999999999"/>
    <n v="2.7072579999999999"/>
    <n v="0.68712099999999998"/>
    <n v="0.36368099999999998"/>
    <n v="0.60987199999999997"/>
    <n v="0.37063499999999999"/>
    <n v="1.8281050000000001"/>
    <n v="6.7440800000000003"/>
    <n v="0.49901499999999999"/>
    <n v="0"/>
    <n v="0"/>
    <n v="0"/>
    <n v="100"/>
    <n v="100"/>
    <n v="100"/>
    <n v="0"/>
    <n v="0"/>
    <n v="0"/>
    <n v="0"/>
    <n v="0"/>
    <n v="0"/>
    <n v="0"/>
    <n v="0"/>
    <n v="0"/>
    <b v="0"/>
    <n v="0"/>
    <b v="0"/>
    <n v="0"/>
    <b v="0"/>
    <n v="0"/>
    <b v="0"/>
    <n v="0"/>
    <b v="1"/>
    <n v="99.922430000000006"/>
    <b v="0"/>
    <n v="0"/>
    <b v="1"/>
    <n v="7.7568999999999999E-2"/>
    <b v="0"/>
    <n v="0"/>
    <n v="92.614940000000004"/>
    <n v="91.666669999999996"/>
    <n v="97.942599999999999"/>
    <n v="0"/>
    <n v="0"/>
    <n v="0"/>
    <n v="0"/>
    <n v="0"/>
    <n v="0"/>
    <n v="7.3850639999999999"/>
    <n v="8.3333329999999997"/>
    <n v="2.0573980000000001"/>
    <n v="0"/>
    <n v="0"/>
    <n v="0"/>
    <n v="0"/>
    <n v="0"/>
    <n v="0"/>
    <n v="0"/>
    <n v="0"/>
    <n v="0"/>
    <n v="5.8404379999999998"/>
    <n v="29.16667"/>
    <n v="3.8310010000000001"/>
    <n v="0"/>
    <n v="0"/>
    <n v="0"/>
    <n v="86.774500000000003"/>
    <n v="62.5"/>
    <n v="94.111599999999996"/>
    <n v="0"/>
    <n v="0"/>
    <n v="0"/>
    <n v="7.3850639999999999"/>
    <n v="8.3333329999999997"/>
    <n v="2.057398000000000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33.33867"/>
    <n v="66.661330000000007"/>
    <s v="Furnace"/>
    <s v="Natural Gas"/>
    <s v="None"/>
    <s v="NA"/>
    <s v="Electric Resistance"/>
    <s v="Electricity"/>
    <s v="None"/>
    <s v="NA"/>
    <n v="1"/>
    <s v="Natural Gas"/>
    <n v="4200"/>
    <s v="NA"/>
    <s v="NA"/>
    <s v="C"/>
    <s v="N"/>
    <s v="N"/>
    <s v="DX - Air"/>
    <s v="NA"/>
    <s v="DX - Air"/>
    <s v="NA"/>
    <s v="NA"/>
    <s v="NA"/>
    <s v="NA"/>
    <s v="NA"/>
    <s v="NA"/>
    <s v="NA"/>
    <s v="NA"/>
    <b v="0"/>
    <b v="0"/>
    <b v="0"/>
    <b v="0"/>
    <b v="1"/>
    <b v="0"/>
    <b v="0"/>
    <b v="0"/>
    <b v="0"/>
    <b v="0"/>
    <b v="0"/>
    <n v="377.52350000000001"/>
    <s v="NA"/>
    <s v="NA"/>
    <n v="100"/>
    <n v="0"/>
    <n v="0"/>
    <n v="0"/>
    <n v="0"/>
    <n v="100"/>
    <n v="0"/>
    <n v="0"/>
    <s v="NA"/>
    <s v="NA"/>
    <s v="NA"/>
    <s v="NA"/>
    <s v="NA"/>
    <s v="NA"/>
    <s v="NA"/>
    <s v="NA"/>
    <s v="NA"/>
    <s v="NA"/>
    <s v="NA"/>
    <s v="NA"/>
    <s v="NA"/>
    <s v="NA"/>
    <s v="NA"/>
    <s v="NA"/>
    <s v="NA"/>
    <s v="NA"/>
    <s v="NA"/>
    <s v="NA"/>
    <n v="1"/>
    <n v="0"/>
    <n v="0"/>
    <n v="1"/>
    <n v="3"/>
    <n v="2"/>
    <n v="1"/>
    <b v="0"/>
    <b v="0"/>
    <b v="0"/>
    <b v="0"/>
    <b v="1"/>
    <b v="0"/>
    <n v="1000"/>
    <s v="N"/>
    <s v="E"/>
    <s v="E"/>
    <s v="N"/>
    <s v="G"/>
    <s v="G"/>
    <s v="G"/>
    <n v="0"/>
    <n v="0"/>
    <n v="0"/>
    <s v="NA"/>
    <s v="NA"/>
    <s v="NA"/>
    <s v="NA"/>
    <s v="NA"/>
    <n v="0"/>
    <n v="0"/>
    <n v="0"/>
    <x v="1"/>
    <s v="NA"/>
    <s v="NA"/>
    <n v="0"/>
    <n v="0"/>
    <n v="0"/>
    <s v="NA"/>
    <s v="NA"/>
    <s v="NA"/>
    <s v="NA"/>
    <s v="NA"/>
    <s v="NA"/>
    <n v="1"/>
    <n v="82"/>
    <n v="0"/>
    <n v="0"/>
    <n v="2"/>
    <n v="5"/>
    <n v="0"/>
    <n v="0"/>
    <n v="0"/>
    <n v="0"/>
    <n v="9.0925170000000008"/>
    <n v="11.521420000000001"/>
    <s v="model"/>
    <n v="365473.7"/>
    <n v="463103.5"/>
    <s v="NA"/>
    <s v="NA"/>
    <s v="NA"/>
    <s v="NA"/>
    <s v="NA"/>
    <s v="NA"/>
    <s v="NA"/>
    <s v="NA"/>
    <s v="NA"/>
    <s v="NA"/>
    <s v="NA"/>
    <s v="NA"/>
    <s v="NA"/>
    <s v="NA"/>
    <s v="NA"/>
    <s v="NA"/>
    <s v="NA"/>
    <s v="NA"/>
    <s v="NA"/>
    <s v="NA"/>
    <s v="NA"/>
    <s v="NA"/>
    <s v="NA"/>
    <s v="NA"/>
    <n v="0.43759599999999998"/>
    <n v="0.50492400000000004"/>
    <s v="actual"/>
    <n v="17589.16"/>
    <n v="20295.43"/>
    <n v="3516.7330000000002"/>
    <n v="2477.4290000000001"/>
    <n v="2063.6669999999999"/>
    <n v="1465.6089999999999"/>
    <n v="758.53660000000002"/>
    <n v="235.5746"/>
    <n v="41.184330000000003"/>
    <n v="14.366070000000001"/>
    <n v="316.5625"/>
    <n v="1089.0329999999999"/>
    <n v="2596.279"/>
    <n v="3014.1880000000001"/>
    <n v="3317.4409999999998"/>
    <n v="2616.5729999999999"/>
    <n v="2395.694"/>
    <n v="1847.742"/>
    <n v="1210.5899999999999"/>
    <n v="594.67570000000001"/>
    <n v="216.6319"/>
    <n v="186.8981"/>
    <n v="560.69420000000002"/>
    <n v="1529.1659999999999"/>
    <n v="2514.6289999999999"/>
    <n v="3304.6979999999999"/>
  </r>
  <r>
    <x v="88"/>
    <x v="0"/>
    <s v="core"/>
    <x v="1"/>
    <x v="1"/>
    <s v="&lt;50,001"/>
    <s v="urban"/>
    <n v="61"/>
    <n v="143.53389999999999"/>
    <n v="6824895"/>
    <n v="6824895"/>
    <n v="6824895"/>
    <n v="2005"/>
    <n v="2005"/>
    <s v="2004-2013"/>
    <s v="F"/>
    <m/>
    <s v="Elementary School"/>
    <m/>
    <s v="School"/>
    <s v="Education"/>
    <s v="K-12"/>
    <b v="0"/>
    <s v="Classroom"/>
    <n v="45"/>
    <s v="Assembly / Recreation"/>
    <n v="21"/>
    <s v="Office"/>
    <n v="15"/>
    <n v="19"/>
    <n v="0"/>
    <n v="0"/>
    <n v="47549"/>
    <n v="47549"/>
    <n v="0"/>
    <x v="1"/>
    <n v="100"/>
    <n v="0"/>
    <n v="100"/>
    <n v="100"/>
    <n v="100"/>
    <n v="0"/>
    <n v="0"/>
    <n v="2"/>
    <n v="0"/>
    <n v="43"/>
    <s v="S"/>
    <n v="0"/>
    <n v="4777"/>
    <n v="262"/>
    <s v="&lt; 6000 HDD"/>
    <n v="100"/>
    <n v="0"/>
    <n v="0"/>
    <s v="Yes"/>
    <n v="48"/>
    <n v="48"/>
    <n v="48"/>
    <n v="48"/>
    <n v="0"/>
    <n v="0"/>
    <n v="0"/>
    <s v="40-49 Hrs/Wk"/>
    <n v="50"/>
    <b v="1"/>
    <b v="1"/>
    <b v="0"/>
    <b v="0"/>
    <b v="0"/>
    <b v="0"/>
    <b v="0"/>
    <b v="0"/>
    <b v="0"/>
    <b v="1"/>
    <b v="0"/>
    <b v="0"/>
    <s v="NA"/>
    <s v="No"/>
    <s v="NA"/>
    <s v="NA"/>
    <s v="No"/>
    <s v="No"/>
    <s v="NA"/>
    <s v="NA"/>
    <s v="No"/>
    <s v="No"/>
    <s v="NA"/>
    <s v="NA"/>
    <s v="No"/>
    <s v="No"/>
    <s v="NA"/>
    <s v="NA"/>
    <s v="No"/>
    <s v="No"/>
    <s v="NA"/>
    <s v="NA"/>
    <s v="No"/>
    <s v="No"/>
    <s v="NA"/>
    <s v="NA"/>
    <s v="No"/>
    <s v="No"/>
    <s v="NA"/>
    <s v="NA"/>
    <s v="No"/>
    <s v="No"/>
    <s v="NA"/>
    <s v="NA"/>
    <s v="No"/>
    <n v="1218"/>
    <n v="1218"/>
    <s v="NA"/>
    <n v="23346.14"/>
    <n v="24.253969999999999"/>
    <n v="0"/>
    <n v="0"/>
    <n v="0"/>
    <n v="100"/>
    <n v="0"/>
    <n v="0"/>
    <n v="0"/>
    <n v="0"/>
    <n v="0"/>
    <n v="100"/>
    <n v="0"/>
    <n v="0"/>
    <n v="0"/>
    <n v="5662.3639999999996"/>
    <n v="0"/>
    <n v="100"/>
    <n v="0"/>
    <s v="P"/>
    <n v="0"/>
    <s v="Age of Building"/>
    <n v="100"/>
    <n v="0"/>
    <n v="0"/>
    <n v="0"/>
    <n v="0"/>
    <n v="100"/>
    <n v="0"/>
    <n v="0"/>
    <n v="0"/>
    <n v="25556.01"/>
    <n v="0"/>
    <n v="100"/>
    <n v="0"/>
    <n v="0"/>
    <b v="0"/>
    <n v="0"/>
    <n v="100"/>
    <n v="0"/>
    <n v="0"/>
    <n v="0"/>
    <n v="0.84783200000000003"/>
    <n v="0.84783200000000003"/>
    <s v="NA"/>
    <n v="4.2059999999999997E-3"/>
    <n v="0.275779"/>
    <n v="40313.56"/>
    <s v="NA"/>
    <n v="200"/>
    <n v="13113"/>
    <n v="12.117000000000001"/>
    <n v="13.66483"/>
    <s v="Y"/>
    <n v="60"/>
    <n v="0"/>
    <n v="0"/>
    <n v="0"/>
    <n v="95.125990000000002"/>
    <n v="82.681209999999993"/>
    <n v="97.388739999999999"/>
    <n v="0"/>
    <n v="0"/>
    <n v="0"/>
    <n v="3.6704690000000002"/>
    <n v="7.2692600000000001"/>
    <n v="2.090408"/>
    <n v="0"/>
    <n v="0"/>
    <n v="0"/>
    <n v="0"/>
    <n v="0"/>
    <n v="0"/>
    <n v="0.284273"/>
    <n v="8.6520849999999996"/>
    <n v="0.29849799999999999"/>
    <n v="0.91926399999999997"/>
    <n v="1.397443"/>
    <n v="0.222355"/>
    <n v="0"/>
    <n v="0"/>
    <n v="0"/>
    <n v="100"/>
    <n v="100"/>
    <n v="100"/>
    <n v="0"/>
    <n v="0"/>
    <n v="0"/>
    <n v="0"/>
    <n v="0"/>
    <n v="0"/>
    <n v="100"/>
    <n v="100"/>
    <n v="100"/>
    <n v="0"/>
    <n v="0"/>
    <n v="0"/>
    <n v="100"/>
    <n v="100"/>
    <n v="100"/>
    <n v="0"/>
    <n v="0"/>
    <n v="0"/>
    <n v="0"/>
    <n v="0"/>
    <n v="0"/>
    <n v="0"/>
    <n v="0"/>
    <n v="0"/>
    <n v="0"/>
    <n v="0"/>
    <n v="0"/>
    <s v="NA"/>
    <s v="NA"/>
    <s v="NA"/>
    <s v="NA"/>
    <s v="NA"/>
    <s v="NA"/>
    <n v="0.58649499999999999"/>
    <n v="1.6412340000000001"/>
    <n v="0.58649499999999999"/>
    <n v="22.379950000000001"/>
    <n v="32.622639999999997"/>
    <n v="22.379950000000001"/>
    <n v="77.033550000000005"/>
    <n v="65.73612"/>
    <n v="77.033550000000005"/>
    <n v="0"/>
    <n v="0"/>
    <n v="0"/>
    <s v="NA"/>
    <s v="NA"/>
    <s v="NA"/>
    <s v="NA"/>
    <s v="NA"/>
    <s v="NA"/>
    <s v="NA"/>
    <s v="NA"/>
    <s v="NA"/>
    <s v="NA"/>
    <s v="NA"/>
    <s v="NA"/>
    <n v="0"/>
    <n v="0"/>
    <n v="0"/>
    <n v="95.125990000000002"/>
    <n v="82.681209999999993"/>
    <n v="97.388739999999999"/>
    <n v="3.6704690000000002"/>
    <n v="7.2692600000000001"/>
    <n v="2.090408"/>
    <n v="0"/>
    <n v="0"/>
    <n v="0"/>
    <n v="1.2035370000000001"/>
    <n v="10.049530000000001"/>
    <n v="0.52085300000000001"/>
    <s v="NA"/>
    <s v="NA"/>
    <s v="NA"/>
    <s v="NA"/>
    <s v="NA"/>
    <s v="NA"/>
    <s v="NA"/>
    <s v="NA"/>
    <s v="NA"/>
    <s v="NA"/>
    <s v="NA"/>
    <s v="NA"/>
    <s v="NA"/>
    <s v="NA"/>
    <s v="NA"/>
    <b v="0"/>
    <n v="0"/>
    <b v="0"/>
    <n v="0"/>
    <b v="0"/>
    <n v="0"/>
    <b v="1"/>
    <n v="6.0070449999999997"/>
    <b v="1"/>
    <n v="93.701160000000002"/>
    <b v="0"/>
    <n v="0"/>
    <b v="1"/>
    <n v="0.29179899999999998"/>
    <b v="0"/>
    <n v="0"/>
    <n v="6.6270110000000004"/>
    <n v="50.943399999999997"/>
    <n v="5.3646320000000003"/>
    <n v="41.912610000000001"/>
    <n v="22.64151"/>
    <n v="56.098489999999998"/>
    <n v="20.956299999999999"/>
    <n v="11.32075"/>
    <n v="28.049250000000001"/>
    <n v="30.504079999999998"/>
    <n v="15.094340000000001"/>
    <n v="10.487629999999999"/>
    <n v="0"/>
    <n v="0"/>
    <n v="0"/>
    <n v="0"/>
    <n v="0"/>
    <n v="0"/>
    <n v="0"/>
    <n v="0"/>
    <n v="0"/>
    <n v="6.6270110000000004"/>
    <n v="50.943399999999997"/>
    <n v="5.3646320000000003"/>
    <n v="0"/>
    <n v="0"/>
    <n v="0"/>
    <n v="62.86891"/>
    <n v="33.962260000000001"/>
    <n v="84.147739999999999"/>
    <n v="0"/>
    <n v="0"/>
    <n v="0"/>
    <n v="30.504079999999998"/>
    <n v="15.094340000000001"/>
    <n v="10.487629999999999"/>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VAV"/>
    <s v="standard"/>
    <s v="Variable Air Volume"/>
    <s v="A"/>
    <s v="N"/>
    <s v="NA"/>
    <s v="NA"/>
    <n v="0.22945599999999999"/>
    <n v="99.770539999999997"/>
    <s v="Boiler"/>
    <s v="Natural Gas"/>
    <s v="Natural Gas"/>
    <s v="5-9 Years"/>
    <s v="Boiler"/>
    <s v="Natural Gas"/>
    <s v="Natural Gas"/>
    <s v="5-9 Years"/>
    <n v="2"/>
    <s v="Natural Gas"/>
    <n v="1082"/>
    <n v="7"/>
    <n v="7"/>
    <s v="SH"/>
    <s v="NA"/>
    <s v="NA"/>
    <s v="Chiller"/>
    <s v="5-9 Years"/>
    <s v="DX - Air"/>
    <s v="5-9 Years"/>
    <n v="1"/>
    <n v="75"/>
    <n v="8"/>
    <n v="8"/>
    <s v="None"/>
    <s v="Y"/>
    <s v="NA"/>
    <b v="1"/>
    <b v="0"/>
    <b v="0"/>
    <b v="0"/>
    <b v="0"/>
    <b v="0"/>
    <b v="0"/>
    <b v="0"/>
    <b v="0"/>
    <b v="0"/>
    <b v="0"/>
    <n v="250"/>
    <n v="8"/>
    <n v="8"/>
    <n v="100"/>
    <n v="0"/>
    <n v="0"/>
    <n v="0"/>
    <n v="0"/>
    <n v="0"/>
    <n v="100"/>
    <n v="0"/>
    <s v="NA"/>
    <s v="NA"/>
    <s v="NA"/>
    <s v="NA"/>
    <s v="NA"/>
    <s v="NA"/>
    <s v="NA"/>
    <s v="NA"/>
    <s v="NA"/>
    <b v="1"/>
    <n v="15.5"/>
    <n v="100"/>
    <s v="INC"/>
    <b v="0"/>
    <n v="0"/>
    <s v="NA"/>
    <b v="0"/>
    <n v="0"/>
    <s v="NA"/>
    <s v="NA"/>
    <n v="1"/>
    <n v="1"/>
    <s v="NA"/>
    <s v="NA"/>
    <n v="1"/>
    <s v="NA"/>
    <s v="NA"/>
    <b v="0"/>
    <b v="0"/>
    <b v="1"/>
    <b v="0"/>
    <b v="1"/>
    <b v="0"/>
    <n v="425"/>
    <s v="E"/>
    <s v="E"/>
    <s v="N"/>
    <s v="N"/>
    <s v="N"/>
    <s v="G"/>
    <s v="N"/>
    <s v="NA"/>
    <s v="NA"/>
    <s v="NA"/>
    <b v="0"/>
    <s v="N"/>
    <n v="0"/>
    <n v="0"/>
    <n v="0"/>
    <n v="0"/>
    <n v="0"/>
    <n v="0"/>
    <x v="0"/>
    <n v="0"/>
    <s v="N"/>
    <n v="0"/>
    <n v="0"/>
    <n v="0"/>
    <b v="0"/>
    <b v="0"/>
    <s v="None"/>
    <b v="0"/>
    <b v="0"/>
    <s v="None"/>
    <n v="0"/>
    <n v="0"/>
    <n v="0"/>
    <n v="0"/>
    <n v="0"/>
    <s v="NA"/>
    <n v="0"/>
    <s v="NA"/>
    <s v="NA"/>
    <n v="0"/>
    <n v="9.7913390000000007"/>
    <n v="5.521026"/>
    <s v="model"/>
    <n v="465568.4"/>
    <n v="262519.2"/>
    <s v="NA"/>
    <s v="NA"/>
    <s v="NA"/>
    <s v="NA"/>
    <s v="NA"/>
    <s v="NA"/>
    <s v="NA"/>
    <s v="NA"/>
    <s v="NA"/>
    <s v="NA"/>
    <s v="NA"/>
    <s v="NA"/>
    <s v="NA"/>
    <s v="NA"/>
    <s v="NA"/>
    <s v="NA"/>
    <s v="NA"/>
    <s v="NA"/>
    <s v="NA"/>
    <s v="NA"/>
    <s v="NA"/>
    <s v="NA"/>
    <s v="NA"/>
    <s v="NA"/>
    <n v="0.27452300000000002"/>
    <n v="0.29979099999999997"/>
    <s v="actual"/>
    <n v="13053.31"/>
    <n v="14254.76"/>
    <n v="2486.73"/>
    <n v="1695.69"/>
    <n v="1309.1279999999999"/>
    <n v="862.45799999999997"/>
    <n v="439.41489999999999"/>
    <n v="213.9083"/>
    <n v="122.6422"/>
    <n v="92.682760000000002"/>
    <n v="489.28390000000002"/>
    <n v="985.51610000000005"/>
    <n v="1592.8"/>
    <n v="2763.0569999999998"/>
    <n v="2327.5520000000001"/>
    <n v="1844.1369999999999"/>
    <n v="1685.9829999999999"/>
    <n v="1312.9780000000001"/>
    <n v="853.43560000000002"/>
    <n v="429.70190000000002"/>
    <n v="137.26589999999999"/>
    <n v="128.31379999999999"/>
    <n v="355.10079999999999"/>
    <n v="1056.3499999999999"/>
    <n v="1775.5039999999999"/>
    <n v="2348.44"/>
  </r>
  <r>
    <x v="89"/>
    <x v="0"/>
    <s v="core"/>
    <x v="1"/>
    <x v="0"/>
    <s v="50,001+"/>
    <s v="urban"/>
    <n v="60"/>
    <n v="34.400460000000002"/>
    <n v="1971835"/>
    <n v="1577468"/>
    <n v="1104227"/>
    <n v="1962"/>
    <n v="1962"/>
    <s v="Pre-1980"/>
    <s v="F"/>
    <m/>
    <s v="Elementary School"/>
    <m/>
    <s v="School"/>
    <s v="Education"/>
    <s v="K-12"/>
    <b v="0"/>
    <s v="Classroom"/>
    <n v="47"/>
    <s v="Assembly / Recreation"/>
    <n v="23"/>
    <s v="Office"/>
    <n v="9"/>
    <n v="20"/>
    <n v="0"/>
    <n v="0"/>
    <n v="57320"/>
    <n v="57320"/>
    <n v="0"/>
    <x v="2"/>
    <n v="80"/>
    <n v="24"/>
    <n v="58.75"/>
    <n v="56"/>
    <n v="83.928569999999993"/>
    <n v="0"/>
    <n v="20"/>
    <n v="1"/>
    <n v="0"/>
    <n v="0"/>
    <s v="S"/>
    <n v="0"/>
    <n v="4847"/>
    <n v="261"/>
    <s v="&lt; 6000 HDD"/>
    <n v="100"/>
    <n v="0"/>
    <n v="0"/>
    <s v="No"/>
    <n v="25.8"/>
    <n v="25.8"/>
    <n v="20.962499999999999"/>
    <n v="25.8"/>
    <n v="0"/>
    <n v="0"/>
    <n v="0"/>
    <s v="&lt; 40 Hrs/Wk"/>
    <n v="52"/>
    <b v="1"/>
    <b v="1"/>
    <b v="0"/>
    <b v="0"/>
    <b v="0"/>
    <b v="0"/>
    <b v="0"/>
    <b v="0"/>
    <b v="0"/>
    <s v="NA"/>
    <s v="NA"/>
    <s v="NA"/>
    <s v="NA"/>
    <s v="Yes"/>
    <s v="NA"/>
    <s v="NA"/>
    <s v="No"/>
    <s v="Yes"/>
    <s v="NA"/>
    <s v="NA"/>
    <s v="No"/>
    <s v="No"/>
    <s v="NA"/>
    <s v="NA"/>
    <s v="No"/>
    <s v="Yes"/>
    <n v="13"/>
    <n v="100"/>
    <s v="No"/>
    <s v="Yes"/>
    <n v="13"/>
    <n v="100"/>
    <s v="No"/>
    <s v="Yes"/>
    <n v="5"/>
    <n v="100"/>
    <s v="No"/>
    <s v="Yes"/>
    <n v="13"/>
    <n v="100"/>
    <s v="No"/>
    <s v="No"/>
    <s v="NA"/>
    <s v="NA"/>
    <s v="Yes"/>
    <n v="1028"/>
    <n v="1028"/>
    <n v="12"/>
    <n v="12336"/>
    <n v="40"/>
    <n v="46.166670000000003"/>
    <n v="0"/>
    <n v="0"/>
    <n v="46.166670000000003"/>
    <n v="7.6666670000000003"/>
    <n v="0"/>
    <n v="0"/>
    <n v="0"/>
    <n v="7.6666670000000003"/>
    <n v="92.333330000000004"/>
    <n v="0"/>
    <n v="0"/>
    <n v="0"/>
    <n v="4934.3999999999996"/>
    <n v="0"/>
    <n v="100"/>
    <n v="0"/>
    <s v="P"/>
    <n v="50"/>
    <s v="10-20 years"/>
    <n v="100"/>
    <n v="0"/>
    <n v="0"/>
    <n v="0"/>
    <n v="100"/>
    <n v="0"/>
    <n v="0"/>
    <n v="0"/>
    <n v="0"/>
    <n v="57320"/>
    <n v="79.937190000000001"/>
    <n v="20.062809999999999"/>
    <n v="0"/>
    <n v="0"/>
    <b v="1"/>
    <n v="352"/>
    <n v="100"/>
    <n v="0"/>
    <n v="0"/>
    <n v="0"/>
    <n v="0.87324100000000004"/>
    <n v="0.87324100000000004"/>
    <s v="NA"/>
    <n v="2.2330000000000002E-3"/>
    <s v="NA"/>
    <n v="50054.2"/>
    <s v="NA"/>
    <n v="128"/>
    <n v="0"/>
    <n v="10.14296"/>
    <n v="10.882630000000001"/>
    <s v="Y"/>
    <s v="NA"/>
    <n v="7.3727799999999997"/>
    <n v="1.116501"/>
    <n v="7.5343600000000004"/>
    <n v="89.211659999999995"/>
    <n v="93.609380000000002"/>
    <n v="91.166799999999995"/>
    <n v="0"/>
    <n v="0"/>
    <n v="0"/>
    <n v="0.30523"/>
    <n v="0.47688599999999998"/>
    <n v="0.173517"/>
    <n v="0"/>
    <n v="0"/>
    <n v="0"/>
    <n v="0"/>
    <n v="0"/>
    <n v="0"/>
    <n v="0.46407199999999998"/>
    <n v="2.562303"/>
    <n v="0.486402"/>
    <n v="2.646255"/>
    <n v="2.2349239999999999"/>
    <n v="0.63891600000000004"/>
    <n v="0"/>
    <n v="0"/>
    <n v="0"/>
    <n v="100"/>
    <n v="100"/>
    <n v="100"/>
    <n v="0"/>
    <n v="0"/>
    <n v="0"/>
    <n v="0"/>
    <n v="0"/>
    <n v="0"/>
    <n v="100"/>
    <n v="100"/>
    <n v="100"/>
    <n v="0"/>
    <n v="0"/>
    <n v="0"/>
    <n v="18.51754"/>
    <n v="19.982800000000001"/>
    <n v="18.51754"/>
    <n v="81.482460000000003"/>
    <n v="80.017200000000003"/>
    <n v="81.482460000000003"/>
    <n v="0"/>
    <n v="0"/>
    <n v="0"/>
    <n v="0"/>
    <n v="0"/>
    <n v="0"/>
    <n v="0"/>
    <n v="0"/>
    <n v="0"/>
    <s v="NA"/>
    <s v="NA"/>
    <s v="NA"/>
    <s v="NA"/>
    <s v="NA"/>
    <s v="NA"/>
    <n v="0"/>
    <n v="0"/>
    <n v="0"/>
    <n v="81.062780000000004"/>
    <n v="88.103470000000002"/>
    <n v="81.062780000000004"/>
    <n v="17.928730000000002"/>
    <n v="11.41619"/>
    <n v="17.928730000000002"/>
    <n v="1.0084880000000001"/>
    <n v="0.48033799999999999"/>
    <n v="1.0084880000000001"/>
    <s v="NA"/>
    <s v="NA"/>
    <s v="NA"/>
    <s v="NA"/>
    <s v="NA"/>
    <s v="NA"/>
    <s v="NA"/>
    <s v="NA"/>
    <s v="NA"/>
    <s v="NA"/>
    <s v="NA"/>
    <s v="NA"/>
    <n v="7.3727799999999997"/>
    <n v="1.116501"/>
    <n v="7.5343600000000004"/>
    <n v="89.211659999999995"/>
    <n v="93.609380000000002"/>
    <n v="91.166799999999995"/>
    <n v="0"/>
    <n v="0"/>
    <n v="0"/>
    <n v="2.156234"/>
    <n v="1.788324"/>
    <n v="0.52060499999999998"/>
    <n v="1.2593240000000001"/>
    <n v="3.4857900000000002"/>
    <n v="0.77823100000000001"/>
    <n v="100"/>
    <n v="100"/>
    <n v="100"/>
    <n v="0"/>
    <n v="0"/>
    <n v="0"/>
    <n v="0"/>
    <n v="0"/>
    <n v="0"/>
    <n v="0"/>
    <n v="0"/>
    <n v="0"/>
    <n v="0"/>
    <n v="0"/>
    <n v="0"/>
    <b v="0"/>
    <n v="0"/>
    <b v="0"/>
    <n v="0"/>
    <b v="0"/>
    <n v="0"/>
    <b v="0"/>
    <n v="0"/>
    <b v="1"/>
    <n v="99.498990000000006"/>
    <b v="0"/>
    <n v="0"/>
    <b v="1"/>
    <n v="0.50100999999999996"/>
    <b v="0"/>
    <n v="0"/>
    <n v="0"/>
    <n v="0"/>
    <n v="0"/>
    <n v="0"/>
    <n v="25"/>
    <n v="0"/>
    <n v="0"/>
    <n v="0"/>
    <n v="0"/>
    <n v="0"/>
    <n v="75"/>
    <n v="0"/>
    <n v="0"/>
    <n v="0"/>
    <n v="0"/>
    <n v="0"/>
    <n v="0"/>
    <n v="0"/>
    <n v="0"/>
    <n v="0"/>
    <n v="0"/>
    <n v="0"/>
    <n v="0"/>
    <n v="0"/>
    <n v="0"/>
    <n v="0"/>
    <n v="0"/>
    <n v="0"/>
    <n v="25"/>
    <n v="0"/>
    <n v="0"/>
    <n v="0"/>
    <n v="0"/>
    <n v="0"/>
    <n v="0"/>
    <n v="0"/>
    <n v="0"/>
    <n v="75"/>
    <n v="0"/>
    <b v="0"/>
    <n v="0"/>
    <b v="0"/>
    <n v="0"/>
    <b v="0"/>
    <n v="0"/>
    <b v="0"/>
    <n v="0"/>
    <b v="0"/>
    <n v="0"/>
    <b v="1"/>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68.5"/>
    <n v="11.5"/>
    <s v="Heat Pump"/>
    <s v="Electricity"/>
    <s v="None"/>
    <s v="10-19 Years"/>
    <s v="Electric Resistance"/>
    <s v="Electricity"/>
    <s v="None"/>
    <s v="20+ Years"/>
    <s v="NA"/>
    <s v="NA"/>
    <s v="NA"/>
    <s v="NA"/>
    <s v="NA"/>
    <s v="NA"/>
    <s v="NA"/>
    <s v="NA"/>
    <s v="DX - Air"/>
    <s v="10-19 Years"/>
    <s v="DX - Air"/>
    <s v="NA"/>
    <s v="NA"/>
    <s v="NA"/>
    <s v="NA"/>
    <s v="NA"/>
    <s v="NA"/>
    <s v="NA"/>
    <s v="NA"/>
    <b v="0"/>
    <b v="0"/>
    <b v="0"/>
    <b v="0"/>
    <b v="0"/>
    <b v="0"/>
    <b v="0"/>
    <b v="0"/>
    <b v="0"/>
    <b v="0"/>
    <b v="0"/>
    <n v="233.12"/>
    <n v="5"/>
    <n v="5"/>
    <n v="14.636240000000001"/>
    <n v="85.363759999999999"/>
    <n v="0"/>
    <n v="0"/>
    <n v="0"/>
    <n v="14.636240000000001"/>
    <n v="85.363759999999999"/>
    <n v="0"/>
    <s v="NA"/>
    <s v="NA"/>
    <s v="NA"/>
    <s v="NA"/>
    <s v="NA"/>
    <s v="NA"/>
    <s v="NA"/>
    <s v="NA"/>
    <s v="NA"/>
    <b v="0"/>
    <n v="0"/>
    <s v="NA"/>
    <s v="NA"/>
    <b v="1"/>
    <n v="210"/>
    <s v="T8"/>
    <b v="0"/>
    <n v="0"/>
    <s v="NA"/>
    <s v="NA"/>
    <n v="1"/>
    <n v="0"/>
    <n v="0"/>
    <n v="0"/>
    <n v="0"/>
    <n v="0"/>
    <n v="0"/>
    <b v="0"/>
    <b v="0"/>
    <b v="1"/>
    <b v="0"/>
    <b v="0"/>
    <b v="0"/>
    <n v="630"/>
    <s v="N"/>
    <s v="E"/>
    <s v="N"/>
    <s v="N"/>
    <s v="N"/>
    <s v="E"/>
    <s v="N"/>
    <s v="NA"/>
    <s v="NA"/>
    <s v="NA"/>
    <s v="NA"/>
    <s v="NA"/>
    <s v="NA"/>
    <s v="NA"/>
    <s v="NA"/>
    <n v="0"/>
    <n v="0"/>
    <n v="0"/>
    <x v="1"/>
    <s v="NA"/>
    <s v="NA"/>
    <n v="0"/>
    <n v="0"/>
    <n v="0"/>
    <s v="NA"/>
    <s v="NA"/>
    <s v="NA"/>
    <s v="NA"/>
    <s v="NA"/>
    <s v="NA"/>
    <n v="0"/>
    <n v="0"/>
    <n v="0"/>
    <n v="0"/>
    <n v="0"/>
    <n v="0"/>
    <n v="0"/>
    <n v="0"/>
    <n v="0"/>
    <n v="0"/>
    <n v="22.56362"/>
    <n v="22.64969"/>
    <s v="actual"/>
    <n v="1293347"/>
    <n v="1298280"/>
    <n v="157970.70000000001"/>
    <n v="132303.1"/>
    <n v="115719.1"/>
    <n v="96394.1"/>
    <n v="97746.01"/>
    <n v="69067.61"/>
    <n v="50784.160000000003"/>
    <n v="69772.160000000003"/>
    <n v="89832.8"/>
    <n v="106868.2"/>
    <n v="160802"/>
    <n v="146087"/>
    <n v="156307.6"/>
    <n v="131128.79999999999"/>
    <n v="130923.9"/>
    <n v="112496.6"/>
    <n v="94696.39"/>
    <n v="73991.67"/>
    <n v="65508.54"/>
    <n v="65736.83"/>
    <n v="73246.600000000006"/>
    <n v="104902.5"/>
    <n v="132012.70000000001"/>
    <n v="157328"/>
    <n v="2.5912999999999999E-2"/>
    <n v="3.2001000000000002E-2"/>
    <s v="actual"/>
    <n v="1485.3430000000001"/>
    <n v="1834.29"/>
    <n v="272.55709999999999"/>
    <n v="235.3203"/>
    <n v="219.6559"/>
    <n v="152.60419999999999"/>
    <n v="40.269399999999997"/>
    <n v="6.2758620000000001"/>
    <n v="3.8113589999999999"/>
    <n v="4.1541579999999998"/>
    <n v="13.10345"/>
    <n v="15.44828"/>
    <n v="198.73330000000001"/>
    <n v="323.40949999999998"/>
    <n v="294.04640000000001"/>
    <n v="235.76689999999999"/>
    <n v="218.7372"/>
    <n v="169.5403"/>
    <n v="110.8824"/>
    <n v="53.359769999999997"/>
    <n v="17.78659"/>
    <n v="18.165030000000002"/>
    <n v="49.953830000000004"/>
    <n v="141.5359"/>
    <n v="227.44130000000001"/>
    <n v="297.07389999999998"/>
  </r>
  <r>
    <x v="90"/>
    <x v="0"/>
    <s v="core"/>
    <x v="1"/>
    <x v="0"/>
    <s v="50,001+"/>
    <s v="urban"/>
    <n v="60"/>
    <n v="34.400460000000002"/>
    <n v="2222270"/>
    <n v="2222270"/>
    <n v="444454"/>
    <n v="1970"/>
    <n v="1970"/>
    <s v="Pre-1980"/>
    <s v="F"/>
    <m/>
    <s v="Elementary School"/>
    <m/>
    <s v="School"/>
    <s v="Education"/>
    <s v="K-12"/>
    <b v="0"/>
    <s v="Classroom"/>
    <n v="60"/>
    <s v="Office"/>
    <n v="20"/>
    <s v="Assembly / Recreation"/>
    <n v="20"/>
    <n v="0"/>
    <n v="0"/>
    <n v="0"/>
    <n v="64600"/>
    <n v="64600"/>
    <n v="0"/>
    <x v="2"/>
    <n v="100"/>
    <n v="0"/>
    <n v="100"/>
    <n v="20"/>
    <n v="100"/>
    <n v="0"/>
    <n v="0"/>
    <n v="1"/>
    <n v="0"/>
    <n v="60"/>
    <s v="M"/>
    <n v="2"/>
    <n v="4777"/>
    <n v="262"/>
    <s v="&lt; 6000 HDD"/>
    <n v="100"/>
    <n v="0"/>
    <n v="0"/>
    <s v="Yes"/>
    <n v="35"/>
    <n v="35"/>
    <n v="35"/>
    <n v="35"/>
    <n v="0"/>
    <n v="0"/>
    <n v="0"/>
    <s v="&lt; 40 Hrs/Wk"/>
    <n v="40"/>
    <b v="1"/>
    <b v="1"/>
    <b v="0"/>
    <b v="0"/>
    <b v="0"/>
    <b v="0"/>
    <b v="0"/>
    <b v="0"/>
    <b v="0"/>
    <s v="NA"/>
    <s v="NA"/>
    <s v="NA"/>
    <s v="NA"/>
    <s v="Yes"/>
    <n v="8"/>
    <n v="80"/>
    <s v="Unknown"/>
    <s v="Yes"/>
    <n v="8"/>
    <n v="80"/>
    <s v="Unknown"/>
    <s v="No"/>
    <s v="NA"/>
    <s v="NA"/>
    <s v="Unknown"/>
    <s v="No"/>
    <s v="NA"/>
    <s v="NA"/>
    <s v="Unknown"/>
    <s v="No"/>
    <s v="NA"/>
    <s v="NA"/>
    <s v="Unknown"/>
    <s v="No"/>
    <s v="NA"/>
    <s v="NA"/>
    <s v="Unknown"/>
    <s v="No"/>
    <s v="NA"/>
    <s v="NA"/>
    <s v="Unknown"/>
    <s v="No"/>
    <s v="NA"/>
    <s v="NA"/>
    <s v="Unknown"/>
    <n v="1200"/>
    <n v="0"/>
    <n v="12"/>
    <n v="14400"/>
    <n v="7.5"/>
    <n v="100"/>
    <n v="0"/>
    <n v="0"/>
    <n v="0"/>
    <n v="0"/>
    <n v="0"/>
    <n v="0"/>
    <n v="0"/>
    <n v="0"/>
    <n v="100"/>
    <n v="0"/>
    <n v="0"/>
    <n v="0"/>
    <n v="1080"/>
    <n v="0"/>
    <n v="100"/>
    <n v="0"/>
    <s v="P"/>
    <n v="30"/>
    <s v="Age of Building"/>
    <n v="100"/>
    <n v="0"/>
    <n v="0"/>
    <n v="0"/>
    <n v="0"/>
    <n v="0"/>
    <n v="0"/>
    <n v="0"/>
    <n v="100"/>
    <n v="69440.72"/>
    <n v="50"/>
    <n v="50"/>
    <n v="0"/>
    <n v="0"/>
    <b v="0"/>
    <n v="0"/>
    <n v="100"/>
    <n v="0"/>
    <n v="0"/>
    <n v="0"/>
    <n v="1.450985"/>
    <n v="1.450985"/>
    <s v="NA"/>
    <n v="6.1919999999999996E-3"/>
    <n v="8.5887000000000005E-2"/>
    <n v="93733.6"/>
    <s v="NA"/>
    <n v="400"/>
    <n v="5548.2929999999997"/>
    <n v="10.585660000000001"/>
    <n v="10.811640000000001"/>
    <s v="Y"/>
    <n v="7.5"/>
    <n v="0"/>
    <n v="0"/>
    <n v="0"/>
    <n v="46.690080000000002"/>
    <n v="67.843860000000006"/>
    <n v="50.655329999999999"/>
    <n v="43.060450000000003"/>
    <n v="25.316099999999999"/>
    <n v="46.717440000000003"/>
    <n v="0"/>
    <n v="0"/>
    <n v="0"/>
    <n v="0"/>
    <n v="0"/>
    <n v="0"/>
    <n v="0"/>
    <n v="0"/>
    <n v="0"/>
    <n v="0"/>
    <n v="0"/>
    <n v="0"/>
    <n v="10.249470000000001"/>
    <n v="6.8400410000000003"/>
    <n v="2.6272359999999999"/>
    <n v="0"/>
    <n v="0"/>
    <n v="0"/>
    <n v="0"/>
    <n v="0"/>
    <n v="0"/>
    <n v="100"/>
    <n v="100"/>
    <n v="100"/>
    <s v="NA"/>
    <s v="NA"/>
    <s v="NA"/>
    <s v="NA"/>
    <s v="NA"/>
    <s v="NA"/>
    <n v="0"/>
    <n v="0"/>
    <n v="0"/>
    <n v="68.965590000000006"/>
    <n v="91.620959999999997"/>
    <n v="68.965590000000006"/>
    <n v="0"/>
    <n v="0"/>
    <n v="0"/>
    <n v="0"/>
    <n v="0"/>
    <n v="0"/>
    <n v="31.034410000000001"/>
    <n v="8.3790359999999993"/>
    <n v="31.034410000000001"/>
    <n v="0"/>
    <n v="0"/>
    <n v="0"/>
    <s v="NA"/>
    <s v="NA"/>
    <s v="NA"/>
    <s v="NA"/>
    <s v="NA"/>
    <s v="NA"/>
    <n v="0"/>
    <n v="0"/>
    <n v="0"/>
    <n v="100"/>
    <n v="100"/>
    <n v="100"/>
    <n v="0"/>
    <n v="0"/>
    <n v="0"/>
    <n v="0"/>
    <n v="0"/>
    <n v="0"/>
    <n v="0"/>
    <n v="0"/>
    <n v="0"/>
    <n v="14.855880000000001"/>
    <n v="25.868729999999999"/>
    <n v="14.855880000000001"/>
    <n v="0"/>
    <n v="0"/>
    <n v="0"/>
    <n v="85.144120000000001"/>
    <n v="74.131270000000001"/>
    <n v="85.144120000000001"/>
    <n v="0"/>
    <n v="0"/>
    <n v="0"/>
    <n v="89.750529999999998"/>
    <n v="93.159959999999998"/>
    <n v="97.37276"/>
    <n v="0"/>
    <n v="0"/>
    <n v="0"/>
    <n v="0"/>
    <n v="0"/>
    <n v="0"/>
    <n v="10.249470000000001"/>
    <n v="6.8400410000000003"/>
    <n v="2.6272359999999999"/>
    <s v="NA"/>
    <s v="NA"/>
    <s v="NA"/>
    <s v="NA"/>
    <s v="NA"/>
    <s v="NA"/>
    <s v="NA"/>
    <s v="NA"/>
    <s v="NA"/>
    <s v="NA"/>
    <s v="NA"/>
    <s v="NA"/>
    <s v="NA"/>
    <s v="NA"/>
    <s v="NA"/>
    <b v="0"/>
    <n v="0"/>
    <b v="0"/>
    <n v="0"/>
    <b v="0"/>
    <n v="0"/>
    <b v="0"/>
    <n v="0"/>
    <b v="1"/>
    <n v="97.428870000000003"/>
    <b v="0"/>
    <n v="0"/>
    <b v="1"/>
    <n v="2.5711300000000001"/>
    <b v="0"/>
    <n v="0"/>
    <n v="0"/>
    <n v="0"/>
    <n v="0"/>
    <n v="44.874270000000003"/>
    <n v="19.5122"/>
    <n v="44.874270000000003"/>
    <n v="0"/>
    <n v="0"/>
    <n v="0"/>
    <n v="55.125729999999997"/>
    <n v="80.487799999999993"/>
    <n v="55.125729999999997"/>
    <n v="0"/>
    <n v="0"/>
    <n v="0"/>
    <n v="0"/>
    <n v="0"/>
    <n v="0"/>
    <n v="0"/>
    <n v="0"/>
    <n v="0"/>
    <n v="0"/>
    <n v="0"/>
    <n v="0"/>
    <n v="0"/>
    <n v="0"/>
    <n v="0"/>
    <n v="100"/>
    <n v="92.682929999999999"/>
    <n v="100"/>
    <n v="0"/>
    <n v="0"/>
    <n v="0"/>
    <n v="0"/>
    <n v="0"/>
    <n v="0"/>
    <n v="0"/>
    <n v="7.3170729999999997"/>
    <n v="0"/>
    <b v="0"/>
    <n v="0"/>
    <b v="1"/>
    <n v="44.874270000000003"/>
    <b v="0"/>
    <n v="0"/>
    <b v="0"/>
    <n v="0"/>
    <b v="0"/>
    <n v="0"/>
    <b v="1"/>
    <n v="55.125729999999997"/>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30"/>
    <n v="70"/>
    <s v="Boiler"/>
    <s v="Natural Gas"/>
    <s v="Natural Gas"/>
    <s v="NA"/>
    <s v="Electric Resistance"/>
    <s v="Electricity"/>
    <s v="None"/>
    <s v="20+ Years"/>
    <n v="2"/>
    <s v="Natural Gas"/>
    <n v="1000"/>
    <n v="22"/>
    <n v="22"/>
    <s v="SH"/>
    <s v="N"/>
    <s v="Y"/>
    <s v="DX - Air"/>
    <s v="NA"/>
    <s v="None"/>
    <s v="NA"/>
    <s v="NA"/>
    <s v="NA"/>
    <s v="NA"/>
    <s v="NA"/>
    <s v="NA"/>
    <s v="NA"/>
    <s v="NA"/>
    <b v="0"/>
    <b v="0"/>
    <b v="0"/>
    <b v="0"/>
    <b v="0"/>
    <b v="1"/>
    <b v="0"/>
    <b v="0"/>
    <b v="0"/>
    <b v="0"/>
    <b v="0"/>
    <n v="353.142"/>
    <n v="4"/>
    <n v="4"/>
    <n v="100"/>
    <n v="0"/>
    <n v="0"/>
    <n v="0"/>
    <n v="0"/>
    <n v="100"/>
    <n v="0"/>
    <n v="0"/>
    <s v="NA"/>
    <s v="NA"/>
    <s v="NA"/>
    <s v="NA"/>
    <s v="NA"/>
    <s v="NA"/>
    <s v="NA"/>
    <s v="NA"/>
    <s v="NA"/>
    <b v="0"/>
    <n v="0"/>
    <s v="NA"/>
    <s v="NA"/>
    <b v="1"/>
    <n v="140"/>
    <s v="INC"/>
    <b v="0"/>
    <n v="0"/>
    <s v="NA"/>
    <s v="NA"/>
    <n v="0"/>
    <n v="0"/>
    <n v="0"/>
    <n v="0"/>
    <n v="0"/>
    <n v="0"/>
    <n v="0"/>
    <b v="0"/>
    <b v="0"/>
    <b v="0"/>
    <b v="0"/>
    <b v="1"/>
    <b v="0"/>
    <n v="400"/>
    <s v="E"/>
    <s v="E"/>
    <s v="N"/>
    <s v="N"/>
    <s v="G"/>
    <s v="G"/>
    <s v="E"/>
    <s v="NA"/>
    <s v="NA"/>
    <s v="NA"/>
    <s v="NA"/>
    <s v="NA"/>
    <s v="NA"/>
    <s v="NA"/>
    <s v="NA"/>
    <n v="0"/>
    <n v="0"/>
    <n v="0"/>
    <x v="1"/>
    <s v="NA"/>
    <s v="NA"/>
    <n v="0"/>
    <n v="0"/>
    <n v="0"/>
    <s v="NA"/>
    <s v="NA"/>
    <s v="NA"/>
    <s v="NA"/>
    <s v="NA"/>
    <s v="NA"/>
    <s v="NA"/>
    <n v="78"/>
    <n v="0"/>
    <n v="0"/>
    <n v="8"/>
    <s v="NA"/>
    <s v="NA"/>
    <s v="NA"/>
    <s v="NA"/>
    <s v="NA"/>
    <n v="7.1473849999999999"/>
    <n v="7.8682629999999998"/>
    <s v="actual"/>
    <n v="461721.1"/>
    <n v="508289.8"/>
    <n v="44269.51"/>
    <n v="43539.21"/>
    <n v="45286.239999999998"/>
    <n v="40891.629999999997"/>
    <n v="41062.080000000002"/>
    <n v="32064.17"/>
    <n v="23834.5"/>
    <n v="27162.36"/>
    <n v="34617.81"/>
    <n v="41074.559999999998"/>
    <n v="43057.2"/>
    <n v="44861.81"/>
    <n v="45522.92"/>
    <n v="40573.550000000003"/>
    <n v="44171.22"/>
    <n v="42075.05"/>
    <n v="42417.15"/>
    <n v="40214.11"/>
    <n v="40908.269999999997"/>
    <n v="40889.410000000003"/>
    <n v="40056.93"/>
    <n v="42844.67"/>
    <n v="43049.54"/>
    <n v="45566.93"/>
    <n v="0.23546500000000001"/>
    <n v="0.30329"/>
    <s v="actual"/>
    <n v="15211.03"/>
    <n v="19592.53"/>
    <n v="3424.1080000000002"/>
    <n v="2647.0340000000001"/>
    <n v="1885.759"/>
    <n v="888.68190000000004"/>
    <n v="306.83870000000002"/>
    <n v="37.548389999999998"/>
    <n v="0"/>
    <n v="0"/>
    <n v="250.8621"/>
    <n v="1001.686"/>
    <n v="1850.0650000000001"/>
    <n v="2918.4459999999999"/>
    <n v="3199.1149999999998"/>
    <n v="2534.6840000000002"/>
    <n v="2317.308"/>
    <n v="1804.6289999999999"/>
    <n v="1173.009"/>
    <n v="590.60590000000002"/>
    <n v="188.66579999999999"/>
    <n v="176.36150000000001"/>
    <n v="488.07010000000002"/>
    <n v="1451.9059999999999"/>
    <n v="2440.3510000000001"/>
    <n v="3227.8249999999998"/>
  </r>
  <r>
    <x v="91"/>
    <x v="0"/>
    <s v="core"/>
    <x v="1"/>
    <x v="0"/>
    <s v="50,001+"/>
    <s v="urban"/>
    <n v="60"/>
    <n v="34.400460000000002"/>
    <n v="4059255"/>
    <n v="4059255"/>
    <n v="4059255"/>
    <n v="1981"/>
    <n v="1981"/>
    <s v="1981-2003"/>
    <s v="F"/>
    <m/>
    <s v="High School"/>
    <m/>
    <s v="School"/>
    <s v="Education"/>
    <s v="K-12"/>
    <b v="0"/>
    <s v="Kitchen"/>
    <n v="24"/>
    <s v="Classroom"/>
    <n v="21"/>
    <s v="Assembly / Recreation"/>
    <n v="20"/>
    <n v="23"/>
    <n v="0"/>
    <n v="0"/>
    <n v="118000"/>
    <n v="118000"/>
    <n v="0"/>
    <x v="3"/>
    <n v="100"/>
    <n v="0"/>
    <n v="47"/>
    <n v="100"/>
    <n v="47"/>
    <n v="0"/>
    <n v="0"/>
    <n v="2"/>
    <n v="0"/>
    <n v="275"/>
    <s v="M"/>
    <n v="5"/>
    <n v="4777"/>
    <n v="262"/>
    <s v="&lt; 6000 HDD"/>
    <n v="100"/>
    <n v="0"/>
    <n v="0"/>
    <s v="No"/>
    <n v="59.530769999999997"/>
    <n v="39.088459999999998"/>
    <n v="168"/>
    <n v="39.088459999999998"/>
    <n v="0"/>
    <n v="0"/>
    <n v="0"/>
    <s v="60-79 Hrs/Wk"/>
    <n v="49.48"/>
    <b v="1"/>
    <b v="1"/>
    <b v="0"/>
    <b v="0"/>
    <b v="0"/>
    <b v="0"/>
    <b v="0"/>
    <b v="0"/>
    <b v="0"/>
    <s v="NA"/>
    <s v="NA"/>
    <s v="NA"/>
    <s v="NA"/>
    <s v="Yes"/>
    <n v="10"/>
    <n v="30"/>
    <s v="No"/>
    <s v="Yes"/>
    <n v="10"/>
    <n v="30"/>
    <s v="No"/>
    <s v="No"/>
    <s v="NA"/>
    <s v="NA"/>
    <s v="No"/>
    <s v="Yes"/>
    <n v="8"/>
    <n v="100"/>
    <s v="No"/>
    <s v="Yes"/>
    <n v="8"/>
    <n v="100"/>
    <s v="No"/>
    <s v="No"/>
    <s v="NA"/>
    <s v="NA"/>
    <s v="No"/>
    <s v="Yes"/>
    <n v="15"/>
    <n v="100"/>
    <s v="No"/>
    <s v="No"/>
    <s v="NA"/>
    <s v="NA"/>
    <s v="No"/>
    <n v="2370"/>
    <n v="1850"/>
    <n v="12"/>
    <n v="50640"/>
    <n v="5"/>
    <n v="80"/>
    <n v="0"/>
    <n v="0"/>
    <n v="0"/>
    <n v="20"/>
    <n v="0"/>
    <n v="0"/>
    <n v="0"/>
    <n v="20"/>
    <n v="0"/>
    <n v="0"/>
    <n v="0"/>
    <n v="0"/>
    <n v="2532"/>
    <n v="0"/>
    <n v="100"/>
    <n v="0"/>
    <s v="P"/>
    <n v="0"/>
    <s v="10-20 years"/>
    <n v="0"/>
    <n v="0"/>
    <n v="0"/>
    <n v="100"/>
    <n v="0"/>
    <n v="100"/>
    <n v="0"/>
    <n v="0"/>
    <n v="0"/>
    <n v="60000"/>
    <n v="100"/>
    <n v="0"/>
    <n v="0"/>
    <n v="0"/>
    <b v="0"/>
    <n v="0"/>
    <n v="100"/>
    <n v="0"/>
    <n v="0"/>
    <n v="0"/>
    <n v="1.0648759999999999"/>
    <n v="1.0648759999999999"/>
    <s v="NA"/>
    <n v="1.8309999999999999E-3"/>
    <n v="0.15903500000000001"/>
    <n v="125655.3"/>
    <s v="NA"/>
    <n v="216"/>
    <n v="18766.14"/>
    <n v="11.166079999999999"/>
    <n v="12.954610000000001"/>
    <s v="Y"/>
    <n v="100"/>
    <n v="3.9608349999999999"/>
    <n v="1.4915860000000001"/>
    <n v="4.0577949999999996"/>
    <n v="73.302359999999993"/>
    <n v="91.192539999999994"/>
    <n v="75.096789999999999"/>
    <n v="4.3420370000000004"/>
    <n v="2.4859770000000001"/>
    <n v="4.4483280000000001"/>
    <n v="0"/>
    <n v="0"/>
    <n v="0"/>
    <n v="0"/>
    <n v="0"/>
    <n v="0"/>
    <n v="17.057770000000001"/>
    <n v="3.3383120000000002"/>
    <n v="16.07348"/>
    <n v="0"/>
    <n v="0"/>
    <n v="0"/>
    <n v="1.336991"/>
    <n v="1.4915860000000001"/>
    <n v="0.32361499999999999"/>
    <n v="0"/>
    <n v="0"/>
    <n v="0"/>
    <n v="0"/>
    <n v="0"/>
    <n v="0"/>
    <n v="100"/>
    <n v="100"/>
    <n v="100"/>
    <s v="NA"/>
    <s v="NA"/>
    <s v="NA"/>
    <s v="NA"/>
    <s v="NA"/>
    <s v="NA"/>
    <n v="0"/>
    <n v="0"/>
    <n v="0"/>
    <n v="0"/>
    <n v="0"/>
    <n v="0"/>
    <n v="100"/>
    <n v="100"/>
    <n v="100"/>
    <n v="0"/>
    <n v="0"/>
    <n v="0"/>
    <n v="0"/>
    <n v="0"/>
    <n v="0"/>
    <n v="0"/>
    <n v="0"/>
    <n v="0"/>
    <n v="0"/>
    <n v="0"/>
    <n v="0"/>
    <n v="100"/>
    <n v="100"/>
    <n v="100"/>
    <n v="0"/>
    <n v="0"/>
    <n v="0"/>
    <n v="75.683279999999996"/>
    <n v="81.250129999999999"/>
    <n v="75.683279999999996"/>
    <n v="24.31672"/>
    <n v="18.749870000000001"/>
    <n v="24.31672"/>
    <n v="0"/>
    <n v="0"/>
    <n v="0"/>
    <n v="0"/>
    <n v="0"/>
    <n v="0"/>
    <n v="0"/>
    <n v="0"/>
    <n v="0"/>
    <n v="32.25806"/>
    <n v="40"/>
    <n v="32.25806"/>
    <n v="67.74194"/>
    <n v="60"/>
    <n v="67.74194"/>
    <n v="21.018609999999999"/>
    <n v="4.829898"/>
    <n v="20.131270000000001"/>
    <n v="77.644400000000005"/>
    <n v="93.678520000000006"/>
    <n v="79.545109999999994"/>
    <n v="0"/>
    <n v="0"/>
    <n v="0"/>
    <n v="0"/>
    <n v="0"/>
    <n v="0"/>
    <n v="1.336991"/>
    <n v="1.4915860000000001"/>
    <n v="0.32361499999999999"/>
    <n v="18.84442"/>
    <n v="30.882349999999999"/>
    <n v="20.156680000000001"/>
    <n v="0"/>
    <n v="0"/>
    <n v="0"/>
    <n v="0"/>
    <n v="0"/>
    <n v="0"/>
    <n v="81.15558"/>
    <n v="69.117649999999998"/>
    <n v="79.843320000000006"/>
    <n v="0"/>
    <n v="0"/>
    <n v="0"/>
    <b v="0"/>
    <n v="0"/>
    <b v="0"/>
    <n v="0"/>
    <b v="0"/>
    <n v="0"/>
    <b v="0"/>
    <n v="0"/>
    <b v="1"/>
    <n v="100"/>
    <b v="0"/>
    <n v="0"/>
    <b v="0"/>
    <n v="0"/>
    <b v="0"/>
    <n v="0"/>
    <n v="38.053330000000003"/>
    <n v="67.105260000000001"/>
    <n v="38.053330000000003"/>
    <n v="61.946669999999997"/>
    <n v="32.894739999999999"/>
    <n v="61.946669999999997"/>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10.5"/>
    <n v="89.5"/>
    <s v="Furnace"/>
    <s v="Natural Gas"/>
    <s v="None"/>
    <s v="10-19 Years"/>
    <s v="Furnace"/>
    <s v="Natural Gas"/>
    <s v="None"/>
    <s v="10-19 Years"/>
    <s v="NA"/>
    <s v="NA"/>
    <s v="NA"/>
    <s v="NA"/>
    <s v="NA"/>
    <s v="NA"/>
    <s v="NA"/>
    <s v="NA"/>
    <s v="DX - Air"/>
    <s v="10-19 Years"/>
    <s v="DX - Air"/>
    <s v="10-19 Years"/>
    <s v="NA"/>
    <s v="NA"/>
    <s v="NA"/>
    <s v="NA"/>
    <s v="NA"/>
    <s v="NA"/>
    <s v="NA"/>
    <b v="0"/>
    <b v="0"/>
    <b v="0"/>
    <b v="0"/>
    <b v="0"/>
    <b v="1"/>
    <b v="0"/>
    <b v="0"/>
    <b v="0"/>
    <b v="0"/>
    <b v="1"/>
    <n v="497.416"/>
    <n v="6.1258179999999998"/>
    <n v="15"/>
    <n v="100"/>
    <n v="0"/>
    <n v="0"/>
    <n v="0"/>
    <n v="0"/>
    <n v="12.347009999999999"/>
    <n v="87.652990000000003"/>
    <n v="0"/>
    <s v="NA"/>
    <s v="NA"/>
    <s v="NA"/>
    <s v="NA"/>
    <s v="NA"/>
    <s v="NA"/>
    <s v="NA"/>
    <s v="NA"/>
    <s v="NA"/>
    <b v="0"/>
    <n v="0"/>
    <s v="NA"/>
    <s v="NA"/>
    <b v="1"/>
    <n v="80"/>
    <s v="T5"/>
    <b v="0"/>
    <n v="0"/>
    <s v="NA"/>
    <s v="NA"/>
    <n v="0"/>
    <n v="0"/>
    <n v="0"/>
    <n v="2"/>
    <n v="2"/>
    <n v="0"/>
    <n v="5"/>
    <b v="0"/>
    <b v="0"/>
    <b v="1"/>
    <b v="0"/>
    <b v="0"/>
    <b v="0"/>
    <n v="1500"/>
    <s v="N"/>
    <s v="E"/>
    <s v="N"/>
    <s v="G"/>
    <s v="N"/>
    <s v="G"/>
    <s v="G"/>
    <n v="1"/>
    <n v="0"/>
    <n v="1"/>
    <b v="1"/>
    <s v="S"/>
    <n v="100"/>
    <n v="1"/>
    <n v="0"/>
    <n v="0"/>
    <n v="0"/>
    <n v="0"/>
    <x v="3"/>
    <n v="0"/>
    <s v="N"/>
    <n v="0"/>
    <n v="0"/>
    <n v="0"/>
    <b v="0"/>
    <b v="0"/>
    <s v="None"/>
    <b v="0"/>
    <b v="0"/>
    <s v="None"/>
    <n v="2"/>
    <n v="48"/>
    <n v="25"/>
    <n v="2"/>
    <n v="15"/>
    <n v="4"/>
    <n v="0"/>
    <n v="0"/>
    <n v="0"/>
    <n v="0"/>
    <n v="6.0375449999999997"/>
    <n v="6.467886"/>
    <s v="actual"/>
    <n v="712430.3"/>
    <n v="763210.5"/>
    <n v="59141.71"/>
    <n v="55617.67"/>
    <n v="60242.58"/>
    <n v="56691.44"/>
    <n v="65913.48"/>
    <n v="54388.12"/>
    <n v="53739.08"/>
    <n v="58412.17"/>
    <n v="65065.61"/>
    <n v="61534.07"/>
    <n v="58567.95"/>
    <n v="63116.46"/>
    <n v="64820.62"/>
    <n v="58547.65"/>
    <n v="64820.62"/>
    <n v="62729.63"/>
    <n v="64820.62"/>
    <n v="62729.63"/>
    <n v="64820.62"/>
    <n v="64820.62"/>
    <n v="62729.63"/>
    <n v="64820.62"/>
    <n v="62729.63"/>
    <n v="64820.62"/>
    <n v="0.290522"/>
    <n v="1.9753E-2"/>
    <s v="model"/>
    <n v="34281.57"/>
    <n v="2330.8270000000002"/>
    <s v="NA"/>
    <s v="NA"/>
    <s v="NA"/>
    <s v="NA"/>
    <s v="NA"/>
    <s v="NA"/>
    <s v="NA"/>
    <s v="NA"/>
    <s v="NA"/>
    <s v="NA"/>
    <s v="NA"/>
    <s v="NA"/>
    <s v="NA"/>
    <s v="NA"/>
    <s v="NA"/>
    <s v="NA"/>
    <s v="NA"/>
    <s v="NA"/>
    <s v="NA"/>
    <s v="NA"/>
    <s v="NA"/>
    <s v="NA"/>
    <s v="NA"/>
    <s v="NA"/>
  </r>
  <r>
    <x v="92"/>
    <x v="0"/>
    <s v="core"/>
    <x v="9"/>
    <x v="0"/>
    <s v="All Sizes"/>
    <s v="urban"/>
    <n v="37"/>
    <n v="722.11609999999996"/>
    <n v="40438499"/>
    <n v="2830695"/>
    <n v="2830695"/>
    <n v="1958"/>
    <n v="1958"/>
    <s v="Pre-1980"/>
    <s v="F"/>
    <m/>
    <s v="Warehouse, Distribution"/>
    <m/>
    <s v="Warehouse"/>
    <s v="Warehouse and Storage"/>
    <s v="Warehouse"/>
    <b v="0"/>
    <s v="Warehouse - High Bay"/>
    <n v="93"/>
    <s v="Office"/>
    <n v="7"/>
    <s v="NA"/>
    <n v="0"/>
    <n v="0"/>
    <n v="0"/>
    <n v="0"/>
    <n v="56000"/>
    <n v="56000"/>
    <n v="0"/>
    <x v="2"/>
    <n v="7"/>
    <n v="0"/>
    <n v="0"/>
    <n v="7"/>
    <n v="0"/>
    <n v="0"/>
    <n v="93"/>
    <n v="1"/>
    <n v="0"/>
    <n v="9"/>
    <s v="S"/>
    <n v="0"/>
    <n v="4777"/>
    <n v="262"/>
    <s v="&lt; 6000 HDD"/>
    <n v="7"/>
    <n v="93"/>
    <n v="3"/>
    <s v="No"/>
    <n v="64.53"/>
    <n v="64.53"/>
    <n v="11.76"/>
    <n v="64.53"/>
    <n v="0.93"/>
    <n v="0"/>
    <n v="0"/>
    <s v="60-79 Hrs/Wk"/>
    <n v="52"/>
    <b v="1"/>
    <b v="1"/>
    <b v="0"/>
    <b v="1"/>
    <b v="0"/>
    <b v="0"/>
    <b v="0"/>
    <b v="0"/>
    <b v="0"/>
    <s v="NA"/>
    <s v="NA"/>
    <s v="NA"/>
    <s v="NA"/>
    <s v="Yes"/>
    <n v="10"/>
    <n v="0"/>
    <s v="No"/>
    <s v="Yes"/>
    <n v="10"/>
    <n v="0"/>
    <s v="No"/>
    <s v="No"/>
    <s v="NA"/>
    <s v="NA"/>
    <s v="No"/>
    <s v="Yes"/>
    <n v="30"/>
    <n v="0"/>
    <s v="No"/>
    <s v="No"/>
    <s v="NA"/>
    <s v="NA"/>
    <s v="No"/>
    <s v="No"/>
    <s v="NA"/>
    <s v="NA"/>
    <s v="No"/>
    <s v="No"/>
    <s v="NA"/>
    <s v="NA"/>
    <s v="No"/>
    <s v="No"/>
    <s v="NA"/>
    <s v="NA"/>
    <s v="No"/>
    <n v="950"/>
    <n v="0"/>
    <n v="40"/>
    <n v="38000"/>
    <n v="16"/>
    <n v="0"/>
    <n v="100"/>
    <n v="0"/>
    <n v="0"/>
    <n v="0"/>
    <n v="0"/>
    <n v="0"/>
    <n v="0"/>
    <n v="0"/>
    <n v="100"/>
    <n v="0"/>
    <n v="0"/>
    <n v="0"/>
    <n v="6080"/>
    <n v="6.25"/>
    <n v="93.75"/>
    <n v="0"/>
    <s v="S"/>
    <n v="0"/>
    <s v="30+ years"/>
    <n v="100"/>
    <n v="0"/>
    <n v="0"/>
    <n v="0"/>
    <n v="0"/>
    <n v="0"/>
    <n v="0"/>
    <n v="0"/>
    <n v="100"/>
    <n v="66940.05"/>
    <n v="0"/>
    <n v="100"/>
    <n v="0"/>
    <n v="0"/>
    <b v="0"/>
    <n v="0"/>
    <n v="100"/>
    <n v="0"/>
    <n v="0"/>
    <n v="0"/>
    <n v="0.213614"/>
    <n v="0.213614"/>
    <s v="NA"/>
    <n v="0"/>
    <n v="0.109663"/>
    <n v="11962.38"/>
    <s v="NA"/>
    <n v="0"/>
    <n v="6141.1390000000001"/>
    <n v="17.84394"/>
    <n v="28.785"/>
    <s v="Y"/>
    <s v="NA"/>
    <n v="0"/>
    <n v="0"/>
    <n v="0"/>
    <n v="70.361689999999996"/>
    <n v="89.700999999999993"/>
    <n v="72.075339999999997"/>
    <n v="0"/>
    <n v="0"/>
    <n v="0"/>
    <n v="0"/>
    <n v="0"/>
    <n v="0"/>
    <n v="0"/>
    <n v="0"/>
    <n v="0"/>
    <n v="29.638310000000001"/>
    <n v="10.298999999999999"/>
    <n v="27.924659999999999"/>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49.809609999999999"/>
    <n v="64.598770000000002"/>
    <n v="49.809609999999999"/>
    <n v="0"/>
    <n v="0"/>
    <n v="0"/>
    <n v="50.190390000000001"/>
    <n v="35.401229999999998"/>
    <n v="50.190390000000001"/>
    <s v="NA"/>
    <s v="NA"/>
    <s v="NA"/>
    <s v="NA"/>
    <s v="NA"/>
    <s v="NA"/>
    <s v="NA"/>
    <s v="NA"/>
    <s v="NA"/>
    <s v="NA"/>
    <s v="NA"/>
    <s v="NA"/>
    <n v="64.953109999999995"/>
    <n v="42.054259999999999"/>
    <n v="64.099549999999994"/>
    <n v="35.046889999999998"/>
    <n v="57.945740000000001"/>
    <n v="35.900449999999999"/>
    <n v="0"/>
    <n v="0"/>
    <n v="0"/>
    <n v="0"/>
    <n v="0"/>
    <n v="0"/>
    <n v="0"/>
    <n v="0"/>
    <n v="0"/>
    <n v="0"/>
    <n v="0"/>
    <n v="0"/>
    <n v="54.369680000000002"/>
    <n v="75.510199999999998"/>
    <n v="56.435479999999998"/>
    <n v="0"/>
    <n v="0"/>
    <n v="0"/>
    <n v="45.630319999999998"/>
    <n v="24.489799999999999"/>
    <n v="43.564520000000002"/>
    <n v="0"/>
    <n v="0"/>
    <n v="0"/>
    <b v="0"/>
    <n v="0"/>
    <b v="0"/>
    <n v="0"/>
    <b v="0"/>
    <n v="0"/>
    <b v="0"/>
    <n v="0"/>
    <b v="1"/>
    <n v="100"/>
    <b v="0"/>
    <n v="0"/>
    <b v="0"/>
    <n v="0"/>
    <b v="0"/>
    <n v="0"/>
    <n v="4.8036690000000002"/>
    <n v="14.28571"/>
    <n v="4.8036690000000002"/>
    <n v="95.196330000000003"/>
    <n v="85.714290000000005"/>
    <n v="95.196330000000003"/>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7"/>
    <s v="Furnace"/>
    <s v="Natural Gas"/>
    <s v="None"/>
    <s v="10-19 Years"/>
    <s v="None"/>
    <s v="NA"/>
    <s v="NA"/>
    <s v="NA"/>
    <s v="NA"/>
    <s v="NA"/>
    <s v="NA"/>
    <s v="NA"/>
    <s v="NA"/>
    <s v="NA"/>
    <s v="NA"/>
    <s v="NA"/>
    <s v="DX - Air"/>
    <s v="10-19 Years"/>
    <s v="None"/>
    <s v="NA"/>
    <s v="NA"/>
    <s v="NA"/>
    <s v="NA"/>
    <s v="NA"/>
    <s v="NA"/>
    <s v="NA"/>
    <s v="NA"/>
    <b v="0"/>
    <b v="0"/>
    <b v="0"/>
    <b v="0"/>
    <b v="0"/>
    <b v="0"/>
    <b v="0"/>
    <b v="0"/>
    <b v="0"/>
    <b v="0"/>
    <b v="0"/>
    <n v="13.648"/>
    <n v="30"/>
    <n v="30"/>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9"/>
    <n v="1"/>
    <n v="0"/>
    <n v="6"/>
    <n v="0"/>
    <n v="0"/>
    <n v="0"/>
    <n v="0"/>
    <n v="2"/>
    <n v="2.384153"/>
    <n v="5.1492999999999997E-2"/>
    <s v="model"/>
    <n v="133512.6"/>
    <n v="2883.6060000000002"/>
    <s v="NA"/>
    <s v="NA"/>
    <s v="NA"/>
    <s v="NA"/>
    <s v="NA"/>
    <s v="NA"/>
    <s v="NA"/>
    <s v="NA"/>
    <s v="NA"/>
    <s v="NA"/>
    <s v="NA"/>
    <s v="NA"/>
    <s v="NA"/>
    <s v="NA"/>
    <s v="NA"/>
    <s v="NA"/>
    <s v="NA"/>
    <s v="NA"/>
    <s v="NA"/>
    <s v="NA"/>
    <s v="NA"/>
    <s v="NA"/>
    <s v="NA"/>
    <s v="NA"/>
    <n v="4.0209000000000002E-2"/>
    <n v="4.8547E-2"/>
    <s v="actual"/>
    <n v="2251.694"/>
    <n v="2718.6469999999999"/>
    <n v="521.15620000000001"/>
    <n v="314.1379"/>
    <n v="243.2414"/>
    <n v="159.42529999999999"/>
    <n v="89.333330000000004"/>
    <n v="19.6875"/>
    <n v="1.3125"/>
    <n v="0.78125"/>
    <n v="23.4375"/>
    <n v="151.38730000000001"/>
    <n v="258.18180000000001"/>
    <n v="469.6121"/>
    <n v="443.90710000000001"/>
    <n v="351.71100000000001"/>
    <n v="321.54809999999998"/>
    <n v="250.4091"/>
    <n v="162.76589999999999"/>
    <n v="81.952079999999995"/>
    <n v="26.17914"/>
    <n v="24.471800000000002"/>
    <n v="67.724289999999996"/>
    <n v="201.46549999999999"/>
    <n v="338.62150000000003"/>
    <n v="447.89089999999999"/>
  </r>
  <r>
    <x v="93"/>
    <x v="0"/>
    <s v="core"/>
    <x v="6"/>
    <x v="0"/>
    <s v="100,001+"/>
    <s v="urban"/>
    <n v="23"/>
    <n v="22.786349999999999"/>
    <n v="4897378"/>
    <n v="2892180"/>
    <n v="2892180"/>
    <n v="1969"/>
    <n v="1969"/>
    <s v="Pre-1980"/>
    <s v="F"/>
    <m/>
    <s v="Office- Admin, Professional, Government, Financial"/>
    <m/>
    <s v="Office"/>
    <s v="Office"/>
    <s v="Medium Office"/>
    <b v="0"/>
    <s v="Office"/>
    <n v="81"/>
    <s v="Other"/>
    <n v="6"/>
    <s v="NA"/>
    <n v="0"/>
    <n v="5"/>
    <n v="8"/>
    <n v="40.944330000000001"/>
    <n v="214926"/>
    <n v="126926"/>
    <n v="88000"/>
    <x v="3"/>
    <n v="100"/>
    <n v="14"/>
    <n v="86"/>
    <n v="100"/>
    <n v="95.55556"/>
    <n v="0"/>
    <n v="0"/>
    <n v="15"/>
    <n v="4"/>
    <n v="348"/>
    <s v="S"/>
    <n v="0"/>
    <n v="4300"/>
    <n v="393"/>
    <s v="&lt; 6000 HDD"/>
    <n v="0"/>
    <n v="100"/>
    <n v="4"/>
    <s v="Yes"/>
    <n v="54.021740000000001"/>
    <n v="54.021740000000001"/>
    <n v="54.021740000000001"/>
    <n v="54.021740000000001"/>
    <n v="0"/>
    <n v="0"/>
    <n v="0"/>
    <s v="50-59 Hrs/Wk"/>
    <n v="47.84"/>
    <b v="1"/>
    <b v="1"/>
    <b v="0"/>
    <b v="0"/>
    <b v="0"/>
    <b v="0"/>
    <b v="0"/>
    <b v="0"/>
    <b v="0"/>
    <s v="NA"/>
    <s v="NA"/>
    <s v="NA"/>
    <s v="NA"/>
    <s v="Yes"/>
    <n v="12"/>
    <n v="100"/>
    <s v="Unknown"/>
    <s v="Yes"/>
    <n v="20"/>
    <n v="60"/>
    <s v="Unknown"/>
    <s v="Yes"/>
    <n v="1"/>
    <n v="7"/>
    <s v="Unknown"/>
    <s v="Yes"/>
    <n v="10"/>
    <n v="7"/>
    <s v="Unknown"/>
    <s v="Yes"/>
    <n v="10"/>
    <n v="50"/>
    <s v="Unknown"/>
    <s v="No"/>
    <s v="NA"/>
    <s v="NA"/>
    <s v="Unknown"/>
    <s v="No"/>
    <s v="NA"/>
    <s v="NA"/>
    <s v="Unknown"/>
    <s v="No"/>
    <s v="NA"/>
    <s v="NA"/>
    <s v="Unknown"/>
    <n v="600"/>
    <n v="540"/>
    <n v="9"/>
    <n v="73440"/>
    <n v="40"/>
    <n v="0"/>
    <n v="100"/>
    <n v="0"/>
    <n v="0"/>
    <n v="0"/>
    <n v="0"/>
    <n v="0"/>
    <n v="0"/>
    <n v="100"/>
    <n v="0"/>
    <n v="0"/>
    <n v="0"/>
    <n v="0"/>
    <n v="29376"/>
    <n v="100"/>
    <n v="0"/>
    <n v="0"/>
    <s v="P"/>
    <n v="0"/>
    <s v="Age of Building"/>
    <n v="0"/>
    <n v="0"/>
    <n v="0"/>
    <n v="100"/>
    <n v="100"/>
    <n v="0"/>
    <n v="0"/>
    <n v="0"/>
    <n v="0"/>
    <n v="8800"/>
    <n v="100"/>
    <n v="0"/>
    <n v="0"/>
    <n v="0"/>
    <b v="0"/>
    <n v="0"/>
    <n v="100"/>
    <n v="0"/>
    <n v="0"/>
    <n v="0"/>
    <n v="1.172507"/>
    <n v="0.82707399999999998"/>
    <n v="0.32884099999999999"/>
    <n v="0"/>
    <n v="2.1900000000000001E-4"/>
    <n v="148821.6"/>
    <n v="28938"/>
    <n v="0"/>
    <n v="27.802720000000001"/>
    <n v="8.3732620000000004"/>
    <n v="9.5827989999999996"/>
    <s v="Y"/>
    <n v="30"/>
    <n v="0"/>
    <n v="0"/>
    <n v="0"/>
    <n v="70.163749999999993"/>
    <n v="49.910850000000003"/>
    <n v="81.073859999999996"/>
    <n v="0"/>
    <n v="0"/>
    <n v="0"/>
    <n v="28.340540000000001"/>
    <n v="46.26193"/>
    <n v="18.21697"/>
    <n v="0"/>
    <n v="0"/>
    <n v="0"/>
    <n v="0.32340999999999998"/>
    <n v="0.180058"/>
    <n v="0.34372000000000003"/>
    <n v="0.308365"/>
    <n v="1.272262"/>
    <n v="0.36545"/>
    <n v="0"/>
    <n v="0"/>
    <n v="0"/>
    <n v="0.86392800000000003"/>
    <n v="2.3749009999999999"/>
    <n v="0"/>
    <n v="0"/>
    <n v="0"/>
    <n v="0"/>
    <n v="100"/>
    <n v="100"/>
    <n v="100"/>
    <n v="100"/>
    <n v="100"/>
    <n v="100"/>
    <n v="0"/>
    <n v="0"/>
    <n v="0"/>
    <s v="NA"/>
    <s v="NA"/>
    <s v="NA"/>
    <s v="NA"/>
    <s v="NA"/>
    <s v="NA"/>
    <s v="NA"/>
    <s v="NA"/>
    <s v="NA"/>
    <s v="NA"/>
    <s v="NA"/>
    <s v="NA"/>
    <s v="NA"/>
    <s v="NA"/>
    <s v="NA"/>
    <s v="NA"/>
    <s v="NA"/>
    <s v="NA"/>
    <n v="0"/>
    <n v="0"/>
    <n v="0"/>
    <n v="100"/>
    <n v="100"/>
    <n v="100"/>
    <n v="0.29173100000000002"/>
    <n v="0.56368799999999997"/>
    <n v="0.29173100000000002"/>
    <n v="99.708269999999999"/>
    <n v="99.436310000000006"/>
    <n v="99.708269999999999"/>
    <n v="0"/>
    <n v="0"/>
    <n v="0"/>
    <n v="0"/>
    <n v="0"/>
    <n v="0"/>
    <s v="NA"/>
    <s v="NA"/>
    <s v="NA"/>
    <s v="NA"/>
    <s v="NA"/>
    <s v="NA"/>
    <s v="NA"/>
    <s v="NA"/>
    <s v="NA"/>
    <s v="NA"/>
    <s v="NA"/>
    <s v="NA"/>
    <n v="0"/>
    <n v="0"/>
    <n v="0"/>
    <n v="70.163749999999993"/>
    <n v="49.910850000000003"/>
    <n v="81.073859999999996"/>
    <n v="28.558589999999999"/>
    <n v="47.305370000000003"/>
    <n v="18.506599999999999"/>
    <n v="0.35615999999999998"/>
    <n v="0.24007800000000001"/>
    <n v="0.38253300000000001"/>
    <n v="0.92149700000000001"/>
    <n v="2.5437050000000001"/>
    <n v="3.7005000000000003E-2"/>
    <s v="NA"/>
    <s v="NA"/>
    <s v="NA"/>
    <s v="NA"/>
    <s v="NA"/>
    <s v="NA"/>
    <s v="NA"/>
    <s v="NA"/>
    <s v="NA"/>
    <s v="NA"/>
    <s v="NA"/>
    <s v="NA"/>
    <s v="NA"/>
    <s v="NA"/>
    <s v="NA"/>
    <b v="0"/>
    <n v="0"/>
    <b v="1"/>
    <n v="3.0515379999999999"/>
    <b v="0"/>
    <n v="0"/>
    <b v="0"/>
    <n v="0"/>
    <b v="1"/>
    <n v="96.084530000000001"/>
    <b v="0"/>
    <n v="0"/>
    <b v="1"/>
    <n v="0.86392800000000003"/>
    <b v="0"/>
    <n v="0"/>
    <n v="0"/>
    <n v="0"/>
    <n v="0"/>
    <n v="0"/>
    <n v="0"/>
    <n v="0"/>
    <n v="0"/>
    <n v="0"/>
    <n v="0"/>
    <n v="100"/>
    <n v="100"/>
    <n v="100"/>
    <n v="0"/>
    <n v="0"/>
    <n v="0"/>
    <n v="0"/>
    <n v="0"/>
    <n v="0"/>
    <n v="0"/>
    <n v="0"/>
    <n v="0"/>
    <n v="100"/>
    <n v="100"/>
    <n v="100"/>
    <n v="0"/>
    <n v="0"/>
    <n v="0"/>
    <n v="0"/>
    <n v="0"/>
    <n v="0"/>
    <n v="0"/>
    <n v="0"/>
    <n v="0"/>
    <n v="0"/>
    <n v="0"/>
    <n v="0"/>
    <n v="0"/>
    <n v="0"/>
    <n v="0"/>
    <b v="1"/>
    <n v="100"/>
    <b v="0"/>
    <n v="0"/>
    <b v="0"/>
    <n v="0"/>
    <b v="0"/>
    <n v="0"/>
    <b v="0"/>
    <n v="0"/>
    <b v="0"/>
    <n v="0"/>
    <n v="0"/>
    <n v="0"/>
    <n v="0"/>
    <n v="98.348190000000002"/>
    <n v="95.634100000000004"/>
    <n v="99.351389999999995"/>
    <n v="0"/>
    <n v="0"/>
    <n v="0"/>
    <n v="1.1541920000000001"/>
    <n v="2.494802"/>
    <n v="0.648613"/>
    <n v="0"/>
    <n v="0"/>
    <n v="0"/>
    <n v="0"/>
    <n v="0"/>
    <n v="0"/>
    <n v="0"/>
    <n v="0"/>
    <n v="0"/>
    <n v="0"/>
    <n v="0"/>
    <n v="0"/>
    <n v="0.497616"/>
    <n v="1.871102"/>
    <n v="0"/>
    <b v="0"/>
    <n v="0"/>
    <b v="0"/>
    <n v="0"/>
    <b v="0"/>
    <n v="0"/>
    <b v="0"/>
    <n v="0"/>
    <b v="1"/>
    <n v="100"/>
    <s v="VAV"/>
    <s v="standard"/>
    <s v="Variable Air Volume"/>
    <s v="A"/>
    <s v="N"/>
    <n v="247.5"/>
    <n v="122"/>
    <n v="0"/>
    <n v="100"/>
    <s v="Boiler"/>
    <s v="Natural Gas"/>
    <s v="Natural Gas"/>
    <s v="20+ Years"/>
    <s v="Boiler"/>
    <s v="Natural Gas"/>
    <s v="Natural Gas"/>
    <s v="20+ Years"/>
    <n v="3"/>
    <s v="Natural Gas"/>
    <s v="NA"/>
    <n v="49"/>
    <n v="49"/>
    <s v="SH"/>
    <s v="N"/>
    <s v="N"/>
    <s v="Chiller"/>
    <s v="20+ Years"/>
    <s v="Chiller"/>
    <s v="20+ Years"/>
    <n v="2"/>
    <n v="400"/>
    <n v="24.5"/>
    <n v="44"/>
    <s v="Centrifugal"/>
    <s v="N"/>
    <s v="N"/>
    <b v="1"/>
    <b v="1"/>
    <b v="1"/>
    <b v="0"/>
    <b v="0"/>
    <b v="0"/>
    <b v="0"/>
    <b v="0"/>
    <b v="1"/>
    <b v="1"/>
    <b v="1"/>
    <n v="859.71010000000001"/>
    <n v="6.7498339999999999"/>
    <n v="8"/>
    <n v="17.85951"/>
    <n v="0"/>
    <n v="82.14049"/>
    <n v="0"/>
    <n v="0"/>
    <n v="17.85951"/>
    <n v="82.14049"/>
    <n v="0"/>
    <s v="NA"/>
    <s v="NA"/>
    <s v="NA"/>
    <s v="NA"/>
    <s v="NA"/>
    <s v="NA"/>
    <s v="NA"/>
    <s v="NA"/>
    <s v="NA"/>
    <s v="NA"/>
    <s v="NA"/>
    <s v="NA"/>
    <s v="NA"/>
    <s v="NA"/>
    <s v="NA"/>
    <s v="NA"/>
    <s v="NA"/>
    <s v="NA"/>
    <s v="NA"/>
    <s v="NA"/>
    <s v="NA"/>
    <s v="NA"/>
    <s v="NA"/>
    <s v="NA"/>
    <s v="NA"/>
    <s v="NA"/>
    <s v="NA"/>
    <b v="0"/>
    <b v="0"/>
    <b v="0"/>
    <b v="0"/>
    <b v="1"/>
    <b v="0"/>
    <s v="NA"/>
    <s v="NA"/>
    <s v="NA"/>
    <s v="NA"/>
    <s v="NA"/>
    <s v="NA"/>
    <s v="NA"/>
    <s v="NA"/>
    <s v="NA"/>
    <s v="NA"/>
    <s v="NA"/>
    <s v="NA"/>
    <s v="NA"/>
    <s v="NA"/>
    <s v="NA"/>
    <s v="NA"/>
    <s v="NA"/>
    <s v="NA"/>
    <s v="NA"/>
    <x v="1"/>
    <s v="NA"/>
    <s v="NA"/>
    <s v="NA"/>
    <s v="NA"/>
    <s v="NA"/>
    <s v="NA"/>
    <s v="NA"/>
    <s v="NA"/>
    <s v="NA"/>
    <s v="NA"/>
    <s v="NA"/>
    <s v="NA"/>
    <n v="1470"/>
    <s v="NA"/>
    <s v="NA"/>
    <n v="28"/>
    <n v="12"/>
    <n v="0"/>
    <n v="0"/>
    <n v="0"/>
    <s v="NA"/>
    <n v="35.004649999999998"/>
    <n v="34.806780000000003"/>
    <s v="actual"/>
    <n v="4443000"/>
    <n v="4417885"/>
    <n v="372569"/>
    <n v="318331"/>
    <n v="343141.9"/>
    <n v="332568.09999999998"/>
    <n v="357521"/>
    <n v="358687.1"/>
    <n v="396299.1"/>
    <n v="406612.8"/>
    <n v="389534.5"/>
    <n v="368265.5"/>
    <n v="368661.2"/>
    <n v="430808.8"/>
    <n v="381681.3"/>
    <n v="338925.3"/>
    <n v="367604.4"/>
    <n v="347726"/>
    <n v="356461.7"/>
    <n v="351556.7"/>
    <n v="404606.9"/>
    <n v="408601.7"/>
    <n v="366781.9"/>
    <n v="354300.6"/>
    <n v="358609.5"/>
    <n v="381029.6"/>
    <n v="0.648509"/>
    <n v="0.64283599999999996"/>
    <s v="actual"/>
    <n v="82312.649999999994"/>
    <n v="81592.56"/>
    <n v="14537.91"/>
    <n v="9974"/>
    <n v="6959.2070000000003"/>
    <n v="5482.4189999999999"/>
    <n v="4348.9139999999998"/>
    <n v="2077.152"/>
    <n v="878.23929999999996"/>
    <n v="392.77589999999998"/>
    <n v="2250.4659999999999"/>
    <n v="5131.7219999999998"/>
    <n v="11447.81"/>
    <n v="18832.03"/>
    <n v="14060.49"/>
    <n v="11005.51"/>
    <n v="9961.8819999999996"/>
    <n v="7305.38"/>
    <n v="4516.0529999999999"/>
    <n v="1973.4010000000001"/>
    <n v="607.20039999999995"/>
    <n v="512.32539999999995"/>
    <n v="1688.7760000000001"/>
    <n v="5616.6040000000003"/>
    <n v="10474.209999999999"/>
    <n v="13870.73"/>
  </r>
  <r>
    <x v="94"/>
    <x v="0"/>
    <s v="core"/>
    <x v="6"/>
    <x v="0"/>
    <s v="100,001+"/>
    <s v="urban"/>
    <n v="23"/>
    <n v="22.786349999999999"/>
    <n v="7000148"/>
    <n v="5400364"/>
    <n v="5400364"/>
    <n v="1991"/>
    <n v="1991"/>
    <s v="1981-2003"/>
    <s v="F"/>
    <m/>
    <s v="Office- Admin, Professional, Government, Financial"/>
    <m/>
    <s v="Office"/>
    <s v="Office"/>
    <s v="Medium Office"/>
    <b v="0"/>
    <s v="Office"/>
    <n v="79"/>
    <s v="Kitchen"/>
    <n v="2"/>
    <s v="NA"/>
    <n v="0"/>
    <n v="19"/>
    <n v="0"/>
    <n v="22.853570000000001"/>
    <n v="307208"/>
    <n v="237000"/>
    <n v="70208"/>
    <x v="3"/>
    <n v="100"/>
    <n v="0"/>
    <n v="100"/>
    <n v="100"/>
    <n v="100"/>
    <n v="0"/>
    <n v="0"/>
    <n v="12"/>
    <n v="1"/>
    <n v="91"/>
    <s v="S"/>
    <n v="0"/>
    <n v="4300"/>
    <n v="393"/>
    <s v="&lt; 6000 HDD"/>
    <n v="0"/>
    <n v="100"/>
    <n v="18"/>
    <s v="Yes"/>
    <n v="50"/>
    <n v="50"/>
    <n v="50"/>
    <n v="60"/>
    <n v="0"/>
    <n v="0"/>
    <n v="0"/>
    <s v="50-59 Hrs/Wk"/>
    <n v="52"/>
    <b v="1"/>
    <b v="1"/>
    <b v="1"/>
    <b v="0"/>
    <b v="0"/>
    <b v="0"/>
    <b v="0"/>
    <b v="0"/>
    <b v="1"/>
    <b v="1"/>
    <b v="0"/>
    <b v="0"/>
    <n v="750"/>
    <s v="Yes"/>
    <n v="4"/>
    <n v="99"/>
    <s v="Yes"/>
    <s v="Yes"/>
    <n v="4"/>
    <n v="99"/>
    <s v="Yes"/>
    <s v="Yes"/>
    <n v="5"/>
    <n v="10"/>
    <s v="Yes"/>
    <s v="No"/>
    <s v="NA"/>
    <s v="NA"/>
    <s v="Yes"/>
    <s v="Yes"/>
    <n v="15"/>
    <n v="100"/>
    <s v="Yes"/>
    <s v="No"/>
    <s v="NA"/>
    <s v="NA"/>
    <s v="No"/>
    <s v="No"/>
    <s v="NA"/>
    <s v="NA"/>
    <s v="Yes"/>
    <s v="No"/>
    <s v="NA"/>
    <s v="NA"/>
    <s v="No"/>
    <n v="656"/>
    <n v="512"/>
    <n v="11"/>
    <n v="69168"/>
    <n v="45"/>
    <n v="0"/>
    <n v="0"/>
    <n v="0"/>
    <n v="0"/>
    <n v="0"/>
    <n v="100"/>
    <n v="0"/>
    <n v="0"/>
    <n v="100"/>
    <n v="0"/>
    <n v="0"/>
    <n v="0"/>
    <n v="0"/>
    <n v="31125.599999999999"/>
    <n v="0"/>
    <n v="100"/>
    <n v="0"/>
    <s v="S"/>
    <n v="0"/>
    <s v="Age of Building"/>
    <n v="0"/>
    <n v="0"/>
    <n v="0"/>
    <n v="100"/>
    <n v="100"/>
    <n v="0"/>
    <n v="0"/>
    <n v="0"/>
    <n v="0"/>
    <n v="26100"/>
    <n v="100"/>
    <n v="0"/>
    <n v="0"/>
    <n v="0"/>
    <b v="0"/>
    <n v="0"/>
    <n v="0"/>
    <n v="0"/>
    <n v="0"/>
    <n v="100"/>
    <n v="1.0914010000000001"/>
    <n v="0.87109400000000003"/>
    <n v="0.12740699999999999"/>
    <n v="1.557E-3"/>
    <n v="7.7089999999999997E-3"/>
    <n v="258662.1"/>
    <n v="8945"/>
    <n v="369"/>
    <n v="1826.9179999999999"/>
    <n v="8.3340479999999992"/>
    <n v="8.4471539999999994"/>
    <s v="Y"/>
    <s v="NA"/>
    <n v="0"/>
    <n v="0"/>
    <n v="0"/>
    <n v="87.91207"/>
    <n v="87.78228"/>
    <n v="90.054040000000001"/>
    <n v="0.14232600000000001"/>
    <n v="0.117761"/>
    <n v="0.14579400000000001"/>
    <n v="3.8028940000000002"/>
    <n v="5.1249710000000004"/>
    <n v="2.167049"/>
    <n v="0"/>
    <n v="0"/>
    <n v="0"/>
    <n v="7.7247529999999998"/>
    <n v="3.145648"/>
    <n v="7.2781900000000004"/>
    <n v="0.31383499999999998"/>
    <n v="3.7002489999999999"/>
    <n v="0.32972400000000002"/>
    <n v="0.10412"/>
    <n v="0.12909200000000001"/>
    <n v="2.5198999999999999E-2"/>
    <n v="0"/>
    <n v="0"/>
    <n v="0"/>
    <n v="0"/>
    <n v="0"/>
    <n v="0"/>
    <n v="100"/>
    <n v="100"/>
    <n v="100"/>
    <n v="0"/>
    <n v="0"/>
    <n v="0"/>
    <n v="100"/>
    <n v="100"/>
    <n v="100"/>
    <n v="0"/>
    <n v="0"/>
    <n v="0"/>
    <n v="0"/>
    <n v="0"/>
    <n v="0"/>
    <n v="0"/>
    <n v="0"/>
    <n v="0"/>
    <n v="100"/>
    <n v="100"/>
    <n v="100"/>
    <n v="0"/>
    <n v="0"/>
    <n v="0"/>
    <n v="0"/>
    <n v="0"/>
    <n v="0"/>
    <n v="0"/>
    <n v="0"/>
    <n v="0"/>
    <n v="100"/>
    <n v="100"/>
    <n v="100"/>
    <n v="0"/>
    <n v="0"/>
    <n v="0"/>
    <n v="99.596130000000002"/>
    <n v="99.73039"/>
    <n v="99.596130000000002"/>
    <n v="0.40386699999999998"/>
    <n v="0.26960800000000001"/>
    <n v="0.40386699999999998"/>
    <n v="0"/>
    <n v="0"/>
    <n v="0"/>
    <n v="0"/>
    <n v="0"/>
    <n v="0"/>
    <n v="100"/>
    <n v="100"/>
    <n v="100"/>
    <n v="0"/>
    <n v="0"/>
    <n v="0"/>
    <n v="0"/>
    <n v="0"/>
    <n v="0"/>
    <n v="0"/>
    <n v="0"/>
    <n v="0"/>
    <n v="88.054400000000001"/>
    <n v="87.900040000000004"/>
    <n v="90.199839999999995"/>
    <n v="3.8028940000000002"/>
    <n v="5.1249710000000004"/>
    <n v="2.167049"/>
    <n v="0.10412"/>
    <n v="0.12909200000000001"/>
    <n v="2.5198999999999999E-2"/>
    <n v="8.0385880000000007"/>
    <n v="6.8458959999999998"/>
    <n v="7.6079140000000001"/>
    <s v="NA"/>
    <s v="NA"/>
    <s v="NA"/>
    <s v="NA"/>
    <s v="NA"/>
    <s v="NA"/>
    <s v="NA"/>
    <s v="NA"/>
    <s v="NA"/>
    <s v="NA"/>
    <s v="NA"/>
    <s v="NA"/>
    <s v="NA"/>
    <s v="NA"/>
    <s v="NA"/>
    <b v="0"/>
    <n v="0"/>
    <b v="1"/>
    <n v="98.872600000000006"/>
    <b v="0"/>
    <n v="0"/>
    <b v="0"/>
    <n v="0"/>
    <b v="1"/>
    <n v="1.1074870000000001"/>
    <b v="0"/>
    <n v="0"/>
    <b v="1"/>
    <n v="1.9910000000000001E-2"/>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n v="24.225819999999999"/>
    <n v="4.2553190000000001"/>
    <n v="24.225480000000001"/>
    <n v="68.56344"/>
    <n v="89.361699999999999"/>
    <n v="68.562460000000002"/>
    <n v="7.1548350000000003"/>
    <n v="5.6737590000000004"/>
    <n v="7.1547330000000002"/>
    <n v="0"/>
    <n v="0"/>
    <n v="0"/>
    <n v="0"/>
    <n v="0"/>
    <n v="0"/>
    <n v="0"/>
    <n v="0"/>
    <n v="0"/>
    <n v="5.5897000000000002E-2"/>
    <n v="0.70921999999999996"/>
    <n v="5.7329999999999999E-2"/>
    <n v="0"/>
    <n v="0"/>
    <n v="0"/>
    <n v="0"/>
    <n v="0"/>
    <n v="0"/>
    <b v="1"/>
    <n v="100"/>
    <b v="0"/>
    <n v="0"/>
    <b v="0"/>
    <n v="0"/>
    <b v="0"/>
    <n v="0"/>
    <b v="0"/>
    <n v="0"/>
    <s v="VAV"/>
    <s v="standard"/>
    <s v="Inlet Vane"/>
    <s v="A"/>
    <s v="Y"/>
    <n v="150"/>
    <n v="60"/>
    <n v="0"/>
    <n v="100"/>
    <s v="Boiler"/>
    <s v="Natural Gas"/>
    <s v="Natural Gas"/>
    <s v="20+ Years"/>
    <s v="None"/>
    <s v="NA"/>
    <s v="NA"/>
    <s v="NA"/>
    <n v="2"/>
    <s v="Natural Gas"/>
    <n v="2370"/>
    <n v="22"/>
    <n v="22"/>
    <s v="SH"/>
    <s v="N"/>
    <s v="N"/>
    <s v="Chiller"/>
    <s v="20+ Years"/>
    <s v="None"/>
    <s v="NA"/>
    <n v="2"/>
    <n v="200"/>
    <n v="22"/>
    <n v="22"/>
    <s v="Centrifugal"/>
    <s v="Y"/>
    <s v="N"/>
    <b v="1"/>
    <b v="0"/>
    <b v="0"/>
    <b v="0"/>
    <b v="0"/>
    <b v="0"/>
    <b v="0"/>
    <b v="1"/>
    <b v="1"/>
    <b v="1"/>
    <b v="1"/>
    <n v="2042.83"/>
    <n v="9.660031"/>
    <n v="22"/>
    <n v="73.566079999999999"/>
    <n v="0"/>
    <n v="26.433920000000001"/>
    <n v="0"/>
    <n v="0"/>
    <n v="73.566079999999999"/>
    <n v="26.433920000000001"/>
    <n v="0"/>
    <s v="NA"/>
    <s v="NA"/>
    <s v="NA"/>
    <s v="NA"/>
    <s v="NA"/>
    <s v="NA"/>
    <s v="NA"/>
    <s v="NA"/>
    <s v="NA"/>
    <b v="1"/>
    <n v="12.5"/>
    <n v="80"/>
    <s v="T8"/>
    <b v="1"/>
    <n v="261"/>
    <s v="INC"/>
    <b v="0"/>
    <n v="0"/>
    <s v="NA"/>
    <s v="NA"/>
    <n v="3"/>
    <n v="1"/>
    <n v="1"/>
    <n v="1"/>
    <n v="1"/>
    <n v="3"/>
    <n v="1"/>
    <b v="0"/>
    <b v="0"/>
    <b v="1"/>
    <b v="0"/>
    <b v="0"/>
    <b v="0"/>
    <n v="2400"/>
    <s v="E"/>
    <s v="E"/>
    <s v="G"/>
    <s v="G"/>
    <s v="G"/>
    <s v="G"/>
    <s v="G"/>
    <s v="NA"/>
    <s v="NA"/>
    <n v="1"/>
    <b v="1"/>
    <s v="S"/>
    <n v="100"/>
    <n v="1"/>
    <n v="0"/>
    <n v="0"/>
    <n v="0"/>
    <n v="0"/>
    <x v="0"/>
    <n v="0"/>
    <s v="N"/>
    <n v="0"/>
    <n v="0"/>
    <n v="0"/>
    <b v="0"/>
    <b v="0"/>
    <s v="None"/>
    <b v="0"/>
    <b v="0"/>
    <s v="None"/>
    <n v="2"/>
    <n v="1200"/>
    <s v="NA"/>
    <s v="NA"/>
    <n v="150"/>
    <n v="6"/>
    <n v="0"/>
    <n v="0"/>
    <n v="0"/>
    <n v="0"/>
    <n v="13.95922"/>
    <n v="14.71903"/>
    <s v="actual"/>
    <n v="3308335"/>
    <n v="3488409"/>
    <n v="245037.1"/>
    <n v="233213.8"/>
    <n v="256427.6"/>
    <n v="248946.6"/>
    <n v="273494.8"/>
    <n v="297218.8"/>
    <n v="319870.8"/>
    <n v="331818.90000000002"/>
    <n v="311201.8"/>
    <n v="271869.8"/>
    <n v="257063.2"/>
    <n v="262171.8"/>
    <n v="285107.3"/>
    <n v="257516.3"/>
    <n v="285107.3"/>
    <n v="275910.3"/>
    <n v="289791.8"/>
    <n v="289629.2"/>
    <n v="327937"/>
    <n v="330613.90000000002"/>
    <n v="299667.40000000002"/>
    <n v="286111.09999999998"/>
    <n v="275910.3"/>
    <n v="285107.3"/>
    <n v="9.7505999999999995E-2"/>
    <n v="9.2383999999999994E-2"/>
    <s v="actual"/>
    <n v="23108.97"/>
    <n v="21894.89"/>
    <n v="4302.6779999999999"/>
    <n v="2781.5940000000001"/>
    <n v="2394.973"/>
    <n v="1575.8130000000001"/>
    <n v="781.33330000000001"/>
    <n v="568.84310000000005"/>
    <n v="274.07350000000002"/>
    <n v="302.35610000000003"/>
    <n v="616.14390000000003"/>
    <n v="1867.6980000000001"/>
    <n v="3156.3580000000002"/>
    <n v="4487.1049999999996"/>
    <n v="3743.5450000000001"/>
    <n v="2933.625"/>
    <n v="2660.6669999999999"/>
    <n v="1957.877"/>
    <n v="1221.8440000000001"/>
    <n v="549.13430000000005"/>
    <n v="189.1002"/>
    <n v="164.03360000000001"/>
    <n v="473.93450000000001"/>
    <n v="1512.617"/>
    <n v="2795.1019999999999"/>
    <n v="3693.4110000000001"/>
  </r>
  <r>
    <x v="95"/>
    <x v="0"/>
    <s v="core"/>
    <x v="6"/>
    <x v="0"/>
    <s v="100,001+"/>
    <s v="urban"/>
    <n v="23"/>
    <n v="22.786349999999999"/>
    <n v="8658812"/>
    <n v="5957582"/>
    <n v="5957582"/>
    <n v="1973"/>
    <n v="1973"/>
    <s v="Pre-1980"/>
    <s v="F"/>
    <m/>
    <s v="Office- Admin, Professional, Government, Financial"/>
    <m/>
    <s v="Office"/>
    <s v="Office"/>
    <s v="Medium Office"/>
    <b v="0"/>
    <s v="Office"/>
    <n v="80"/>
    <s v="NA"/>
    <n v="0"/>
    <s v="NA"/>
    <n v="0"/>
    <n v="20"/>
    <n v="0"/>
    <n v="31.19632"/>
    <n v="380000"/>
    <n v="261454"/>
    <n v="118546"/>
    <x v="3"/>
    <n v="100"/>
    <n v="0"/>
    <n v="100"/>
    <n v="100"/>
    <n v="100"/>
    <n v="0"/>
    <n v="0"/>
    <n v="18"/>
    <n v="1"/>
    <n v="200"/>
    <s v="S"/>
    <n v="0"/>
    <n v="4300"/>
    <n v="393"/>
    <s v="&lt; 6000 HDD"/>
    <n v="100"/>
    <n v="0"/>
    <n v="0"/>
    <s v="Yes"/>
    <n v="45"/>
    <n v="140"/>
    <n v="168"/>
    <n v="105"/>
    <n v="0"/>
    <n v="0"/>
    <n v="0"/>
    <s v="40-49 Hrs/Wk"/>
    <n v="52"/>
    <b v="1"/>
    <b v="1"/>
    <b v="1"/>
    <b v="0"/>
    <b v="0"/>
    <b v="0"/>
    <b v="0"/>
    <b v="0"/>
    <b v="0"/>
    <b v="1"/>
    <b v="0"/>
    <b v="0"/>
    <n v="315"/>
    <s v="Yes"/>
    <n v="21"/>
    <n v="95"/>
    <s v="Unknown"/>
    <s v="No"/>
    <s v="NA"/>
    <s v="NA"/>
    <s v="Unknown"/>
    <s v="Yes"/>
    <n v="10"/>
    <n v="100"/>
    <s v="Yes"/>
    <s v="Yes"/>
    <n v="9"/>
    <n v="100"/>
    <s v="Yes"/>
    <s v="Yes"/>
    <n v="10"/>
    <s v="NA"/>
    <s v="Yes"/>
    <s v="No"/>
    <s v="NA"/>
    <s v="NA"/>
    <s v="No"/>
    <s v="No"/>
    <s v="NA"/>
    <s v="NA"/>
    <s v="Yes"/>
    <s v="Yes"/>
    <n v="21"/>
    <n v="100"/>
    <s v="No"/>
    <n v="487"/>
    <n v="487"/>
    <n v="16"/>
    <n v="140256"/>
    <n v="80"/>
    <n v="0"/>
    <n v="0"/>
    <n v="0"/>
    <n v="0"/>
    <n v="0"/>
    <n v="0"/>
    <n v="100"/>
    <n v="0"/>
    <n v="100"/>
    <n v="0"/>
    <n v="0"/>
    <n v="0"/>
    <n v="0"/>
    <n v="112204.8"/>
    <n v="0"/>
    <n v="100"/>
    <n v="0"/>
    <s v="C"/>
    <n v="0"/>
    <s v="5-10 years"/>
    <n v="0"/>
    <n v="0"/>
    <n v="100"/>
    <n v="0"/>
    <n v="100"/>
    <n v="0"/>
    <n v="0"/>
    <n v="0"/>
    <n v="0"/>
    <n v="15412.04"/>
    <n v="100"/>
    <n v="0"/>
    <n v="0"/>
    <n v="0"/>
    <b v="0"/>
    <n v="0"/>
    <n v="0"/>
    <n v="0"/>
    <n v="0"/>
    <n v="100"/>
    <n v="1.113054"/>
    <n v="0.79878000000000005"/>
    <n v="0.105647"/>
    <n v="0"/>
    <n v="4.4137999999999997E-2"/>
    <n v="291012.40000000002"/>
    <n v="12524"/>
    <n v="0"/>
    <n v="11540"/>
    <n v="11.07633"/>
    <n v="11.13363"/>
    <s v="Y"/>
    <n v="100"/>
    <n v="0"/>
    <n v="0"/>
    <n v="0"/>
    <n v="83.436940000000007"/>
    <n v="78.210310000000007"/>
    <n v="93.978719999999996"/>
    <n v="0"/>
    <n v="0"/>
    <n v="0"/>
    <n v="4.476559"/>
    <n v="12.67023"/>
    <n v="2.8048869999999999"/>
    <n v="0"/>
    <n v="0"/>
    <n v="0"/>
    <n v="0"/>
    <n v="0"/>
    <n v="0"/>
    <n v="0"/>
    <n v="0"/>
    <n v="0"/>
    <n v="12.086499999999999"/>
    <n v="9.1194590000000009"/>
    <n v="3.2163919999999999"/>
    <n v="0"/>
    <n v="0"/>
    <n v="0"/>
    <n v="0"/>
    <n v="0"/>
    <n v="0"/>
    <n v="100"/>
    <n v="100"/>
    <n v="100"/>
    <n v="100"/>
    <n v="100"/>
    <n v="100"/>
    <n v="0"/>
    <n v="0"/>
    <n v="0"/>
    <n v="100"/>
    <n v="100"/>
    <n v="100"/>
    <n v="0"/>
    <n v="0"/>
    <n v="0"/>
    <n v="0"/>
    <n v="0"/>
    <n v="0"/>
    <n v="0"/>
    <n v="0"/>
    <n v="0"/>
    <n v="0"/>
    <n v="0"/>
    <n v="0"/>
    <n v="0"/>
    <n v="0"/>
    <n v="0"/>
    <s v="NA"/>
    <s v="NA"/>
    <s v="NA"/>
    <s v="NA"/>
    <s v="NA"/>
    <s v="NA"/>
    <n v="12.026070000000001"/>
    <n v="22.713190000000001"/>
    <n v="12.026070000000001"/>
    <n v="87.973929999999996"/>
    <n v="77.286810000000003"/>
    <n v="87.973929999999996"/>
    <n v="0"/>
    <n v="0"/>
    <n v="0"/>
    <n v="0"/>
    <n v="0"/>
    <n v="0"/>
    <s v="NA"/>
    <s v="NA"/>
    <s v="NA"/>
    <s v="NA"/>
    <s v="NA"/>
    <s v="NA"/>
    <s v="NA"/>
    <s v="NA"/>
    <s v="NA"/>
    <s v="NA"/>
    <s v="NA"/>
    <s v="NA"/>
    <n v="0"/>
    <n v="0"/>
    <n v="0"/>
    <n v="83.436940000000007"/>
    <n v="78.210310000000007"/>
    <n v="93.978719999999996"/>
    <n v="16.56306"/>
    <n v="21.78969"/>
    <n v="6.0212779999999997"/>
    <n v="0"/>
    <n v="0"/>
    <n v="0"/>
    <n v="0"/>
    <n v="0"/>
    <n v="0"/>
    <s v="NA"/>
    <s v="NA"/>
    <s v="NA"/>
    <s v="NA"/>
    <s v="NA"/>
    <s v="NA"/>
    <s v="NA"/>
    <s v="NA"/>
    <s v="NA"/>
    <s v="NA"/>
    <s v="NA"/>
    <s v="NA"/>
    <s v="NA"/>
    <s v="NA"/>
    <s v="NA"/>
    <b v="0"/>
    <n v="0"/>
    <b v="1"/>
    <n v="88.128150000000005"/>
    <b v="0"/>
    <n v="0"/>
    <b v="0"/>
    <n v="0"/>
    <b v="1"/>
    <n v="11.87185"/>
    <b v="0"/>
    <n v="0"/>
    <b v="0"/>
    <n v="0"/>
    <b v="0"/>
    <n v="0"/>
    <n v="0"/>
    <n v="0"/>
    <n v="0"/>
    <n v="17.50433"/>
    <n v="5.405405"/>
    <n v="25.33559"/>
    <n v="0"/>
    <n v="0"/>
    <n v="0"/>
    <n v="82.495670000000004"/>
    <n v="94.594589999999997"/>
    <n v="74.664410000000004"/>
    <n v="0"/>
    <n v="0"/>
    <n v="0"/>
    <n v="0"/>
    <n v="0"/>
    <n v="0"/>
    <n v="0"/>
    <n v="0"/>
    <n v="0"/>
    <n v="0"/>
    <n v="0"/>
    <n v="0"/>
    <n v="0"/>
    <n v="0"/>
    <n v="0"/>
    <n v="58.405549999999998"/>
    <n v="27.02703"/>
    <n v="84.535570000000007"/>
    <n v="0"/>
    <n v="0"/>
    <n v="0"/>
    <n v="41.594450000000002"/>
    <n v="72.972970000000004"/>
    <n v="15.46443"/>
    <n v="0"/>
    <n v="0"/>
    <n v="0"/>
    <b v="0"/>
    <n v="0"/>
    <b v="1"/>
    <n v="100"/>
    <b v="0"/>
    <n v="0"/>
    <b v="0"/>
    <n v="0"/>
    <b v="0"/>
    <n v="0"/>
    <b v="0"/>
    <n v="0"/>
    <n v="100"/>
    <n v="100"/>
    <n v="100"/>
    <n v="0"/>
    <n v="0"/>
    <n v="0"/>
    <n v="0"/>
    <n v="0"/>
    <n v="0"/>
    <n v="0"/>
    <n v="0"/>
    <n v="0"/>
    <n v="0"/>
    <n v="0"/>
    <n v="0"/>
    <n v="0"/>
    <n v="0"/>
    <n v="0"/>
    <n v="0"/>
    <n v="0"/>
    <n v="0"/>
    <n v="0"/>
    <n v="0"/>
    <n v="0"/>
    <n v="0"/>
    <n v="0"/>
    <n v="0"/>
    <b v="0"/>
    <n v="0"/>
    <b v="0"/>
    <n v="0"/>
    <b v="0"/>
    <n v="0"/>
    <b v="0"/>
    <n v="0"/>
    <b v="1"/>
    <n v="100"/>
    <s v="VAV"/>
    <s v="standard"/>
    <s v="Variable Air Volume"/>
    <s v="A"/>
    <s v="N"/>
    <n v="270"/>
    <n v="150"/>
    <n v="11.096730000000001"/>
    <n v="88.903270000000006"/>
    <s v="Boiler"/>
    <s v="Natural Gas"/>
    <s v="Natural Gas"/>
    <s v="20+ Years"/>
    <s v="Electric Resistance"/>
    <s v="Electricity"/>
    <s v="Electricity"/>
    <s v="20+ Years"/>
    <n v="2"/>
    <s v="Natural Gas"/>
    <n v="3000"/>
    <n v="4"/>
    <n v="4"/>
    <s v="SH"/>
    <s v="N"/>
    <s v="N"/>
    <s v="Chiller"/>
    <s v="20+ Years"/>
    <s v="Chiller"/>
    <s v="20+ Years"/>
    <n v="3"/>
    <n v="240"/>
    <n v="12"/>
    <n v="21"/>
    <s v="Centrifugal"/>
    <s v="Y"/>
    <s v="N"/>
    <b v="0"/>
    <b v="0"/>
    <b v="0"/>
    <b v="0"/>
    <b v="0"/>
    <b v="0"/>
    <b v="0"/>
    <b v="0"/>
    <b v="0"/>
    <b v="1"/>
    <b v="1"/>
    <n v="373.61399999999998"/>
    <n v="5"/>
    <n v="5"/>
    <n v="100"/>
    <n v="0"/>
    <n v="0"/>
    <n v="0"/>
    <n v="0"/>
    <n v="100"/>
    <n v="0"/>
    <n v="0"/>
    <s v="NA"/>
    <s v="NA"/>
    <s v="NA"/>
    <s v="NA"/>
    <s v="NA"/>
    <s v="NA"/>
    <s v="NA"/>
    <s v="NA"/>
    <s v="NA"/>
    <s v="NA"/>
    <s v="NA"/>
    <s v="NA"/>
    <s v="NA"/>
    <s v="NA"/>
    <s v="NA"/>
    <s v="NA"/>
    <s v="NA"/>
    <s v="NA"/>
    <s v="NA"/>
    <s v="NA"/>
    <s v="NA"/>
    <s v="NA"/>
    <s v="NA"/>
    <s v="NA"/>
    <s v="NA"/>
    <s v="NA"/>
    <s v="NA"/>
    <b v="0"/>
    <b v="0"/>
    <b v="0"/>
    <b v="0"/>
    <b v="0"/>
    <b v="0"/>
    <n v="0"/>
    <s v="N"/>
    <s v="N"/>
    <s v="N"/>
    <s v="N"/>
    <s v="N"/>
    <s v="N"/>
    <s v="N"/>
    <s v="NA"/>
    <s v="NA"/>
    <s v="NA"/>
    <s v="NA"/>
    <s v="NA"/>
    <s v="NA"/>
    <s v="NA"/>
    <s v="NA"/>
    <n v="0"/>
    <n v="0"/>
    <n v="0"/>
    <x v="1"/>
    <s v="NA"/>
    <s v="NA"/>
    <n v="0"/>
    <n v="0"/>
    <n v="0"/>
    <s v="NA"/>
    <s v="NA"/>
    <s v="NA"/>
    <s v="NA"/>
    <s v="NA"/>
    <s v="NA"/>
    <n v="0"/>
    <n v="512"/>
    <n v="768"/>
    <n v="240"/>
    <n v="32"/>
    <n v="2"/>
    <n v="0"/>
    <n v="1"/>
    <n v="0"/>
    <n v="0"/>
    <n v="22.128509999999999"/>
    <n v="24.15117"/>
    <s v="actual"/>
    <n v="5785586"/>
    <n v="6314421"/>
    <n v="433354.8"/>
    <n v="419070.1"/>
    <n v="472861"/>
    <n v="472758.6"/>
    <n v="502563.2"/>
    <n v="512520.8"/>
    <n v="554745.80000000005"/>
    <n v="569129.19999999995"/>
    <n v="520765.1"/>
    <n v="482551.7"/>
    <n v="416738.3"/>
    <n v="428527.5"/>
    <n v="525862.80000000005"/>
    <n v="474972.8"/>
    <n v="525862.80000000005"/>
    <n v="508899.4"/>
    <n v="530237.69999999995"/>
    <n v="521711.8"/>
    <n v="565862.40000000002"/>
    <n v="568362.4"/>
    <n v="531086.69999999995"/>
    <n v="526800.19999999995"/>
    <n v="508899.4"/>
    <n v="525862.80000000005"/>
    <n v="0.86129900000000004"/>
    <n v="0.83177000000000001"/>
    <s v="actual"/>
    <n v="225190"/>
    <n v="217469.6"/>
    <n v="28691"/>
    <n v="25158"/>
    <n v="25157"/>
    <n v="21606"/>
    <n v="16046"/>
    <n v="3578.8519999999999"/>
    <n v="3698.1480000000001"/>
    <n v="7460"/>
    <n v="13675"/>
    <n v="22355"/>
    <n v="28235"/>
    <n v="29530"/>
    <n v="29499.9"/>
    <n v="24024.33"/>
    <n v="23160.12"/>
    <n v="18800.97"/>
    <n v="14736.43"/>
    <n v="10553.39"/>
    <n v="8690.1579999999994"/>
    <n v="8543.4040000000005"/>
    <n v="10113.129999999999"/>
    <n v="16438.78"/>
    <n v="23702.560000000001"/>
    <n v="29206.39"/>
  </r>
  <r>
    <x v="96"/>
    <x v="0"/>
    <s v="core"/>
    <x v="6"/>
    <x v="0"/>
    <s v="20,001-100,000"/>
    <s v="urban"/>
    <n v="22"/>
    <n v="158.30189999999999"/>
    <n v="4963397"/>
    <n v="4764861"/>
    <n v="4764861"/>
    <n v="1994"/>
    <n v="1994"/>
    <s v="1981-2003"/>
    <s v="F"/>
    <m/>
    <s v="Other Office"/>
    <s v="Medical Lab/Office"/>
    <s v="Office"/>
    <s v="Office"/>
    <s v="Medium Office"/>
    <b v="0"/>
    <s v="Other"/>
    <n v="40"/>
    <s v="Storage - Low Bay"/>
    <n v="22"/>
    <s v="Office"/>
    <n v="12"/>
    <n v="26"/>
    <n v="0"/>
    <n v="0"/>
    <n v="31354"/>
    <n v="31354"/>
    <n v="0"/>
    <x v="1"/>
    <n v="96"/>
    <n v="0"/>
    <n v="0"/>
    <n v="96"/>
    <n v="0"/>
    <n v="4"/>
    <n v="0"/>
    <n v="1"/>
    <n v="0"/>
    <n v="83"/>
    <s v="S"/>
    <n v="0"/>
    <n v="4300"/>
    <n v="393"/>
    <s v="&lt; 6000 HDD"/>
    <n v="100"/>
    <n v="0"/>
    <n v="0"/>
    <s v="Yes"/>
    <n v="168"/>
    <n v="168"/>
    <n v="168"/>
    <n v="168"/>
    <n v="1"/>
    <n v="1"/>
    <n v="1"/>
    <s v="120-168 Hrs/Wk"/>
    <n v="52"/>
    <b v="1"/>
    <b v="1"/>
    <b v="1"/>
    <b v="0"/>
    <b v="0"/>
    <b v="0"/>
    <b v="0"/>
    <b v="0"/>
    <b v="0"/>
    <b v="1"/>
    <b v="0"/>
    <b v="0"/>
    <n v="600"/>
    <s v="No"/>
    <s v="NA"/>
    <s v="NA"/>
    <s v="No"/>
    <s v="No"/>
    <s v="NA"/>
    <s v="NA"/>
    <s v="No"/>
    <s v="No"/>
    <s v="NA"/>
    <s v="NA"/>
    <s v="No"/>
    <s v="Yes"/>
    <n v="8"/>
    <n v="25"/>
    <s v="No"/>
    <s v="No"/>
    <s v="NA"/>
    <s v="NA"/>
    <s v="No"/>
    <s v="Yes"/>
    <n v="8"/>
    <n v="25"/>
    <s v="No"/>
    <s v="No"/>
    <s v="NA"/>
    <s v="NA"/>
    <s v="No"/>
    <s v="Yes"/>
    <n v="1"/>
    <n v="100"/>
    <s v="No"/>
    <n v="804"/>
    <n v="0"/>
    <n v="21"/>
    <n v="16884"/>
    <n v="1.5"/>
    <n v="0"/>
    <n v="0"/>
    <n v="100"/>
    <n v="0"/>
    <n v="0"/>
    <n v="0"/>
    <n v="0"/>
    <n v="0"/>
    <n v="0"/>
    <n v="0"/>
    <n v="100"/>
    <n v="0"/>
    <n v="0"/>
    <n v="253.26"/>
    <n v="0"/>
    <n v="100"/>
    <n v="0"/>
    <s v="P"/>
    <n v="0"/>
    <s v="Age of Building"/>
    <n v="100"/>
    <n v="0"/>
    <n v="0"/>
    <n v="0"/>
    <n v="100"/>
    <n v="0"/>
    <n v="0"/>
    <n v="0"/>
    <n v="0"/>
    <n v="31354"/>
    <n v="100"/>
    <n v="0"/>
    <n v="0"/>
    <n v="0"/>
    <b v="1"/>
    <n v="10"/>
    <n v="100"/>
    <n v="0"/>
    <n v="0"/>
    <n v="0"/>
    <n v="1.102476"/>
    <n v="1.102476"/>
    <s v="NA"/>
    <n v="1.7350000000000001E-2"/>
    <n v="0.17477799999999999"/>
    <n v="34567.050000000003"/>
    <s v="NA"/>
    <n v="544"/>
    <n v="5480"/>
    <n v="9"/>
    <n v="9"/>
    <s v="Y"/>
    <s v="NA"/>
    <n v="0"/>
    <n v="0"/>
    <n v="0"/>
    <n v="97.455879999999993"/>
    <n v="89.141990000000007"/>
    <n v="98.568579999999997"/>
    <n v="0"/>
    <n v="0"/>
    <n v="0"/>
    <n v="2.5441199999999999"/>
    <n v="10.85801"/>
    <n v="1.4314229999999999"/>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19889799999999999"/>
    <n v="0.58002699999999996"/>
    <n v="0.19889799999999999"/>
    <n v="8.0926600000000004"/>
    <n v="12.180580000000001"/>
    <n v="8.0926600000000004"/>
    <n v="65.831019999999995"/>
    <n v="66.056550000000001"/>
    <n v="65.831019999999995"/>
    <n v="25.877420000000001"/>
    <n v="21.182849999999998"/>
    <n v="25.877420000000001"/>
    <s v="NA"/>
    <s v="NA"/>
    <s v="NA"/>
    <s v="NA"/>
    <s v="NA"/>
    <s v="NA"/>
    <s v="NA"/>
    <s v="NA"/>
    <s v="NA"/>
    <s v="NA"/>
    <s v="NA"/>
    <s v="NA"/>
    <n v="0"/>
    <n v="0"/>
    <n v="0"/>
    <n v="97.455879999999993"/>
    <n v="89.141990000000007"/>
    <n v="98.568579999999997"/>
    <n v="0"/>
    <n v="0"/>
    <n v="0"/>
    <n v="0"/>
    <n v="0"/>
    <n v="0"/>
    <n v="2.5441199999999999"/>
    <n v="10.85801"/>
    <n v="1.4314229999999999"/>
    <s v="NA"/>
    <s v="NA"/>
    <s v="NA"/>
    <s v="NA"/>
    <s v="NA"/>
    <s v="NA"/>
    <s v="NA"/>
    <s v="NA"/>
    <s v="NA"/>
    <s v="NA"/>
    <s v="NA"/>
    <s v="NA"/>
    <s v="NA"/>
    <s v="NA"/>
    <s v="NA"/>
    <b v="0"/>
    <n v="0"/>
    <b v="0"/>
    <n v="0"/>
    <b v="0"/>
    <n v="0"/>
    <b v="0"/>
    <n v="0"/>
    <b v="1"/>
    <n v="100"/>
    <b v="0"/>
    <n v="0"/>
    <b v="0"/>
    <n v="0"/>
    <b v="0"/>
    <n v="0"/>
    <n v="64.59854"/>
    <n v="54.545450000000002"/>
    <n v="64.123980000000003"/>
    <n v="26.916060000000002"/>
    <n v="22.727270000000001"/>
    <n v="26.718330000000002"/>
    <n v="0"/>
    <n v="0"/>
    <n v="0"/>
    <n v="8.4854009999999995"/>
    <n v="22.727270000000001"/>
    <n v="9.1576930000000001"/>
    <n v="0"/>
    <n v="0"/>
    <n v="0"/>
    <n v="8.4854009999999995"/>
    <n v="22.727270000000001"/>
    <n v="9.1576930000000001"/>
    <n v="0"/>
    <n v="0"/>
    <n v="0"/>
    <n v="0"/>
    <n v="0"/>
    <n v="0"/>
    <n v="0"/>
    <n v="0"/>
    <n v="0"/>
    <n v="91.514600000000002"/>
    <n v="77.272729999999996"/>
    <n v="90.842309999999998"/>
    <n v="0"/>
    <n v="0"/>
    <n v="0"/>
    <n v="0"/>
    <n v="0"/>
    <n v="0"/>
    <n v="0"/>
    <n v="0"/>
    <n v="0"/>
    <b v="0"/>
    <n v="0"/>
    <b v="1"/>
    <n v="91.514600000000002"/>
    <b v="0"/>
    <n v="0"/>
    <b v="1"/>
    <n v="8.4854009999999995"/>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A"/>
    <n v="137.5"/>
    <n v="53"/>
    <n v="0"/>
    <n v="96"/>
    <s v="Boiler"/>
    <s v="Natural Gas"/>
    <s v="Natural Gas"/>
    <s v="10-19 Years"/>
    <s v="Boiler"/>
    <s v="Natural Gas"/>
    <s v="Natural Gas"/>
    <s v="10-19 Years"/>
    <n v="3"/>
    <s v="Natural Gas"/>
    <n v="2172"/>
    <n v="19"/>
    <n v="19"/>
    <s v="SH"/>
    <s v="N"/>
    <s v="N"/>
    <s v="Chiller"/>
    <s v="10-19 Years"/>
    <s v="None"/>
    <s v="NA"/>
    <n v="3"/>
    <n v="180"/>
    <n v="19"/>
    <n v="19"/>
    <s v="Reciprocating"/>
    <s v="N"/>
    <s v="N"/>
    <b v="1"/>
    <b v="0"/>
    <b v="0"/>
    <b v="0"/>
    <b v="0"/>
    <b v="0"/>
    <b v="0"/>
    <b v="0"/>
    <b v="0"/>
    <b v="0"/>
    <b v="0"/>
    <n v="200"/>
    <n v="19"/>
    <n v="19"/>
    <n v="100"/>
    <n v="0"/>
    <n v="0"/>
    <n v="0"/>
    <n v="0"/>
    <n v="0"/>
    <n v="100"/>
    <n v="0"/>
    <n v="50"/>
    <n v="50"/>
    <n v="0"/>
    <s v="Unknown"/>
    <s v="No"/>
    <s v="None"/>
    <s v="Air-cooled"/>
    <s v="No"/>
    <s v="Shaded Pole"/>
    <b v="0"/>
    <n v="0"/>
    <s v="NA"/>
    <s v="NA"/>
    <b v="1"/>
    <n v="1187"/>
    <s v="T12"/>
    <b v="0"/>
    <n v="0"/>
    <s v="NA"/>
    <s v="NA"/>
    <n v="0"/>
    <n v="0"/>
    <n v="0"/>
    <n v="0"/>
    <n v="0"/>
    <n v="0"/>
    <n v="0"/>
    <b v="0"/>
    <b v="0"/>
    <b v="0"/>
    <b v="0"/>
    <b v="0"/>
    <b v="0"/>
    <n v="0"/>
    <s v="NA"/>
    <s v="NA"/>
    <s v="NA"/>
    <s v="NA"/>
    <s v="NA"/>
    <s v="NA"/>
    <s v="NA"/>
    <s v="NA"/>
    <s v="NA"/>
    <s v="NA"/>
    <b v="0"/>
    <s v="N"/>
    <n v="0"/>
    <n v="0"/>
    <n v="0"/>
    <n v="0"/>
    <n v="0"/>
    <n v="0"/>
    <x v="3"/>
    <n v="2"/>
    <s v="Y"/>
    <n v="0"/>
    <n v="0"/>
    <n v="0"/>
    <b v="0"/>
    <b v="0"/>
    <s v="None"/>
    <b v="0"/>
    <b v="0"/>
    <s v="None"/>
    <n v="0"/>
    <n v="58"/>
    <n v="15"/>
    <n v="15"/>
    <n v="28"/>
    <n v="2"/>
    <n v="0"/>
    <n v="1"/>
    <n v="0"/>
    <n v="0"/>
    <n v="54.180520000000001"/>
    <n v="60.283479999999997"/>
    <s v="actual"/>
    <n v="1698776"/>
    <n v="1890128"/>
    <n v="118114.7"/>
    <n v="115027"/>
    <n v="134626.79999999999"/>
    <n v="135305.4"/>
    <n v="150328.29999999999"/>
    <n v="152864.70000000001"/>
    <n v="164461.1"/>
    <n v="171463"/>
    <n v="155525.70000000001"/>
    <n v="144585"/>
    <n v="127302.5"/>
    <n v="129171.8"/>
    <n v="157313.29999999999"/>
    <n v="142089.4"/>
    <n v="157313.29999999999"/>
    <n v="152238.6"/>
    <n v="158663.1"/>
    <n v="156191.70000000001"/>
    <n v="169654.39999999999"/>
    <n v="170425.8"/>
    <n v="159084.1"/>
    <n v="157602.5"/>
    <n v="152238.6"/>
    <n v="157313.29999999999"/>
    <n v="2.118026"/>
    <n v="2.0803210000000001"/>
    <s v="actual"/>
    <n v="66408.58"/>
    <n v="65226.400000000001"/>
    <n v="7465.75"/>
    <n v="6056.607"/>
    <n v="6451.4930000000004"/>
    <n v="5528.6859999999997"/>
    <n v="4848.7730000000001"/>
    <n v="4207.1139999999996"/>
    <n v="4044.6089999999999"/>
    <n v="4030.0189999999998"/>
    <n v="4194.9139999999998"/>
    <n v="5416.0360000000001"/>
    <n v="6323.107"/>
    <n v="7841.4759999999997"/>
    <n v="7156.3890000000001"/>
    <n v="6079.7219999999998"/>
    <n v="6227.1890000000003"/>
    <n v="5496.9059999999999"/>
    <n v="4992.5569999999998"/>
    <n v="4288.0860000000002"/>
    <n v="4106.375"/>
    <n v="4084.866"/>
    <n v="4223.558"/>
    <n v="5242.0640000000003"/>
    <n v="6215.3159999999998"/>
    <n v="7113.3710000000001"/>
  </r>
  <r>
    <x v="97"/>
    <x v="0"/>
    <s v="core"/>
    <x v="10"/>
    <x v="0"/>
    <s v="&lt;50,001"/>
    <s v="urban"/>
    <n v="43"/>
    <n v="121.3698"/>
    <n v="2306027"/>
    <n v="2306027"/>
    <n v="2306027"/>
    <n v="1965"/>
    <n v="1965"/>
    <s v="Pre-1980"/>
    <s v="F"/>
    <m/>
    <s v="Nursing Home"/>
    <m/>
    <s v="Hotel-Motel"/>
    <s v="Lodging"/>
    <s v="Lodging"/>
    <b v="0"/>
    <s v="Guest Room"/>
    <n v="51"/>
    <s v="Office"/>
    <n v="19"/>
    <s v="Kitchen"/>
    <n v="4"/>
    <n v="24"/>
    <n v="0"/>
    <n v="0"/>
    <n v="19000"/>
    <n v="19000"/>
    <n v="0"/>
    <x v="0"/>
    <n v="100"/>
    <n v="0"/>
    <n v="0"/>
    <n v="100"/>
    <n v="49"/>
    <n v="0"/>
    <n v="0"/>
    <n v="1"/>
    <n v="0"/>
    <n v="21"/>
    <s v="S"/>
    <n v="0"/>
    <n v="4300"/>
    <n v="393"/>
    <s v="&lt; 6000 HDD"/>
    <n v="100"/>
    <n v="0"/>
    <n v="0"/>
    <s v="No"/>
    <n v="127.13"/>
    <n v="127.13"/>
    <n v="127.13"/>
    <n v="127.13"/>
    <n v="0.81"/>
    <n v="0.81"/>
    <n v="0.51"/>
    <s v="120-168 Hrs/Wk"/>
    <n v="52"/>
    <b v="1"/>
    <b v="1"/>
    <b v="1"/>
    <b v="0"/>
    <b v="0"/>
    <b v="0"/>
    <b v="0"/>
    <b v="0"/>
    <b v="0"/>
    <b v="1"/>
    <b v="0"/>
    <b v="0"/>
    <n v="25"/>
    <s v="Yes"/>
    <s v="NA"/>
    <n v="10"/>
    <s v="Yes"/>
    <s v="No"/>
    <s v="NA"/>
    <s v="NA"/>
    <s v="Yes"/>
    <s v="No"/>
    <s v="NA"/>
    <s v="NA"/>
    <s v="No"/>
    <s v="Yes"/>
    <n v="1"/>
    <s v="NA"/>
    <s v="No"/>
    <s v="No"/>
    <s v="NA"/>
    <s v="NA"/>
    <s v="No"/>
    <s v="Yes"/>
    <n v="4"/>
    <n v="50"/>
    <s v="No"/>
    <s v="No"/>
    <s v="NA"/>
    <s v="NA"/>
    <s v="No"/>
    <s v="No"/>
    <s v="NA"/>
    <s v="NA"/>
    <s v="No"/>
    <n v="1150"/>
    <n v="0"/>
    <n v="8"/>
    <n v="9200"/>
    <n v="13.8"/>
    <n v="100"/>
    <n v="0"/>
    <n v="0"/>
    <n v="0"/>
    <n v="0"/>
    <n v="0"/>
    <n v="0"/>
    <n v="0"/>
    <n v="0"/>
    <n v="100"/>
    <n v="0"/>
    <n v="0"/>
    <n v="0"/>
    <n v="1269.5999999999999"/>
    <n v="82.608689999999996"/>
    <n v="17.391310000000001"/>
    <n v="0"/>
    <s v="P"/>
    <n v="20.652170000000002"/>
    <s v="Age of Building"/>
    <n v="100"/>
    <n v="0"/>
    <n v="0"/>
    <n v="0"/>
    <n v="100"/>
    <n v="0"/>
    <n v="0"/>
    <n v="0"/>
    <n v="0"/>
    <n v="21740.73"/>
    <n v="0"/>
    <n v="100"/>
    <n v="0"/>
    <n v="0"/>
    <b v="0"/>
    <n v="0"/>
    <n v="100"/>
    <n v="0"/>
    <n v="0"/>
    <n v="0"/>
    <n v="2.0712609999999998"/>
    <n v="2.0712609999999998"/>
    <s v="NA"/>
    <n v="0"/>
    <n v="1.5526E-2"/>
    <n v="39353.96"/>
    <s v="NA"/>
    <n v="0"/>
    <n v="295"/>
    <n v="6.7503029999999997"/>
    <n v="8"/>
    <s v="Y"/>
    <n v="50"/>
    <n v="0"/>
    <n v="0"/>
    <n v="0"/>
    <n v="1.970785"/>
    <n v="2.2611050000000001"/>
    <n v="2.0178660000000002"/>
    <n v="94.589709999999997"/>
    <n v="91.373729999999995"/>
    <n v="96.84939"/>
    <n v="0.54145200000000004"/>
    <n v="2.567688"/>
    <n v="0.30839899999999998"/>
    <n v="0"/>
    <n v="0"/>
    <n v="0"/>
    <n v="0"/>
    <n v="0"/>
    <n v="0"/>
    <n v="0.152529"/>
    <n v="2.1699839999999999"/>
    <n v="0.16017799999999999"/>
    <n v="2.7455280000000002"/>
    <n v="1.627488"/>
    <n v="0.66416500000000001"/>
    <n v="0"/>
    <n v="0"/>
    <n v="0"/>
    <n v="0"/>
    <n v="0"/>
    <n v="0"/>
    <n v="100"/>
    <n v="100"/>
    <n v="100"/>
    <n v="100"/>
    <n v="100"/>
    <n v="100"/>
    <n v="0"/>
    <n v="0"/>
    <n v="0"/>
    <n v="0"/>
    <n v="0"/>
    <n v="0"/>
    <n v="0"/>
    <n v="0"/>
    <n v="0"/>
    <n v="100"/>
    <n v="100"/>
    <n v="100"/>
    <n v="0"/>
    <n v="0"/>
    <n v="0"/>
    <n v="0"/>
    <n v="0"/>
    <n v="0"/>
    <n v="0"/>
    <n v="0"/>
    <n v="0"/>
    <s v="NA"/>
    <s v="NA"/>
    <s v="NA"/>
    <s v="NA"/>
    <s v="NA"/>
    <s v="NA"/>
    <n v="0"/>
    <n v="0"/>
    <n v="0"/>
    <n v="100"/>
    <n v="100"/>
    <n v="100"/>
    <n v="0"/>
    <n v="0"/>
    <n v="0"/>
    <n v="0"/>
    <n v="0"/>
    <n v="0"/>
    <n v="22.676909999999999"/>
    <n v="36.301259999999999"/>
    <n v="22.676909999999999"/>
    <n v="74.923559999999995"/>
    <n v="62.694789999999998"/>
    <n v="74.923559999999995"/>
    <n v="0"/>
    <n v="0"/>
    <n v="0"/>
    <n v="2.3995350000000002"/>
    <n v="1.003946"/>
    <n v="2.3995350000000002"/>
    <n v="0"/>
    <n v="0"/>
    <n v="0"/>
    <n v="96.560490000000001"/>
    <n v="93.634839999999997"/>
    <n v="98.867260000000002"/>
    <n v="0.228794"/>
    <n v="1.084992"/>
    <n v="0.13031599999999999"/>
    <n v="0"/>
    <n v="0"/>
    <n v="0"/>
    <n v="3.2107160000000001"/>
    <n v="5.2801689999999999"/>
    <n v="1.002426"/>
    <s v="NA"/>
    <s v="NA"/>
    <s v="NA"/>
    <s v="NA"/>
    <s v="NA"/>
    <s v="NA"/>
    <s v="NA"/>
    <s v="NA"/>
    <s v="NA"/>
    <s v="NA"/>
    <s v="NA"/>
    <s v="NA"/>
    <s v="NA"/>
    <s v="NA"/>
    <s v="NA"/>
    <b v="0"/>
    <n v="0"/>
    <b v="0"/>
    <n v="0"/>
    <b v="0"/>
    <n v="0"/>
    <b v="0"/>
    <n v="0"/>
    <b v="1"/>
    <n v="91.257549999999995"/>
    <b v="0"/>
    <n v="0"/>
    <b v="1"/>
    <n v="8.7424459999999993"/>
    <b v="0"/>
    <n v="0"/>
    <n v="0"/>
    <n v="0"/>
    <n v="0"/>
    <n v="100"/>
    <n v="100"/>
    <n v="100"/>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NA"/>
    <s v="None"/>
    <s v="NA"/>
    <s v="NA"/>
    <s v="NA"/>
    <n v="1"/>
    <s v="Natural Gas"/>
    <n v="1225"/>
    <n v="50"/>
    <n v="50"/>
    <s v="SH"/>
    <s v="N"/>
    <s v="N"/>
    <s v="DX - Air"/>
    <s v="5-9 Years"/>
    <s v="None"/>
    <s v="NA"/>
    <s v="NA"/>
    <s v="NA"/>
    <s v="NA"/>
    <s v="NA"/>
    <s v="NA"/>
    <s v="NA"/>
    <s v="NA"/>
    <b v="0"/>
    <b v="0"/>
    <b v="0"/>
    <b v="0"/>
    <b v="0"/>
    <b v="1"/>
    <b v="0"/>
    <b v="1"/>
    <b v="0"/>
    <b v="0"/>
    <b v="1"/>
    <n v="319.88810000000001"/>
    <n v="1"/>
    <n v="1"/>
    <n v="0"/>
    <n v="0"/>
    <n v="0"/>
    <n v="0"/>
    <n v="100"/>
    <n v="0"/>
    <n v="100"/>
    <n v="0"/>
    <s v="NA"/>
    <s v="NA"/>
    <s v="NA"/>
    <s v="NA"/>
    <s v="NA"/>
    <s v="NA"/>
    <s v="NA"/>
    <s v="NA"/>
    <s v="NA"/>
    <s v="NA"/>
    <s v="NA"/>
    <s v="NA"/>
    <s v="NA"/>
    <s v="NA"/>
    <s v="NA"/>
    <s v="NA"/>
    <s v="NA"/>
    <s v="NA"/>
    <s v="NA"/>
    <s v="NA"/>
    <n v="1"/>
    <n v="0"/>
    <n v="0"/>
    <n v="2"/>
    <n v="2"/>
    <n v="0"/>
    <n v="3"/>
    <b v="0"/>
    <b v="0"/>
    <b v="0"/>
    <b v="1"/>
    <b v="0"/>
    <b v="0"/>
    <n v="690"/>
    <s v="E"/>
    <s v="N"/>
    <s v="N"/>
    <s v="G"/>
    <s v="G"/>
    <s v="G"/>
    <s v="G"/>
    <s v="NA"/>
    <s v="NA"/>
    <s v="NA"/>
    <b v="1"/>
    <s v="L"/>
    <n v="95"/>
    <n v="0"/>
    <n v="1"/>
    <n v="34"/>
    <n v="90"/>
    <n v="0"/>
    <x v="0"/>
    <n v="0"/>
    <s v="N"/>
    <n v="0"/>
    <n v="0"/>
    <n v="0"/>
    <b v="0"/>
    <b v="0"/>
    <s v="None"/>
    <b v="0"/>
    <b v="0"/>
    <s v="None"/>
    <n v="0"/>
    <n v="0"/>
    <n v="0"/>
    <n v="0"/>
    <n v="0"/>
    <n v="38"/>
    <n v="0"/>
    <n v="0"/>
    <n v="0"/>
    <n v="0"/>
    <n v="13.311909999999999"/>
    <n v="13.341799999999999"/>
    <s v="actual"/>
    <n v="252926.3"/>
    <n v="253494.1"/>
    <n v="20696.55"/>
    <n v="18278.62"/>
    <n v="20067.59"/>
    <n v="19687.240000000002"/>
    <n v="21110"/>
    <n v="22117.5"/>
    <n v="25158.5"/>
    <n v="25324"/>
    <n v="22074.29"/>
    <n v="19490.71"/>
    <n v="18900.810000000001"/>
    <n v="20020.439999999999"/>
    <n v="20242.45"/>
    <n v="18283.5"/>
    <n v="20242.45"/>
    <n v="19589.47"/>
    <n v="20782.349999999999"/>
    <n v="21170.59"/>
    <n v="25178.63"/>
    <n v="25487.14"/>
    <n v="22327.5"/>
    <n v="20358.14"/>
    <n v="19589.47"/>
    <n v="20242.45"/>
    <n v="1.0830329999999999"/>
    <n v="1.0556570000000001"/>
    <s v="actual"/>
    <n v="20577.62"/>
    <n v="20057.47"/>
    <n v="2641.3310000000001"/>
    <n v="2136.241"/>
    <n v="2108.0340000000001"/>
    <n v="1602.414"/>
    <n v="1215.55"/>
    <n v="976.0222"/>
    <n v="901.7097"/>
    <n v="970.5806"/>
    <n v="1228.9659999999999"/>
    <n v="1814.655"/>
    <n v="2289.5610000000001"/>
    <n v="2692.5529999999999"/>
    <n v="2556.7289999999998"/>
    <n v="2106.576"/>
    <n v="2066.3150000000001"/>
    <n v="1720.249"/>
    <n v="1414.6990000000001"/>
    <n v="1082.2570000000001"/>
    <n v="946.98940000000005"/>
    <n v="935.63720000000001"/>
    <n v="1048.2"/>
    <n v="1546.385"/>
    <n v="2099.4119999999998"/>
    <n v="2534.0250000000001"/>
  </r>
  <r>
    <x v="98"/>
    <x v="0"/>
    <s v="core"/>
    <x v="10"/>
    <x v="0"/>
    <s v="50,001+"/>
    <s v="urban"/>
    <n v="44"/>
    <n v="24.08231"/>
    <n v="2039772"/>
    <n v="2039772"/>
    <n v="2039772"/>
    <n v="1989"/>
    <n v="1989"/>
    <s v="1981-2003"/>
    <s v="F"/>
    <m/>
    <s v="Retirement Home"/>
    <m/>
    <s v="Hotel-Motel"/>
    <s v="Lodging"/>
    <s v="Lodging"/>
    <b v="0"/>
    <s v="Guest Room"/>
    <n v="60"/>
    <s v="Other"/>
    <n v="5"/>
    <s v="NA"/>
    <n v="0"/>
    <n v="35"/>
    <n v="0"/>
    <n v="0"/>
    <n v="84700"/>
    <n v="84700"/>
    <n v="0"/>
    <x v="2"/>
    <n v="100"/>
    <n v="0"/>
    <n v="0"/>
    <n v="100"/>
    <n v="0"/>
    <n v="0"/>
    <n v="0"/>
    <n v="3"/>
    <n v="0"/>
    <n v="70"/>
    <s v="S"/>
    <n v="0"/>
    <n v="4401"/>
    <n v="397"/>
    <s v="&lt; 6000 HDD"/>
    <n v="100"/>
    <n v="0"/>
    <n v="0"/>
    <s v="No"/>
    <n v="168"/>
    <n v="168"/>
    <n v="168"/>
    <n v="8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7000"/>
    <n v="700"/>
    <n v="8"/>
    <n v="67200"/>
    <n v="30"/>
    <n v="100"/>
    <n v="0"/>
    <n v="0"/>
    <n v="0"/>
    <n v="0"/>
    <n v="0"/>
    <n v="0"/>
    <n v="0"/>
    <n v="0"/>
    <n v="100"/>
    <n v="0"/>
    <n v="0"/>
    <n v="0"/>
    <n v="20160"/>
    <n v="0"/>
    <n v="100"/>
    <n v="0"/>
    <s v="P"/>
    <n v="50"/>
    <s v="Age of Building"/>
    <n v="100"/>
    <n v="0"/>
    <n v="0"/>
    <n v="0"/>
    <n v="100"/>
    <n v="0"/>
    <n v="0"/>
    <n v="0"/>
    <n v="0"/>
    <n v="28000"/>
    <n v="100"/>
    <n v="0"/>
    <n v="0"/>
    <n v="0"/>
    <b v="1"/>
    <n v="32"/>
    <n v="100"/>
    <n v="0"/>
    <n v="0"/>
    <n v="0"/>
    <n v="0.70736299999999996"/>
    <n v="0.70736299999999996"/>
    <s v="NA"/>
    <n v="0"/>
    <n v="4.1794999999999999E-2"/>
    <n v="59913.67"/>
    <s v="NA"/>
    <n v="0"/>
    <n v="3540"/>
    <n v="8.1743710000000007"/>
    <n v="9.0565479999999994"/>
    <s v="Y"/>
    <n v="100"/>
    <n v="0"/>
    <n v="0"/>
    <n v="0"/>
    <n v="5.0106260000000002"/>
    <n v="3.7165460000000001"/>
    <n v="18.015730000000001"/>
    <n v="0"/>
    <n v="0"/>
    <n v="0"/>
    <n v="0"/>
    <n v="0"/>
    <n v="0"/>
    <n v="0"/>
    <n v="0"/>
    <n v="0"/>
    <n v="0"/>
    <n v="0"/>
    <n v="0"/>
    <n v="0.45521200000000001"/>
    <n v="10.46701"/>
    <n v="1.6786829999999999"/>
    <n v="94.53416"/>
    <n v="85.816450000000003"/>
    <n v="80.305589999999995"/>
    <n v="0"/>
    <n v="0"/>
    <n v="0"/>
    <s v="NA"/>
    <s v="NA"/>
    <s v="NA"/>
    <s v="NA"/>
    <s v="NA"/>
    <s v="NA"/>
    <s v="NA"/>
    <s v="NA"/>
    <s v="NA"/>
    <s v="NA"/>
    <s v="NA"/>
    <s v="NA"/>
    <n v="0"/>
    <n v="0"/>
    <n v="0"/>
    <n v="93.195750000000004"/>
    <n v="95.404039999999995"/>
    <n v="93.195750000000004"/>
    <n v="0"/>
    <n v="0"/>
    <n v="0"/>
    <n v="0"/>
    <n v="0"/>
    <n v="0"/>
    <n v="6.8042470000000002"/>
    <n v="4.5959599999999998"/>
    <n v="6.8042470000000002"/>
    <n v="0"/>
    <n v="0"/>
    <n v="0"/>
    <s v="NA"/>
    <s v="NA"/>
    <s v="NA"/>
    <s v="NA"/>
    <s v="NA"/>
    <s v="NA"/>
    <n v="0"/>
    <n v="0"/>
    <n v="0"/>
    <n v="100"/>
    <n v="100"/>
    <n v="100"/>
    <n v="0"/>
    <n v="0"/>
    <n v="0"/>
    <n v="0"/>
    <n v="0"/>
    <n v="0"/>
    <s v="NA"/>
    <s v="NA"/>
    <s v="NA"/>
    <s v="NA"/>
    <s v="NA"/>
    <s v="NA"/>
    <s v="NA"/>
    <s v="NA"/>
    <s v="NA"/>
    <s v="NA"/>
    <s v="NA"/>
    <s v="NA"/>
    <n v="0"/>
    <n v="0"/>
    <n v="0"/>
    <n v="5.0106260000000002"/>
    <n v="3.7165460000000001"/>
    <n v="18.015730000000001"/>
    <n v="0"/>
    <n v="0"/>
    <n v="0"/>
    <n v="0"/>
    <n v="0"/>
    <n v="0"/>
    <n v="94.989369999999994"/>
    <n v="96.283450000000002"/>
    <n v="81.984269999999995"/>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84"/>
    <n v="16"/>
    <s v="Electric Resistance"/>
    <s v="Electricity"/>
    <s v="None"/>
    <s v="NA"/>
    <s v="Electric Resistance"/>
    <s v="Electricity"/>
    <s v="None"/>
    <s v="NA"/>
    <s v="NA"/>
    <s v="NA"/>
    <s v="NA"/>
    <s v="NA"/>
    <s v="NA"/>
    <s v="NA"/>
    <s v="NA"/>
    <s v="NA"/>
    <s v="DX - Air"/>
    <s v="NA"/>
    <s v="DX - Air"/>
    <s v="NA"/>
    <s v="NA"/>
    <s v="NA"/>
    <s v="NA"/>
    <s v="NA"/>
    <s v="NA"/>
    <s v="NA"/>
    <s v="NA"/>
    <b v="0"/>
    <b v="0"/>
    <b v="0"/>
    <b v="0"/>
    <b v="0"/>
    <b v="1"/>
    <b v="0"/>
    <b v="0"/>
    <b v="0"/>
    <b v="0"/>
    <b v="0"/>
    <n v="900"/>
    <n v="24"/>
    <n v="24"/>
    <n v="100"/>
    <n v="0"/>
    <n v="0"/>
    <n v="0"/>
    <n v="0"/>
    <n v="0"/>
    <n v="100"/>
    <n v="0"/>
    <s v="NA"/>
    <s v="NA"/>
    <s v="NA"/>
    <s v="NA"/>
    <s v="NA"/>
    <s v="NA"/>
    <s v="NA"/>
    <s v="NA"/>
    <s v="NA"/>
    <s v="NA"/>
    <s v="NA"/>
    <s v="NA"/>
    <s v="NA"/>
    <s v="NA"/>
    <s v="NA"/>
    <s v="NA"/>
    <s v="NA"/>
    <s v="NA"/>
    <s v="NA"/>
    <s v="NA"/>
    <n v="0"/>
    <n v="0"/>
    <n v="0"/>
    <n v="0"/>
    <n v="0"/>
    <n v="0"/>
    <n v="0"/>
    <b v="0"/>
    <b v="0"/>
    <b v="0"/>
    <b v="1"/>
    <b v="0"/>
    <b v="0"/>
    <n v="1000"/>
    <s v="NA"/>
    <s v="NA"/>
    <s v="NA"/>
    <s v="NA"/>
    <s v="NA"/>
    <s v="NA"/>
    <s v="NA"/>
    <s v="NA"/>
    <s v="NA"/>
    <s v="NA"/>
    <b v="0"/>
    <s v="NA"/>
    <s v="NA"/>
    <s v="NA"/>
    <s v="NA"/>
    <n v="90"/>
    <n v="90"/>
    <n v="0"/>
    <x v="0"/>
    <n v="0"/>
    <s v="N"/>
    <n v="0"/>
    <n v="0"/>
    <n v="0"/>
    <b v="0"/>
    <b v="0"/>
    <s v="None"/>
    <b v="0"/>
    <b v="0"/>
    <s v="None"/>
    <n v="0"/>
    <s v="NA"/>
    <s v="NA"/>
    <n v="0"/>
    <s v="NA"/>
    <n v="0"/>
    <n v="0"/>
    <n v="0"/>
    <n v="0"/>
    <n v="0"/>
    <n v="13.69598"/>
    <n v="13.67389"/>
    <s v="actual"/>
    <n v="1160049"/>
    <n v="1158178"/>
    <n v="113511"/>
    <n v="95333.57"/>
    <n v="94262.1"/>
    <n v="87076.83"/>
    <n v="87940.5"/>
    <n v="89788"/>
    <n v="98172.39"/>
    <n v="100905.8"/>
    <n v="91462.95"/>
    <n v="88569.75"/>
    <n v="101246.39999999999"/>
    <n v="111780"/>
    <n v="111620.6"/>
    <n v="95996.57"/>
    <n v="98987.5"/>
    <n v="89702.67"/>
    <n v="86494.17"/>
    <n v="85286.47"/>
    <n v="101129.1"/>
    <n v="104303.6"/>
    <n v="86906.37"/>
    <n v="88677.08"/>
    <n v="98309.29"/>
    <n v="110765"/>
    <n v="0.21984699999999999"/>
    <n v="0.21915299999999999"/>
    <s v="actual"/>
    <n v="18621.04"/>
    <n v="18562.240000000002"/>
    <n v="2890.7719999999999"/>
    <n v="2071.9699999999998"/>
    <n v="1850.624"/>
    <n v="1308.769"/>
    <n v="1072.222"/>
    <n v="949.70910000000003"/>
    <n v="845.40830000000005"/>
    <n v="813.22839999999997"/>
    <n v="941.79309999999998"/>
    <n v="1237.1379999999999"/>
    <n v="1959.875"/>
    <n v="2679.5320000000002"/>
    <n v="2587.11"/>
    <n v="2096.623"/>
    <n v="1958.0229999999999"/>
    <n v="1591.5150000000001"/>
    <n v="1211.1379999999999"/>
    <n v="862.17470000000003"/>
    <n v="692.32950000000005"/>
    <n v="704.86109999999996"/>
    <n v="859.66840000000002"/>
    <n v="1434.201"/>
    <n v="2020.096"/>
    <n v="2544.502"/>
  </r>
  <r>
    <x v="99"/>
    <x v="0"/>
    <s v="core"/>
    <x v="10"/>
    <x v="1"/>
    <s v="50,001+"/>
    <s v="urban"/>
    <n v="46"/>
    <n v="16.381550000000001"/>
    <n v="8290209"/>
    <n v="7798763"/>
    <n v="7798763"/>
    <n v="2010"/>
    <n v="2010"/>
    <s v="2004-2013"/>
    <s v="F"/>
    <m/>
    <s v="Retirement Home"/>
    <m/>
    <s v="Hotel-Motel"/>
    <s v="Lodging"/>
    <s v="Lodging"/>
    <b v="1"/>
    <s v="Guest Room"/>
    <n v="80.615859999999998"/>
    <s v="Other"/>
    <n v="18.909890000000001"/>
    <s v="Sales"/>
    <n v="0.316162"/>
    <n v="0"/>
    <n v="0"/>
    <n v="5.9280340000000002"/>
    <n v="506070"/>
    <n v="476070"/>
    <n v="30000"/>
    <x v="3"/>
    <n v="100"/>
    <n v="0"/>
    <n v="100"/>
    <n v="100"/>
    <n v="100"/>
    <n v="0"/>
    <n v="0"/>
    <n v="30"/>
    <n v="2"/>
    <n v="0"/>
    <s v="S"/>
    <n v="0"/>
    <n v="4300"/>
    <n v="393"/>
    <s v="&lt; 6000 HDD"/>
    <n v="99"/>
    <n v="1"/>
    <n v="2"/>
    <s v="Yes"/>
    <n v="167.50360000000001"/>
    <n v="167.50360000000001"/>
    <n v="167.50360000000001"/>
    <n v="111.7692"/>
    <n v="0.99841899999999995"/>
    <n v="0.99525799999999998"/>
    <n v="0.99525799999999998"/>
    <s v="120-168 Hrs/Wk"/>
    <n v="52"/>
    <b v="1"/>
    <b v="1"/>
    <b v="0"/>
    <b v="0"/>
    <b v="0"/>
    <b v="0"/>
    <b v="0"/>
    <b v="0"/>
    <b v="0"/>
    <b v="1"/>
    <b v="0"/>
    <b v="0"/>
    <s v="NA"/>
    <s v="No"/>
    <s v="NA"/>
    <s v="NA"/>
    <s v="No"/>
    <s v="No"/>
    <s v="NA"/>
    <s v="NA"/>
    <s v="No"/>
    <s v="No"/>
    <s v="NA"/>
    <s v="NA"/>
    <s v="No"/>
    <s v="No"/>
    <s v="NA"/>
    <s v="NA"/>
    <s v="No"/>
    <s v="No"/>
    <s v="NA"/>
    <s v="NA"/>
    <s v="No"/>
    <s v="No"/>
    <s v="NA"/>
    <s v="NA"/>
    <s v="No"/>
    <s v="No"/>
    <s v="NA"/>
    <s v="NA"/>
    <s v="No"/>
    <s v="No"/>
    <s v="NA"/>
    <s v="NA"/>
    <s v="No"/>
    <s v="NA"/>
    <s v="NA"/>
    <s v="NA"/>
    <n v="207169.8"/>
    <n v="58.5"/>
    <n v="0"/>
    <n v="0"/>
    <n v="18.909890000000001"/>
    <n v="0"/>
    <n v="0"/>
    <n v="0"/>
    <n v="81.090109999999996"/>
    <n v="0"/>
    <n v="100"/>
    <n v="0"/>
    <n v="0"/>
    <n v="0"/>
    <n v="0"/>
    <n v="121194.4"/>
    <n v="0"/>
    <n v="100"/>
    <n v="0"/>
    <s v="C"/>
    <n v="19.829059999999998"/>
    <s v="Age of Building"/>
    <n v="100"/>
    <n v="0"/>
    <n v="0"/>
    <n v="0"/>
    <n v="0"/>
    <n v="100"/>
    <n v="0"/>
    <n v="0"/>
    <n v="0"/>
    <n v="36000"/>
    <n v="100"/>
    <n v="0"/>
    <n v="0"/>
    <n v="0"/>
    <b v="0"/>
    <n v="0"/>
    <n v="0"/>
    <n v="100"/>
    <n v="0"/>
    <n v="0"/>
    <n v="0.91115199999999996"/>
    <n v="0.86281399999999997"/>
    <n v="9.5732999999999999E-2"/>
    <n v="0"/>
    <n v="5.7109999999999999E-3"/>
    <n v="433772.3"/>
    <n v="2872"/>
    <n v="0"/>
    <n v="2719"/>
    <n v="10"/>
    <n v="10"/>
    <s v="Y"/>
    <n v="0"/>
    <n v="14.25911"/>
    <n v="24.043050000000001"/>
    <n v="25.21584"/>
    <n v="5.2752569999999999"/>
    <n v="4.4090910000000001"/>
    <n v="9.3287750000000003"/>
    <n v="0"/>
    <n v="0"/>
    <n v="0"/>
    <n v="45.635129999999997"/>
    <n v="60.076479999999997"/>
    <n v="44.893149999999999"/>
    <n v="0"/>
    <n v="0"/>
    <n v="0"/>
    <n v="0.91877200000000003"/>
    <n v="0.20482800000000001"/>
    <n v="1.4944200000000001"/>
    <n v="3.5095999999999998"/>
    <n v="0.55624200000000001"/>
    <n v="6.3655210000000002"/>
    <n v="30.40213"/>
    <n v="10.71031"/>
    <n v="12.70229"/>
    <n v="0"/>
    <n v="0"/>
    <n v="0"/>
    <n v="0"/>
    <n v="0"/>
    <n v="0"/>
    <n v="100"/>
    <n v="100"/>
    <n v="100"/>
    <n v="0"/>
    <n v="0"/>
    <n v="0"/>
    <n v="100"/>
    <n v="100"/>
    <n v="100"/>
    <n v="10.16065"/>
    <n v="5.6215909999999996"/>
    <n v="10.16065"/>
    <n v="74.526079999999993"/>
    <n v="34.470889999999997"/>
    <n v="74.526079999999993"/>
    <n v="0.1789"/>
    <n v="0.41241800000000001"/>
    <n v="0.1789"/>
    <n v="0"/>
    <n v="0"/>
    <n v="0"/>
    <n v="14.9566"/>
    <n v="59.085299999999997"/>
    <n v="14.9566"/>
    <n v="0.17776800000000001"/>
    <n v="0.40980899999999998"/>
    <n v="0.17776800000000001"/>
    <n v="0"/>
    <n v="0"/>
    <n v="0"/>
    <n v="100"/>
    <n v="100"/>
    <n v="100"/>
    <n v="12.09742"/>
    <n v="22.04006"/>
    <n v="12.09742"/>
    <n v="76.223200000000006"/>
    <n v="71.987039999999993"/>
    <n v="76.223200000000006"/>
    <n v="0"/>
    <n v="0"/>
    <n v="0"/>
    <n v="11.67938"/>
    <n v="5.9728979999999998"/>
    <n v="11.67938"/>
    <s v="NA"/>
    <s v="NA"/>
    <s v="NA"/>
    <s v="NA"/>
    <s v="NA"/>
    <s v="NA"/>
    <s v="NA"/>
    <s v="NA"/>
    <s v="NA"/>
    <s v="NA"/>
    <s v="NA"/>
    <s v="NA"/>
    <n v="0"/>
    <n v="0"/>
    <n v="0"/>
    <n v="19.534369999999999"/>
    <n v="28.45214"/>
    <n v="34.544609999999999"/>
    <n v="25.14405"/>
    <n v="38.103659999999998"/>
    <n v="22.21284"/>
    <n v="0"/>
    <n v="0"/>
    <n v="0"/>
    <n v="55.32159"/>
    <n v="33.444200000000002"/>
    <n v="43.242539999999998"/>
    <s v="NA"/>
    <s v="NA"/>
    <s v="NA"/>
    <s v="NA"/>
    <s v="NA"/>
    <s v="NA"/>
    <s v="NA"/>
    <s v="NA"/>
    <s v="NA"/>
    <s v="NA"/>
    <s v="NA"/>
    <s v="NA"/>
    <s v="NA"/>
    <s v="NA"/>
    <s v="NA"/>
    <b v="0"/>
    <n v="0"/>
    <b v="1"/>
    <n v="11.942629999999999"/>
    <b v="0"/>
    <n v="0"/>
    <b v="1"/>
    <n v="9.4814190000000007"/>
    <b v="1"/>
    <n v="78.575950000000006"/>
    <b v="0"/>
    <n v="0"/>
    <b v="0"/>
    <n v="0"/>
    <b v="0"/>
    <n v="0"/>
    <n v="10.628909999999999"/>
    <n v="9.7826090000000008"/>
    <n v="8.1785800000000002"/>
    <n v="0"/>
    <n v="0"/>
    <n v="0"/>
    <n v="0"/>
    <n v="0"/>
    <n v="0"/>
    <n v="89.371089999999995"/>
    <n v="90.217389999999995"/>
    <n v="91.821420000000003"/>
    <n v="0"/>
    <n v="0"/>
    <n v="0"/>
    <n v="0"/>
    <n v="0"/>
    <n v="0"/>
    <n v="0"/>
    <n v="0"/>
    <n v="0"/>
    <n v="88.966530000000006"/>
    <n v="95.652169999999998"/>
    <n v="85.470510000000004"/>
    <n v="0"/>
    <n v="0"/>
    <n v="0"/>
    <n v="0"/>
    <n v="0"/>
    <n v="0"/>
    <n v="7.355645"/>
    <n v="2.1739130000000002"/>
    <n v="13.02885"/>
    <n v="3.6778230000000001"/>
    <n v="2.1739130000000002"/>
    <n v="1.5006440000000001"/>
    <n v="0"/>
    <n v="0"/>
    <n v="0"/>
    <b v="0"/>
    <n v="0"/>
    <b v="1"/>
    <n v="36.005879999999998"/>
    <b v="1"/>
    <n v="63.994120000000002"/>
    <b v="0"/>
    <n v="0"/>
    <b v="0"/>
    <n v="0"/>
    <b v="0"/>
    <n v="0"/>
    <n v="71.030640000000005"/>
    <n v="39.534880000000001"/>
    <n v="71.030640000000005"/>
    <n v="28.969360000000002"/>
    <n v="60.465119999999999"/>
    <n v="28.969360000000002"/>
    <n v="0"/>
    <n v="0"/>
    <n v="0"/>
    <n v="0"/>
    <n v="0"/>
    <n v="0"/>
    <n v="0"/>
    <n v="0"/>
    <n v="0"/>
    <n v="0"/>
    <n v="0"/>
    <n v="0"/>
    <n v="0"/>
    <n v="0"/>
    <n v="0"/>
    <n v="0"/>
    <n v="0"/>
    <n v="0"/>
    <n v="0"/>
    <n v="0"/>
    <n v="0"/>
    <b v="0"/>
    <n v="0"/>
    <b v="0"/>
    <n v="0"/>
    <b v="1"/>
    <n v="71.030640000000005"/>
    <b v="0"/>
    <n v="0"/>
    <b v="1"/>
    <n v="28.969360000000002"/>
    <s v="Water-source HP Loop"/>
    <s v="standard"/>
    <s v="Constant Volume"/>
    <s v="N"/>
    <s v="N"/>
    <n v="110"/>
    <n v="40"/>
    <n v="75.310429999999997"/>
    <n v="24.68957"/>
    <s v="Heat Pump"/>
    <s v="Electricity"/>
    <s v="Natural Gas"/>
    <s v="0-4 Years"/>
    <s v="Boiler"/>
    <s v="Natural Gas"/>
    <s v="Natural Gas"/>
    <s v="0-4 Years"/>
    <n v="5"/>
    <s v="Natural Gas"/>
    <n v="1000"/>
    <n v="2"/>
    <n v="2"/>
    <s v="SH"/>
    <s v="Y"/>
    <s v="N"/>
    <s v="DX - Water"/>
    <s v="0-4 Years"/>
    <s v="Chiller"/>
    <s v="0-4 Years"/>
    <n v="1"/>
    <n v="75.3"/>
    <n v="2"/>
    <n v="2"/>
    <s v="Screw"/>
    <s v="N"/>
    <s v="N"/>
    <b v="1"/>
    <b v="0"/>
    <b v="0"/>
    <b v="0"/>
    <b v="0"/>
    <b v="0"/>
    <b v="0"/>
    <b v="1"/>
    <b v="0"/>
    <b v="1"/>
    <b v="1"/>
    <n v="3600"/>
    <n v="2"/>
    <n v="2"/>
    <n v="0"/>
    <n v="0"/>
    <n v="100"/>
    <n v="0"/>
    <n v="0"/>
    <n v="0"/>
    <n v="100"/>
    <n v="0"/>
    <s v="NA"/>
    <s v="NA"/>
    <s v="NA"/>
    <s v="NA"/>
    <s v="NA"/>
    <s v="NA"/>
    <s v="NA"/>
    <s v="NA"/>
    <s v="NA"/>
    <s v="NA"/>
    <s v="NA"/>
    <s v="NA"/>
    <s v="NA"/>
    <s v="NA"/>
    <s v="NA"/>
    <s v="NA"/>
    <s v="NA"/>
    <s v="NA"/>
    <s v="NA"/>
    <s v="NA"/>
    <n v="2"/>
    <n v="0"/>
    <n v="0"/>
    <n v="5"/>
    <n v="6"/>
    <n v="3"/>
    <n v="2"/>
    <b v="1"/>
    <b v="0"/>
    <b v="1"/>
    <b v="0"/>
    <b v="1"/>
    <b v="0"/>
    <n v="5600"/>
    <s v="G"/>
    <s v="E"/>
    <s v="G"/>
    <s v="G"/>
    <s v="G"/>
    <s v="G"/>
    <s v="G"/>
    <s v="NA"/>
    <s v="NA"/>
    <s v="NA"/>
    <b v="1"/>
    <s v="S"/>
    <n v="3"/>
    <n v="2"/>
    <n v="0"/>
    <n v="220"/>
    <n v="100"/>
    <n v="100"/>
    <x v="0"/>
    <n v="0"/>
    <s v="N"/>
    <n v="0"/>
    <n v="40"/>
    <n v="0"/>
    <b v="1"/>
    <b v="0"/>
    <s v="Natural Gas"/>
    <b v="1"/>
    <b v="0"/>
    <s v="Natural Gas"/>
    <s v="NA"/>
    <n v="0"/>
    <n v="0"/>
    <n v="0"/>
    <n v="0"/>
    <n v="600"/>
    <s v="NA"/>
    <n v="0"/>
    <n v="0"/>
    <n v="0"/>
    <n v="10.412929999999999"/>
    <n v="10.34754"/>
    <s v="actual"/>
    <n v="4957283"/>
    <n v="4926152"/>
    <n v="432069.2"/>
    <n v="371801.59999999998"/>
    <n v="403342.5"/>
    <n v="393967.8"/>
    <n v="404823.1"/>
    <n v="406135.3"/>
    <n v="430276.8"/>
    <n v="443843.6"/>
    <n v="413517.7"/>
    <n v="352448.3"/>
    <n v="448054"/>
    <n v="457003"/>
    <n v="435815.9"/>
    <n v="384445.6"/>
    <n v="413573.7"/>
    <n v="387560.3"/>
    <n v="392940.4"/>
    <n v="384747.4"/>
    <n v="444361.2"/>
    <n v="448943.4"/>
    <n v="402316.79999999999"/>
    <n v="391904.3"/>
    <n v="404756.8"/>
    <n v="434786.1"/>
    <n v="0.208258"/>
    <n v="3.7959999999999999E-3"/>
    <s v="model"/>
    <n v="99145.19"/>
    <n v="1807.0440000000001"/>
    <s v="NA"/>
    <s v="NA"/>
    <s v="NA"/>
    <s v="NA"/>
    <s v="NA"/>
    <s v="NA"/>
    <s v="NA"/>
    <s v="NA"/>
    <s v="NA"/>
    <s v="NA"/>
    <s v="NA"/>
    <s v="NA"/>
    <s v="NA"/>
    <s v="NA"/>
    <s v="NA"/>
    <s v="NA"/>
    <s v="NA"/>
    <s v="NA"/>
    <s v="NA"/>
    <s v="NA"/>
    <s v="NA"/>
    <s v="NA"/>
    <s v="NA"/>
    <s v="NA"/>
  </r>
  <r>
    <x v="100"/>
    <x v="0"/>
    <s v="core"/>
    <x v="8"/>
    <x v="0"/>
    <s v="20,001-100,000"/>
    <s v="urban"/>
    <n v="2"/>
    <n v="173.8459"/>
    <n v="10430755"/>
    <n v="10222140"/>
    <n v="10222140"/>
    <n v="1994"/>
    <n v="1994"/>
    <s v="1981-2003"/>
    <s v="F"/>
    <m/>
    <s v="Rental Center"/>
    <m/>
    <s v="Dry Goods Retail"/>
    <s v="Mercantile - Retail"/>
    <s v="High End"/>
    <b v="0"/>
    <s v="Sales"/>
    <n v="71"/>
    <s v="Warehouse - High Bay"/>
    <n v="21"/>
    <s v="Office"/>
    <n v="6"/>
    <n v="0"/>
    <n v="0"/>
    <n v="0"/>
    <n v="60000"/>
    <n v="60000"/>
    <n v="0"/>
    <x v="2"/>
    <n v="98"/>
    <n v="21"/>
    <n v="78.571430000000007"/>
    <n v="98"/>
    <n v="100"/>
    <n v="0"/>
    <n v="2"/>
    <n v="2"/>
    <n v="0"/>
    <n v="144"/>
    <s v="M"/>
    <n v="2"/>
    <n v="4300"/>
    <n v="393"/>
    <s v="&lt; 6000 HDD"/>
    <n v="0"/>
    <n v="100"/>
    <n v="1"/>
    <s v="Yes"/>
    <n v="80.36"/>
    <n v="90.65"/>
    <n v="164.64"/>
    <n v="87.22"/>
    <n v="0.98"/>
    <n v="0.98"/>
    <n v="0"/>
    <s v="80-119 Hrs/Wk"/>
    <n v="52"/>
    <b v="1"/>
    <b v="1"/>
    <b v="0"/>
    <b v="0"/>
    <b v="0"/>
    <b v="0"/>
    <b v="0"/>
    <b v="0"/>
    <b v="0"/>
    <b v="1"/>
    <b v="0"/>
    <b v="0"/>
    <s v="NA"/>
    <s v="Yes"/>
    <n v="11"/>
    <n v="80"/>
    <s v="No"/>
    <s v="Yes"/>
    <n v="11"/>
    <n v="80"/>
    <s v="No"/>
    <s v="No"/>
    <s v="NA"/>
    <s v="NA"/>
    <s v="No"/>
    <s v="No"/>
    <s v="NA"/>
    <s v="NA"/>
    <s v="No"/>
    <s v="No"/>
    <s v="NA"/>
    <s v="NA"/>
    <s v="No"/>
    <s v="No"/>
    <s v="NA"/>
    <s v="NA"/>
    <s v="No"/>
    <s v="No"/>
    <s v="NA"/>
    <s v="NA"/>
    <s v="No"/>
    <s v="No"/>
    <s v="NA"/>
    <s v="NA"/>
    <s v="No"/>
    <n v="1088"/>
    <n v="1088"/>
    <n v="20"/>
    <n v="43520"/>
    <n v="20"/>
    <n v="0"/>
    <n v="98"/>
    <n v="0"/>
    <n v="0"/>
    <n v="2"/>
    <n v="0"/>
    <n v="0"/>
    <n v="0"/>
    <n v="2"/>
    <n v="0"/>
    <n v="0"/>
    <n v="0"/>
    <n v="0"/>
    <n v="8704"/>
    <n v="0"/>
    <n v="100"/>
    <n v="0"/>
    <s v="S"/>
    <n v="0"/>
    <s v="Age of Building"/>
    <n v="100"/>
    <n v="0"/>
    <n v="0"/>
    <n v="0"/>
    <n v="0"/>
    <n v="0"/>
    <n v="100"/>
    <n v="0"/>
    <n v="0"/>
    <n v="58347"/>
    <n v="100"/>
    <n v="0"/>
    <n v="0"/>
    <n v="0"/>
    <b v="1"/>
    <n v="900"/>
    <n v="100"/>
    <n v="0"/>
    <n v="0"/>
    <n v="0"/>
    <n v="0.98126800000000003"/>
    <n v="0.98126800000000003"/>
    <s v="NA"/>
    <n v="0"/>
    <n v="9.2707999999999999E-2"/>
    <n v="58876.07"/>
    <s v="NA"/>
    <n v="0"/>
    <n v="5562.4620000000004"/>
    <n v="15.245340000000001"/>
    <n v="22.509370000000001"/>
    <s v="Y"/>
    <n v="40"/>
    <n v="0"/>
    <n v="0"/>
    <n v="0"/>
    <n v="96.1614"/>
    <n v="94.225809999999996"/>
    <n v="98.110079999999996"/>
    <n v="0.99653099999999994"/>
    <n v="0.81307200000000002"/>
    <n v="1.0167250000000001"/>
    <n v="0.55425100000000005"/>
    <n v="2.4662440000000001"/>
    <n v="0.31457099999999999"/>
    <n v="0"/>
    <n v="0"/>
    <n v="0"/>
    <n v="0"/>
    <n v="0"/>
    <n v="0"/>
    <n v="8.8749999999999992E-3"/>
    <n v="0.21324000000000001"/>
    <n v="9.2870000000000001E-3"/>
    <n v="2.2789389999999998"/>
    <n v="2.2816290000000001"/>
    <n v="0.549342"/>
    <n v="0"/>
    <n v="0"/>
    <n v="0"/>
    <n v="0"/>
    <n v="0"/>
    <n v="0"/>
    <n v="100"/>
    <n v="100"/>
    <n v="100"/>
    <n v="100"/>
    <n v="100"/>
    <n v="100"/>
    <n v="0"/>
    <n v="0"/>
    <n v="0"/>
    <n v="0"/>
    <n v="0"/>
    <n v="0"/>
    <n v="100"/>
    <n v="100"/>
    <n v="100"/>
    <n v="0"/>
    <n v="0"/>
    <n v="0"/>
    <n v="0"/>
    <n v="0"/>
    <n v="0"/>
    <n v="0"/>
    <n v="0"/>
    <n v="0"/>
    <n v="0"/>
    <n v="0"/>
    <n v="0"/>
    <s v="NA"/>
    <s v="NA"/>
    <s v="NA"/>
    <s v="NA"/>
    <s v="NA"/>
    <s v="NA"/>
    <n v="3.0912299999999999"/>
    <n v="7.2463649999999999"/>
    <n v="3.0912299999999999"/>
    <n v="46.368769999999998"/>
    <n v="55.506279999999997"/>
    <n v="46.368769999999998"/>
    <n v="26.863119999999999"/>
    <n v="21.667670000000001"/>
    <n v="26.863119999999999"/>
    <n v="23.67689"/>
    <n v="15.57968"/>
    <n v="23.67689"/>
    <n v="0"/>
    <n v="0"/>
    <n v="0"/>
    <n v="100"/>
    <n v="100"/>
    <n v="100"/>
    <n v="0"/>
    <n v="0"/>
    <n v="0"/>
    <n v="0"/>
    <n v="0"/>
    <n v="0"/>
    <n v="59.09834"/>
    <n v="36.485770000000002"/>
    <n v="60.295940000000002"/>
    <n v="23.919360000000001"/>
    <n v="29.163709999999998"/>
    <n v="24.40408"/>
    <n v="0.46187600000000001"/>
    <n v="2.0552030000000001"/>
    <n v="0.26214300000000001"/>
    <n v="14.232609999999999"/>
    <n v="29.800450000000001"/>
    <n v="14.47921"/>
    <n v="2.287814"/>
    <n v="2.494869"/>
    <n v="0.55862800000000001"/>
    <n v="0"/>
    <n v="0"/>
    <n v="0"/>
    <n v="100"/>
    <n v="100"/>
    <n v="100"/>
    <n v="0"/>
    <n v="0"/>
    <n v="0"/>
    <n v="0"/>
    <n v="0"/>
    <n v="0"/>
    <n v="0"/>
    <n v="0"/>
    <n v="0"/>
    <b v="0"/>
    <n v="0"/>
    <b v="0"/>
    <n v="0"/>
    <b v="0"/>
    <n v="0"/>
    <b v="1"/>
    <n v="24.116479999999999"/>
    <b v="1"/>
    <n v="74.817700000000002"/>
    <b v="0"/>
    <n v="0"/>
    <b v="1"/>
    <n v="1.0658160000000001"/>
    <b v="0"/>
    <n v="0"/>
    <n v="0"/>
    <n v="0"/>
    <n v="0"/>
    <n v="0"/>
    <n v="12.820510000000001"/>
    <n v="0"/>
    <n v="0"/>
    <n v="0"/>
    <n v="0"/>
    <n v="100"/>
    <n v="87.179490000000001"/>
    <n v="10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A"/>
    <s v="NA"/>
    <s v="NA"/>
    <n v="0"/>
    <n v="98"/>
    <s v="Furnace"/>
    <s v="Natural Gas"/>
    <s v="None"/>
    <s v="5-9 Years"/>
    <s v="Furnace"/>
    <s v="Natural Gas"/>
    <s v="None"/>
    <s v="10-19 Years"/>
    <s v="NA"/>
    <s v="NA"/>
    <s v="NA"/>
    <s v="NA"/>
    <s v="NA"/>
    <s v="NA"/>
    <s v="NA"/>
    <s v="NA"/>
    <s v="DX - Air"/>
    <s v="5-9 Years"/>
    <s v="DX - Air"/>
    <s v="10-19 Years"/>
    <s v="NA"/>
    <s v="NA"/>
    <s v="NA"/>
    <s v="NA"/>
    <s v="NA"/>
    <s v="NA"/>
    <s v="NA"/>
    <b v="0"/>
    <b v="0"/>
    <b v="0"/>
    <b v="0"/>
    <b v="0"/>
    <b v="0"/>
    <b v="1"/>
    <b v="0"/>
    <b v="0"/>
    <b v="1"/>
    <b v="1"/>
    <n v="35.5"/>
    <n v="19"/>
    <n v="19"/>
    <n v="100"/>
    <n v="0"/>
    <n v="0"/>
    <n v="0"/>
    <n v="0"/>
    <n v="0"/>
    <n v="100"/>
    <n v="0"/>
    <s v="NA"/>
    <s v="NA"/>
    <s v="NA"/>
    <s v="NA"/>
    <s v="NA"/>
    <s v="NA"/>
    <s v="NA"/>
    <s v="NA"/>
    <s v="NA"/>
    <s v="NA"/>
    <s v="NA"/>
    <s v="NA"/>
    <s v="NA"/>
    <s v="NA"/>
    <s v="NA"/>
    <s v="NA"/>
    <s v="NA"/>
    <s v="NA"/>
    <s v="NA"/>
    <s v="NA"/>
    <n v="0"/>
    <n v="0"/>
    <n v="0"/>
    <n v="0"/>
    <n v="0"/>
    <n v="4"/>
    <n v="0"/>
    <b v="0"/>
    <b v="0"/>
    <b v="0"/>
    <b v="0"/>
    <b v="0"/>
    <b v="0"/>
    <n v="0"/>
    <s v="NA"/>
    <s v="NA"/>
    <s v="NA"/>
    <s v="NA"/>
    <s v="NA"/>
    <s v="NA"/>
    <s v="NA"/>
    <n v="0"/>
    <n v="0"/>
    <n v="0"/>
    <s v="NA"/>
    <s v="NA"/>
    <s v="NA"/>
    <s v="NA"/>
    <s v="NA"/>
    <n v="0"/>
    <n v="0"/>
    <n v="0"/>
    <x v="1"/>
    <s v="NA"/>
    <s v="NA"/>
    <n v="0"/>
    <n v="0"/>
    <n v="0"/>
    <s v="NA"/>
    <s v="NA"/>
    <s v="NA"/>
    <s v="NA"/>
    <s v="NA"/>
    <s v="NA"/>
    <n v="7"/>
    <n v="39"/>
    <n v="0"/>
    <n v="0"/>
    <s v="NA"/>
    <n v="11"/>
    <n v="0"/>
    <n v="1"/>
    <n v="0"/>
    <n v="3"/>
    <n v="9.6938709999999997"/>
    <n v="9.6714819999999992"/>
    <s v="actual"/>
    <n v="581632.30000000005"/>
    <n v="580288.9"/>
    <n v="46444.08"/>
    <n v="41830.44"/>
    <n v="45036.11"/>
    <n v="44552.12"/>
    <n v="48731.88"/>
    <n v="49412.46"/>
    <n v="56149.67"/>
    <n v="56250.45"/>
    <n v="50592.02"/>
    <n v="46588.58"/>
    <n v="46991.64"/>
    <n v="49052.800000000003"/>
    <n v="47197.45"/>
    <n v="42484.06"/>
    <n v="46844.53"/>
    <n v="45132.35"/>
    <n v="47508.67"/>
    <n v="47991.45"/>
    <n v="56398.35"/>
    <n v="57037.64"/>
    <n v="50394.91"/>
    <n v="46713.18"/>
    <n v="45405.2"/>
    <n v="47181.11"/>
    <n v="6.5681000000000003E-2"/>
    <n v="9.4017000000000003E-2"/>
    <s v="actual"/>
    <n v="3940.8530000000001"/>
    <n v="5641.009"/>
    <n v="1384.85"/>
    <n v="809.54290000000003"/>
    <n v="464.15710000000001"/>
    <n v="98.2"/>
    <n v="12.82353"/>
    <n v="3.5902639999999999"/>
    <n v="4.0700779999999996"/>
    <n v="3.0161289999999998"/>
    <n v="3.362069"/>
    <n v="24.655169999999998"/>
    <n v="284.4828"/>
    <n v="848.10339999999997"/>
    <n v="972.09010000000001"/>
    <n v="760.88019999999995"/>
    <n v="688.7278"/>
    <n v="505.06700000000001"/>
    <n v="312.22329999999999"/>
    <n v="136.43369999999999"/>
    <n v="41.979599999999998"/>
    <n v="35.420290000000001"/>
    <n v="116.75579999999999"/>
    <n v="388.31130000000002"/>
    <n v="724.1481"/>
    <n v="958.97149999999999"/>
  </r>
  <r>
    <x v="101"/>
    <x v="0"/>
    <s v="core"/>
    <x v="8"/>
    <x v="1"/>
    <s v="100,001+"/>
    <s v="urban"/>
    <n v="6"/>
    <n v="29.68553"/>
    <n v="4028327"/>
    <n v="4028327"/>
    <n v="4028327"/>
    <n v="2004"/>
    <n v="2004"/>
    <s v="2004-2013"/>
    <s v="F"/>
    <m/>
    <s v="Vehicle Repair"/>
    <m/>
    <s v="Other"/>
    <s v="Service"/>
    <s v="Other"/>
    <b v="0"/>
    <s v="Other"/>
    <n v="81"/>
    <s v="Office"/>
    <n v="19"/>
    <s v="NA"/>
    <n v="0"/>
    <n v="0"/>
    <n v="0"/>
    <n v="0"/>
    <n v="135700"/>
    <n v="135700"/>
    <n v="0"/>
    <x v="3"/>
    <n v="100"/>
    <n v="2"/>
    <n v="100"/>
    <n v="100"/>
    <n v="100"/>
    <n v="0"/>
    <n v="0"/>
    <n v="1"/>
    <n v="0"/>
    <n v="10000"/>
    <s v="M"/>
    <n v="4"/>
    <n v="4300"/>
    <n v="393"/>
    <s v="&lt; 6000 HDD"/>
    <n v="98"/>
    <n v="2"/>
    <n v="1"/>
    <s v="Yes"/>
    <n v="55.1"/>
    <n v="55.1"/>
    <n v="55.1"/>
    <n v="55.1"/>
    <n v="0"/>
    <n v="0"/>
    <n v="0"/>
    <s v="50-59 Hrs/Wk"/>
    <n v="50"/>
    <b v="1"/>
    <b v="1"/>
    <b v="0"/>
    <b v="0"/>
    <b v="0"/>
    <b v="0"/>
    <b v="0"/>
    <b v="0"/>
    <b v="0"/>
    <s v="NA"/>
    <s v="NA"/>
    <s v="NA"/>
    <s v="NA"/>
    <s v="No"/>
    <s v="NA"/>
    <s v="NA"/>
    <s v="No"/>
    <s v="Yes"/>
    <n v="6"/>
    <n v="5"/>
    <s v="No"/>
    <s v="No"/>
    <s v="NA"/>
    <s v="NA"/>
    <s v="No"/>
    <s v="No"/>
    <s v="NA"/>
    <s v="NA"/>
    <s v="No"/>
    <s v="Yes"/>
    <n v="2"/>
    <n v="18"/>
    <s v="No"/>
    <s v="No"/>
    <s v="NA"/>
    <s v="NA"/>
    <s v="No"/>
    <s v="No"/>
    <s v="NA"/>
    <s v="NA"/>
    <s v="No"/>
    <s v="No"/>
    <s v="NA"/>
    <s v="NA"/>
    <s v="No"/>
    <n v="2942"/>
    <n v="0"/>
    <n v="15"/>
    <n v="44130"/>
    <n v="7.22"/>
    <n v="0"/>
    <n v="0"/>
    <n v="0"/>
    <n v="0"/>
    <n v="100"/>
    <n v="0"/>
    <n v="0"/>
    <n v="0"/>
    <n v="100"/>
    <n v="0"/>
    <n v="0"/>
    <n v="0"/>
    <n v="0"/>
    <n v="3186.1860000000001"/>
    <n v="0"/>
    <n v="100"/>
    <n v="0"/>
    <s v="S"/>
    <n v="0"/>
    <s v="Age of Building"/>
    <n v="100"/>
    <n v="0"/>
    <n v="0"/>
    <n v="0"/>
    <n v="0"/>
    <n v="0"/>
    <n v="100"/>
    <n v="0"/>
    <n v="0"/>
    <n v="135200"/>
    <n v="100"/>
    <n v="0"/>
    <n v="0"/>
    <n v="0"/>
    <b v="1"/>
    <n v="712"/>
    <n v="100"/>
    <n v="0"/>
    <n v="0"/>
    <n v="0"/>
    <n v="1.264367"/>
    <n v="1.264367"/>
    <s v="NA"/>
    <n v="0"/>
    <n v="1.8419490000000001"/>
    <n v="171574.6"/>
    <s v="NA"/>
    <n v="0"/>
    <n v="249952.4"/>
    <n v="9.8731980000000004"/>
    <n v="14.34952"/>
    <s v="Y"/>
    <n v="3"/>
    <n v="91.622399999999999"/>
    <n v="78.754559999999998"/>
    <n v="92.337339999999998"/>
    <n v="6.6326140000000002"/>
    <n v="14.298170000000001"/>
    <n v="6.6843690000000002"/>
    <n v="0"/>
    <n v="0"/>
    <n v="0"/>
    <n v="1.7449870000000001"/>
    <n v="6.9472670000000001"/>
    <n v="0.97828999999999999"/>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8.255009999999999"/>
    <n v="93.052729999999997"/>
    <n v="99.021709999999999"/>
    <n v="1.7122630000000001"/>
    <n v="6.818047"/>
    <n v="0.95994400000000002"/>
    <n v="0"/>
    <n v="0"/>
    <n v="0"/>
    <n v="3.2724000000000003E-2"/>
    <n v="0.12922"/>
    <n v="1.8346000000000001E-2"/>
    <s v="NA"/>
    <s v="NA"/>
    <s v="NA"/>
    <s v="NA"/>
    <s v="NA"/>
    <s v="NA"/>
    <s v="NA"/>
    <s v="NA"/>
    <s v="NA"/>
    <s v="NA"/>
    <s v="NA"/>
    <s v="NA"/>
    <s v="NA"/>
    <s v="NA"/>
    <s v="NA"/>
    <b v="0"/>
    <n v="0"/>
    <b v="0"/>
    <n v="0"/>
    <b v="1"/>
    <n v="0.392291"/>
    <b v="1"/>
    <n v="8.3780540000000006"/>
    <b v="1"/>
    <n v="91.229650000000007"/>
    <b v="0"/>
    <n v="0"/>
    <b v="0"/>
    <n v="0"/>
    <b v="0"/>
    <n v="0"/>
    <n v="0"/>
    <n v="0"/>
    <n v="0"/>
    <n v="77.363290000000006"/>
    <n v="8.8772850000000005"/>
    <n v="76.779359999999997"/>
    <n v="0"/>
    <n v="0"/>
    <n v="0"/>
    <n v="22.636710000000001"/>
    <n v="91.122720000000001"/>
    <n v="23.22064"/>
    <n v="10.754049999999999"/>
    <n v="58.485639999999997"/>
    <n v="11.603719999999999"/>
    <n v="0"/>
    <n v="0"/>
    <n v="0"/>
    <n v="0"/>
    <n v="0"/>
    <n v="0"/>
    <n v="0.44888499999999998"/>
    <n v="8.6161879999999993"/>
    <n v="0.26943899999999998"/>
    <n v="0"/>
    <n v="0"/>
    <n v="0"/>
    <n v="88.797070000000005"/>
    <n v="32.89817"/>
    <n v="88.126840000000001"/>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n v="60"/>
    <n v="40"/>
    <n v="0"/>
    <n v="100"/>
    <s v="Boiler"/>
    <s v="Natural Gas"/>
    <s v="Natural Gas"/>
    <s v="5-9 Years"/>
    <s v="Furnace"/>
    <s v="Natural Gas"/>
    <s v="None"/>
    <s v="5-9 Years"/>
    <n v="1"/>
    <s v="Natural Gas"/>
    <n v="500"/>
    <n v="9"/>
    <n v="9"/>
    <s v="SH"/>
    <s v="Y"/>
    <s v="N"/>
    <s v="DX - Air"/>
    <s v="5-9 Years"/>
    <s v="DX - Air"/>
    <s v="5-9 Years"/>
    <s v="NA"/>
    <s v="NA"/>
    <s v="NA"/>
    <s v="NA"/>
    <s v="NA"/>
    <s v="NA"/>
    <s v="NA"/>
    <b v="1"/>
    <b v="0"/>
    <b v="0"/>
    <b v="0"/>
    <b v="0"/>
    <b v="0"/>
    <b v="0"/>
    <b v="1"/>
    <b v="0"/>
    <b v="1"/>
    <b v="1"/>
    <n v="2154.5920000000001"/>
    <n v="9"/>
    <n v="9"/>
    <n v="99.049840000000003"/>
    <n v="0.95015700000000003"/>
    <n v="0"/>
    <n v="0"/>
    <n v="0"/>
    <n v="2.5337510000000001"/>
    <n v="97.466250000000002"/>
    <n v="0"/>
    <s v="NA"/>
    <s v="NA"/>
    <s v="NA"/>
    <s v="NA"/>
    <s v="NA"/>
    <s v="NA"/>
    <s v="NA"/>
    <s v="NA"/>
    <s v="NA"/>
    <s v="NA"/>
    <s v="NA"/>
    <s v="NA"/>
    <s v="NA"/>
    <s v="NA"/>
    <s v="NA"/>
    <s v="NA"/>
    <s v="NA"/>
    <s v="NA"/>
    <s v="NA"/>
    <s v="NA"/>
    <n v="3"/>
    <n v="1"/>
    <n v="2"/>
    <n v="1"/>
    <n v="5"/>
    <n v="0"/>
    <n v="0"/>
    <b v="0"/>
    <b v="0"/>
    <b v="0"/>
    <b v="0"/>
    <b v="0"/>
    <b v="0"/>
    <n v="0"/>
    <s v="N"/>
    <s v="N"/>
    <s v="N"/>
    <s v="N"/>
    <s v="N"/>
    <s v="N"/>
    <s v="N"/>
    <n v="0"/>
    <n v="0"/>
    <n v="0"/>
    <s v="NA"/>
    <s v="NA"/>
    <s v="NA"/>
    <s v="NA"/>
    <s v="NA"/>
    <n v="0"/>
    <n v="0"/>
    <n v="0"/>
    <x v="1"/>
    <s v="NA"/>
    <s v="NA"/>
    <n v="0"/>
    <n v="0"/>
    <n v="0"/>
    <s v="NA"/>
    <s v="NA"/>
    <s v="NA"/>
    <s v="NA"/>
    <s v="NA"/>
    <s v="NA"/>
    <n v="0"/>
    <n v="30"/>
    <n v="0"/>
    <n v="0"/>
    <n v="5"/>
    <n v="1"/>
    <n v="0"/>
    <n v="2"/>
    <s v="NA"/>
    <n v="120"/>
    <n v="6.2745340000000001"/>
    <n v="6.2469150000000004"/>
    <s v="actual"/>
    <n v="851454.2"/>
    <n v="847706.3"/>
    <n v="76330.27"/>
    <n v="66468.350000000006"/>
    <n v="72078"/>
    <n v="69250.759999999995"/>
    <n v="65494.74"/>
    <n v="65803.350000000006"/>
    <n v="75935.320000000007"/>
    <n v="80039.77"/>
    <n v="70859.83"/>
    <n v="69967.210000000006"/>
    <n v="67477.31"/>
    <n v="71749.320000000007"/>
    <n v="73235.02"/>
    <n v="64836.53"/>
    <n v="70063.06"/>
    <n v="65995.759999999995"/>
    <n v="67643.87"/>
    <n v="67127.23"/>
    <n v="79238.42"/>
    <n v="80190.929999999993"/>
    <n v="70754.23"/>
    <n v="67084.929999999993"/>
    <n v="68448.160000000003"/>
    <n v="73088.17"/>
    <n v="0.43333700000000003"/>
    <n v="0.40058700000000003"/>
    <s v="actual"/>
    <n v="58803.79"/>
    <n v="54359.6"/>
    <n v="10713.71"/>
    <n v="8000.7730000000001"/>
    <n v="6205.2759999999998"/>
    <n v="4086.5520000000001"/>
    <n v="2273.127"/>
    <n v="1334.95"/>
    <n v="1225.337"/>
    <n v="1392.338"/>
    <n v="1951.627"/>
    <n v="3752.91"/>
    <n v="8053.0879999999997"/>
    <n v="9814.107"/>
    <n v="9057.7970000000005"/>
    <n v="7126.0469999999996"/>
    <n v="6505.2160000000003"/>
    <n v="4841.0540000000001"/>
    <n v="3113.5909999999999"/>
    <n v="1520.335"/>
    <n v="679.18470000000002"/>
    <n v="620.09709999999995"/>
    <n v="1343.0719999999999"/>
    <n v="3799.0070000000001"/>
    <n v="6814.5780000000004"/>
    <n v="8939.6219999999994"/>
  </r>
  <r>
    <x v="102"/>
    <x v="0"/>
    <s v="core"/>
    <x v="8"/>
    <x v="0"/>
    <s v="100,001+"/>
    <s v="urban"/>
    <n v="3"/>
    <n v="21.175190000000001"/>
    <n v="3176279"/>
    <n v="3176279"/>
    <n v="3176279"/>
    <n v="1989"/>
    <n v="1989"/>
    <s v="1981-2003"/>
    <s v="F"/>
    <m/>
    <s v="Clothing"/>
    <m/>
    <s v="Dry Goods Retail"/>
    <s v="Mercantile - Retail"/>
    <s v="Small Box"/>
    <b v="0"/>
    <s v="Sales"/>
    <n v="55"/>
    <s v="Storage - Low Bay"/>
    <n v="20"/>
    <s v="Office"/>
    <n v="6"/>
    <n v="18"/>
    <n v="0"/>
    <n v="0"/>
    <n v="150000"/>
    <n v="150000"/>
    <n v="0"/>
    <x v="3"/>
    <n v="100"/>
    <n v="0"/>
    <n v="100"/>
    <n v="100"/>
    <n v="100"/>
    <n v="0"/>
    <n v="0"/>
    <n v="3"/>
    <n v="1"/>
    <n v="0"/>
    <s v="S"/>
    <n v="0"/>
    <n v="4300"/>
    <n v="393"/>
    <s v="&lt; 6000 HDD"/>
    <n v="100"/>
    <n v="0"/>
    <n v="0"/>
    <s v="Yes"/>
    <n v="85"/>
    <n v="107.75"/>
    <n v="107.75"/>
    <n v="107.75"/>
    <n v="1"/>
    <n v="1"/>
    <n v="0"/>
    <s v="80-119 Hrs/Wk"/>
    <n v="52"/>
    <b v="1"/>
    <b v="1"/>
    <b v="0"/>
    <b v="0"/>
    <b v="0"/>
    <b v="0"/>
    <b v="0"/>
    <b v="0"/>
    <b v="0"/>
    <s v="NA"/>
    <s v="NA"/>
    <s v="NA"/>
    <s v="NA"/>
    <s v="Yes"/>
    <n v="6"/>
    <n v="100"/>
    <s v="No"/>
    <s v="Yes"/>
    <n v="6"/>
    <n v="100"/>
    <s v="No"/>
    <s v="Yes"/>
    <n v="6"/>
    <n v="100"/>
    <s v="No"/>
    <s v="No"/>
    <s v="NA"/>
    <s v="NA"/>
    <s v="No"/>
    <s v="Yes"/>
    <n v="6"/>
    <n v="100"/>
    <s v="No"/>
    <s v="No"/>
    <s v="NA"/>
    <s v="NA"/>
    <s v="No"/>
    <s v="No"/>
    <s v="NA"/>
    <s v="NA"/>
    <s v="No"/>
    <s v="No"/>
    <s v="NA"/>
    <s v="NA"/>
    <s v="No"/>
    <n v="846"/>
    <n v="846"/>
    <n v="18"/>
    <n v="45684"/>
    <n v="2"/>
    <n v="100"/>
    <n v="0"/>
    <n v="0"/>
    <n v="0"/>
    <n v="0"/>
    <n v="0"/>
    <n v="0"/>
    <n v="0"/>
    <n v="0"/>
    <n v="0"/>
    <n v="0"/>
    <n v="0"/>
    <n v="0"/>
    <n v="913.68"/>
    <n v="0"/>
    <n v="100"/>
    <n v="0"/>
    <s v="P"/>
    <n v="0"/>
    <s v="Age of Building"/>
    <n v="100"/>
    <n v="0"/>
    <n v="0"/>
    <n v="0"/>
    <n v="0"/>
    <n v="0"/>
    <n v="100"/>
    <n v="0"/>
    <n v="0"/>
    <n v="43980"/>
    <n v="100"/>
    <n v="0"/>
    <n v="0"/>
    <n v="0"/>
    <b v="1"/>
    <n v="715"/>
    <n v="0"/>
    <n v="0"/>
    <n v="0"/>
    <n v="100"/>
    <n v="0.81390799999999996"/>
    <n v="0.81390799999999996"/>
    <s v="NA"/>
    <n v="0"/>
    <n v="2.1666999999999999E-2"/>
    <n v="122086.2"/>
    <s v="NA"/>
    <n v="0"/>
    <n v="3250"/>
    <n v="11.96674"/>
    <n v="12.61725"/>
    <s v="Y"/>
    <n v="20"/>
    <n v="0"/>
    <n v="0"/>
    <n v="0"/>
    <n v="70.537689999999998"/>
    <n v="67.250249999999994"/>
    <n v="72.600040000000007"/>
    <n v="0"/>
    <n v="0"/>
    <n v="0"/>
    <n v="5.0614970000000001"/>
    <n v="5.737196"/>
    <n v="2.897974"/>
    <n v="0"/>
    <n v="0"/>
    <n v="0"/>
    <n v="11.52952"/>
    <n v="1.183797"/>
    <n v="10.914680000000001"/>
    <n v="12.8713"/>
    <n v="25.828749999999999"/>
    <n v="13.58731"/>
    <n v="0"/>
    <n v="0"/>
    <n v="0"/>
    <n v="0"/>
    <n v="0"/>
    <n v="0"/>
    <n v="83.788330000000002"/>
    <n v="84.487480000000005"/>
    <n v="83.788330000000002"/>
    <n v="16.211670000000002"/>
    <n v="15.51252"/>
    <n v="16.211670000000002"/>
    <n v="0"/>
    <n v="0"/>
    <n v="0"/>
    <n v="100"/>
    <n v="100"/>
    <n v="100"/>
    <s v="NA"/>
    <s v="NA"/>
    <s v="NA"/>
    <s v="NA"/>
    <s v="NA"/>
    <s v="NA"/>
    <s v="NA"/>
    <s v="NA"/>
    <s v="NA"/>
    <s v="NA"/>
    <s v="NA"/>
    <s v="NA"/>
    <s v="NA"/>
    <s v="NA"/>
    <s v="NA"/>
    <s v="NA"/>
    <s v="NA"/>
    <s v="NA"/>
    <n v="0"/>
    <n v="0"/>
    <n v="0"/>
    <n v="100"/>
    <n v="100"/>
    <n v="100"/>
    <n v="57.253169999999997"/>
    <n v="72.303190000000001"/>
    <n v="57.253169999999997"/>
    <n v="28.463830000000002"/>
    <n v="23.574159999999999"/>
    <n v="28.463830000000002"/>
    <n v="0"/>
    <n v="0"/>
    <n v="0"/>
    <n v="14.282999999999999"/>
    <n v="4.122655"/>
    <n v="14.282999999999999"/>
    <s v="NA"/>
    <s v="NA"/>
    <s v="NA"/>
    <s v="NA"/>
    <s v="NA"/>
    <s v="NA"/>
    <s v="NA"/>
    <s v="NA"/>
    <s v="NA"/>
    <s v="NA"/>
    <s v="NA"/>
    <s v="NA"/>
    <n v="0"/>
    <n v="0"/>
    <n v="0"/>
    <n v="70.537689999999998"/>
    <n v="67.250249999999994"/>
    <n v="72.600040000000007"/>
    <n v="4.9666079999999999"/>
    <n v="5.5466980000000001"/>
    <n v="2.843645"/>
    <n v="12.8713"/>
    <n v="25.828749999999999"/>
    <n v="13.58731"/>
    <n v="11.624409999999999"/>
    <n v="1.374295"/>
    <n v="10.968999999999999"/>
    <s v="NA"/>
    <s v="NA"/>
    <s v="NA"/>
    <s v="NA"/>
    <s v="NA"/>
    <s v="NA"/>
    <s v="NA"/>
    <s v="NA"/>
    <s v="NA"/>
    <s v="NA"/>
    <s v="NA"/>
    <s v="NA"/>
    <s v="NA"/>
    <s v="NA"/>
    <s v="NA"/>
    <b v="0"/>
    <n v="0"/>
    <b v="1"/>
    <n v="59.917499999999997"/>
    <b v="0"/>
    <n v="0"/>
    <b v="0"/>
    <n v="0"/>
    <b v="1"/>
    <n v="18.20111"/>
    <b v="0"/>
    <n v="0"/>
    <b v="1"/>
    <n v="21.88139"/>
    <b v="0"/>
    <n v="0"/>
    <n v="96.923079999999999"/>
    <n v="94.594589999999997"/>
    <n v="96.923079999999999"/>
    <n v="0"/>
    <n v="0"/>
    <n v="0"/>
    <n v="0"/>
    <n v="0"/>
    <n v="0"/>
    <n v="3.0769229999999999"/>
    <n v="5.405405"/>
    <n v="3.0769229999999999"/>
    <n v="0"/>
    <n v="0"/>
    <n v="0"/>
    <n v="0"/>
    <n v="0"/>
    <n v="0"/>
    <n v="0"/>
    <n v="0"/>
    <n v="0"/>
    <n v="0"/>
    <n v="0"/>
    <n v="0"/>
    <n v="0"/>
    <n v="0"/>
    <n v="0"/>
    <n v="0"/>
    <n v="0"/>
    <n v="0"/>
    <n v="0"/>
    <n v="0"/>
    <n v="0"/>
    <n v="100"/>
    <n v="100"/>
    <n v="10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induction"/>
    <s v="None"/>
    <s v="A"/>
    <s v="N"/>
    <s v="NA"/>
    <s v="NA"/>
    <n v="100"/>
    <n v="0"/>
    <s v="Electric Resistance"/>
    <s v="Electricity"/>
    <s v="Electricity"/>
    <s v="20+ Years"/>
    <s v="Heat Pump"/>
    <s v="Electricity"/>
    <s v="None"/>
    <s v="20+ Years"/>
    <n v="1"/>
    <s v="Natural Gas"/>
    <n v="890"/>
    <n v="23"/>
    <n v="23"/>
    <s v="P"/>
    <s v="Y"/>
    <s v="N"/>
    <s v="DX - Air"/>
    <s v="20+ Years"/>
    <s v="DX - Air"/>
    <s v="20+ Years"/>
    <s v="NA"/>
    <s v="NA"/>
    <s v="NA"/>
    <s v="NA"/>
    <s v="NA"/>
    <s v="NA"/>
    <s v="NA"/>
    <b v="1"/>
    <b v="0"/>
    <b v="0"/>
    <b v="0"/>
    <b v="0"/>
    <b v="0"/>
    <b v="0"/>
    <b v="1"/>
    <b v="1"/>
    <b v="1"/>
    <b v="1"/>
    <n v="394"/>
    <n v="19"/>
    <n v="19"/>
    <n v="100"/>
    <n v="0"/>
    <n v="0"/>
    <n v="0"/>
    <n v="0"/>
    <n v="0"/>
    <n v="100"/>
    <n v="0"/>
    <s v="NA"/>
    <s v="NA"/>
    <s v="NA"/>
    <s v="NA"/>
    <s v="NA"/>
    <s v="NA"/>
    <s v="NA"/>
    <s v="NA"/>
    <s v="NA"/>
    <s v="NA"/>
    <s v="NA"/>
    <s v="NA"/>
    <s v="NA"/>
    <s v="NA"/>
    <s v="NA"/>
    <s v="NA"/>
    <s v="NA"/>
    <s v="NA"/>
    <s v="NA"/>
    <s v="NA"/>
    <s v="NA"/>
    <s v="NA"/>
    <s v="NA"/>
    <s v="NA"/>
    <s v="NA"/>
    <s v="NA"/>
    <s v="NA"/>
    <b v="0"/>
    <b v="0"/>
    <b v="1"/>
    <b v="0"/>
    <b v="0"/>
    <b v="0"/>
    <s v="NA"/>
    <s v="NA"/>
    <s v="NA"/>
    <s v="NA"/>
    <s v="NA"/>
    <s v="NA"/>
    <s v="NA"/>
    <s v="NA"/>
    <n v="0"/>
    <n v="0"/>
    <n v="0"/>
    <s v="NA"/>
    <s v="NA"/>
    <s v="NA"/>
    <s v="NA"/>
    <s v="NA"/>
    <n v="0"/>
    <n v="0"/>
    <n v="0"/>
    <x v="1"/>
    <s v="NA"/>
    <s v="NA"/>
    <n v="0"/>
    <n v="0"/>
    <n v="0"/>
    <s v="NA"/>
    <s v="NA"/>
    <s v="NA"/>
    <s v="NA"/>
    <s v="NA"/>
    <s v="NA"/>
    <n v="21"/>
    <n v="0"/>
    <n v="0"/>
    <n v="0"/>
    <n v="0"/>
    <n v="3"/>
    <n v="0"/>
    <n v="0"/>
    <n v="0"/>
    <n v="2"/>
    <n v="13.321630000000001"/>
    <n v="1.648598"/>
    <s v="model"/>
    <n v="1998245"/>
    <n v="247289.7"/>
    <s v="NA"/>
    <s v="NA"/>
    <s v="NA"/>
    <s v="NA"/>
    <s v="NA"/>
    <s v="NA"/>
    <s v="NA"/>
    <s v="NA"/>
    <s v="NA"/>
    <s v="NA"/>
    <s v="NA"/>
    <s v="NA"/>
    <s v="NA"/>
    <s v="NA"/>
    <s v="NA"/>
    <s v="NA"/>
    <s v="NA"/>
    <s v="NA"/>
    <s v="NA"/>
    <s v="NA"/>
    <s v="NA"/>
    <s v="NA"/>
    <s v="NA"/>
    <s v="NA"/>
    <n v="0.16900699999999999"/>
    <n v="8.6884000000000003E-2"/>
    <s v="model"/>
    <n v="25351.1"/>
    <n v="13032.62"/>
    <s v="NA"/>
    <s v="NA"/>
    <s v="NA"/>
    <s v="NA"/>
    <s v="NA"/>
    <s v="NA"/>
    <s v="NA"/>
    <s v="NA"/>
    <s v="NA"/>
    <s v="NA"/>
    <s v="NA"/>
    <s v="NA"/>
    <s v="NA"/>
    <s v="NA"/>
    <s v="NA"/>
    <s v="NA"/>
    <s v="NA"/>
    <s v="NA"/>
    <s v="NA"/>
    <s v="NA"/>
    <s v="NA"/>
    <s v="NA"/>
    <s v="NA"/>
    <s v="NA"/>
  </r>
  <r>
    <x v="103"/>
    <x v="0"/>
    <s v="core"/>
    <x v="4"/>
    <x v="0"/>
    <s v="&lt;20,001"/>
    <s v="urban"/>
    <n v="69"/>
    <n v="411.108"/>
    <n v="6851114"/>
    <n v="6851114"/>
    <n v="6851114"/>
    <n v="1929"/>
    <n v="1929"/>
    <s v="Pre-1980"/>
    <s v="F"/>
    <m/>
    <s v="Community Center"/>
    <m/>
    <s v="Other"/>
    <s v="Public Assembly"/>
    <s v="Other"/>
    <b v="0"/>
    <s v="Office"/>
    <n v="30"/>
    <s v="Assembly / Recreation"/>
    <n v="25"/>
    <s v="Kitchen"/>
    <n v="2"/>
    <n v="43"/>
    <n v="0"/>
    <n v="0"/>
    <n v="16665"/>
    <n v="16665"/>
    <n v="0"/>
    <x v="0"/>
    <n v="100"/>
    <n v="0"/>
    <n v="100"/>
    <n v="100"/>
    <n v="100"/>
    <n v="0"/>
    <n v="0"/>
    <n v="2"/>
    <n v="1"/>
    <n v="42"/>
    <s v="S"/>
    <n v="0"/>
    <n v="4300"/>
    <n v="393"/>
    <s v="&lt; 6000 HDD"/>
    <n v="100"/>
    <n v="0"/>
    <n v="0"/>
    <s v="No"/>
    <n v="54.5"/>
    <n v="65"/>
    <n v="65.5"/>
    <n v="60"/>
    <n v="1"/>
    <n v="0"/>
    <n v="0"/>
    <s v="50-59 Hrs/Wk"/>
    <n v="52"/>
    <b v="1"/>
    <b v="1"/>
    <b v="0"/>
    <b v="0"/>
    <b v="0"/>
    <b v="0"/>
    <b v="0"/>
    <b v="0"/>
    <b v="0"/>
    <s v="NA"/>
    <s v="NA"/>
    <s v="NA"/>
    <s v="NA"/>
    <s v="No"/>
    <s v="NA"/>
    <s v="NA"/>
    <s v="Yes"/>
    <s v="No"/>
    <s v="NA"/>
    <s v="NA"/>
    <s v="Yes"/>
    <s v="No"/>
    <s v="NA"/>
    <s v="NA"/>
    <s v="Yes"/>
    <s v="Yes"/>
    <n v="15"/>
    <n v="100"/>
    <s v="Yes"/>
    <s v="Yes"/>
    <n v="15"/>
    <n v="100"/>
    <s v="Yes"/>
    <s v="Yes"/>
    <n v="19"/>
    <n v="100"/>
    <s v="Unknown"/>
    <s v="No"/>
    <s v="NA"/>
    <s v="NA"/>
    <s v="Yes"/>
    <s v="Yes"/>
    <n v="1"/>
    <n v="80"/>
    <s v="No"/>
    <s v="NA"/>
    <s v="NA"/>
    <s v="NA"/>
    <n v="9585.8220000000001"/>
    <n v="45"/>
    <n v="100"/>
    <n v="0"/>
    <n v="0"/>
    <n v="0"/>
    <n v="0"/>
    <n v="0"/>
    <n v="0"/>
    <n v="0"/>
    <n v="0"/>
    <n v="100"/>
    <n v="0"/>
    <n v="0"/>
    <n v="0"/>
    <n v="4313.62"/>
    <n v="100"/>
    <n v="0"/>
    <n v="0"/>
    <s v="P"/>
    <n v="25"/>
    <s v="Age of Building"/>
    <n v="100"/>
    <n v="0"/>
    <n v="0"/>
    <n v="0"/>
    <n v="0"/>
    <n v="0"/>
    <n v="0"/>
    <n v="0"/>
    <n v="100"/>
    <n v="12826.67"/>
    <n v="75"/>
    <n v="25"/>
    <n v="0"/>
    <n v="0"/>
    <b v="1"/>
    <n v="0"/>
    <n v="0"/>
    <n v="0"/>
    <n v="0"/>
    <n v="100"/>
    <n v="1.261789"/>
    <n v="1.261789"/>
    <s v="NA"/>
    <n v="0"/>
    <n v="0.134551"/>
    <n v="21027.72"/>
    <s v="NA"/>
    <n v="0"/>
    <n v="2242.2860000000001"/>
    <n v="10.254630000000001"/>
    <n v="11.6289"/>
    <s v="Y"/>
    <s v="NA"/>
    <n v="0"/>
    <n v="0"/>
    <n v="0"/>
    <n v="33.242040000000003"/>
    <n v="37.170760000000001"/>
    <n v="56.021419999999999"/>
    <n v="13.295730000000001"/>
    <n v="15.97682"/>
    <n v="22.406739999999999"/>
    <n v="0.29203499999999999"/>
    <n v="1.191921"/>
    <n v="0.27378000000000002"/>
    <n v="0"/>
    <n v="0"/>
    <n v="0"/>
    <n v="0"/>
    <n v="0"/>
    <n v="0"/>
    <n v="9.5869999999999997E-2"/>
    <n v="1.2129890000000001"/>
    <n v="0.16570799999999999"/>
    <n v="53.07432"/>
    <n v="44.447519999999997"/>
    <n v="21.132359999999998"/>
    <n v="0"/>
    <n v="0"/>
    <n v="0"/>
    <n v="0"/>
    <n v="0"/>
    <n v="0"/>
    <n v="100"/>
    <n v="100"/>
    <n v="100"/>
    <n v="100"/>
    <n v="100"/>
    <n v="100"/>
    <n v="0"/>
    <n v="0"/>
    <n v="0"/>
    <n v="0"/>
    <n v="0"/>
    <n v="0"/>
    <n v="100"/>
    <n v="100"/>
    <n v="100"/>
    <n v="0"/>
    <n v="0"/>
    <n v="0"/>
    <n v="0"/>
    <n v="0"/>
    <n v="0"/>
    <n v="0"/>
    <n v="0"/>
    <n v="0"/>
    <n v="0"/>
    <n v="0"/>
    <n v="0"/>
    <s v="NA"/>
    <s v="NA"/>
    <s v="NA"/>
    <s v="NA"/>
    <s v="NA"/>
    <s v="NA"/>
    <n v="0"/>
    <n v="0"/>
    <n v="0"/>
    <n v="0.89403999999999995"/>
    <n v="1.631645"/>
    <n v="0.89403999999999995"/>
    <n v="0"/>
    <n v="0"/>
    <n v="0"/>
    <n v="99.105959999999996"/>
    <n v="98.368359999999996"/>
    <n v="99.105959999999996"/>
    <n v="0"/>
    <n v="0"/>
    <n v="0"/>
    <n v="18.243569999999998"/>
    <n v="26.67925"/>
    <n v="18.243569999999998"/>
    <n v="0"/>
    <n v="0"/>
    <n v="0"/>
    <n v="81.756429999999995"/>
    <n v="73.320750000000004"/>
    <n v="81.756429999999995"/>
    <n v="0"/>
    <n v="0"/>
    <n v="0"/>
    <n v="46.537770000000002"/>
    <n v="53.147570000000002"/>
    <n v="78.428160000000005"/>
    <n v="0"/>
    <n v="0"/>
    <n v="0"/>
    <n v="3.6848109999999998"/>
    <n v="7.1725919999999999"/>
    <n v="1.4671639999999999"/>
    <n v="49.777410000000003"/>
    <n v="39.679830000000003"/>
    <n v="20.104679999999998"/>
    <s v="NA"/>
    <s v="NA"/>
    <s v="NA"/>
    <s v="NA"/>
    <s v="NA"/>
    <s v="NA"/>
    <s v="NA"/>
    <s v="NA"/>
    <s v="NA"/>
    <s v="NA"/>
    <s v="NA"/>
    <s v="NA"/>
    <s v="NA"/>
    <s v="NA"/>
    <s v="NA"/>
    <b v="0"/>
    <n v="0"/>
    <b v="0"/>
    <n v="0"/>
    <b v="0"/>
    <n v="0"/>
    <b v="1"/>
    <n v="4.5784250000000002"/>
    <b v="1"/>
    <n v="95.325710000000001"/>
    <b v="0"/>
    <n v="0"/>
    <b v="1"/>
    <n v="9.5869999999999997E-2"/>
    <b v="0"/>
    <n v="0"/>
    <n v="93.374110000000002"/>
    <n v="57.142859999999999"/>
    <n v="98.209860000000006"/>
    <n v="0"/>
    <n v="0"/>
    <n v="0"/>
    <n v="0"/>
    <n v="0"/>
    <n v="0"/>
    <n v="6.6258920000000003"/>
    <n v="42.857140000000001"/>
    <n v="1.7901359999999999"/>
    <n v="0"/>
    <n v="0"/>
    <n v="0"/>
    <n v="0"/>
    <n v="0"/>
    <n v="0"/>
    <n v="0"/>
    <n v="0"/>
    <n v="0"/>
    <n v="0"/>
    <n v="0"/>
    <n v="0"/>
    <n v="0"/>
    <n v="0"/>
    <n v="0"/>
    <n v="93.374110000000002"/>
    <n v="71.428569999999993"/>
    <n v="98.209860000000006"/>
    <n v="0"/>
    <n v="0"/>
    <n v="0"/>
    <n v="6.6258920000000003"/>
    <n v="28.571429999999999"/>
    <n v="1.7901359999999999"/>
    <n v="0"/>
    <n v="0"/>
    <n v="0"/>
    <b v="0"/>
    <n v="0"/>
    <b v="1"/>
    <n v="93.374110000000002"/>
    <b v="0"/>
    <n v="0"/>
    <b v="1"/>
    <n v="0"/>
    <b v="0"/>
    <n v="0"/>
    <b v="1"/>
    <n v="6.6258920000000003"/>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10-19 Years"/>
    <s v="None"/>
    <s v="NA"/>
    <s v="NA"/>
    <s v="NA"/>
    <s v="NA"/>
    <s v="NA"/>
    <s v="NA"/>
    <s v="NA"/>
    <s v="NA"/>
    <s v="NA"/>
    <s v="NA"/>
    <s v="NA"/>
    <s v="DX - Air"/>
    <s v="10-19 Years"/>
    <s v="DX - Air"/>
    <s v="10-19 Years"/>
    <s v="NA"/>
    <s v="NA"/>
    <s v="NA"/>
    <s v="NA"/>
    <s v="NA"/>
    <s v="NA"/>
    <s v="NA"/>
    <b v="0"/>
    <b v="0"/>
    <b v="0"/>
    <b v="0"/>
    <b v="1"/>
    <b v="0"/>
    <b v="0"/>
    <b v="0"/>
    <b v="0"/>
    <b v="1"/>
    <b v="1"/>
    <n v="51.18"/>
    <n v="15"/>
    <n v="15"/>
    <n v="100"/>
    <n v="0"/>
    <n v="0"/>
    <n v="0"/>
    <n v="0"/>
    <n v="0"/>
    <n v="100"/>
    <n v="0"/>
    <s v="NA"/>
    <s v="NA"/>
    <s v="NA"/>
    <s v="NA"/>
    <s v="NA"/>
    <s v="NA"/>
    <s v="NA"/>
    <s v="NA"/>
    <s v="NA"/>
    <s v="NA"/>
    <s v="NA"/>
    <s v="NA"/>
    <s v="NA"/>
    <s v="NA"/>
    <s v="NA"/>
    <s v="NA"/>
    <s v="NA"/>
    <s v="NA"/>
    <s v="NA"/>
    <s v="NA"/>
    <n v="0"/>
    <n v="0"/>
    <n v="0"/>
    <n v="0"/>
    <n v="1"/>
    <n v="0"/>
    <n v="1"/>
    <b v="0"/>
    <b v="0"/>
    <b v="0"/>
    <b v="0"/>
    <b v="1"/>
    <b v="0"/>
    <n v="375"/>
    <s v="N"/>
    <s v="N"/>
    <s v="N"/>
    <s v="G"/>
    <s v="G"/>
    <s v="N"/>
    <s v="G"/>
    <s v="NA"/>
    <s v="NA"/>
    <s v="NA"/>
    <b v="0"/>
    <s v="N"/>
    <n v="0"/>
    <n v="0"/>
    <n v="0"/>
    <n v="0"/>
    <n v="0"/>
    <n v="0"/>
    <x v="0"/>
    <n v="0"/>
    <s v="N"/>
    <n v="0"/>
    <n v="0"/>
    <n v="0"/>
    <b v="0"/>
    <b v="0"/>
    <s v="None"/>
    <b v="0"/>
    <b v="0"/>
    <s v="None"/>
    <n v="0"/>
    <n v="39"/>
    <n v="10"/>
    <n v="5"/>
    <n v="10"/>
    <n v="2"/>
    <n v="0"/>
    <n v="0"/>
    <n v="0"/>
    <n v="0"/>
    <n v="8.2586790000000008"/>
    <n v="8.1702270000000006"/>
    <s v="actual"/>
    <n v="137630.9"/>
    <n v="136156.79999999999"/>
    <n v="12489.19"/>
    <n v="10628.15"/>
    <n v="10904.52"/>
    <n v="10415.48"/>
    <n v="10268.969999999999"/>
    <n v="9926.0339999999997"/>
    <n v="11405"/>
    <n v="13273.94"/>
    <n v="12166.06"/>
    <n v="11436.13"/>
    <n v="12043.87"/>
    <n v="12673.55"/>
    <n v="12446.37"/>
    <n v="10799.15"/>
    <n v="11375.37"/>
    <n v="10398.23"/>
    <n v="10363.77"/>
    <n v="10209.89"/>
    <n v="12692.71"/>
    <n v="12903.03"/>
    <n v="11017.18"/>
    <n v="10328.08"/>
    <n v="11226.27"/>
    <n v="12396.79"/>
    <n v="0.471887"/>
    <n v="0.51075199999999998"/>
    <s v="actual"/>
    <n v="7864"/>
    <n v="8511.69"/>
    <n v="1504.8"/>
    <n v="1029.8430000000001"/>
    <n v="835.32590000000005"/>
    <n v="486.78129999999999"/>
    <n v="194.89519999999999"/>
    <n v="139.6276"/>
    <n v="44.227269999999997"/>
    <n v="51.469700000000003"/>
    <n v="137.78030000000001"/>
    <n v="507.6293"/>
    <n v="1104.201"/>
    <n v="1827.4190000000001"/>
    <n v="1466.7819999999999"/>
    <n v="1148.088"/>
    <n v="1039.2180000000001"/>
    <n v="762.09320000000002"/>
    <n v="471.1121"/>
    <n v="205.86410000000001"/>
    <n v="63.34281"/>
    <n v="53.445489999999999"/>
    <n v="176.1722"/>
    <n v="585.92100000000005"/>
    <n v="1092.663"/>
    <n v="1446.9870000000001"/>
  </r>
  <r>
    <x v="104"/>
    <x v="0"/>
    <s v="core"/>
    <x v="1"/>
    <x v="0"/>
    <s v="50,001+"/>
    <s v="urban"/>
    <n v="60"/>
    <n v="34.400460000000002"/>
    <n v="7381996"/>
    <n v="7381996"/>
    <n v="0"/>
    <n v="1950"/>
    <n v="1950"/>
    <s v="Pre-1980"/>
    <s v="F"/>
    <m/>
    <s v="High School"/>
    <m/>
    <s v="School"/>
    <s v="Education"/>
    <s v="K-12"/>
    <b v="0"/>
    <s v="Classroom"/>
    <n v="30"/>
    <s v="Assembly / Recreation"/>
    <n v="10.5"/>
    <s v="Dining"/>
    <n v="3.5"/>
    <n v="53"/>
    <n v="0"/>
    <n v="0"/>
    <n v="214590"/>
    <n v="214590"/>
    <n v="0"/>
    <x v="3"/>
    <n v="100"/>
    <n v="0"/>
    <n v="100"/>
    <n v="0"/>
    <n v="0"/>
    <n v="0"/>
    <n v="0"/>
    <n v="2"/>
    <n v="1"/>
    <n v="60"/>
    <s v="S"/>
    <n v="0"/>
    <n v="4300"/>
    <n v="393"/>
    <s v="&lt; 6000 HDD"/>
    <n v="100"/>
    <n v="0"/>
    <n v="0"/>
    <s v="Yes"/>
    <n v="72"/>
    <n v="72"/>
    <n v="12"/>
    <n v="56"/>
    <n v="1"/>
    <n v="1"/>
    <n v="0"/>
    <s v="60-79 Hrs/Wk"/>
    <n v="40"/>
    <b v="1"/>
    <b v="1"/>
    <b v="1"/>
    <b v="0"/>
    <b v="0"/>
    <b v="0"/>
    <b v="0"/>
    <b v="0"/>
    <b v="0"/>
    <b v="1"/>
    <b v="0"/>
    <b v="0"/>
    <n v="45"/>
    <s v="Yes"/>
    <n v="12"/>
    <n v="100"/>
    <s v="No"/>
    <s v="Yes"/>
    <n v="12"/>
    <n v="100"/>
    <s v="No"/>
    <s v="No"/>
    <s v="NA"/>
    <s v="NA"/>
    <s v="No"/>
    <s v="Yes"/>
    <n v="1"/>
    <n v="50"/>
    <s v="No"/>
    <s v="Yes"/>
    <n v="14"/>
    <n v="50"/>
    <s v="No"/>
    <s v="No"/>
    <s v="NA"/>
    <s v="NA"/>
    <s v="No"/>
    <s v="No"/>
    <s v="NA"/>
    <s v="NA"/>
    <s v="No"/>
    <s v="No"/>
    <s v="NA"/>
    <s v="NA"/>
    <s v="No"/>
    <n v="1928"/>
    <n v="1105"/>
    <n v="10"/>
    <n v="30330"/>
    <n v="55"/>
    <n v="100"/>
    <n v="0"/>
    <n v="0"/>
    <n v="0"/>
    <n v="0"/>
    <n v="0"/>
    <n v="0"/>
    <n v="0"/>
    <n v="0"/>
    <n v="0"/>
    <n v="100"/>
    <n v="0"/>
    <n v="0"/>
    <n v="16681.5"/>
    <n v="100"/>
    <n v="0"/>
    <n v="0"/>
    <s v="P"/>
    <n v="50"/>
    <s v="Age of Building"/>
    <n v="100"/>
    <n v="0"/>
    <n v="0"/>
    <n v="0"/>
    <n v="100"/>
    <n v="0"/>
    <n v="0"/>
    <n v="0"/>
    <n v="0"/>
    <n v="88500"/>
    <n v="100"/>
    <n v="0"/>
    <n v="0"/>
    <n v="0"/>
    <b v="0"/>
    <n v="0"/>
    <n v="0"/>
    <n v="0"/>
    <n v="0"/>
    <n v="100"/>
    <n v="1.019347"/>
    <n v="1.019347"/>
    <s v="NA"/>
    <n v="2.4699999999999999E-4"/>
    <n v="0.35518300000000003"/>
    <n v="218741.7"/>
    <s v="NA"/>
    <n v="53"/>
    <n v="76218.73"/>
    <n v="10.55377"/>
    <n v="11.252140000000001"/>
    <s v="Y"/>
    <n v="15"/>
    <n v="0"/>
    <n v="0"/>
    <n v="0"/>
    <n v="97.707400000000007"/>
    <n v="92.728300000000004"/>
    <n v="98.570740000000001"/>
    <n v="0"/>
    <n v="0"/>
    <n v="0"/>
    <n v="0.89321600000000001"/>
    <n v="2.102938"/>
    <n v="0.50127600000000005"/>
    <n v="0"/>
    <n v="0"/>
    <n v="0"/>
    <n v="0"/>
    <n v="0"/>
    <n v="0"/>
    <n v="0.74644699999999997"/>
    <n v="4.7537029999999998"/>
    <n v="0.77235200000000004"/>
    <n v="0.65293500000000004"/>
    <n v="0.41505399999999998"/>
    <n v="0.15562799999999999"/>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10.67332"/>
    <n v="3.48645"/>
    <n v="10.76763"/>
    <n v="87.034080000000003"/>
    <n v="89.241849999999999"/>
    <n v="87.803120000000007"/>
    <n v="1.5461510000000001"/>
    <n v="2.517992"/>
    <n v="0.65690400000000004"/>
    <n v="0"/>
    <n v="0"/>
    <n v="0"/>
    <n v="0.74644699999999997"/>
    <n v="4.7537029999999998"/>
    <n v="0.77235200000000004"/>
    <n v="0"/>
    <n v="0"/>
    <n v="0"/>
    <n v="100"/>
    <n v="100"/>
    <n v="100"/>
    <n v="0"/>
    <n v="0"/>
    <n v="0"/>
    <n v="0"/>
    <n v="0"/>
    <n v="0"/>
    <n v="0"/>
    <n v="0"/>
    <n v="0"/>
    <b v="0"/>
    <n v="0"/>
    <b v="0"/>
    <n v="0"/>
    <b v="0"/>
    <n v="0"/>
    <b v="0"/>
    <n v="0"/>
    <b v="1"/>
    <n v="98.353369999999998"/>
    <b v="0"/>
    <n v="0"/>
    <b v="1"/>
    <n v="1.646628"/>
    <b v="0"/>
    <n v="0"/>
    <n v="3.0727350000000002"/>
    <n v="66.101690000000005"/>
    <n v="2.5566599999999999"/>
    <n v="0"/>
    <n v="0"/>
    <n v="0"/>
    <n v="95.877650000000003"/>
    <n v="6.7796609999999999"/>
    <n v="96.802409999999995"/>
    <n v="1.0496110000000001"/>
    <n v="27.118639999999999"/>
    <n v="0.64093299999999997"/>
    <n v="0"/>
    <n v="0"/>
    <n v="0"/>
    <n v="0"/>
    <n v="0"/>
    <n v="0"/>
    <n v="0"/>
    <n v="0"/>
    <n v="0"/>
    <n v="2.427225"/>
    <n v="62.711860000000001"/>
    <n v="1.4821580000000001"/>
    <n v="0"/>
    <n v="0"/>
    <n v="0"/>
    <n v="97.538659999999993"/>
    <n v="35.593220000000002"/>
    <n v="98.479439999999997"/>
    <n v="3.4112000000000003E-2"/>
    <n v="1.6949149999999999"/>
    <n v="3.8405000000000002E-2"/>
    <n v="0"/>
    <n v="0"/>
    <n v="0"/>
    <n v="0"/>
    <n v="0"/>
    <n v="0"/>
    <b v="1"/>
    <n v="2.4167290000000001"/>
    <b v="1"/>
    <n v="0.39622800000000002"/>
    <b v="0"/>
    <n v="0"/>
    <b v="1"/>
    <n v="97.187039999999996"/>
    <b v="0"/>
    <n v="0"/>
    <b v="0"/>
    <n v="0"/>
    <s v="NA"/>
    <s v="NA"/>
    <s v="NA"/>
    <s v="NA"/>
    <s v="NA"/>
    <s v="NA"/>
    <s v="NA"/>
    <s v="NA"/>
    <s v="NA"/>
    <s v="NA"/>
    <s v="NA"/>
    <s v="NA"/>
    <s v="NA"/>
    <s v="NA"/>
    <s v="NA"/>
    <s v="NA"/>
    <s v="NA"/>
    <s v="NA"/>
    <s v="NA"/>
    <s v="NA"/>
    <s v="NA"/>
    <s v="NA"/>
    <s v="NA"/>
    <s v="NA"/>
    <s v="NA"/>
    <s v="NA"/>
    <s v="NA"/>
    <s v="NA"/>
    <s v="NA"/>
    <s v="NA"/>
    <s v="NA"/>
    <s v="NA"/>
    <s v="NA"/>
    <s v="NA"/>
    <s v="NA"/>
    <s v="NA"/>
    <s v="NA"/>
    <s v="SZ Ducted"/>
    <s v="none"/>
    <s v="None"/>
    <s v="N"/>
    <s v="Y"/>
    <n v="57.75"/>
    <n v="28.75"/>
    <n v="0"/>
    <n v="0"/>
    <s v="Boiler"/>
    <s v="Fuel Oil"/>
    <s v="Fuel Oil"/>
    <s v="20+ Years"/>
    <s v="Boiler"/>
    <s v="Fuel Oil"/>
    <s v="Fuel Oil"/>
    <s v="20+ Years"/>
    <n v="2"/>
    <s v="Fuel Oil"/>
    <n v="17400"/>
    <n v="63"/>
    <n v="63"/>
    <s v="NA"/>
    <s v="NA"/>
    <s v="N"/>
    <s v="None"/>
    <s v="NA"/>
    <s v="None"/>
    <s v="NA"/>
    <s v="NA"/>
    <s v="NA"/>
    <s v="NA"/>
    <s v="NA"/>
    <s v="NA"/>
    <s v="NA"/>
    <s v="NA"/>
    <b v="0"/>
    <b v="1"/>
    <b v="0"/>
    <b v="0"/>
    <b v="0"/>
    <b v="0"/>
    <b v="0"/>
    <b v="1"/>
    <b v="0"/>
    <b v="0"/>
    <b v="0"/>
    <n v="477"/>
    <s v="NA"/>
    <s v="NA"/>
    <n v="100"/>
    <n v="0"/>
    <n v="0"/>
    <n v="0"/>
    <n v="0"/>
    <n v="0"/>
    <n v="100"/>
    <n v="0"/>
    <s v="NA"/>
    <s v="NA"/>
    <s v="NA"/>
    <s v="NA"/>
    <s v="NA"/>
    <s v="NA"/>
    <s v="NA"/>
    <s v="NA"/>
    <s v="NA"/>
    <b v="0"/>
    <n v="0"/>
    <s v="NA"/>
    <s v="NA"/>
    <b v="1"/>
    <n v="184"/>
    <s v="CFL"/>
    <b v="0"/>
    <n v="0"/>
    <s v="NA"/>
    <s v="NA"/>
    <n v="3"/>
    <n v="3"/>
    <n v="0"/>
    <n v="0"/>
    <n v="2"/>
    <n v="0"/>
    <n v="3"/>
    <b v="0"/>
    <b v="0"/>
    <b v="1"/>
    <b v="0"/>
    <b v="0"/>
    <b v="0"/>
    <n v="1710"/>
    <s v="N"/>
    <s v="G"/>
    <s v="G"/>
    <s v="G"/>
    <s v="G"/>
    <s v="G"/>
    <s v="G"/>
    <s v="NA"/>
    <s v="NA"/>
    <s v="NA"/>
    <s v="NA"/>
    <s v="NA"/>
    <s v="NA"/>
    <s v="NA"/>
    <s v="NA"/>
    <n v="0"/>
    <n v="0"/>
    <n v="0"/>
    <x v="1"/>
    <s v="NA"/>
    <s v="NA"/>
    <n v="0"/>
    <n v="0"/>
    <n v="0"/>
    <s v="NA"/>
    <s v="NA"/>
    <s v="NA"/>
    <s v="NA"/>
    <s v="NA"/>
    <s v="NA"/>
    <n v="0"/>
    <n v="0"/>
    <n v="0"/>
    <n v="0"/>
    <n v="0"/>
    <s v="NA"/>
    <s v="NA"/>
    <n v="0"/>
    <n v="0"/>
    <n v="0"/>
    <n v="7.472804"/>
    <n v="8.0288599999999999"/>
    <s v="actual"/>
    <n v="1603589"/>
    <n v="1722913"/>
    <n v="152504.4"/>
    <n v="140112.79999999999"/>
    <n v="144453.4"/>
    <n v="139147.70000000001"/>
    <n v="141021.6"/>
    <n v="115067.6"/>
    <n v="106974.8"/>
    <n v="108166.3"/>
    <n v="133666.20000000001"/>
    <n v="150202.29999999999"/>
    <n v="142956.5"/>
    <n v="129315.4"/>
    <n v="146815.1"/>
    <n v="132491.9"/>
    <n v="146536.1"/>
    <n v="141650.1"/>
    <n v="146165.29999999999"/>
    <n v="141287"/>
    <n v="145899.1"/>
    <n v="145892.6"/>
    <n v="141267.70000000001"/>
    <n v="146240.20000000001"/>
    <n v="141865.9"/>
    <n v="146802.20000000001"/>
    <n v="0.49812699999999999"/>
    <n v="0.482186"/>
    <s v="actual"/>
    <n v="106893.1"/>
    <n v="103472.2"/>
    <n v="14169.66"/>
    <n v="11376.45"/>
    <n v="12082.4"/>
    <n v="13310.35"/>
    <n v="9232.7170000000006"/>
    <n v="8447.4359999999997"/>
    <n v="2983.915"/>
    <n v="518.56590000000006"/>
    <n v="2268.105"/>
    <n v="6006.674"/>
    <n v="10932.78"/>
    <n v="15564"/>
    <n v="14224.78"/>
    <n v="11556.4"/>
    <n v="11099.84"/>
    <n v="8961.3729999999996"/>
    <n v="6947.732"/>
    <n v="4896.067"/>
    <n v="3967.471"/>
    <n v="3895.1350000000002"/>
    <n v="4679.0569999999998"/>
    <n v="7786.8339999999998"/>
    <n v="11377.41"/>
    <n v="14080.1"/>
  </r>
  <r>
    <x v="105"/>
    <x v="0"/>
    <s v="core"/>
    <x v="5"/>
    <x v="0"/>
    <s v="All Sizes"/>
    <s v="urban"/>
    <n v="33"/>
    <n v="450.19650000000001"/>
    <n v="540235.80000000005"/>
    <n v="540235.80000000005"/>
    <n v="540235.80000000005"/>
    <n v="1975"/>
    <n v="1975"/>
    <s v="Pre-1980"/>
    <s v="F"/>
    <m/>
    <s v="Fast Food Restaurant"/>
    <m/>
    <s v="Restaurant"/>
    <s v="Food Service"/>
    <s v="Restaurant"/>
    <b v="0"/>
    <s v="Dining"/>
    <n v="100"/>
    <s v="NA"/>
    <n v="0"/>
    <s v="NA"/>
    <n v="0"/>
    <n v="0"/>
    <n v="0"/>
    <n v="0"/>
    <n v="1200"/>
    <n v="1200"/>
    <n v="0"/>
    <x v="4"/>
    <n v="100"/>
    <n v="0"/>
    <n v="100"/>
    <n v="100"/>
    <n v="100"/>
    <n v="0"/>
    <n v="0"/>
    <n v="1"/>
    <n v="0"/>
    <n v="0"/>
    <s v="S"/>
    <n v="0"/>
    <n v="4401"/>
    <n v="397"/>
    <s v="&lt; 6000 HDD"/>
    <n v="0"/>
    <n v="100"/>
    <n v="1"/>
    <s v="No"/>
    <n v="88"/>
    <n v="88"/>
    <n v="168"/>
    <n v="8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140"/>
    <n v="0"/>
    <n v="12"/>
    <n v="1680"/>
    <n v="95"/>
    <n v="0"/>
    <n v="0"/>
    <n v="0"/>
    <n v="0"/>
    <n v="0"/>
    <n v="0"/>
    <n v="100"/>
    <n v="0"/>
    <n v="100"/>
    <n v="0"/>
    <n v="0"/>
    <n v="0"/>
    <n v="0"/>
    <n v="1596"/>
    <n v="0"/>
    <n v="100"/>
    <n v="0"/>
    <s v="S"/>
    <n v="50"/>
    <s v="Age of Building"/>
    <n v="100"/>
    <n v="0"/>
    <n v="0"/>
    <n v="0"/>
    <n v="100"/>
    <n v="0"/>
    <n v="0"/>
    <n v="0"/>
    <n v="0"/>
    <n v="1200"/>
    <n v="100"/>
    <n v="0"/>
    <n v="0"/>
    <n v="0"/>
    <b v="0"/>
    <n v="0"/>
    <n v="100"/>
    <n v="0"/>
    <n v="0"/>
    <n v="0"/>
    <n v="1.180833"/>
    <n v="1.180833"/>
    <s v="NA"/>
    <n v="1.4999999999999999E-2"/>
    <n v="0"/>
    <n v="1417"/>
    <s v="NA"/>
    <n v="18"/>
    <n v="0"/>
    <n v="12"/>
    <n v="12"/>
    <s v="N"/>
    <s v="NA"/>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100"/>
    <n v="100"/>
    <n v="100"/>
    <n v="0"/>
    <n v="0"/>
    <n v="0"/>
    <n v="0"/>
    <n v="0"/>
    <n v="0"/>
    <n v="100"/>
    <n v="100"/>
    <n v="100"/>
    <n v="0"/>
    <n v="0"/>
    <n v="0"/>
    <n v="0"/>
    <n v="0"/>
    <n v="0"/>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None"/>
    <s v="NA"/>
    <s v="NA"/>
    <s v="NA"/>
    <s v="NA"/>
    <s v="NA"/>
    <s v="NA"/>
    <s v="NA"/>
    <s v="NA"/>
    <s v="NA"/>
    <s v="NA"/>
    <s v="NA"/>
    <s v="DX - Air"/>
    <s v="NA"/>
    <s v="None"/>
    <s v="NA"/>
    <s v="NA"/>
    <s v="NA"/>
    <s v="NA"/>
    <s v="NA"/>
    <s v="NA"/>
    <s v="NA"/>
    <s v="NA"/>
    <b v="0"/>
    <b v="0"/>
    <b v="0"/>
    <b v="0"/>
    <b v="0"/>
    <b v="0"/>
    <b v="0"/>
    <b v="0"/>
    <b v="0"/>
    <b v="1"/>
    <b v="1"/>
    <n v="38"/>
    <s v="NA"/>
    <s v="NA"/>
    <n v="100"/>
    <n v="0"/>
    <n v="0"/>
    <n v="0"/>
    <n v="0"/>
    <n v="0"/>
    <n v="100"/>
    <n v="0"/>
    <s v="NA"/>
    <s v="NA"/>
    <s v="NA"/>
    <s v="NA"/>
    <s v="NA"/>
    <s v="NA"/>
    <s v="NA"/>
    <s v="NA"/>
    <s v="NA"/>
    <b v="0"/>
    <n v="0"/>
    <s v="NA"/>
    <s v="NA"/>
    <b v="1"/>
    <n v="50"/>
    <s v="CFL"/>
    <b v="0"/>
    <n v="0"/>
    <s v="NA"/>
    <s v="NA"/>
    <n v="0"/>
    <n v="0"/>
    <n v="0"/>
    <n v="1"/>
    <n v="0"/>
    <n v="0"/>
    <n v="2"/>
    <b v="0"/>
    <b v="0"/>
    <b v="1"/>
    <b v="0"/>
    <b v="0"/>
    <b v="0"/>
    <n v="400"/>
    <s v="E"/>
    <s v="E"/>
    <s v="G"/>
    <s v="G"/>
    <s v="N"/>
    <s v="N"/>
    <s v="G"/>
    <s v="NA"/>
    <s v="NA"/>
    <s v="NA"/>
    <s v="NA"/>
    <s v="NA"/>
    <s v="NA"/>
    <s v="NA"/>
    <s v="NA"/>
    <n v="0"/>
    <n v="0"/>
    <n v="0"/>
    <x v="1"/>
    <s v="NA"/>
    <s v="NA"/>
    <n v="0"/>
    <n v="0"/>
    <n v="0"/>
    <s v="NA"/>
    <s v="NA"/>
    <s v="NA"/>
    <s v="NA"/>
    <s v="NA"/>
    <s v="NA"/>
    <n v="0"/>
    <n v="0"/>
    <n v="0"/>
    <n v="0"/>
    <n v="0"/>
    <n v="0"/>
    <n v="0"/>
    <n v="0"/>
    <n v="0"/>
    <n v="0"/>
    <n v="75.790419999999997"/>
    <n v="86.455089999999998"/>
    <s v="actual"/>
    <n v="90948.5"/>
    <n v="103746.1"/>
    <n v="5614.3620000000001"/>
    <n v="5349.8639999999996"/>
    <n v="6202.8249999999998"/>
    <n v="6398.607"/>
    <n v="7836.7879999999996"/>
    <n v="8950.8130000000001"/>
    <n v="10149.379999999999"/>
    <n v="10656.5"/>
    <n v="9080.3970000000008"/>
    <n v="7769.5860000000002"/>
    <n v="6531.4160000000002"/>
    <n v="6407.9639999999999"/>
    <n v="8150.9620000000004"/>
    <n v="7362.1589999999997"/>
    <n v="8150.9620000000004"/>
    <n v="7888.027"/>
    <n v="8385.9770000000008"/>
    <n v="8847.6749999999993"/>
    <n v="10736.13"/>
    <n v="11010.32"/>
    <n v="9004.3520000000008"/>
    <n v="8170.5460000000003"/>
    <n v="7888.027"/>
    <n v="8150.9620000000004"/>
    <n v="3.4569610000000002"/>
    <n v="3.4408820000000002"/>
    <s v="actual"/>
    <n v="4148.3530000000001"/>
    <n v="4129.058"/>
    <n v="678.33270000000005"/>
    <n v="471.65519999999998"/>
    <n v="423.12790000000001"/>
    <n v="298.11349999999999"/>
    <n v="245.88650000000001"/>
    <n v="207.6986"/>
    <n v="208.208"/>
    <n v="213.44829999999999"/>
    <n v="191.2903"/>
    <n v="193.88210000000001"/>
    <n v="372.92439999999999"/>
    <n v="643.78560000000004"/>
    <n v="576.04280000000006"/>
    <n v="466.75099999999998"/>
    <n v="435.7602"/>
    <n v="354.05900000000003"/>
    <n v="269.20940000000002"/>
    <n v="191.4205"/>
    <n v="153.5181"/>
    <n v="156.3126"/>
    <n v="190.86160000000001"/>
    <n v="318.9511"/>
    <n v="449.63010000000003"/>
    <n v="566.54160000000002"/>
  </r>
  <r>
    <x v="106"/>
    <x v="0"/>
    <s v="core"/>
    <x v="6"/>
    <x v="0"/>
    <s v="&lt;20,001"/>
    <s v="urban"/>
    <n v="21"/>
    <n v="1568.972"/>
    <n v="5648300"/>
    <n v="5648300"/>
    <n v="960211"/>
    <n v="1930"/>
    <n v="1960"/>
    <s v="Pre-1980"/>
    <s v="F"/>
    <m/>
    <s v="Office- Admin, Professional, Government, Financial"/>
    <m/>
    <s v="Office"/>
    <s v="Office"/>
    <s v="Medium Office"/>
    <b v="0"/>
    <s v="Other"/>
    <n v="83"/>
    <s v="Office"/>
    <n v="17"/>
    <s v="NA"/>
    <n v="0"/>
    <n v="0"/>
    <n v="0"/>
    <n v="0"/>
    <n v="3600"/>
    <n v="3600"/>
    <n v="0"/>
    <x v="4"/>
    <n v="100"/>
    <n v="0"/>
    <n v="0"/>
    <n v="17"/>
    <n v="0"/>
    <n v="0"/>
    <n v="0"/>
    <n v="1"/>
    <n v="0"/>
    <n v="42"/>
    <s v="M"/>
    <n v="2"/>
    <n v="4300"/>
    <n v="393"/>
    <s v="&lt; 6000 HDD"/>
    <n v="100"/>
    <n v="0"/>
    <n v="0"/>
    <s v="No"/>
    <n v="48"/>
    <n v="48"/>
    <n v="26.04"/>
    <n v="45.96"/>
    <n v="1"/>
    <n v="0"/>
    <n v="0"/>
    <s v="40-49 Hrs/Wk"/>
    <n v="52"/>
    <b v="1"/>
    <b v="0"/>
    <b v="1"/>
    <b v="0"/>
    <b v="0"/>
    <b v="0"/>
    <b v="0"/>
    <b v="0"/>
    <b v="0"/>
    <s v="NA"/>
    <s v="NA"/>
    <s v="NA"/>
    <s v="NA"/>
    <s v="Yes"/>
    <n v="20"/>
    <n v="100"/>
    <s v="No"/>
    <s v="Yes"/>
    <n v="20"/>
    <n v="100"/>
    <s v="No"/>
    <s v="No"/>
    <s v="NA"/>
    <s v="NA"/>
    <s v="No"/>
    <s v="Yes"/>
    <n v="25"/>
    <n v="40"/>
    <s v="No"/>
    <s v="No"/>
    <s v="NA"/>
    <s v="NA"/>
    <s v="No"/>
    <s v="No"/>
    <s v="NA"/>
    <s v="NA"/>
    <s v="No"/>
    <s v="Yes"/>
    <n v="5"/>
    <n v="60"/>
    <s v="No"/>
    <s v="Yes"/>
    <n v="15"/>
    <n v="20"/>
    <s v="No"/>
    <n v="3600"/>
    <n v="0"/>
    <n v="9"/>
    <n v="32400"/>
    <n v="30"/>
    <n v="0"/>
    <n v="0"/>
    <n v="0"/>
    <n v="17"/>
    <n v="83"/>
    <n v="0"/>
    <n v="0"/>
    <n v="0"/>
    <n v="0"/>
    <n v="100"/>
    <n v="0"/>
    <n v="0"/>
    <n v="0"/>
    <n v="9720"/>
    <n v="100"/>
    <n v="0"/>
    <n v="0"/>
    <s v="P"/>
    <s v="NA"/>
    <s v="30+ years"/>
    <n v="100"/>
    <n v="0"/>
    <n v="0"/>
    <n v="0"/>
    <n v="0"/>
    <n v="0"/>
    <n v="0"/>
    <n v="0"/>
    <n v="100"/>
    <n v="1764.7059999999999"/>
    <n v="17"/>
    <n v="83"/>
    <n v="0"/>
    <n v="0"/>
    <b v="0"/>
    <n v="0"/>
    <n v="83"/>
    <n v="0"/>
    <n v="17"/>
    <n v="0"/>
    <n v="1.339253"/>
    <n v="1.339253"/>
    <s v="NA"/>
    <n v="0"/>
    <n v="0.36944399999999999"/>
    <n v="4821.3119999999999"/>
    <s v="NA"/>
    <n v="0"/>
    <n v="1330"/>
    <n v="16.599630000000001"/>
    <n v="26.925599999999999"/>
    <s v="Y"/>
    <s v="NA"/>
    <n v="0"/>
    <n v="0"/>
    <n v="0"/>
    <n v="6.8637750000000004"/>
    <n v="6.755674"/>
    <n v="7.5091039999999998"/>
    <n v="57.294110000000003"/>
    <n v="64.432580000000002"/>
    <n v="62.680880000000002"/>
    <n v="0"/>
    <n v="0"/>
    <n v="0"/>
    <n v="0"/>
    <n v="0"/>
    <n v="0"/>
    <n v="27.47551"/>
    <n v="15.51402"/>
    <n v="27.64744"/>
    <n v="0"/>
    <n v="0"/>
    <n v="0"/>
    <n v="8.3666020000000003"/>
    <n v="13.29773"/>
    <n v="2.1625760000000001"/>
    <n v="0"/>
    <n v="0"/>
    <n v="0"/>
    <n v="0"/>
    <n v="0"/>
    <n v="0"/>
    <n v="100"/>
    <n v="100"/>
    <n v="100"/>
    <s v="NA"/>
    <s v="NA"/>
    <s v="NA"/>
    <s v="NA"/>
    <s v="NA"/>
    <s v="NA"/>
    <n v="0"/>
    <n v="0"/>
    <n v="0"/>
    <n v="100"/>
    <n v="100"/>
    <n v="100"/>
    <n v="0"/>
    <n v="0"/>
    <n v="0"/>
    <n v="0"/>
    <n v="0"/>
    <n v="0"/>
    <n v="0"/>
    <n v="0"/>
    <n v="0"/>
    <n v="0"/>
    <n v="0"/>
    <n v="0"/>
    <n v="0"/>
    <n v="0"/>
    <n v="0"/>
    <n v="100"/>
    <n v="100"/>
    <n v="100"/>
    <n v="0"/>
    <n v="0"/>
    <n v="0"/>
    <n v="100"/>
    <n v="100"/>
    <n v="100"/>
    <n v="0"/>
    <n v="0"/>
    <n v="0"/>
    <n v="0"/>
    <n v="0"/>
    <n v="0"/>
    <n v="0"/>
    <n v="0"/>
    <n v="0"/>
    <n v="100"/>
    <n v="100"/>
    <n v="100"/>
    <n v="0"/>
    <n v="0"/>
    <n v="0"/>
    <n v="0"/>
    <n v="0"/>
    <n v="0"/>
    <n v="27.47551"/>
    <n v="15.51402"/>
    <n v="27.64744"/>
    <n v="64.157889999999995"/>
    <n v="71.188249999999996"/>
    <n v="70.189989999999995"/>
    <n v="0"/>
    <n v="0"/>
    <n v="0"/>
    <n v="0"/>
    <n v="0"/>
    <n v="0"/>
    <n v="8.3666020000000003"/>
    <n v="13.29773"/>
    <n v="2.1625760000000001"/>
    <n v="0"/>
    <n v="0"/>
    <n v="0"/>
    <n v="0"/>
    <n v="0"/>
    <n v="0"/>
    <n v="0"/>
    <n v="0"/>
    <n v="0"/>
    <n v="100"/>
    <n v="100"/>
    <n v="100"/>
    <n v="0"/>
    <n v="0"/>
    <n v="0"/>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7"/>
    <n v="0"/>
    <s v="Furnace"/>
    <s v="Fuel Oil"/>
    <s v="None"/>
    <s v="20+ Years"/>
    <s v="Electric Resistance"/>
    <s v="Electricity"/>
    <s v="None"/>
    <s v="20+ Years"/>
    <s v="NA"/>
    <s v="NA"/>
    <s v="NA"/>
    <s v="NA"/>
    <s v="NA"/>
    <s v="NA"/>
    <s v="NA"/>
    <s v="NA"/>
    <s v="DX - Air"/>
    <s v="20+ Years"/>
    <s v="None"/>
    <s v="NA"/>
    <s v="NA"/>
    <s v="NA"/>
    <s v="NA"/>
    <s v="NA"/>
    <s v="NA"/>
    <s v="NA"/>
    <s v="NA"/>
    <b v="0"/>
    <b v="0"/>
    <b v="0"/>
    <b v="0"/>
    <b v="0"/>
    <b v="1"/>
    <b v="0"/>
    <b v="0"/>
    <b v="0"/>
    <b v="0"/>
    <b v="0"/>
    <n v="20.02909"/>
    <n v="2"/>
    <n v="2"/>
    <n v="100"/>
    <n v="0"/>
    <n v="0"/>
    <n v="0"/>
    <n v="0"/>
    <n v="100"/>
    <n v="0"/>
    <n v="0"/>
    <s v="NA"/>
    <s v="NA"/>
    <s v="NA"/>
    <s v="NA"/>
    <s v="NA"/>
    <s v="NA"/>
    <s v="NA"/>
    <s v="NA"/>
    <s v="NA"/>
    <s v="NA"/>
    <s v="NA"/>
    <s v="NA"/>
    <s v="NA"/>
    <s v="NA"/>
    <s v="NA"/>
    <s v="NA"/>
    <s v="NA"/>
    <s v="NA"/>
    <s v="NA"/>
    <s v="NA"/>
    <n v="0"/>
    <n v="0"/>
    <n v="0"/>
    <n v="0"/>
    <n v="0"/>
    <n v="0"/>
    <n v="0"/>
    <b v="0"/>
    <b v="0"/>
    <b v="0"/>
    <b v="0"/>
    <b v="0"/>
    <b v="0"/>
    <n v="0"/>
    <s v="N"/>
    <s v="N"/>
    <s v="N"/>
    <s v="N"/>
    <s v="N"/>
    <s v="N"/>
    <s v="N"/>
    <s v="NA"/>
    <s v="NA"/>
    <s v="NA"/>
    <s v="NA"/>
    <s v="NA"/>
    <s v="NA"/>
    <s v="NA"/>
    <s v="NA"/>
    <n v="0"/>
    <n v="0"/>
    <n v="0"/>
    <x v="1"/>
    <s v="NA"/>
    <s v="NA"/>
    <n v="0"/>
    <n v="0"/>
    <n v="0"/>
    <s v="NA"/>
    <s v="NA"/>
    <s v="NA"/>
    <s v="NA"/>
    <s v="NA"/>
    <s v="NA"/>
    <n v="0"/>
    <n v="2"/>
    <n v="0"/>
    <n v="0"/>
    <n v="3"/>
    <n v="1"/>
    <n v="0"/>
    <n v="0"/>
    <n v="0"/>
    <n v="0"/>
    <n v="5.0095429999999999"/>
    <n v="4.9712940000000003"/>
    <s v="actual"/>
    <n v="18034.349999999999"/>
    <n v="17896.66"/>
    <n v="1856.529"/>
    <n v="1378.2070000000001"/>
    <n v="1463.655"/>
    <n v="1431.588"/>
    <n v="1418.021"/>
    <n v="1267.479"/>
    <n v="1245.588"/>
    <n v="1245.2670000000001"/>
    <n v="1262.366"/>
    <n v="1501.933"/>
    <n v="1892.357"/>
    <n v="2071.366"/>
    <n v="1855.096"/>
    <n v="1590.558"/>
    <n v="1649.4449999999999"/>
    <n v="1479.069"/>
    <n v="1385.71"/>
    <n v="1239.396"/>
    <n v="1267.0540000000001"/>
    <n v="1267.731"/>
    <n v="1245.502"/>
    <n v="1433.4559999999999"/>
    <n v="1638.068"/>
    <n v="1845.575"/>
    <s v="NA"/>
    <s v="NA"/>
    <s v="no gas"/>
    <s v="NA"/>
    <s v="NA"/>
    <s v="NA"/>
    <s v="NA"/>
    <s v="NA"/>
    <s v="NA"/>
    <s v="NA"/>
    <s v="NA"/>
    <s v="NA"/>
    <s v="NA"/>
    <s v="NA"/>
    <s v="NA"/>
    <s v="NA"/>
    <s v="NA"/>
    <s v="NA"/>
    <s v="NA"/>
    <s v="NA"/>
    <s v="NA"/>
    <s v="NA"/>
    <s v="NA"/>
    <s v="NA"/>
    <s v="NA"/>
    <s v="NA"/>
    <s v="NA"/>
    <s v="NA"/>
    <s v="NA"/>
  </r>
  <r>
    <x v="107"/>
    <x v="0"/>
    <s v="core"/>
    <x v="9"/>
    <x v="0"/>
    <s v="All Sizes"/>
    <s v="urban"/>
    <n v="37"/>
    <n v="722.11609999999996"/>
    <n v="22566127"/>
    <n v="22566127"/>
    <n v="22566127"/>
    <n v="1930"/>
    <n v="1983"/>
    <s v="1981-2003"/>
    <s v="F"/>
    <m/>
    <s v="Other Warehouse"/>
    <s v="Workshop/Storage"/>
    <s v="Warehouse"/>
    <s v="Warehouse and Storage"/>
    <s v="Warehouse"/>
    <b v="0"/>
    <s v="Warehouse - High Bay"/>
    <n v="93"/>
    <s v="Office"/>
    <n v="7"/>
    <s v="NA"/>
    <n v="0"/>
    <n v="0"/>
    <n v="0"/>
    <n v="0"/>
    <n v="31250"/>
    <n v="31250"/>
    <n v="0"/>
    <x v="1"/>
    <n v="100"/>
    <n v="0"/>
    <n v="100"/>
    <n v="100"/>
    <n v="100"/>
    <n v="0"/>
    <n v="0"/>
    <n v="3"/>
    <n v="0"/>
    <n v="16"/>
    <s v="S"/>
    <n v="0"/>
    <n v="4300"/>
    <n v="393"/>
    <s v="&lt; 6000 HDD"/>
    <n v="0"/>
    <n v="100"/>
    <n v="1"/>
    <s v="No"/>
    <n v="40"/>
    <n v="20"/>
    <n v="20"/>
    <n v="40"/>
    <n v="0"/>
    <n v="0"/>
    <n v="0"/>
    <s v="&lt; 40 Hrs/Wk"/>
    <n v="52"/>
    <b v="1"/>
    <b v="1"/>
    <b v="0"/>
    <b v="0"/>
    <b v="0"/>
    <b v="0"/>
    <b v="0"/>
    <b v="0"/>
    <b v="0"/>
    <s v="NA"/>
    <s v="NA"/>
    <s v="NA"/>
    <s v="NA"/>
    <s v="Yes"/>
    <n v="30"/>
    <n v="100"/>
    <s v="No"/>
    <s v="Yes"/>
    <n v="30"/>
    <n v="100"/>
    <s v="No"/>
    <s v="Yes"/>
    <n v="30"/>
    <n v="100"/>
    <s v="No"/>
    <s v="Yes"/>
    <n v="30"/>
    <n v="100"/>
    <s v="No"/>
    <s v="Yes"/>
    <n v="30"/>
    <n v="100"/>
    <s v="No"/>
    <s v="Yes"/>
    <n v="30"/>
    <n v="100"/>
    <s v="No"/>
    <s v="Yes"/>
    <n v="30"/>
    <n v="100"/>
    <s v="No"/>
    <s v="No"/>
    <s v="NA"/>
    <s v="NA"/>
    <s v="No"/>
    <n v="1818"/>
    <n v="175"/>
    <n v="21"/>
    <n v="45528"/>
    <n v="15"/>
    <n v="0"/>
    <n v="100"/>
    <n v="0"/>
    <n v="0"/>
    <n v="0"/>
    <n v="0"/>
    <n v="0"/>
    <n v="0"/>
    <n v="0"/>
    <n v="0"/>
    <n v="100"/>
    <n v="0"/>
    <n v="0"/>
    <n v="6829.2"/>
    <n v="0"/>
    <n v="100"/>
    <n v="0"/>
    <s v="P"/>
    <n v="0"/>
    <s v="20-30 years"/>
    <n v="0"/>
    <n v="100"/>
    <n v="0"/>
    <n v="0"/>
    <n v="100"/>
    <n v="0"/>
    <n v="0"/>
    <n v="0"/>
    <n v="0"/>
    <n v="18000"/>
    <n v="100"/>
    <n v="0"/>
    <n v="0"/>
    <n v="0"/>
    <b v="1"/>
    <n v="54"/>
    <n v="100"/>
    <n v="0"/>
    <n v="0"/>
    <n v="0"/>
    <n v="0.40701199999999998"/>
    <n v="0.40701199999999998"/>
    <s v="NA"/>
    <n v="0"/>
    <n v="0"/>
    <n v="12719.11"/>
    <s v="NA"/>
    <n v="0"/>
    <n v="0"/>
    <n v="15.23157"/>
    <n v="25.928550000000001"/>
    <s v="N"/>
    <s v="NA"/>
    <n v="0"/>
    <n v="0"/>
    <n v="0"/>
    <n v="0.486292"/>
    <n v="0.69102799999999998"/>
    <n v="0.53707800000000006"/>
    <n v="85.670060000000007"/>
    <n v="73.049899999999994"/>
    <n v="94.616950000000003"/>
    <n v="3.4903249999999999"/>
    <n v="11.05645"/>
    <n v="2.1443989999999999"/>
    <n v="0"/>
    <n v="0"/>
    <n v="0"/>
    <n v="0"/>
    <n v="0"/>
    <n v="0"/>
    <n v="0"/>
    <n v="0"/>
    <n v="0"/>
    <n v="10.35332"/>
    <n v="15.20262"/>
    <n v="2.7015729999999998"/>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8.4430739999999993"/>
    <n v="12.328189999999999"/>
    <n v="8.4430739999999993"/>
    <n v="91.556929999999994"/>
    <n v="87.671809999999994"/>
    <n v="91.556929999999994"/>
    <n v="0"/>
    <n v="0"/>
    <n v="0"/>
    <n v="0"/>
    <n v="0"/>
    <n v="0"/>
    <n v="0"/>
    <n v="0"/>
    <n v="0"/>
    <n v="86.156350000000003"/>
    <n v="73.740930000000006"/>
    <n v="95.154030000000006"/>
    <n v="0"/>
    <n v="0"/>
    <n v="0"/>
    <n v="0"/>
    <n v="0"/>
    <n v="0"/>
    <n v="13.84365"/>
    <n v="26.259070000000001"/>
    <n v="4.8459719999999997"/>
    <s v="NA"/>
    <s v="NA"/>
    <s v="NA"/>
    <s v="NA"/>
    <s v="NA"/>
    <s v="NA"/>
    <s v="NA"/>
    <s v="NA"/>
    <s v="NA"/>
    <s v="NA"/>
    <s v="NA"/>
    <s v="NA"/>
    <s v="NA"/>
    <s v="NA"/>
    <s v="NA"/>
    <b v="0"/>
    <n v="0"/>
    <b v="0"/>
    <n v="0"/>
    <b v="0"/>
    <n v="0"/>
    <b v="0"/>
    <n v="0"/>
    <b v="1"/>
    <n v="86.156350000000003"/>
    <b v="1"/>
    <n v="13.84365"/>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20+ Years"/>
    <s v="None"/>
    <s v="NA"/>
    <s v="NA"/>
    <s v="NA"/>
    <s v="NA"/>
    <s v="NA"/>
    <s v="NA"/>
    <s v="NA"/>
    <s v="NA"/>
    <s v="NA"/>
    <s v="NA"/>
    <s v="NA"/>
    <s v="DX - Air"/>
    <s v="20+ Years"/>
    <s v="None"/>
    <s v="NA"/>
    <s v="NA"/>
    <s v="NA"/>
    <s v="NA"/>
    <s v="NA"/>
    <s v="NA"/>
    <s v="NA"/>
    <s v="NA"/>
    <b v="0"/>
    <b v="1"/>
    <b v="0"/>
    <b v="0"/>
    <b v="0"/>
    <b v="0"/>
    <b v="1"/>
    <b v="1"/>
    <b v="0"/>
    <b v="0"/>
    <b v="0"/>
    <n v="98.736379999999997"/>
    <n v="30"/>
    <n v="3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9"/>
    <n v="0"/>
    <n v="0"/>
    <n v="1"/>
    <n v="1"/>
    <n v="0"/>
    <n v="1"/>
    <n v="0"/>
    <n v="0"/>
    <n v="2.889662"/>
    <n v="2.8759589999999999"/>
    <s v="actual"/>
    <n v="90301.94"/>
    <n v="89873.7"/>
    <n v="8059.259"/>
    <n v="7700.741"/>
    <n v="7837.4189999999999"/>
    <n v="7322.5810000000001"/>
    <n v="7554.6670000000004"/>
    <n v="6836.3010000000004"/>
    <n v="7297.0320000000002"/>
    <n v="7688"/>
    <n v="7128.5159999999996"/>
    <n v="7251.6130000000003"/>
    <n v="7403.8710000000001"/>
    <n v="8221.9349999999995"/>
    <n v="8148.5659999999998"/>
    <n v="7198.27"/>
    <n v="7757.3410000000003"/>
    <n v="7284.2060000000001"/>
    <n v="7306.8059999999996"/>
    <n v="6978.1660000000002"/>
    <n v="7497.8940000000002"/>
    <n v="7528.4309999999996"/>
    <n v="7099.4709999999995"/>
    <n v="7357.4170000000004"/>
    <n v="7586.6809999999996"/>
    <n v="8130.4539999999997"/>
    <n v="7.1740999999999999E-2"/>
    <n v="6.9444000000000006E-2"/>
    <s v="actual"/>
    <n v="2241.9119999999998"/>
    <n v="2170.1179999999999"/>
    <n v="421.4667"/>
    <n v="338.24759999999998"/>
    <n v="280.87950000000001"/>
    <n v="142.40629999999999"/>
    <n v="127.66670000000001"/>
    <n v="104.6275"/>
    <n v="105.9559"/>
    <n v="88.416669999999996"/>
    <n v="81.591399999999993"/>
    <n v="112.2247"/>
    <n v="181.74299999999999"/>
    <n v="256.68599999999998"/>
    <n v="305.95620000000002"/>
    <n v="247.4442"/>
    <n v="236.0369"/>
    <n v="188.58680000000001"/>
    <n v="143.13489999999999"/>
    <n v="97.627009999999999"/>
    <n v="76.452650000000006"/>
    <n v="74.834149999999994"/>
    <n v="92.771500000000003"/>
    <n v="161.90950000000001"/>
    <n v="242.6448"/>
    <n v="302.7192"/>
  </r>
  <r>
    <x v="108"/>
    <x v="0"/>
    <s v="core"/>
    <x v="9"/>
    <x v="0"/>
    <s v="All Sizes"/>
    <s v="urban"/>
    <n v="37"/>
    <n v="722.11609999999996"/>
    <n v="4177441"/>
    <n v="4177441"/>
    <n v="4177441"/>
    <n v="1994"/>
    <n v="1994"/>
    <s v="1981-2003"/>
    <s v="F"/>
    <m/>
    <s v="Warehouse, Distribution"/>
    <m/>
    <s v="Warehouse"/>
    <s v="Warehouse and Storage"/>
    <s v="Warehouse"/>
    <b v="0"/>
    <s v="Office"/>
    <n v="64"/>
    <s v="Other"/>
    <n v="36"/>
    <s v="NA"/>
    <n v="0"/>
    <n v="0"/>
    <n v="0"/>
    <n v="0"/>
    <n v="5785"/>
    <n v="5785"/>
    <n v="0"/>
    <x v="0"/>
    <n v="100"/>
    <n v="0"/>
    <n v="64"/>
    <n v="100"/>
    <n v="64"/>
    <n v="0"/>
    <n v="0"/>
    <n v="2"/>
    <n v="0"/>
    <n v="0"/>
    <s v="S"/>
    <n v="0"/>
    <n v="4300"/>
    <n v="393"/>
    <s v="&lt; 6000 HDD"/>
    <n v="100"/>
    <n v="0"/>
    <n v="0"/>
    <s v="No"/>
    <n v="68"/>
    <n v="68"/>
    <n v="68"/>
    <n v="68"/>
    <n v="1"/>
    <n v="0"/>
    <n v="0"/>
    <s v="60-79 Hrs/Wk"/>
    <n v="52"/>
    <b v="1"/>
    <b v="1"/>
    <b v="0"/>
    <b v="0"/>
    <b v="0"/>
    <b v="0"/>
    <b v="0"/>
    <b v="0"/>
    <b v="0"/>
    <s v="NA"/>
    <s v="NA"/>
    <s v="NA"/>
    <s v="NA"/>
    <s v="No"/>
    <s v="NA"/>
    <s v="NA"/>
    <s v="No"/>
    <s v="No"/>
    <s v="NA"/>
    <s v="NA"/>
    <s v="No"/>
    <s v="No"/>
    <s v="NA"/>
    <s v="NA"/>
    <s v="No"/>
    <s v="Yes"/>
    <n v="2"/>
    <n v="80"/>
    <s v="No"/>
    <s v="No"/>
    <s v="NA"/>
    <s v="NA"/>
    <s v="No"/>
    <s v="No"/>
    <s v="NA"/>
    <s v="NA"/>
    <s v="No"/>
    <s v="No"/>
    <s v="NA"/>
    <s v="NA"/>
    <s v="No"/>
    <s v="No"/>
    <s v="NA"/>
    <s v="NA"/>
    <s v="No"/>
    <n v="220"/>
    <n v="190"/>
    <n v="10"/>
    <n v="4100"/>
    <n v="20"/>
    <n v="0"/>
    <n v="0"/>
    <n v="0"/>
    <n v="0"/>
    <n v="100"/>
    <n v="0"/>
    <n v="0"/>
    <n v="0"/>
    <n v="100"/>
    <n v="0"/>
    <n v="0"/>
    <n v="0"/>
    <n v="0"/>
    <n v="820"/>
    <n v="0"/>
    <n v="100"/>
    <n v="0"/>
    <s v="P"/>
    <n v="50"/>
    <s v="Age of Building"/>
    <n v="100"/>
    <n v="0"/>
    <n v="0"/>
    <n v="0"/>
    <n v="100"/>
    <n v="0"/>
    <n v="0"/>
    <n v="0"/>
    <n v="0"/>
    <n v="2400"/>
    <n v="0"/>
    <n v="100"/>
    <n v="0"/>
    <n v="0"/>
    <b v="1"/>
    <n v="200"/>
    <n v="100"/>
    <n v="0"/>
    <n v="0"/>
    <n v="0"/>
    <n v="1.243287"/>
    <n v="1.243287"/>
    <s v="NA"/>
    <n v="0"/>
    <n v="0"/>
    <n v="7192.4179999999997"/>
    <s v="NA"/>
    <n v="0"/>
    <n v="0"/>
    <n v="10.369899999999999"/>
    <n v="12.22527"/>
    <s v="N"/>
    <n v="0"/>
    <n v="0"/>
    <n v="0"/>
    <n v="0"/>
    <n v="39.347169999999998"/>
    <n v="71.913539999999998"/>
    <n v="40.823129999999999"/>
    <n v="26.39404"/>
    <n v="14.655049999999999"/>
    <n v="27.384119999999999"/>
    <n v="0.291769"/>
    <n v="1.2188730000000001"/>
    <n v="0.16839599999999999"/>
    <n v="0"/>
    <n v="0"/>
    <n v="0"/>
    <n v="32.853349999999999"/>
    <n v="9.7700329999999997"/>
    <n v="31.351369999999999"/>
    <n v="0"/>
    <n v="0"/>
    <n v="0"/>
    <n v="1.1136729999999999"/>
    <n v="2.4425080000000001"/>
    <n v="0.27299000000000001"/>
    <n v="0"/>
    <n v="0"/>
    <n v="0"/>
    <n v="100"/>
    <n v="100"/>
    <n v="100"/>
    <n v="0"/>
    <n v="0"/>
    <n v="0"/>
    <n v="0"/>
    <n v="0"/>
    <n v="0"/>
    <n v="100"/>
    <n v="100"/>
    <n v="100"/>
    <s v="NA"/>
    <s v="NA"/>
    <s v="NA"/>
    <s v="NA"/>
    <s v="NA"/>
    <s v="NA"/>
    <s v="NA"/>
    <s v="NA"/>
    <s v="NA"/>
    <s v="NA"/>
    <s v="NA"/>
    <s v="NA"/>
    <s v="NA"/>
    <s v="NA"/>
    <s v="NA"/>
    <s v="NA"/>
    <s v="NA"/>
    <s v="NA"/>
    <n v="0"/>
    <n v="0"/>
    <n v="0"/>
    <n v="100"/>
    <n v="100"/>
    <n v="100"/>
    <n v="0"/>
    <n v="0"/>
    <n v="0"/>
    <n v="100"/>
    <n v="100"/>
    <n v="100"/>
    <n v="0"/>
    <n v="0"/>
    <n v="0"/>
    <n v="0"/>
    <n v="0"/>
    <n v="0"/>
    <n v="0"/>
    <n v="0"/>
    <n v="0"/>
    <n v="100"/>
    <n v="100"/>
    <n v="100"/>
    <n v="0"/>
    <n v="0"/>
    <n v="0"/>
    <n v="0"/>
    <n v="0"/>
    <n v="0"/>
    <n v="0"/>
    <n v="0"/>
    <n v="0"/>
    <n v="65.741209999999995"/>
    <n v="86.56859"/>
    <n v="68.207250000000002"/>
    <n v="0"/>
    <n v="0"/>
    <n v="0"/>
    <n v="0"/>
    <n v="0"/>
    <n v="0"/>
    <n v="34.258789999999998"/>
    <n v="13.43141"/>
    <n v="31.792750000000002"/>
    <s v="NA"/>
    <s v="NA"/>
    <s v="NA"/>
    <s v="NA"/>
    <s v="NA"/>
    <s v="NA"/>
    <s v="NA"/>
    <s v="NA"/>
    <s v="NA"/>
    <s v="NA"/>
    <s v="NA"/>
    <s v="NA"/>
    <s v="NA"/>
    <s v="NA"/>
    <s v="NA"/>
    <b v="0"/>
    <n v="0"/>
    <b v="0"/>
    <n v="0"/>
    <b v="0"/>
    <n v="0"/>
    <b v="0"/>
    <n v="0"/>
    <b v="1"/>
    <n v="98.886330000000001"/>
    <b v="0"/>
    <n v="0"/>
    <b v="1"/>
    <n v="1.1136729999999999"/>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0-4 Years"/>
    <s v="Furnace"/>
    <s v="Natural Gas"/>
    <s v="None"/>
    <s v="5-9 Years"/>
    <s v="NA"/>
    <s v="NA"/>
    <s v="NA"/>
    <s v="NA"/>
    <s v="NA"/>
    <s v="NA"/>
    <s v="NA"/>
    <s v="NA"/>
    <s v="DX - Air"/>
    <s v="0-4 Years"/>
    <s v="DX - Air"/>
    <s v="5-9 Years"/>
    <s v="NA"/>
    <s v="NA"/>
    <s v="NA"/>
    <s v="NA"/>
    <s v="NA"/>
    <s v="NA"/>
    <s v="NA"/>
    <b v="0"/>
    <b v="0"/>
    <b v="0"/>
    <b v="0"/>
    <b v="0"/>
    <b v="0"/>
    <b v="0"/>
    <b v="0"/>
    <b v="0"/>
    <b v="1"/>
    <b v="1"/>
    <n v="15.353999999999999"/>
    <n v="20"/>
    <n v="2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3"/>
    <n v="0"/>
    <n v="5"/>
    <n v="4"/>
    <n v="0"/>
    <n v="0"/>
    <n v="0"/>
    <n v="0"/>
    <n v="0"/>
    <n v="28.767510000000001"/>
    <n v="28.250810000000001"/>
    <s v="actual"/>
    <n v="166420"/>
    <n v="163431"/>
    <n v="14763.27"/>
    <n v="13139.31"/>
    <n v="12356.21"/>
    <n v="10686.66"/>
    <n v="11335.31"/>
    <n v="13162.93"/>
    <n v="17671.8"/>
    <n v="13452.7"/>
    <n v="11695.16"/>
    <n v="12604.5"/>
    <n v="18135.66"/>
    <n v="17416.55"/>
    <n v="15696.55"/>
    <n v="13305.58"/>
    <n v="13587.25"/>
    <n v="11947.2"/>
    <n v="11562.1"/>
    <n v="11480.06"/>
    <n v="15881.34"/>
    <n v="16276.79"/>
    <n v="12999.6"/>
    <n v="11517.61"/>
    <n v="13577.99"/>
    <n v="15598.89"/>
    <n v="0.22033700000000001"/>
    <n v="0.27295599999999998"/>
    <s v="actual"/>
    <n v="1274.6489999999999"/>
    <n v="1579.0519999999999"/>
    <n v="334.62799999999999"/>
    <n v="182.48939999999999"/>
    <n v="102.7931"/>
    <n v="56.620690000000003"/>
    <n v="24.838709999999999"/>
    <n v="5.8064520000000002"/>
    <n v="0.35483900000000002"/>
    <n v="0"/>
    <n v="28.965520000000001"/>
    <n v="66.896550000000005"/>
    <n v="208.80459999999999"/>
    <n v="262.45100000000002"/>
    <n v="272.11110000000002"/>
    <n v="212.98840000000001"/>
    <n v="192.7912"/>
    <n v="141.3802"/>
    <n v="87.398700000000005"/>
    <n v="38.191029999999998"/>
    <n v="11.75109"/>
    <n v="9.9149790000000007"/>
    <n v="32.68271"/>
    <n v="108.69750000000001"/>
    <n v="202.7062"/>
    <n v="268.43889999999999"/>
  </r>
  <r>
    <x v="109"/>
    <x v="0"/>
    <s v="core"/>
    <x v="11"/>
    <x v="0"/>
    <s v="&lt;5,001"/>
    <s v="urban"/>
    <n v="13"/>
    <n v="105.0061"/>
    <n v="237313.8"/>
    <n v="175612.2"/>
    <n v="175612.2"/>
    <n v="1989"/>
    <n v="1989"/>
    <s v="1981-2003"/>
    <s v="F"/>
    <m/>
    <s v="Gas Station With A Convenience Store"/>
    <m/>
    <s v="Grocery"/>
    <s v="Food Sales"/>
    <s v="MiniMart"/>
    <b v="0"/>
    <s v="Sales"/>
    <n v="48"/>
    <s v="Storage - Low Bay"/>
    <n v="36"/>
    <s v="Other"/>
    <n v="12"/>
    <n v="0"/>
    <n v="0"/>
    <n v="0"/>
    <n v="2260"/>
    <n v="2260"/>
    <n v="0"/>
    <x v="4"/>
    <n v="74"/>
    <n v="0"/>
    <n v="0"/>
    <n v="74"/>
    <n v="0"/>
    <n v="12"/>
    <n v="14"/>
    <n v="1"/>
    <n v="0"/>
    <n v="20"/>
    <s v="M"/>
    <n v="2"/>
    <n v="4723"/>
    <n v="287"/>
    <s v="&lt; 6000 HDD"/>
    <n v="0"/>
    <n v="100"/>
    <n v="1"/>
    <s v="No"/>
    <n v="168"/>
    <n v="168"/>
    <n v="168"/>
    <n v="168"/>
    <n v="1"/>
    <n v="1"/>
    <n v="1"/>
    <s v="120-168 Hrs/Wk"/>
    <n v="52"/>
    <b v="1"/>
    <b v="0"/>
    <b v="0"/>
    <b v="0"/>
    <b v="0"/>
    <b v="0"/>
    <b v="0"/>
    <b v="0"/>
    <b v="0"/>
    <s v="NA"/>
    <s v="NA"/>
    <s v="NA"/>
    <s v="NA"/>
    <s v="Yes"/>
    <n v="1"/>
    <n v="75"/>
    <s v="No"/>
    <s v="Yes"/>
    <n v="1"/>
    <n v="75"/>
    <s v="No"/>
    <s v="No"/>
    <s v="NA"/>
    <s v="NA"/>
    <s v="No"/>
    <s v="Yes"/>
    <n v="2"/>
    <n v="100"/>
    <s v="No"/>
    <s v="No"/>
    <s v="NA"/>
    <s v="NA"/>
    <s v="No"/>
    <s v="No"/>
    <s v="NA"/>
    <s v="NA"/>
    <s v="No"/>
    <s v="No"/>
    <s v="NA"/>
    <s v="NA"/>
    <s v="No"/>
    <s v="No"/>
    <s v="NA"/>
    <s v="NA"/>
    <s v="No"/>
    <n v="284"/>
    <n v="10"/>
    <s v="NA"/>
    <n v="1884.991"/>
    <n v="19.37462"/>
    <n v="0"/>
    <n v="0"/>
    <n v="86"/>
    <n v="14"/>
    <n v="0"/>
    <n v="0"/>
    <n v="0"/>
    <n v="0"/>
    <n v="0"/>
    <n v="14"/>
    <n v="86"/>
    <n v="0"/>
    <n v="0"/>
    <n v="365.2099"/>
    <n v="0"/>
    <n v="100"/>
    <n v="0"/>
    <s v="S"/>
    <n v="0"/>
    <s v="20-30 years"/>
    <n v="100"/>
    <n v="0"/>
    <n v="0"/>
    <n v="0"/>
    <n v="0"/>
    <n v="100"/>
    <n v="0"/>
    <n v="0"/>
    <n v="0"/>
    <n v="2260"/>
    <n v="100"/>
    <n v="0"/>
    <n v="0"/>
    <n v="0"/>
    <b v="0"/>
    <n v="0"/>
    <n v="100"/>
    <n v="0"/>
    <n v="0"/>
    <n v="0"/>
    <n v="1.8452200000000001"/>
    <n v="1.8452200000000001"/>
    <s v="NA"/>
    <n v="0.68805300000000003"/>
    <n v="0.75840700000000005"/>
    <n v="4170.1980000000003"/>
    <s v="NA"/>
    <n v="1555"/>
    <n v="1714"/>
    <n v="9.6426259999999999"/>
    <n v="9.9504249999999992"/>
    <s v="Y"/>
    <n v="25"/>
    <n v="0"/>
    <n v="0"/>
    <n v="0"/>
    <n v="45.31512"/>
    <n v="59.691899999999997"/>
    <n v="46.885919999999999"/>
    <n v="50.298209999999997"/>
    <n v="31.351600000000001"/>
    <n v="52.041739999999997"/>
    <n v="0"/>
    <n v="0"/>
    <n v="0"/>
    <n v="0"/>
    <n v="0"/>
    <n v="0"/>
    <n v="0"/>
    <n v="0"/>
    <n v="0"/>
    <n v="0"/>
    <n v="0"/>
    <n v="0"/>
    <n v="4.386666"/>
    <n v="8.9565029999999997"/>
    <n v="1.072336"/>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22.41929"/>
    <n v="42.24391"/>
    <n v="22.41929"/>
    <n v="0"/>
    <n v="0"/>
    <n v="0"/>
    <n v="0"/>
    <n v="0"/>
    <n v="0"/>
    <n v="77.580709999999996"/>
    <n v="57.75609"/>
    <n v="77.580709999999996"/>
    <n v="0"/>
    <n v="0"/>
    <n v="0"/>
    <n v="95.613330000000005"/>
    <n v="91.043499999999995"/>
    <n v="98.927660000000003"/>
    <n v="0"/>
    <n v="0"/>
    <n v="0"/>
    <n v="0"/>
    <n v="0"/>
    <n v="0"/>
    <n v="4.386666"/>
    <n v="8.9565029999999997"/>
    <n v="1.072336"/>
    <s v="NA"/>
    <s v="NA"/>
    <s v="NA"/>
    <s v="NA"/>
    <s v="NA"/>
    <s v="NA"/>
    <s v="NA"/>
    <s v="NA"/>
    <s v="NA"/>
    <s v="NA"/>
    <s v="NA"/>
    <s v="NA"/>
    <s v="NA"/>
    <s v="NA"/>
    <s v="NA"/>
    <b v="0"/>
    <n v="0"/>
    <b v="0"/>
    <n v="0"/>
    <b v="0"/>
    <n v="0"/>
    <b v="0"/>
    <n v="0"/>
    <b v="1"/>
    <n v="100"/>
    <b v="0"/>
    <n v="0"/>
    <b v="0"/>
    <n v="0"/>
    <b v="0"/>
    <n v="0"/>
    <n v="0"/>
    <n v="0"/>
    <n v="0"/>
    <n v="33.255540000000003"/>
    <n v="33.333329999999997"/>
    <n v="30.883140000000001"/>
    <n v="0"/>
    <n v="0"/>
    <n v="0"/>
    <n v="66.744460000000004"/>
    <n v="66.666669999999996"/>
    <n v="69.116860000000003"/>
    <n v="0"/>
    <n v="0"/>
    <n v="0"/>
    <n v="0"/>
    <n v="0"/>
    <n v="0"/>
    <n v="0"/>
    <n v="0"/>
    <n v="0"/>
    <n v="0"/>
    <n v="0"/>
    <n v="0"/>
    <n v="0"/>
    <n v="0"/>
    <n v="0"/>
    <n v="33.255540000000003"/>
    <n v="33.333329999999997"/>
    <n v="30.883140000000001"/>
    <n v="66.744460000000004"/>
    <n v="66.666669999999996"/>
    <n v="69.116860000000003"/>
    <n v="0"/>
    <n v="0"/>
    <n v="0"/>
    <n v="0"/>
    <n v="0"/>
    <n v="0"/>
    <b v="0"/>
    <n v="0"/>
    <b v="0"/>
    <n v="0"/>
    <b v="1"/>
    <n v="33.255540000000003"/>
    <b v="1"/>
    <n v="66.744460000000004"/>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4"/>
    <n v="0"/>
    <s v="Heat Pump"/>
    <s v="Electricity"/>
    <s v="None"/>
    <s v="0-4 Years"/>
    <s v="None"/>
    <s v="NA"/>
    <s v="NA"/>
    <s v="NA"/>
    <s v="NA"/>
    <s v="NA"/>
    <s v="NA"/>
    <s v="NA"/>
    <s v="NA"/>
    <s v="NA"/>
    <s v="NA"/>
    <s v="NA"/>
    <s v="DX - Air"/>
    <s v="0-4 Years"/>
    <s v="None"/>
    <s v="NA"/>
    <s v="NA"/>
    <s v="NA"/>
    <s v="NA"/>
    <s v="NA"/>
    <s v="NA"/>
    <s v="NA"/>
    <s v="NA"/>
    <b v="0"/>
    <b v="0"/>
    <b v="0"/>
    <b v="0"/>
    <b v="0"/>
    <b v="1"/>
    <b v="0"/>
    <b v="1"/>
    <b v="1"/>
    <b v="1"/>
    <b v="1"/>
    <n v="15.353999999999999"/>
    <n v="1"/>
    <n v="1"/>
    <n v="100"/>
    <n v="0"/>
    <n v="0"/>
    <n v="0"/>
    <n v="0"/>
    <n v="100"/>
    <n v="0"/>
    <n v="0"/>
    <s v="NA"/>
    <s v="NA"/>
    <s v="NA"/>
    <s v="NA"/>
    <s v="NA"/>
    <s v="NA"/>
    <s v="NA"/>
    <s v="NA"/>
    <s v="NA"/>
    <b v="1"/>
    <n v="24"/>
    <n v="100"/>
    <s v="T8"/>
    <b v="0"/>
    <n v="0"/>
    <s v="NA"/>
    <b v="1"/>
    <n v="273"/>
    <n v="100"/>
    <s v="T12"/>
    <n v="0"/>
    <n v="0"/>
    <n v="3"/>
    <n v="3"/>
    <n v="0"/>
    <n v="0"/>
    <n v="2"/>
    <b v="1"/>
    <b v="0"/>
    <b v="0"/>
    <b v="0"/>
    <b v="0"/>
    <b v="0"/>
    <n v="90"/>
    <s v="N"/>
    <s v="E"/>
    <s v="N"/>
    <s v="N"/>
    <s v="E"/>
    <s v="N"/>
    <s v="N"/>
    <n v="0"/>
    <n v="0"/>
    <n v="0"/>
    <s v="NA"/>
    <s v="NA"/>
    <s v="NA"/>
    <s v="NA"/>
    <s v="NA"/>
    <n v="0"/>
    <n v="0"/>
    <n v="0"/>
    <x v="1"/>
    <s v="NA"/>
    <s v="NA"/>
    <n v="0"/>
    <n v="0"/>
    <n v="0"/>
    <s v="NA"/>
    <s v="NA"/>
    <s v="NA"/>
    <s v="NA"/>
    <s v="NA"/>
    <s v="NA"/>
    <n v="0"/>
    <n v="0"/>
    <n v="1"/>
    <n v="1"/>
    <n v="1"/>
    <n v="3"/>
    <n v="0"/>
    <n v="0"/>
    <n v="0"/>
    <n v="0"/>
    <n v="122.2257"/>
    <n v="125.1896"/>
    <s v="actual"/>
    <n v="276230"/>
    <n v="282928.40000000002"/>
    <n v="22645.13"/>
    <n v="20490.32"/>
    <n v="23089.66"/>
    <n v="22249.4"/>
    <n v="22987.5"/>
    <n v="23116"/>
    <n v="24921.5"/>
    <n v="24790.5"/>
    <n v="23369.93"/>
    <n v="23478.62"/>
    <n v="22292.54"/>
    <n v="22798.91"/>
    <n v="23678.53"/>
    <n v="21387.06"/>
    <n v="23678.53"/>
    <n v="22914.71"/>
    <n v="23764.93"/>
    <n v="23332.31"/>
    <n v="25118.52"/>
    <n v="25176.12"/>
    <n v="23591.5"/>
    <n v="23692.93"/>
    <n v="22914.71"/>
    <n v="23678.53"/>
    <s v="NA"/>
    <s v="NA"/>
    <s v="no gas"/>
    <s v="NA"/>
    <s v="NA"/>
    <s v="NA"/>
    <s v="NA"/>
    <s v="NA"/>
    <s v="NA"/>
    <s v="NA"/>
    <s v="NA"/>
    <s v="NA"/>
    <s v="NA"/>
    <s v="NA"/>
    <s v="NA"/>
    <s v="NA"/>
    <s v="NA"/>
    <s v="NA"/>
    <s v="NA"/>
    <s v="NA"/>
    <s v="NA"/>
    <s v="NA"/>
    <s v="NA"/>
    <s v="NA"/>
    <s v="NA"/>
    <s v="NA"/>
    <s v="NA"/>
    <s v="NA"/>
    <s v="NA"/>
  </r>
  <r>
    <x v="110"/>
    <x v="0"/>
    <s v="core"/>
    <x v="11"/>
    <x v="0"/>
    <s v="5,001+"/>
    <s v="urban"/>
    <n v="14"/>
    <n v="92.65455"/>
    <n v="3520873"/>
    <n v="3520873"/>
    <n v="3520873"/>
    <n v="2000"/>
    <n v="2000"/>
    <s v="1981-2003"/>
    <s v="F"/>
    <m/>
    <s v="Grocery (&gt; 5000sf)"/>
    <m/>
    <s v="Grocery"/>
    <s v="Food Sales"/>
    <s v="Supermarket"/>
    <b v="0"/>
    <s v="Sales"/>
    <n v="100"/>
    <s v="NA"/>
    <n v="0"/>
    <s v="NA"/>
    <n v="0"/>
    <n v="0"/>
    <n v="0"/>
    <n v="0"/>
    <n v="38000"/>
    <n v="38000"/>
    <n v="0"/>
    <x v="1"/>
    <n v="100"/>
    <n v="0"/>
    <n v="100"/>
    <n v="100"/>
    <n v="100"/>
    <n v="0"/>
    <n v="0"/>
    <n v="1"/>
    <n v="0"/>
    <n v="0"/>
    <s v="S"/>
    <n v="0"/>
    <n v="4532"/>
    <n v="323"/>
    <s v="&lt; 6000 HDD"/>
    <n v="0"/>
    <n v="100"/>
    <n v="1"/>
    <s v="No"/>
    <n v="98"/>
    <n v="168"/>
    <n v="168"/>
    <n v="168"/>
    <n v="1"/>
    <n v="1"/>
    <n v="0"/>
    <s v="80-119 Hrs/Wk"/>
    <s v="NA"/>
    <b v="1"/>
    <b v="1"/>
    <b v="0"/>
    <b v="0"/>
    <b v="0"/>
    <b v="0"/>
    <b v="0"/>
    <b v="0"/>
    <b v="0"/>
    <s v="NA"/>
    <s v="NA"/>
    <s v="NA"/>
    <s v="NA"/>
    <s v="No"/>
    <s v="NA"/>
    <s v="NA"/>
    <s v="No"/>
    <s v="No"/>
    <s v="NA"/>
    <s v="NA"/>
    <s v="No"/>
    <s v="No"/>
    <s v="NA"/>
    <s v="NA"/>
    <s v="No"/>
    <s v="No"/>
    <s v="NA"/>
    <s v="NA"/>
    <s v="No"/>
    <s v="No"/>
    <s v="NA"/>
    <s v="NA"/>
    <s v="No"/>
    <s v="No"/>
    <s v="NA"/>
    <s v="NA"/>
    <s v="No"/>
    <s v="No"/>
    <s v="NA"/>
    <s v="NA"/>
    <s v="No"/>
    <s v="No"/>
    <s v="NA"/>
    <s v="NA"/>
    <s v="No"/>
    <n v="750"/>
    <n v="0"/>
    <n v="15"/>
    <n v="11250"/>
    <n v="20"/>
    <n v="100"/>
    <n v="0"/>
    <n v="0"/>
    <n v="0"/>
    <n v="0"/>
    <n v="0"/>
    <n v="0"/>
    <n v="0"/>
    <n v="0"/>
    <n v="0"/>
    <n v="0"/>
    <n v="0"/>
    <n v="0"/>
    <n v="2250"/>
    <n v="0"/>
    <n v="100"/>
    <n v="0"/>
    <s v="P"/>
    <n v="0"/>
    <s v="Age of Building"/>
    <n v="100"/>
    <n v="0"/>
    <n v="0"/>
    <n v="0"/>
    <n v="100"/>
    <n v="0"/>
    <n v="0"/>
    <n v="0"/>
    <n v="0"/>
    <n v="3500"/>
    <n v="100"/>
    <n v="0"/>
    <n v="0"/>
    <n v="0"/>
    <b v="1"/>
    <n v="150"/>
    <n v="100"/>
    <n v="0"/>
    <n v="0"/>
    <n v="0"/>
    <n v="1.0461050000000001"/>
    <n v="1.0461050000000001"/>
    <s v="NA"/>
    <n v="1.84E-4"/>
    <n v="0"/>
    <n v="39752"/>
    <s v="NA"/>
    <n v="7"/>
    <n v="0"/>
    <n v="12"/>
    <n v="25"/>
    <s v="N"/>
    <s v="NA"/>
    <n v="0"/>
    <n v="0"/>
    <n v="0"/>
    <n v="78.340710000000001"/>
    <n v="91.615849999999995"/>
    <n v="93.10145"/>
    <n v="0"/>
    <n v="0"/>
    <n v="0"/>
    <n v="1.9621649999999999"/>
    <n v="5.9451219999999996"/>
    <n v="1.2971919999999999"/>
    <n v="0"/>
    <n v="0"/>
    <n v="0"/>
    <n v="0"/>
    <n v="0"/>
    <n v="0"/>
    <n v="7.5467999999999993E-2"/>
    <n v="0.45731699999999997"/>
    <n v="9.1986999999999999E-2"/>
    <n v="19.621649999999999"/>
    <n v="1.9817070000000001"/>
    <n v="5.509366"/>
    <n v="0"/>
    <n v="0"/>
    <n v="0"/>
    <n v="0"/>
    <n v="0"/>
    <n v="0"/>
    <n v="100"/>
    <n v="100"/>
    <n v="100"/>
    <n v="100"/>
    <n v="100"/>
    <n v="100"/>
    <n v="0"/>
    <n v="0"/>
    <n v="0"/>
    <n v="0"/>
    <n v="0"/>
    <n v="0"/>
    <n v="0"/>
    <n v="0"/>
    <n v="0"/>
    <n v="0"/>
    <n v="0"/>
    <n v="0"/>
    <n v="0"/>
    <n v="0"/>
    <n v="0"/>
    <n v="100"/>
    <n v="100"/>
    <n v="100"/>
    <n v="0"/>
    <n v="0"/>
    <n v="0"/>
    <s v="NA"/>
    <s v="NA"/>
    <s v="NA"/>
    <s v="NA"/>
    <s v="NA"/>
    <s v="NA"/>
    <n v="20.962039999999998"/>
    <n v="33.943429999999999"/>
    <n v="20.962039999999998"/>
    <n v="79.037959999999998"/>
    <n v="66.056569999999994"/>
    <n v="79.037959999999998"/>
    <n v="0"/>
    <n v="0"/>
    <n v="0"/>
    <n v="0"/>
    <n v="0"/>
    <n v="0"/>
    <s v="NA"/>
    <s v="NA"/>
    <s v="NA"/>
    <s v="NA"/>
    <s v="NA"/>
    <s v="NA"/>
    <s v="NA"/>
    <s v="NA"/>
    <s v="NA"/>
    <s v="NA"/>
    <s v="NA"/>
    <s v="NA"/>
    <n v="0"/>
    <n v="0"/>
    <n v="0"/>
    <n v="78.340710000000001"/>
    <n v="91.615849999999995"/>
    <n v="93.10145"/>
    <n v="0"/>
    <n v="0"/>
    <n v="0"/>
    <n v="0"/>
    <n v="0"/>
    <n v="0"/>
    <n v="21.659289999999999"/>
    <n v="8.3841459999999994"/>
    <n v="6.8985459999999996"/>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A"/>
    <s v="NA"/>
    <s v="NA"/>
    <s v="NA"/>
    <n v="0"/>
    <n v="100"/>
    <s v="Furnace"/>
    <s v="Natural Gas"/>
    <s v="None"/>
    <s v="NA"/>
    <s v="Furnace"/>
    <s v="Natural Gas"/>
    <s v="None"/>
    <s v="NA"/>
    <s v="NA"/>
    <s v="NA"/>
    <s v="NA"/>
    <s v="NA"/>
    <s v="NA"/>
    <s v="NA"/>
    <s v="NA"/>
    <s v="NA"/>
    <s v="DX - Air"/>
    <s v="NA"/>
    <s v="DX - Air"/>
    <s v="NA"/>
    <s v="NA"/>
    <s v="NA"/>
    <s v="NA"/>
    <s v="NA"/>
    <s v="NA"/>
    <s v="NA"/>
    <s v="NA"/>
    <b v="0"/>
    <b v="0"/>
    <b v="0"/>
    <b v="0"/>
    <b v="0"/>
    <b v="0"/>
    <b v="0"/>
    <b v="0"/>
    <b v="0"/>
    <b v="1"/>
    <b v="1"/>
    <n v="284"/>
    <n v="13"/>
    <n v="13"/>
    <n v="29.929580000000001"/>
    <n v="70.070419999999999"/>
    <n v="0"/>
    <n v="0"/>
    <n v="0"/>
    <n v="0"/>
    <n v="100"/>
    <n v="0"/>
    <n v="50"/>
    <n v="50"/>
    <n v="0"/>
    <s v="Unknown"/>
    <s v="NA"/>
    <s v="None"/>
    <s v="Air-cooled"/>
    <s v="No"/>
    <s v="Electronically Commutated"/>
    <b v="1"/>
    <n v="371"/>
    <n v="43.12668"/>
    <s v="T8"/>
    <b v="1"/>
    <n v="2062"/>
    <s v="NA"/>
    <b v="0"/>
    <n v="0"/>
    <s v="NA"/>
    <s v="NA"/>
    <n v="0"/>
    <n v="0"/>
    <n v="6"/>
    <n v="1"/>
    <n v="0"/>
    <n v="0"/>
    <n v="0"/>
    <b v="0"/>
    <b v="0"/>
    <b v="0"/>
    <b v="1"/>
    <b v="0"/>
    <b v="0"/>
    <n v="1500"/>
    <s v="G"/>
    <s v="G"/>
    <s v="G"/>
    <s v="G"/>
    <s v="G"/>
    <s v="G"/>
    <s v="G"/>
    <n v="1"/>
    <n v="1"/>
    <n v="1"/>
    <s v="NA"/>
    <s v="NA"/>
    <s v="NA"/>
    <s v="NA"/>
    <s v="NA"/>
    <n v="0"/>
    <n v="0"/>
    <n v="0"/>
    <x v="1"/>
    <s v="NA"/>
    <s v="NA"/>
    <n v="0"/>
    <n v="0"/>
    <n v="0"/>
    <s v="NA"/>
    <s v="NA"/>
    <s v="NA"/>
    <s v="NA"/>
    <s v="NA"/>
    <s v="NA"/>
    <n v="0"/>
    <n v="8"/>
    <n v="0"/>
    <n v="1"/>
    <n v="1"/>
    <n v="0"/>
    <n v="0"/>
    <n v="0"/>
    <n v="1"/>
    <n v="0"/>
    <n v="41.773629999999997"/>
    <n v="41.894930000000002"/>
    <s v="actual"/>
    <n v="1587398"/>
    <n v="1592007"/>
    <n v="142532.6"/>
    <n v="128745.60000000001"/>
    <n v="139648.4"/>
    <n v="125245.1"/>
    <n v="125953.60000000001"/>
    <n v="128871.3"/>
    <n v="142896.6"/>
    <n v="143014"/>
    <n v="130046.39999999999"/>
    <n v="129040.4"/>
    <n v="119968.2"/>
    <n v="131436"/>
    <n v="135098"/>
    <n v="120475.5"/>
    <n v="131074"/>
    <n v="124740.3"/>
    <n v="128299.6"/>
    <n v="128091.8"/>
    <n v="151500.20000000001"/>
    <n v="150705.60000000001"/>
    <n v="131305"/>
    <n v="127759.1"/>
    <n v="127948.9"/>
    <n v="135009.29999999999"/>
    <n v="0.94773799999999997"/>
    <n v="0.88961599999999996"/>
    <s v="actual"/>
    <n v="36014.03"/>
    <n v="33805.42"/>
    <n v="4621.3389999999999"/>
    <n v="3312.69"/>
    <n v="3458.8130000000001"/>
    <n v="2832.1880000000001"/>
    <n v="2254.857"/>
    <n v="1842.4659999999999"/>
    <n v="1780.6759999999999"/>
    <n v="1984.1880000000001"/>
    <n v="1802.8130000000001"/>
    <n v="3497.9659999999999"/>
    <n v="3810.4059999999999"/>
    <n v="4815.6289999999999"/>
    <n v="4104.67"/>
    <n v="3420.9319999999998"/>
    <n v="3360.1410000000001"/>
    <n v="2862.1860000000001"/>
    <n v="2435.2199999999998"/>
    <n v="1927.4259999999999"/>
    <n v="1743.1690000000001"/>
    <n v="1733.329"/>
    <n v="1927.4259999999999"/>
    <n v="2746.8069999999998"/>
    <n v="3455.8409999999999"/>
    <n v="4088.27"/>
  </r>
  <r>
    <x v="111"/>
    <x v="0"/>
    <s v="core"/>
    <x v="6"/>
    <x v="1"/>
    <s v="100,001+"/>
    <s v="urban"/>
    <n v="26"/>
    <n v="31.325510000000001"/>
    <n v="3223081"/>
    <n v="3223081"/>
    <n v="1063617"/>
    <n v="2006"/>
    <n v="2006"/>
    <s v="2004-2013"/>
    <s v="F"/>
    <m/>
    <s v="Other Office"/>
    <s v="Office with Service Area and Warehouse"/>
    <s v="Office"/>
    <s v="Office"/>
    <s v="Medium Office"/>
    <b v="0"/>
    <s v="Warehouse - High Bay"/>
    <n v="67"/>
    <s v="Office"/>
    <n v="33"/>
    <s v="NA"/>
    <n v="0"/>
    <n v="0"/>
    <n v="0"/>
    <n v="0"/>
    <n v="102890"/>
    <n v="102890"/>
    <n v="0"/>
    <x v="3"/>
    <n v="100"/>
    <n v="0"/>
    <n v="33"/>
    <n v="33"/>
    <n v="100"/>
    <n v="0"/>
    <n v="0"/>
    <n v="2"/>
    <n v="1"/>
    <n v="166"/>
    <s v="S"/>
    <n v="0"/>
    <n v="4723"/>
    <n v="287"/>
    <s v="&lt; 6000 HDD"/>
    <n v="100"/>
    <n v="0"/>
    <n v="0"/>
    <s v="No"/>
    <n v="75"/>
    <n v="65"/>
    <n v="168"/>
    <n v="75"/>
    <n v="1"/>
    <n v="1"/>
    <n v="0"/>
    <s v="60-79 Hrs/Wk"/>
    <n v="52"/>
    <b v="1"/>
    <b v="1"/>
    <b v="1"/>
    <b v="0"/>
    <b v="0"/>
    <b v="0"/>
    <b v="0"/>
    <b v="0"/>
    <b v="1"/>
    <b v="1"/>
    <b v="0"/>
    <b v="0"/>
    <n v="250"/>
    <s v="Yes"/>
    <n v="1"/>
    <n v="1"/>
    <s v="Yes"/>
    <s v="Yes"/>
    <n v="1"/>
    <n v="1"/>
    <s v="Yes"/>
    <s v="No"/>
    <s v="NA"/>
    <s v="NA"/>
    <s v="No"/>
    <s v="No"/>
    <s v="NA"/>
    <s v="NA"/>
    <s v="No"/>
    <s v="No"/>
    <s v="NA"/>
    <s v="NA"/>
    <s v="No"/>
    <s v="No"/>
    <s v="NA"/>
    <s v="NA"/>
    <s v="No"/>
    <s v="No"/>
    <s v="NA"/>
    <s v="NA"/>
    <s v="No"/>
    <s v="No"/>
    <s v="NA"/>
    <s v="NA"/>
    <s v="No"/>
    <n v="1110"/>
    <n v="1110"/>
    <n v="13"/>
    <n v="28860"/>
    <n v="28"/>
    <n v="0"/>
    <n v="100"/>
    <n v="0"/>
    <n v="0"/>
    <n v="0"/>
    <n v="0"/>
    <n v="0"/>
    <n v="0"/>
    <n v="100"/>
    <n v="0"/>
    <n v="0"/>
    <n v="0"/>
    <n v="0"/>
    <n v="8080.8"/>
    <n v="0"/>
    <n v="100"/>
    <n v="0"/>
    <s v="C"/>
    <n v="0"/>
    <s v="Age of Building"/>
    <n v="10.71429"/>
    <n v="0"/>
    <n v="0"/>
    <n v="89.285709999999995"/>
    <n v="100"/>
    <n v="0"/>
    <n v="0"/>
    <n v="0"/>
    <n v="0"/>
    <n v="90000"/>
    <n v="100"/>
    <n v="0"/>
    <n v="0"/>
    <n v="0"/>
    <b v="1"/>
    <n v="416"/>
    <n v="67"/>
    <n v="0"/>
    <n v="0"/>
    <n v="33"/>
    <n v="0.86502299999999999"/>
    <n v="0.86502299999999999"/>
    <s v="NA"/>
    <n v="0"/>
    <n v="0.22216"/>
    <n v="89002.19"/>
    <s v="NA"/>
    <n v="0"/>
    <n v="22858.07"/>
    <n v="9.96861"/>
    <n v="12.73734"/>
    <s v="Y"/>
    <s v="NA"/>
    <n v="39.603050000000003"/>
    <n v="17.02778"/>
    <n v="39.683430000000001"/>
    <n v="57.71611"/>
    <n v="78.854820000000004"/>
    <n v="57.83325"/>
    <n v="0"/>
    <n v="0"/>
    <n v="0"/>
    <n v="0.25969199999999998"/>
    <n v="0.59746600000000005"/>
    <n v="0.144757"/>
    <n v="1.3327260000000001"/>
    <n v="2.6237300000000001"/>
    <n v="1.3354299999999999"/>
    <n v="1.0884160000000001"/>
    <n v="0.89619899999999997"/>
    <n v="1.0031350000000001"/>
    <n v="0"/>
    <n v="0"/>
    <n v="0"/>
    <n v="0"/>
    <n v="0"/>
    <n v="0"/>
    <n v="0"/>
    <n v="0"/>
    <n v="0"/>
    <n v="28.331250000000001"/>
    <n v="33.842970000000001"/>
    <n v="28.331250000000001"/>
    <n v="71.668750000000003"/>
    <n v="66.157030000000006"/>
    <n v="71.668750000000003"/>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97.31917"/>
    <n v="95.88261"/>
    <n v="97.516679999999994"/>
    <n v="1.3481080000000001"/>
    <n v="1.493665"/>
    <n v="1.1478919999999999"/>
    <n v="0"/>
    <n v="0"/>
    <n v="0"/>
    <n v="1.3327260000000001"/>
    <n v="2.6237300000000001"/>
    <n v="1.3354299999999999"/>
    <s v="NA"/>
    <s v="NA"/>
    <s v="NA"/>
    <s v="NA"/>
    <s v="NA"/>
    <s v="NA"/>
    <s v="NA"/>
    <s v="NA"/>
    <s v="NA"/>
    <s v="NA"/>
    <s v="NA"/>
    <s v="NA"/>
    <s v="NA"/>
    <s v="NA"/>
    <s v="NA"/>
    <b v="0"/>
    <n v="0"/>
    <b v="1"/>
    <n v="1.420669"/>
    <b v="0"/>
    <n v="0"/>
    <b v="0"/>
    <n v="0"/>
    <b v="0"/>
    <n v="0"/>
    <b v="0"/>
    <n v="0"/>
    <b v="1"/>
    <n v="1.3327260000000001"/>
    <b v="1"/>
    <n v="97.246610000000004"/>
    <n v="42.991379999999999"/>
    <n v="52.307690000000001"/>
    <n v="41.244709999999998"/>
    <n v="54.86495"/>
    <n v="36.923079999999999"/>
    <n v="57.530189999999997"/>
    <n v="0"/>
    <n v="0"/>
    <n v="0"/>
    <n v="2.1436630000000001"/>
    <n v="10.76923"/>
    <n v="1.2251000000000001"/>
    <n v="0"/>
    <n v="0"/>
    <n v="0"/>
    <n v="0"/>
    <n v="0"/>
    <n v="0"/>
    <n v="0"/>
    <n v="0"/>
    <n v="0"/>
    <n v="0"/>
    <n v="0"/>
    <n v="0"/>
    <n v="0"/>
    <n v="0"/>
    <n v="0"/>
    <n v="93.765879999999996"/>
    <n v="69.230770000000007"/>
    <n v="98.320849999999993"/>
    <n v="0"/>
    <n v="0"/>
    <n v="0"/>
    <n v="6.2341220000000002"/>
    <n v="30.76923"/>
    <n v="1.679149"/>
    <n v="0"/>
    <n v="0"/>
    <n v="0"/>
    <b v="0"/>
    <n v="0"/>
    <b v="0"/>
    <n v="0"/>
    <b v="1"/>
    <n v="99.168779999999998"/>
    <b v="0"/>
    <n v="0"/>
    <b v="1"/>
    <n v="0.83121599999999995"/>
    <b v="0"/>
    <n v="0"/>
    <s v="NA"/>
    <s v="NA"/>
    <s v="NA"/>
    <s v="NA"/>
    <s v="NA"/>
    <s v="NA"/>
    <s v="NA"/>
    <s v="NA"/>
    <s v="NA"/>
    <s v="NA"/>
    <s v="NA"/>
    <s v="NA"/>
    <s v="NA"/>
    <s v="NA"/>
    <s v="NA"/>
    <s v="NA"/>
    <s v="NA"/>
    <s v="NA"/>
    <s v="NA"/>
    <s v="NA"/>
    <s v="NA"/>
    <s v="NA"/>
    <s v="NA"/>
    <s v="NA"/>
    <s v="NA"/>
    <s v="NA"/>
    <s v="NA"/>
    <s v="NA"/>
    <s v="NA"/>
    <s v="NA"/>
    <s v="NA"/>
    <s v="NA"/>
    <s v="NA"/>
    <s v="NA"/>
    <s v="NA"/>
    <s v="NA"/>
    <s v="NA"/>
    <s v="VAV"/>
    <s v="fpb_parallel"/>
    <s v="NA"/>
    <s v="A"/>
    <s v="N"/>
    <n v="60"/>
    <n v="40"/>
    <n v="80.524339999999995"/>
    <n v="19.475660000000001"/>
    <s v="Electric Resistance"/>
    <s v="Electricity"/>
    <s v="Natural Gas"/>
    <s v="5-9 Years"/>
    <s v="Furnace"/>
    <s v="Natural Gas"/>
    <s v="None"/>
    <s v="5-9 Years"/>
    <s v="NA"/>
    <s v="NA"/>
    <s v="NA"/>
    <s v="NA"/>
    <s v="NA"/>
    <s v="NA"/>
    <s v="NA"/>
    <s v="NA"/>
    <s v="DX - Air"/>
    <s v="5-9 Years"/>
    <s v="DX - Air"/>
    <s v="5-9 Years"/>
    <s v="NA"/>
    <s v="NA"/>
    <s v="NA"/>
    <s v="NA"/>
    <s v="NA"/>
    <s v="NA"/>
    <s v="NA"/>
    <b v="1"/>
    <b v="0"/>
    <b v="0"/>
    <b v="0"/>
    <b v="0"/>
    <b v="0"/>
    <b v="0"/>
    <b v="1"/>
    <b v="0"/>
    <b v="1"/>
    <b v="1"/>
    <n v="122.83199999999999"/>
    <n v="7"/>
    <n v="7"/>
    <n v="100"/>
    <n v="0"/>
    <n v="0"/>
    <n v="0"/>
    <n v="0"/>
    <n v="100"/>
    <n v="0"/>
    <n v="0"/>
    <s v="NA"/>
    <s v="NA"/>
    <s v="NA"/>
    <s v="NA"/>
    <s v="NA"/>
    <s v="NA"/>
    <s v="NA"/>
    <s v="NA"/>
    <s v="NA"/>
    <s v="NA"/>
    <s v="NA"/>
    <s v="NA"/>
    <s v="NA"/>
    <s v="NA"/>
    <s v="NA"/>
    <s v="NA"/>
    <s v="NA"/>
    <s v="NA"/>
    <s v="NA"/>
    <s v="NA"/>
    <n v="1"/>
    <n v="1"/>
    <n v="1"/>
    <n v="0"/>
    <n v="0"/>
    <n v="0"/>
    <n v="0"/>
    <b v="0"/>
    <b v="0"/>
    <b v="0"/>
    <b v="0"/>
    <b v="0"/>
    <b v="0"/>
    <n v="0"/>
    <s v="NA"/>
    <s v="NA"/>
    <s v="NA"/>
    <s v="NA"/>
    <s v="NA"/>
    <s v="NA"/>
    <s v="NA"/>
    <s v="NA"/>
    <s v="NA"/>
    <s v="NA"/>
    <s v="NA"/>
    <s v="NA"/>
    <s v="NA"/>
    <s v="NA"/>
    <s v="NA"/>
    <n v="0"/>
    <n v="0"/>
    <n v="0"/>
    <x v="1"/>
    <s v="NA"/>
    <s v="NA"/>
    <n v="0"/>
    <n v="0"/>
    <n v="0"/>
    <s v="NA"/>
    <s v="NA"/>
    <s v="NA"/>
    <s v="NA"/>
    <s v="NA"/>
    <s v="NA"/>
    <n v="0"/>
    <n v="100"/>
    <n v="40"/>
    <n v="40"/>
    <n v="45"/>
    <n v="2"/>
    <n v="0"/>
    <n v="0"/>
    <n v="0"/>
    <s v="NA"/>
    <n v="27.01361"/>
    <n v="27.00638"/>
    <s v="actual"/>
    <n v="2779430"/>
    <n v="2778686"/>
    <n v="254640"/>
    <n v="211845.2"/>
    <n v="225396.2"/>
    <n v="212662.1"/>
    <n v="213890.5"/>
    <n v="222316.4"/>
    <n v="258489.7"/>
    <n v="260200"/>
    <n v="230703.4"/>
    <n v="217448.3"/>
    <n v="223327.1"/>
    <n v="248511.5"/>
    <n v="242859.5"/>
    <n v="212959.5"/>
    <n v="227093.4"/>
    <n v="210890.8"/>
    <n v="210432.1"/>
    <n v="213754.8"/>
    <n v="275888.7"/>
    <n v="278887.59999999998"/>
    <n v="228871.5"/>
    <n v="211832"/>
    <n v="223035.9"/>
    <n v="242180.5"/>
    <n v="3.8865999999999998E-2"/>
    <n v="4.9513000000000001E-2"/>
    <s v="actual"/>
    <n v="3998.9119999999998"/>
    <n v="5094.4309999999996"/>
    <n v="775.77589999999998"/>
    <n v="604.82090000000005"/>
    <n v="419.17910000000001"/>
    <n v="184"/>
    <n v="73.057469999999995"/>
    <n v="22.545449999999999"/>
    <n v="8.1212119999999999"/>
    <n v="8.5333330000000007"/>
    <n v="91.756990000000002"/>
    <n v="199.0763"/>
    <n v="578.86670000000004"/>
    <n v="1033.1780000000001"/>
    <n v="838.10559999999998"/>
    <n v="665.52269999999999"/>
    <n v="612.66920000000005"/>
    <n v="465.97379999999998"/>
    <n v="298.78410000000002"/>
    <n v="141.3022"/>
    <n v="49.617579999999997"/>
    <n v="42.067079999999997"/>
    <n v="130.51580000000001"/>
    <n v="381.83960000000002"/>
    <n v="639.63530000000003"/>
    <n v="828.39779999999996"/>
  </r>
  <r>
    <x v="112"/>
    <x v="0"/>
    <s v="core"/>
    <x v="6"/>
    <x v="0"/>
    <s v="&lt;20,001"/>
    <s v="urban"/>
    <n v="21"/>
    <n v="1568.972"/>
    <n v="7844862"/>
    <n v="7844862"/>
    <n v="7844862"/>
    <n v="1983"/>
    <n v="1983"/>
    <s v="1981-2003"/>
    <s v="F"/>
    <m/>
    <s v="Medical Office"/>
    <m/>
    <s v="Other Health"/>
    <s v="Health Care - Outpatient"/>
    <s v="OtherHealth"/>
    <b v="0"/>
    <s v="Office"/>
    <n v="32"/>
    <s v="NA"/>
    <n v="0"/>
    <s v="NA"/>
    <n v="0"/>
    <n v="68"/>
    <n v="0"/>
    <n v="0"/>
    <n v="5000"/>
    <n v="5000"/>
    <n v="0"/>
    <x v="4"/>
    <n v="100"/>
    <n v="0"/>
    <n v="0"/>
    <n v="100"/>
    <n v="0"/>
    <n v="0"/>
    <n v="0"/>
    <n v="1"/>
    <n v="0"/>
    <n v="30"/>
    <s v="S"/>
    <n v="0"/>
    <n v="4815"/>
    <n v="288"/>
    <s v="&lt; 6000 HDD"/>
    <n v="67"/>
    <n v="33"/>
    <n v="3"/>
    <s v="No"/>
    <n v="40"/>
    <n v="40"/>
    <n v="40"/>
    <n v="40"/>
    <n v="0"/>
    <n v="0"/>
    <n v="0"/>
    <s v="&lt; 40 Hrs/Wk"/>
    <n v="52"/>
    <b v="1"/>
    <b v="0"/>
    <b v="0"/>
    <b v="0"/>
    <b v="0"/>
    <b v="0"/>
    <b v="0"/>
    <b v="0"/>
    <b v="0"/>
    <s v="NA"/>
    <s v="NA"/>
    <s v="NA"/>
    <s v="NA"/>
    <s v="Yes"/>
    <n v="10"/>
    <n v="100"/>
    <s v="No"/>
    <s v="Yes"/>
    <n v="10"/>
    <n v="100"/>
    <s v="No"/>
    <s v="No"/>
    <s v="NA"/>
    <s v="NA"/>
    <s v="No"/>
    <s v="Yes"/>
    <n v="1"/>
    <n v="66"/>
    <s v="Yes"/>
    <s v="Yes"/>
    <n v="1"/>
    <n v="66"/>
    <s v="Yes"/>
    <s v="No"/>
    <s v="NA"/>
    <s v="NA"/>
    <s v="No"/>
    <s v="No"/>
    <s v="NA"/>
    <s v="NA"/>
    <s v="No"/>
    <s v="No"/>
    <s v="NA"/>
    <s v="NA"/>
    <s v="No"/>
    <n v="242"/>
    <n v="0"/>
    <n v="8"/>
    <n v="1936"/>
    <n v="15"/>
    <n v="100"/>
    <n v="0"/>
    <n v="0"/>
    <n v="0"/>
    <n v="0"/>
    <n v="0"/>
    <n v="0"/>
    <n v="0"/>
    <n v="0"/>
    <n v="100"/>
    <n v="0"/>
    <n v="0"/>
    <n v="0"/>
    <n v="290.39999999999998"/>
    <n v="0"/>
    <n v="100"/>
    <n v="0"/>
    <s v="P"/>
    <n v="50"/>
    <s v="20-30 years"/>
    <n v="100"/>
    <n v="0"/>
    <n v="0"/>
    <n v="0"/>
    <n v="0"/>
    <n v="100"/>
    <n v="0"/>
    <n v="0"/>
    <n v="0"/>
    <n v="5305.2669999999998"/>
    <n v="0"/>
    <n v="0"/>
    <n v="100"/>
    <n v="0"/>
    <b v="0"/>
    <n v="0"/>
    <n v="0"/>
    <n v="0"/>
    <n v="100"/>
    <n v="0"/>
    <n v="1.8606910000000001"/>
    <n v="1.8606910000000001"/>
    <s v="NA"/>
    <n v="0"/>
    <n v="8.7999999999999995E-2"/>
    <n v="9303.4570000000003"/>
    <s v="NA"/>
    <n v="0"/>
    <n v="440"/>
    <n v="8"/>
    <n v="8"/>
    <s v="Y"/>
    <s v="NA"/>
    <n v="0"/>
    <n v="0"/>
    <n v="0"/>
    <n v="95.677639999999997"/>
    <n v="81.738"/>
    <n v="97.548509999999993"/>
    <n v="0"/>
    <n v="0"/>
    <n v="0"/>
    <n v="4.3223599999999998"/>
    <n v="18.262"/>
    <n v="2.4514939999999998"/>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8.189"/>
    <n v="29.017579999999999"/>
    <n v="18.189"/>
    <n v="0"/>
    <n v="0"/>
    <n v="0"/>
    <n v="81.811000000000007"/>
    <n v="70.982420000000005"/>
    <n v="81.811000000000007"/>
    <s v="NA"/>
    <s v="NA"/>
    <s v="NA"/>
    <s v="NA"/>
    <s v="NA"/>
    <s v="NA"/>
    <s v="NA"/>
    <s v="NA"/>
    <s v="NA"/>
    <s v="NA"/>
    <s v="NA"/>
    <s v="NA"/>
    <n v="0"/>
    <n v="0"/>
    <n v="0"/>
    <n v="95.677639999999997"/>
    <n v="81.738"/>
    <n v="97.548509999999993"/>
    <n v="4.3223599999999998"/>
    <n v="18.262"/>
    <n v="2.4514939999999998"/>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0-4 Years"/>
    <s v="None"/>
    <s v="NA"/>
    <s v="NA"/>
    <s v="NA"/>
    <s v="NA"/>
    <s v="NA"/>
    <s v="NA"/>
    <s v="NA"/>
    <s v="NA"/>
    <s v="NA"/>
    <s v="NA"/>
    <s v="NA"/>
    <s v="DX - Air"/>
    <s v="0-4 Years"/>
    <s v="None"/>
    <s v="NA"/>
    <s v="NA"/>
    <s v="NA"/>
    <s v="NA"/>
    <s v="NA"/>
    <s v="NA"/>
    <s v="NA"/>
    <s v="NA"/>
    <s v="NA"/>
    <s v="NA"/>
    <s v="NA"/>
    <s v="NA"/>
    <s v="NA"/>
    <s v="NA"/>
    <s v="NA"/>
    <s v="NA"/>
    <s v="NA"/>
    <s v="NA"/>
    <s v="NA"/>
    <n v="38.896799999999999"/>
    <n v="7.2368420000000002"/>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2"/>
    <n v="0"/>
    <n v="0"/>
    <n v="0"/>
    <n v="0"/>
    <n v="11.605359999999999"/>
    <n v="11.51862"/>
    <s v="actual"/>
    <n v="58026.8"/>
    <n v="57593.1"/>
    <n v="5607"/>
    <n v="4460.9809999999998"/>
    <n v="4678.0280000000002"/>
    <n v="4363.991"/>
    <n v="4490.3829999999998"/>
    <n v="4506.2359999999999"/>
    <n v="5136.59"/>
    <n v="4774.1239999999998"/>
    <n v="4624.5429999999997"/>
    <n v="4774.1130000000003"/>
    <n v="4759.8190000000004"/>
    <n v="5850.9870000000001"/>
    <n v="5397.4650000000001"/>
    <n v="4679.0119999999997"/>
    <n v="4928.0110000000004"/>
    <n v="4524.2879999999996"/>
    <n v="4395.7209999999995"/>
    <n v="4275.6679999999997"/>
    <n v="5021.0690000000004"/>
    <n v="5148.2520000000004"/>
    <n v="4425.2070000000003"/>
    <n v="4504.4740000000002"/>
    <n v="4890.1239999999998"/>
    <n v="5403.8090000000002"/>
    <s v="NA"/>
    <s v="NA"/>
    <s v="no gas"/>
    <s v="NA"/>
    <s v="NA"/>
    <s v="NA"/>
    <s v="NA"/>
    <s v="NA"/>
    <s v="NA"/>
    <s v="NA"/>
    <s v="NA"/>
    <s v="NA"/>
    <s v="NA"/>
    <s v="NA"/>
    <s v="NA"/>
    <s v="NA"/>
    <s v="NA"/>
    <s v="NA"/>
    <s v="NA"/>
    <s v="NA"/>
    <s v="NA"/>
    <s v="NA"/>
    <s v="NA"/>
    <s v="NA"/>
    <s v="NA"/>
    <s v="NA"/>
    <s v="NA"/>
    <s v="NA"/>
    <s v="NA"/>
  </r>
  <r>
    <x v="113"/>
    <x v="0"/>
    <s v="core"/>
    <x v="4"/>
    <x v="0"/>
    <s v="&lt;20,001"/>
    <s v="urban"/>
    <n v="69"/>
    <n v="411.108"/>
    <n v="3083310"/>
    <n v="2929144"/>
    <n v="0"/>
    <n v="1955"/>
    <n v="1955"/>
    <s v="Pre-1980"/>
    <s v="F"/>
    <m/>
    <s v="Community Center"/>
    <m/>
    <s v="Other"/>
    <s v="Public Assembly"/>
    <s v="Other"/>
    <b v="0"/>
    <s v="Assembly / Recreation"/>
    <n v="64"/>
    <s v="Storage - Low Bay"/>
    <n v="5"/>
    <s v="Kitchen"/>
    <n v="4"/>
    <n v="27"/>
    <n v="0"/>
    <n v="0"/>
    <n v="7500"/>
    <n v="7500"/>
    <n v="0"/>
    <x v="0"/>
    <n v="95"/>
    <n v="0"/>
    <n v="100"/>
    <n v="0"/>
    <n v="0"/>
    <n v="0"/>
    <n v="5"/>
    <n v="2"/>
    <n v="0"/>
    <n v="50"/>
    <s v="S"/>
    <n v="0"/>
    <n v="4815"/>
    <n v="288"/>
    <s v="&lt; 6000 HDD"/>
    <n v="100"/>
    <n v="0"/>
    <n v="0"/>
    <s v="No"/>
    <n v="26"/>
    <n v="26"/>
    <n v="26"/>
    <n v="26"/>
    <n v="1"/>
    <n v="1"/>
    <n v="0"/>
    <s v="&lt; 40 Hrs/Wk"/>
    <n v="52"/>
    <b v="1"/>
    <b v="0"/>
    <b v="0"/>
    <b v="1"/>
    <b v="0"/>
    <b v="0"/>
    <b v="0"/>
    <b v="0"/>
    <b v="0"/>
    <s v="NA"/>
    <s v="NA"/>
    <s v="NA"/>
    <s v="NA"/>
    <s v="No"/>
    <s v="NA"/>
    <s v="NA"/>
    <s v="No"/>
    <s v="No"/>
    <s v="NA"/>
    <s v="NA"/>
    <s v="No"/>
    <s v="No"/>
    <s v="NA"/>
    <s v="NA"/>
    <s v="No"/>
    <s v="No"/>
    <s v="NA"/>
    <s v="NA"/>
    <s v="No"/>
    <s v="Yes"/>
    <n v="2"/>
    <n v="100"/>
    <s v="No"/>
    <s v="Yes"/>
    <n v="2"/>
    <n v="100"/>
    <s v="No"/>
    <s v="No"/>
    <s v="NA"/>
    <s v="NA"/>
    <s v="No"/>
    <s v="Unknown"/>
    <s v="NA"/>
    <s v="NA"/>
    <s v="No"/>
    <n v="280"/>
    <n v="280"/>
    <n v="11"/>
    <n v="6160"/>
    <n v="5"/>
    <n v="0"/>
    <n v="0"/>
    <n v="100"/>
    <n v="0"/>
    <n v="0"/>
    <n v="0"/>
    <n v="0"/>
    <n v="0"/>
    <n v="0"/>
    <n v="100"/>
    <n v="0"/>
    <n v="0"/>
    <n v="0"/>
    <n v="308"/>
    <n v="0"/>
    <n v="100"/>
    <n v="0"/>
    <s v="P"/>
    <n v="100"/>
    <s v="Unknown"/>
    <n v="100"/>
    <n v="0"/>
    <n v="0"/>
    <n v="0"/>
    <n v="0"/>
    <n v="100"/>
    <n v="0"/>
    <n v="0"/>
    <n v="0"/>
    <n v="4489.848"/>
    <n v="0"/>
    <n v="0"/>
    <n v="100"/>
    <n v="0"/>
    <b v="0"/>
    <n v="0"/>
    <n v="100"/>
    <n v="0"/>
    <n v="0"/>
    <n v="0"/>
    <n v="0.74950700000000003"/>
    <n v="0.74950700000000003"/>
    <s v="NA"/>
    <n v="0"/>
    <n v="4.6800000000000001E-2"/>
    <n v="5621.3"/>
    <s v="NA"/>
    <n v="0"/>
    <n v="351"/>
    <n v="8.5647690000000001"/>
    <n v="8.9273000000000007"/>
    <s v="Y"/>
    <n v="50"/>
    <n v="0"/>
    <n v="0"/>
    <n v="0"/>
    <n v="0"/>
    <n v="0"/>
    <n v="0"/>
    <n v="79.776169999999993"/>
    <n v="68.759569999999997"/>
    <n v="94.349010000000007"/>
    <n v="0"/>
    <n v="0"/>
    <n v="0"/>
    <n v="0"/>
    <n v="0"/>
    <n v="0"/>
    <n v="0"/>
    <n v="0"/>
    <n v="0"/>
    <n v="0"/>
    <n v="0"/>
    <n v="0"/>
    <n v="20.22383"/>
    <n v="31.24043"/>
    <n v="5.6509910000000003"/>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9.1130010000000006"/>
    <n v="16.703790000000001"/>
    <n v="9.1130010000000006"/>
    <n v="0"/>
    <n v="0"/>
    <n v="0"/>
    <n v="90.887"/>
    <n v="83.296210000000002"/>
    <n v="90.887"/>
    <n v="0"/>
    <n v="0"/>
    <n v="0"/>
    <n v="79.776169999999993"/>
    <n v="68.759569999999997"/>
    <n v="94.349010000000007"/>
    <n v="0"/>
    <n v="0"/>
    <n v="0"/>
    <n v="0"/>
    <n v="0"/>
    <n v="0"/>
    <n v="20.22383"/>
    <n v="31.24043"/>
    <n v="5.6509910000000003"/>
    <s v="NA"/>
    <s v="NA"/>
    <s v="NA"/>
    <s v="NA"/>
    <s v="NA"/>
    <s v="NA"/>
    <s v="NA"/>
    <s v="NA"/>
    <s v="NA"/>
    <s v="NA"/>
    <s v="NA"/>
    <s v="NA"/>
    <s v="NA"/>
    <s v="NA"/>
    <s v="NA"/>
    <b v="0"/>
    <n v="0"/>
    <b v="0"/>
    <n v="0"/>
    <b v="0"/>
    <n v="0"/>
    <b v="0"/>
    <n v="0"/>
    <b v="1"/>
    <n v="100"/>
    <b v="0"/>
    <n v="0"/>
    <b v="0"/>
    <n v="0"/>
    <b v="0"/>
    <n v="0"/>
    <n v="23.076920000000001"/>
    <n v="50"/>
    <n v="41.395600000000002"/>
    <n v="0"/>
    <n v="0"/>
    <n v="0"/>
    <n v="0"/>
    <n v="0"/>
    <n v="0"/>
    <n v="76.923079999999999"/>
    <n v="50"/>
    <n v="58.604399999999998"/>
    <n v="0"/>
    <n v="0"/>
    <n v="0"/>
    <n v="0"/>
    <n v="0"/>
    <n v="0"/>
    <n v="0"/>
    <n v="0"/>
    <n v="0"/>
    <n v="23.076920000000001"/>
    <n v="50"/>
    <n v="41.395600000000002"/>
    <n v="0"/>
    <n v="0"/>
    <n v="0"/>
    <n v="0"/>
    <n v="0"/>
    <n v="0"/>
    <n v="0"/>
    <n v="0"/>
    <n v="0"/>
    <n v="76.923079999999999"/>
    <n v="50"/>
    <n v="58.604399999999998"/>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0"/>
    <s v="Furnace"/>
    <s v="Propane"/>
    <s v="None"/>
    <s v="20+ Years"/>
    <s v="Furnace"/>
    <s v="Propane"/>
    <s v="None"/>
    <s v="20+ Years"/>
    <s v="NA"/>
    <s v="NA"/>
    <s v="NA"/>
    <s v="NA"/>
    <s v="NA"/>
    <s v="NA"/>
    <s v="NA"/>
    <s v="NA"/>
    <s v="None"/>
    <s v="NA"/>
    <s v="None"/>
    <s v="NA"/>
    <s v="NA"/>
    <s v="NA"/>
    <s v="NA"/>
    <s v="NA"/>
    <s v="NA"/>
    <s v="NA"/>
    <s v="NA"/>
    <b v="0"/>
    <b v="0"/>
    <b v="0"/>
    <b v="0"/>
    <b v="1"/>
    <b v="0"/>
    <b v="0"/>
    <b v="0"/>
    <b v="0"/>
    <b v="0"/>
    <b v="0"/>
    <n v="38"/>
    <s v="NA"/>
    <s v="NA"/>
    <n v="100"/>
    <n v="0"/>
    <n v="0"/>
    <n v="0"/>
    <n v="0"/>
    <n v="0"/>
    <n v="0"/>
    <n v="100"/>
    <s v="NA"/>
    <s v="NA"/>
    <s v="NA"/>
    <s v="NA"/>
    <s v="NA"/>
    <s v="NA"/>
    <s v="NA"/>
    <s v="NA"/>
    <s v="NA"/>
    <s v="NA"/>
    <s v="NA"/>
    <s v="NA"/>
    <s v="NA"/>
    <s v="NA"/>
    <s v="NA"/>
    <s v="NA"/>
    <s v="NA"/>
    <s v="NA"/>
    <s v="NA"/>
    <s v="NA"/>
    <n v="0"/>
    <n v="0"/>
    <n v="0"/>
    <n v="0"/>
    <n v="1"/>
    <n v="0"/>
    <n v="1"/>
    <b v="0"/>
    <b v="0"/>
    <b v="0"/>
    <b v="0"/>
    <b v="1"/>
    <b v="0"/>
    <n v="272"/>
    <s v="N"/>
    <s v="N"/>
    <s v="N"/>
    <s v="G"/>
    <s v="N"/>
    <s v="G"/>
    <s v="G"/>
    <s v="NA"/>
    <s v="NA"/>
    <s v="NA"/>
    <s v="NA"/>
    <s v="NA"/>
    <s v="NA"/>
    <s v="NA"/>
    <s v="NA"/>
    <n v="0"/>
    <n v="0"/>
    <n v="0"/>
    <x v="1"/>
    <s v="NA"/>
    <s v="NA"/>
    <n v="0"/>
    <n v="0"/>
    <n v="0"/>
    <s v="NA"/>
    <s v="NA"/>
    <s v="NA"/>
    <s v="NA"/>
    <s v="NA"/>
    <s v="NA"/>
    <n v="0"/>
    <n v="0"/>
    <n v="0"/>
    <n v="0"/>
    <n v="0"/>
    <n v="0"/>
    <n v="0"/>
    <n v="0"/>
    <n v="0"/>
    <n v="0"/>
    <n v="1.721212"/>
    <n v="1.7167509999999999"/>
    <s v="actual"/>
    <n v="12909.09"/>
    <n v="12875.63"/>
    <n v="1132.2049999999999"/>
    <n v="1131.0340000000001"/>
    <n v="1114.943"/>
    <n v="1076.559"/>
    <n v="990.96770000000004"/>
    <n v="914.08230000000003"/>
    <n v="1023.982"/>
    <n v="972.90319999999997"/>
    <n v="913.45939999999996"/>
    <n v="1166.5409999999999"/>
    <n v="1094.194"/>
    <n v="1378.221"/>
    <n v="1246.807"/>
    <n v="1083.8810000000001"/>
    <n v="1145.6300000000001"/>
    <n v="1055.924"/>
    <n v="1020.066"/>
    <n v="948.12180000000001"/>
    <n v="988.56859999999995"/>
    <n v="997.90599999999995"/>
    <n v="953.24080000000004"/>
    <n v="1052.5409999999999"/>
    <n v="1134.77"/>
    <n v="1248.174"/>
    <s v="NA"/>
    <s v="NA"/>
    <s v="no gas"/>
    <s v="NA"/>
    <s v="NA"/>
    <s v="NA"/>
    <s v="NA"/>
    <s v="NA"/>
    <s v="NA"/>
    <s v="NA"/>
    <s v="NA"/>
    <s v="NA"/>
    <s v="NA"/>
    <s v="NA"/>
    <s v="NA"/>
    <s v="NA"/>
    <s v="NA"/>
    <s v="NA"/>
    <s v="NA"/>
    <s v="NA"/>
    <s v="NA"/>
    <s v="NA"/>
    <s v="NA"/>
    <s v="NA"/>
    <s v="NA"/>
    <s v="NA"/>
    <s v="NA"/>
    <s v="NA"/>
    <s v="NA"/>
  </r>
  <r>
    <x v="114"/>
    <x v="0"/>
    <s v="core"/>
    <x v="10"/>
    <x v="0"/>
    <s v="&lt;50,001"/>
    <s v="urban"/>
    <n v="43"/>
    <n v="121.3698"/>
    <n v="1710465"/>
    <n v="1710465"/>
    <n v="769709.2"/>
    <n v="1993"/>
    <n v="1993"/>
    <s v="1981-2003"/>
    <s v="F"/>
    <m/>
    <s v="Assisted Living"/>
    <m/>
    <s v="Hotel-Motel"/>
    <s v="Lodging"/>
    <s v="Lodging"/>
    <b v="0"/>
    <s v="Guest Room"/>
    <n v="55"/>
    <s v="Office"/>
    <n v="3"/>
    <s v="NA"/>
    <n v="0"/>
    <n v="42"/>
    <n v="0"/>
    <n v="0"/>
    <n v="14093"/>
    <n v="14093"/>
    <n v="0"/>
    <x v="0"/>
    <n v="100"/>
    <n v="0"/>
    <n v="0"/>
    <n v="45"/>
    <n v="0"/>
    <n v="0"/>
    <n v="0"/>
    <n v="1"/>
    <n v="0"/>
    <n v="13"/>
    <s v="S"/>
    <n v="0"/>
    <n v="4847"/>
    <n v="261"/>
    <s v="&lt; 6000 HDD"/>
    <n v="0"/>
    <n v="100"/>
    <n v="1"/>
    <s v="No"/>
    <n v="168"/>
    <n v="144"/>
    <n v="144"/>
    <n v="93"/>
    <n v="1"/>
    <n v="1"/>
    <n v="1"/>
    <s v="120-168 Hrs/Wk"/>
    <n v="52"/>
    <b v="1"/>
    <b v="1"/>
    <b v="0"/>
    <b v="0"/>
    <b v="0"/>
    <b v="0"/>
    <b v="0"/>
    <b v="0"/>
    <b v="0"/>
    <s v="NA"/>
    <s v="NA"/>
    <s v="NA"/>
    <s v="NA"/>
    <s v="No"/>
    <s v="NA"/>
    <s v="NA"/>
    <s v="Unknown"/>
    <s v="No"/>
    <s v="NA"/>
    <s v="NA"/>
    <s v="Yes"/>
    <s v="No"/>
    <s v="NA"/>
    <s v="NA"/>
    <s v="Unknown"/>
    <s v="No"/>
    <s v="NA"/>
    <s v="NA"/>
    <s v="Yes"/>
    <s v="No"/>
    <s v="NA"/>
    <s v="NA"/>
    <s v="No"/>
    <s v="No"/>
    <s v="NA"/>
    <s v="NA"/>
    <s v="No"/>
    <s v="No"/>
    <s v="NA"/>
    <s v="NA"/>
    <s v="Unknown"/>
    <s v="No"/>
    <s v="NA"/>
    <s v="NA"/>
    <s v="Unknown"/>
    <n v="564"/>
    <n v="564"/>
    <n v="12"/>
    <n v="6768"/>
    <n v="25"/>
    <n v="0"/>
    <n v="0"/>
    <n v="0"/>
    <n v="100"/>
    <n v="0"/>
    <n v="0"/>
    <n v="0"/>
    <n v="0"/>
    <n v="0"/>
    <n v="100"/>
    <n v="0"/>
    <n v="0"/>
    <n v="0"/>
    <n v="1692"/>
    <n v="0"/>
    <n v="100"/>
    <n v="0"/>
    <s v="P"/>
    <n v="45"/>
    <s v="Age of Building"/>
    <n v="100"/>
    <n v="0"/>
    <n v="0"/>
    <n v="0"/>
    <n v="0"/>
    <n v="0"/>
    <n v="0"/>
    <n v="100"/>
    <n v="0"/>
    <n v="14093"/>
    <n v="0"/>
    <n v="100"/>
    <n v="0"/>
    <n v="0"/>
    <b v="0"/>
    <n v="0"/>
    <n v="100"/>
    <n v="0"/>
    <n v="0"/>
    <n v="0"/>
    <n v="1.7676890000000001"/>
    <n v="1.7676890000000001"/>
    <s v="NA"/>
    <n v="0"/>
    <n v="3.3704999999999999E-2"/>
    <n v="24912.05"/>
    <s v="NA"/>
    <n v="0"/>
    <n v="475"/>
    <n v="7.618595"/>
    <n v="8.126576"/>
    <s v="Y"/>
    <s v="NA"/>
    <n v="0"/>
    <n v="0"/>
    <n v="0"/>
    <n v="0"/>
    <n v="0"/>
    <n v="0"/>
    <n v="16.189060000000001"/>
    <n v="35.359920000000002"/>
    <n v="44.593339999999998"/>
    <n v="0"/>
    <n v="0"/>
    <n v="0"/>
    <n v="0"/>
    <n v="0"/>
    <n v="0"/>
    <n v="0"/>
    <n v="0"/>
    <n v="0"/>
    <n v="0.396791"/>
    <n v="3.683325"/>
    <n v="1.1209990000000001"/>
    <n v="83.414150000000006"/>
    <n v="60.95675"/>
    <n v="54.28566"/>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72.549019999999999"/>
    <n v="83.333330000000004"/>
    <n v="72.549019999999999"/>
    <n v="27.450980000000001"/>
    <n v="16.66667"/>
    <n v="27.450980000000001"/>
    <n v="0"/>
    <n v="0"/>
    <n v="0"/>
    <n v="0"/>
    <n v="0"/>
    <n v="0"/>
    <n v="0"/>
    <n v="0"/>
    <n v="0"/>
    <n v="16.189060000000001"/>
    <n v="35.359920000000002"/>
    <n v="44.593339999999998"/>
    <n v="4.5208069999999996"/>
    <n v="6.4562619999999997"/>
    <n v="2.9421270000000002"/>
    <n v="0"/>
    <n v="0"/>
    <n v="0"/>
    <n v="79.290130000000005"/>
    <n v="58.183819999999997"/>
    <n v="52.464530000000003"/>
    <s v="NA"/>
    <s v="NA"/>
    <s v="NA"/>
    <s v="NA"/>
    <s v="NA"/>
    <s v="NA"/>
    <s v="NA"/>
    <s v="NA"/>
    <s v="NA"/>
    <s v="NA"/>
    <s v="NA"/>
    <s v="NA"/>
    <s v="NA"/>
    <s v="NA"/>
    <s v="NA"/>
    <b v="0"/>
    <n v="0"/>
    <b v="0"/>
    <n v="0"/>
    <b v="0"/>
    <n v="0"/>
    <b v="1"/>
    <n v="1.7141360000000001"/>
    <b v="1"/>
    <n v="97.889070000000004"/>
    <b v="0"/>
    <n v="0"/>
    <b v="1"/>
    <n v="0.396791"/>
    <b v="0"/>
    <n v="0"/>
    <n v="0"/>
    <n v="0"/>
    <n v="0"/>
    <n v="21.052630000000001"/>
    <n v="16.66667"/>
    <n v="21.052630000000001"/>
    <n v="0"/>
    <n v="0"/>
    <n v="0"/>
    <n v="78.947370000000006"/>
    <n v="83.333330000000004"/>
    <n v="78.947370000000006"/>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20+ Years"/>
    <s v="Heat Pump"/>
    <s v="Electricity"/>
    <s v="None"/>
    <s v="20+ Years"/>
    <s v="NA"/>
    <s v="NA"/>
    <s v="NA"/>
    <s v="NA"/>
    <s v="NA"/>
    <s v="NA"/>
    <s v="NA"/>
    <s v="NA"/>
    <s v="DX - Air"/>
    <s v="20+ Years"/>
    <s v="DX - Air"/>
    <s v="0-4 Years"/>
    <s v="NA"/>
    <s v="NA"/>
    <s v="NA"/>
    <s v="NA"/>
    <s v="NA"/>
    <s v="NA"/>
    <s v="NA"/>
    <b v="0"/>
    <b v="0"/>
    <b v="0"/>
    <b v="0"/>
    <b v="1"/>
    <b v="0"/>
    <b v="0"/>
    <b v="0"/>
    <b v="0"/>
    <b v="0"/>
    <b v="0"/>
    <n v="356"/>
    <n v="14.382020000000001"/>
    <n v="20"/>
    <n v="100"/>
    <n v="0"/>
    <n v="0"/>
    <n v="0"/>
    <n v="0"/>
    <n v="0"/>
    <n v="100"/>
    <n v="0"/>
    <s v="NA"/>
    <s v="NA"/>
    <s v="NA"/>
    <s v="NA"/>
    <s v="NA"/>
    <s v="NA"/>
    <s v="NA"/>
    <s v="NA"/>
    <s v="NA"/>
    <s v="NA"/>
    <s v="NA"/>
    <s v="NA"/>
    <s v="NA"/>
    <s v="NA"/>
    <s v="NA"/>
    <s v="NA"/>
    <s v="NA"/>
    <s v="NA"/>
    <s v="NA"/>
    <s v="NA"/>
    <n v="0"/>
    <n v="0"/>
    <n v="0"/>
    <n v="0"/>
    <n v="7"/>
    <n v="0"/>
    <n v="2"/>
    <b v="0"/>
    <b v="0"/>
    <b v="0"/>
    <b v="1"/>
    <b v="0"/>
    <b v="0"/>
    <n v="336"/>
    <s v="N"/>
    <s v="N"/>
    <s v="N"/>
    <s v="G"/>
    <s v="G"/>
    <s v="N"/>
    <s v="G"/>
    <s v="NA"/>
    <s v="NA"/>
    <s v="NA"/>
    <b v="1"/>
    <s v="S"/>
    <n v="100"/>
    <n v="0"/>
    <n v="3"/>
    <n v="26"/>
    <n v="95"/>
    <n v="100"/>
    <x v="0"/>
    <n v="0"/>
    <s v="N"/>
    <n v="0"/>
    <n v="0"/>
    <n v="0"/>
    <b v="0"/>
    <b v="0"/>
    <s v="None"/>
    <b v="0"/>
    <b v="0"/>
    <s v="None"/>
    <n v="0"/>
    <n v="0"/>
    <n v="0"/>
    <n v="0"/>
    <n v="0"/>
    <n v="22"/>
    <n v="0"/>
    <n v="0"/>
    <n v="0"/>
    <n v="0"/>
    <n v="29.510439999999999"/>
    <n v="29.52524"/>
    <s v="actual"/>
    <n v="415890.6"/>
    <n v="416099.2"/>
    <n v="41463.230000000003"/>
    <n v="34628.199999999997"/>
    <n v="36084.57"/>
    <n v="33377.1"/>
    <n v="35467.5"/>
    <n v="37166.980000000003"/>
    <n v="44585.75"/>
    <n v="21573.33"/>
    <n v="19457.14"/>
    <n v="33233.89"/>
    <n v="39743.53"/>
    <n v="39109.33"/>
    <n v="40847.870000000003"/>
    <n v="35447.96"/>
    <n v="37194.21"/>
    <n v="33949.910000000003"/>
    <n v="32232.18"/>
    <n v="29720.48"/>
    <n v="32424.04"/>
    <n v="32658.880000000001"/>
    <n v="30421.16"/>
    <n v="33448.75"/>
    <n v="36759.01"/>
    <n v="40994.75"/>
    <n v="0.32386999999999999"/>
    <n v="0.324156"/>
    <s v="actual"/>
    <n v="4564.2939999999999"/>
    <n v="4568.3320000000003"/>
    <n v="586.89859999999999"/>
    <n v="436"/>
    <n v="417.8621"/>
    <n v="314.63400000000001"/>
    <n v="292.2602"/>
    <n v="310.93329999999997"/>
    <n v="300.7"/>
    <n v="298.9667"/>
    <n v="299.76190000000003"/>
    <n v="344.21660000000003"/>
    <n v="429.67739999999998"/>
    <n v="532.38329999999996"/>
    <n v="503.02249999999998"/>
    <n v="429.53050000000002"/>
    <n v="440.36689999999999"/>
    <n v="391.10120000000001"/>
    <n v="350.63400000000001"/>
    <n v="294.44150000000002"/>
    <n v="273.18029999999999"/>
    <n v="273.49520000000001"/>
    <n v="291.6078"/>
    <n v="376.137"/>
    <n v="439.27359999999999"/>
    <n v="505.54129999999998"/>
  </r>
  <r>
    <x v="115"/>
    <x v="0"/>
    <s v="core"/>
    <x v="8"/>
    <x v="0"/>
    <s v="&lt;20,001"/>
    <s v="urban"/>
    <n v="1"/>
    <n v="907.65440000000001"/>
    <n v="2501496"/>
    <n v="2501496"/>
    <n v="2501496"/>
    <n v="1971"/>
    <n v="1971"/>
    <s v="Pre-1980"/>
    <s v="F"/>
    <m/>
    <s v="Repair Shop"/>
    <m/>
    <s v="Other"/>
    <s v="Service"/>
    <s v="Other"/>
    <b v="0"/>
    <s v="Other"/>
    <n v="63.2"/>
    <s v="Sales"/>
    <n v="24.8"/>
    <s v="Storage - Low Bay"/>
    <n v="12"/>
    <n v="0"/>
    <n v="0"/>
    <n v="0"/>
    <n v="2756"/>
    <n v="2756"/>
    <n v="0"/>
    <x v="4"/>
    <n v="100"/>
    <n v="0"/>
    <n v="0"/>
    <n v="100"/>
    <n v="0"/>
    <n v="0"/>
    <n v="0"/>
    <n v="1"/>
    <n v="0"/>
    <n v="4"/>
    <s v="S"/>
    <n v="0"/>
    <n v="4815"/>
    <n v="288"/>
    <s v="&lt; 6000 HDD"/>
    <n v="75"/>
    <n v="25"/>
    <n v="2"/>
    <s v="No"/>
    <n v="62.56"/>
    <n v="62.56"/>
    <n v="62.56"/>
    <n v="62.56"/>
    <n v="0.752"/>
    <n v="0.752"/>
    <n v="0"/>
    <s v="60-79 Hrs/Wk"/>
    <n v="48"/>
    <b v="1"/>
    <b v="0"/>
    <b v="0"/>
    <b v="0"/>
    <b v="0"/>
    <b v="0"/>
    <b v="0"/>
    <b v="0"/>
    <b v="0"/>
    <b v="1"/>
    <b v="0"/>
    <b v="0"/>
    <s v="NA"/>
    <s v="Yes"/>
    <n v="8"/>
    <n v="25"/>
    <s v="No"/>
    <s v="Yes"/>
    <n v="8"/>
    <n v="25"/>
    <s v="No"/>
    <s v="Unknown"/>
    <s v="NA"/>
    <s v="NA"/>
    <s v="No"/>
    <s v="Unknown"/>
    <s v="NA"/>
    <s v="NA"/>
    <s v="No"/>
    <s v="Unknown"/>
    <s v="NA"/>
    <s v="NA"/>
    <s v="No"/>
    <s v="Unknown"/>
    <s v="NA"/>
    <s v="NA"/>
    <s v="No"/>
    <s v="Unknown"/>
    <s v="NA"/>
    <s v="NA"/>
    <s v="No"/>
    <s v="Unknown"/>
    <s v="NA"/>
    <s v="NA"/>
    <s v="No"/>
    <n v="258"/>
    <n v="0"/>
    <n v="12"/>
    <n v="3096"/>
    <n v="20"/>
    <n v="0"/>
    <n v="0"/>
    <n v="100"/>
    <n v="0"/>
    <n v="0"/>
    <n v="0"/>
    <n v="0"/>
    <n v="0"/>
    <n v="0"/>
    <n v="0"/>
    <n v="100"/>
    <n v="0"/>
    <n v="0"/>
    <n v="619.20000000000005"/>
    <n v="100"/>
    <n v="0"/>
    <n v="0"/>
    <s v="P"/>
    <n v="0"/>
    <s v="Age of Building"/>
    <n v="100"/>
    <n v="0"/>
    <n v="0"/>
    <n v="0"/>
    <n v="100"/>
    <n v="0"/>
    <n v="0"/>
    <n v="0"/>
    <n v="0"/>
    <n v="2944.0709999999999"/>
    <n v="0"/>
    <n v="100"/>
    <n v="0"/>
    <n v="0"/>
    <b v="0"/>
    <n v="0"/>
    <n v="100"/>
    <n v="0"/>
    <n v="0"/>
    <n v="0"/>
    <n v="2.1253790000000001"/>
    <n v="2.1253790000000001"/>
    <s v="NA"/>
    <n v="0"/>
    <n v="1.1247999999999999E-2"/>
    <n v="5857.5450000000001"/>
    <s v="NA"/>
    <n v="0"/>
    <n v="31"/>
    <n v="10.869400000000001"/>
    <n v="10.869400000000001"/>
    <s v="Y"/>
    <n v="30"/>
    <n v="0"/>
    <n v="0"/>
    <n v="0"/>
    <n v="33.759599999999999"/>
    <n v="48.768859999999997"/>
    <n v="33.92136"/>
    <n v="65.165670000000006"/>
    <n v="46.356409999999997"/>
    <n v="65.477909999999994"/>
    <n v="1.0747310000000001"/>
    <n v="4.8747280000000002"/>
    <n v="0.60072499999999995"/>
    <n v="0"/>
    <n v="0"/>
    <n v="0"/>
    <n v="0"/>
    <n v="0"/>
    <n v="0"/>
    <n v="0"/>
    <n v="0"/>
    <n v="0"/>
    <n v="0"/>
    <n v="0"/>
    <n v="0"/>
    <n v="0"/>
    <n v="0"/>
    <n v="0"/>
    <n v="2.4255100000000001"/>
    <n v="4.9977869999999998"/>
    <n v="2.4255100000000001"/>
    <n v="97.574489999999997"/>
    <n v="95.002210000000005"/>
    <n v="97.574489999999997"/>
    <n v="100"/>
    <n v="100"/>
    <n v="100"/>
    <n v="0"/>
    <n v="0"/>
    <n v="0"/>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98.925269999999998"/>
    <n v="95.12527"/>
    <n v="99.399280000000005"/>
    <n v="0"/>
    <n v="0"/>
    <n v="0"/>
    <n v="0.81884299999999999"/>
    <n v="2.4373640000000001"/>
    <n v="0.45769500000000002"/>
    <n v="0.255888"/>
    <n v="2.4373640000000001"/>
    <n v="0.1430299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20+ Years"/>
    <s v="Electric Resistance"/>
    <s v="Electricity"/>
    <s v="None"/>
    <s v="10-19 Years"/>
    <s v="NA"/>
    <s v="NA"/>
    <s v="NA"/>
    <s v="NA"/>
    <s v="NA"/>
    <s v="NA"/>
    <s v="NA"/>
    <s v="NA"/>
    <s v="DX - Air"/>
    <s v="20+ Years"/>
    <s v="DX - Air"/>
    <s v="10-19 Years"/>
    <s v="NA"/>
    <s v="NA"/>
    <s v="NA"/>
    <s v="NA"/>
    <s v="NA"/>
    <s v="NA"/>
    <s v="NA"/>
    <b v="0"/>
    <b v="0"/>
    <b v="0"/>
    <b v="0"/>
    <b v="0"/>
    <b v="1"/>
    <b v="0"/>
    <b v="0"/>
    <b v="0"/>
    <b v="0"/>
    <b v="0"/>
    <n v="12.28857"/>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3"/>
    <n v="0"/>
    <n v="0"/>
    <n v="2"/>
    <n v="2"/>
    <n v="0"/>
    <n v="0"/>
    <n v="0"/>
    <n v="0"/>
    <n v="11.929180000000001"/>
    <n v="14.0199"/>
    <s v="actual"/>
    <n v="32876.83"/>
    <n v="38638.85"/>
    <n v="4673.9669999999996"/>
    <n v="3104.5120000000002"/>
    <n v="2546.096"/>
    <n v="1930.4590000000001"/>
    <n v="1472.8579999999999"/>
    <n v="2024.1590000000001"/>
    <n v="2906.2020000000002"/>
    <n v="2699.0940000000001"/>
    <n v="1701.097"/>
    <n v="1881.422"/>
    <n v="2668.1289999999999"/>
    <n v="5268.8389999999999"/>
    <n v="4789.3500000000004"/>
    <n v="3762.192"/>
    <n v="3440.0659999999998"/>
    <n v="2625.634"/>
    <n v="1897.0909999999999"/>
    <n v="1845.5889999999999"/>
    <n v="3493.65"/>
    <n v="3837.3679999999999"/>
    <n v="2242.65"/>
    <n v="2220.576"/>
    <n v="3677.1019999999999"/>
    <n v="4807.5839999999998"/>
    <s v="NA"/>
    <s v="NA"/>
    <s v="no gas"/>
    <s v="NA"/>
    <s v="NA"/>
    <s v="NA"/>
    <s v="NA"/>
    <s v="NA"/>
    <s v="NA"/>
    <s v="NA"/>
    <s v="NA"/>
    <s v="NA"/>
    <s v="NA"/>
    <s v="NA"/>
    <s v="NA"/>
    <s v="NA"/>
    <s v="NA"/>
    <s v="NA"/>
    <s v="NA"/>
    <s v="NA"/>
    <s v="NA"/>
    <s v="NA"/>
    <s v="NA"/>
    <s v="NA"/>
    <s v="NA"/>
    <s v="NA"/>
    <s v="NA"/>
    <s v="NA"/>
    <s v="NA"/>
  </r>
  <r>
    <x v="116"/>
    <x v="2"/>
    <s v="core"/>
    <x v="4"/>
    <x v="1"/>
    <s v="&lt;20,001"/>
    <s v="urban"/>
    <n v="72"/>
    <n v="335.47109999999998"/>
    <n v="6206216"/>
    <n v="6206216"/>
    <n v="6206216"/>
    <n v="2008"/>
    <n v="2008"/>
    <s v="2004-2013"/>
    <s v="F"/>
    <m/>
    <s v="Religious Assembly"/>
    <m/>
    <s v="Other"/>
    <s v="Religious Worship"/>
    <s v="Other"/>
    <b v="0"/>
    <s v="Assembly / Recreation"/>
    <n v="60"/>
    <s v="Classroom"/>
    <n v="32.5"/>
    <s v="Office"/>
    <n v="5"/>
    <n v="0"/>
    <n v="0"/>
    <n v="0"/>
    <n v="18500"/>
    <n v="18500"/>
    <n v="0"/>
    <x v="0"/>
    <n v="100"/>
    <n v="0"/>
    <n v="97.5"/>
    <n v="100"/>
    <n v="97.5"/>
    <n v="0"/>
    <n v="0"/>
    <n v="1"/>
    <n v="0"/>
    <n v="110"/>
    <s v="M"/>
    <n v="2"/>
    <n v="4401"/>
    <n v="397"/>
    <s v="&lt; 6000 HDD"/>
    <n v="100"/>
    <n v="0"/>
    <n v="0"/>
    <s v="Yes"/>
    <n v="58.875"/>
    <n v="30.375"/>
    <n v="30.25"/>
    <n v="30.375"/>
    <n v="0.92500000000000004"/>
    <n v="0.92500000000000004"/>
    <n v="0"/>
    <s v="50-59 Hrs/Wk"/>
    <n v="52"/>
    <b v="1"/>
    <b v="1"/>
    <b v="0"/>
    <b v="0"/>
    <b v="0"/>
    <b v="0"/>
    <b v="0"/>
    <b v="0"/>
    <b v="0"/>
    <s v="NA"/>
    <s v="NA"/>
    <s v="NA"/>
    <s v="NA"/>
    <s v="No"/>
    <s v="NA"/>
    <s v="NA"/>
    <s v="Yes"/>
    <s v="No"/>
    <s v="NA"/>
    <s v="NA"/>
    <s v="Yes"/>
    <s v="No"/>
    <s v="NA"/>
    <s v="NA"/>
    <s v="Yes"/>
    <s v="No"/>
    <s v="NA"/>
    <s v="NA"/>
    <s v="No"/>
    <s v="No"/>
    <s v="NA"/>
    <s v="NA"/>
    <s v="No"/>
    <s v="Unknown"/>
    <s v="NA"/>
    <s v="NA"/>
    <s v="Unknown"/>
    <s v="No"/>
    <s v="NA"/>
    <s v="NA"/>
    <s v="No"/>
    <s v="No"/>
    <s v="NA"/>
    <s v="NA"/>
    <s v="No"/>
    <n v="620"/>
    <n v="620"/>
    <n v="10"/>
    <n v="6200"/>
    <n v="30"/>
    <n v="0"/>
    <n v="60"/>
    <n v="0"/>
    <n v="40"/>
    <n v="0"/>
    <n v="0"/>
    <n v="0"/>
    <n v="0"/>
    <n v="0"/>
    <n v="40"/>
    <n v="60"/>
    <n v="0"/>
    <n v="0"/>
    <n v="1860"/>
    <n v="0"/>
    <n v="100"/>
    <n v="0"/>
    <s v="P"/>
    <n v="46.666670000000003"/>
    <s v="Age of Building"/>
    <n v="100"/>
    <n v="0"/>
    <n v="0"/>
    <n v="0"/>
    <n v="66.666669999999996"/>
    <n v="0"/>
    <n v="0"/>
    <n v="33.333329999999997"/>
    <n v="0"/>
    <n v="30000"/>
    <n v="0"/>
    <n v="60"/>
    <n v="40"/>
    <n v="0"/>
    <b v="1"/>
    <n v="150"/>
    <n v="100"/>
    <n v="0"/>
    <n v="0"/>
    <n v="0"/>
    <n v="1.755917"/>
    <n v="1.755917"/>
    <s v="NA"/>
    <n v="0"/>
    <n v="0.29589199999999999"/>
    <n v="32484.46"/>
    <s v="NA"/>
    <n v="0"/>
    <n v="5474"/>
    <n v="21.108599999999999"/>
    <n v="24.563220000000001"/>
    <s v="Y"/>
    <n v="80"/>
    <n v="0"/>
    <n v="0"/>
    <n v="0"/>
    <n v="43.348550000000003"/>
    <n v="59.060450000000003"/>
    <n v="71.907319999999999"/>
    <n v="0"/>
    <n v="0"/>
    <n v="0"/>
    <n v="11.0494"/>
    <n v="20.021879999999999"/>
    <n v="10.19617"/>
    <n v="0"/>
    <n v="0"/>
    <n v="0"/>
    <n v="0"/>
    <n v="0"/>
    <n v="0"/>
    <n v="1.8509000000000001E-2"/>
    <n v="0.97784499999999996"/>
    <n v="3.1489999999999997E-2"/>
    <n v="45.583550000000002"/>
    <n v="19.939820000000001"/>
    <n v="17.865030000000001"/>
    <n v="0"/>
    <n v="0"/>
    <n v="0"/>
    <n v="0"/>
    <n v="0"/>
    <n v="0"/>
    <n v="100"/>
    <n v="100"/>
    <n v="100"/>
    <n v="0"/>
    <n v="0"/>
    <n v="0"/>
    <n v="100"/>
    <n v="100"/>
    <n v="100"/>
    <n v="0"/>
    <n v="0"/>
    <n v="0"/>
    <n v="100"/>
    <n v="100"/>
    <n v="100"/>
    <n v="0"/>
    <n v="0"/>
    <n v="0"/>
    <n v="0"/>
    <n v="0"/>
    <n v="0"/>
    <n v="0"/>
    <n v="0"/>
    <n v="0"/>
    <n v="0"/>
    <n v="0"/>
    <n v="0"/>
    <s v="NA"/>
    <s v="NA"/>
    <s v="NA"/>
    <s v="NA"/>
    <s v="NA"/>
    <s v="NA"/>
    <n v="4.5289460000000004"/>
    <n v="15.56096"/>
    <n v="4.5289460000000004"/>
    <n v="11.57328"/>
    <n v="14.47648"/>
    <n v="11.57328"/>
    <n v="83.897779999999997"/>
    <n v="69.962559999999996"/>
    <n v="83.897779999999997"/>
    <n v="0"/>
    <n v="0"/>
    <n v="0"/>
    <s v="NA"/>
    <s v="NA"/>
    <s v="NA"/>
    <s v="NA"/>
    <s v="NA"/>
    <s v="NA"/>
    <s v="NA"/>
    <s v="NA"/>
    <s v="NA"/>
    <s v="NA"/>
    <s v="NA"/>
    <s v="NA"/>
    <n v="0"/>
    <n v="0"/>
    <n v="0"/>
    <n v="43.348550000000003"/>
    <n v="59.060450000000003"/>
    <n v="71.907319999999999"/>
    <n v="2.7460399999999998"/>
    <n v="8.5339170000000006"/>
    <n v="2.533992"/>
    <n v="30.287210000000002"/>
    <n v="12.800879999999999"/>
    <n v="11.87011"/>
    <n v="23.618200000000002"/>
    <n v="19.604759999999999"/>
    <n v="13.68858"/>
    <s v="NA"/>
    <s v="NA"/>
    <s v="NA"/>
    <s v="NA"/>
    <s v="NA"/>
    <s v="NA"/>
    <s v="NA"/>
    <s v="NA"/>
    <s v="NA"/>
    <s v="NA"/>
    <s v="NA"/>
    <s v="NA"/>
    <s v="NA"/>
    <s v="NA"/>
    <s v="NA"/>
    <b v="0"/>
    <n v="0"/>
    <b v="0"/>
    <n v="0"/>
    <b v="0"/>
    <n v="0"/>
    <b v="0"/>
    <n v="0"/>
    <b v="1"/>
    <n v="100"/>
    <b v="0"/>
    <n v="0"/>
    <b v="0"/>
    <n v="0"/>
    <b v="0"/>
    <n v="0"/>
    <n v="23.456340000000001"/>
    <n v="70.270269999999996"/>
    <n v="15.72101"/>
    <n v="75.301419999999993"/>
    <n v="24.32432"/>
    <n v="83.44641"/>
    <n v="0"/>
    <n v="0"/>
    <n v="0"/>
    <n v="1.2422359999999999"/>
    <n v="5.405405"/>
    <n v="0.83257700000000001"/>
    <n v="0"/>
    <n v="0"/>
    <n v="0"/>
    <n v="0"/>
    <n v="0"/>
    <n v="0"/>
    <n v="0"/>
    <n v="0"/>
    <n v="0"/>
    <n v="24.69858"/>
    <n v="75.67568"/>
    <n v="16.55359"/>
    <n v="0"/>
    <n v="0"/>
    <n v="0"/>
    <n v="75.301419999999993"/>
    <n v="24.32432"/>
    <n v="83.44641"/>
    <n v="0"/>
    <n v="0"/>
    <n v="0"/>
    <n v="0"/>
    <n v="0"/>
    <n v="0"/>
    <n v="0"/>
    <n v="0"/>
    <n v="0"/>
    <b v="0"/>
    <n v="0"/>
    <b v="1"/>
    <n v="79.905010000000004"/>
    <b v="1"/>
    <n v="20.094989999999999"/>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NA"/>
    <s v="A"/>
    <s v="Y"/>
    <s v="NA"/>
    <s v="NA"/>
    <n v="34.065930000000002"/>
    <n v="65.934070000000006"/>
    <s v="Boiler"/>
    <s v="Natural Gas"/>
    <s v="Natural Gas"/>
    <s v="5-9 Years"/>
    <s v="Furnace"/>
    <s v="Natural Gas"/>
    <s v="None"/>
    <s v="5-9 Years"/>
    <n v="3"/>
    <s v="Natural Gas"/>
    <n v="310"/>
    <n v="5"/>
    <n v="5"/>
    <s v="SH"/>
    <s v="Y"/>
    <s v="N"/>
    <s v="DX - Air"/>
    <s v="5-9 Years"/>
    <s v="DX - Air"/>
    <s v="5-9 Years"/>
    <s v="NA"/>
    <s v="NA"/>
    <s v="NA"/>
    <s v="NA"/>
    <s v="NA"/>
    <s v="NA"/>
    <s v="NA"/>
    <b v="1"/>
    <b v="0"/>
    <b v="0"/>
    <b v="0"/>
    <b v="0"/>
    <b v="0"/>
    <b v="0"/>
    <b v="1"/>
    <b v="0"/>
    <b v="1"/>
    <b v="0"/>
    <n v="34.119999999999997"/>
    <n v="5"/>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4"/>
    <n v="4"/>
    <s v="NA"/>
    <n v="5"/>
    <n v="4"/>
    <n v="0"/>
    <n v="0"/>
    <n v="0"/>
    <n v="0"/>
    <n v="8.2291889999999999"/>
    <n v="8.1074269999999995"/>
    <s v="actual"/>
    <n v="152240"/>
    <n v="149987.4"/>
    <n v="20320"/>
    <n v="12840"/>
    <n v="12890"/>
    <n v="11550"/>
    <n v="10840"/>
    <n v="9764.848"/>
    <n v="11235.15"/>
    <n v="11522.58"/>
    <n v="10877.42"/>
    <n v="11480"/>
    <n v="12727.06"/>
    <n v="16192.94"/>
    <n v="16395.62"/>
    <n v="13704.06"/>
    <n v="13500.98"/>
    <n v="11669.67"/>
    <n v="10417.76"/>
    <n v="9756.9449999999997"/>
    <n v="11564.95"/>
    <n v="12034.95"/>
    <n v="9981.0400000000009"/>
    <n v="11120.15"/>
    <n v="13641.71"/>
    <n v="16199.57"/>
    <n v="0.226274"/>
    <n v="0.27207599999999998"/>
    <s v="actual"/>
    <n v="4186.0749999999998"/>
    <n v="5033.3999999999996"/>
    <n v="964.51430000000005"/>
    <n v="578.0394"/>
    <n v="450.85340000000002"/>
    <n v="233.45"/>
    <n v="85.032259999999994"/>
    <n v="60.967739999999999"/>
    <n v="0"/>
    <n v="0"/>
    <n v="63.951720000000002"/>
    <n v="258.21600000000001"/>
    <n v="595.20000000000005"/>
    <n v="895.84990000000005"/>
    <n v="888.65070000000003"/>
    <n v="693.07889999999998"/>
    <n v="601.58339999999998"/>
    <n v="443.75349999999997"/>
    <n v="260.76240000000001"/>
    <n v="110.9384"/>
    <n v="24.017589999999998"/>
    <n v="29.736059999999998"/>
    <n v="109.79470000000001"/>
    <n v="362.55119999999999"/>
    <n v="639.32529999999997"/>
    <n v="869.2079"/>
  </r>
  <r>
    <x v="117"/>
    <x v="2"/>
    <s v="core"/>
    <x v="0"/>
    <x v="1"/>
    <s v="&lt;100,001"/>
    <s v="urban"/>
    <n v="53"/>
    <n v="62.683140000000002"/>
    <n v="2809458"/>
    <n v="2809458"/>
    <n v="2809458"/>
    <n v="2007"/>
    <n v="2007"/>
    <s v="2004-2013"/>
    <s v="F"/>
    <m/>
    <s v="Motel"/>
    <m/>
    <s v="Hotel-Motel"/>
    <s v="Lodging"/>
    <s v="Lodging"/>
    <b v="0"/>
    <s v="Guest Room"/>
    <n v="48"/>
    <s v="Assembly / Recreation"/>
    <n v="5"/>
    <s v="NA"/>
    <n v="0"/>
    <n v="47"/>
    <n v="0"/>
    <n v="0"/>
    <n v="44820"/>
    <n v="44820"/>
    <n v="0"/>
    <x v="1"/>
    <n v="100"/>
    <n v="0"/>
    <n v="0"/>
    <n v="100"/>
    <n v="0"/>
    <n v="0"/>
    <n v="0"/>
    <n v="3"/>
    <n v="0"/>
    <n v="75"/>
    <s v="S"/>
    <n v="0"/>
    <n v="5165"/>
    <n v="160"/>
    <s v="&lt; 6000 HDD"/>
    <n v="100"/>
    <n v="0"/>
    <n v="0"/>
    <s v="No"/>
    <n v="168"/>
    <n v="87.36"/>
    <n v="87.36"/>
    <n v="87.36"/>
    <n v="1"/>
    <n v="1"/>
    <n v="1"/>
    <s v="120-168 Hrs/Wk"/>
    <n v="52"/>
    <b v="1"/>
    <b v="1"/>
    <b v="0"/>
    <b v="0"/>
    <b v="0"/>
    <b v="0"/>
    <b v="0"/>
    <b v="0"/>
    <b v="0"/>
    <s v="NA"/>
    <s v="NA"/>
    <s v="NA"/>
    <s v="NA"/>
    <s v="No"/>
    <s v="NA"/>
    <s v="NA"/>
    <s v="Yes"/>
    <s v="No"/>
    <s v="NA"/>
    <s v="NA"/>
    <s v="Yes"/>
    <s v="No"/>
    <s v="NA"/>
    <s v="NA"/>
    <s v="Yes"/>
    <s v="No"/>
    <s v="NA"/>
    <s v="NA"/>
    <s v="No"/>
    <s v="No"/>
    <s v="NA"/>
    <s v="NA"/>
    <s v="No"/>
    <s v="No"/>
    <s v="NA"/>
    <s v="NA"/>
    <s v="No"/>
    <s v="No"/>
    <s v="NA"/>
    <s v="NA"/>
    <s v="No"/>
    <s v="No"/>
    <s v="NA"/>
    <s v="NA"/>
    <s v="No"/>
    <n v="500"/>
    <n v="500"/>
    <n v="9"/>
    <n v="13500"/>
    <n v="45"/>
    <n v="100"/>
    <n v="0"/>
    <n v="0"/>
    <n v="0"/>
    <n v="0"/>
    <n v="0"/>
    <n v="0"/>
    <n v="0"/>
    <n v="0"/>
    <n v="100"/>
    <n v="0"/>
    <n v="0"/>
    <n v="0"/>
    <n v="6075"/>
    <n v="100"/>
    <n v="0"/>
    <n v="0"/>
    <s v="P"/>
    <n v="50"/>
    <s v="5-10 years"/>
    <n v="100"/>
    <n v="0"/>
    <n v="0"/>
    <n v="0"/>
    <n v="100"/>
    <n v="0"/>
    <n v="0"/>
    <n v="0"/>
    <n v="0"/>
    <n v="19281.349999999999"/>
    <n v="100"/>
    <n v="0"/>
    <n v="0"/>
    <n v="0"/>
    <b v="0"/>
    <n v="0"/>
    <n v="100"/>
    <n v="0"/>
    <n v="0"/>
    <n v="0"/>
    <n v="0.47759800000000002"/>
    <n v="0.47759800000000002"/>
    <s v="NA"/>
    <n v="0"/>
    <n v="0.245259"/>
    <n v="21405.919999999998"/>
    <s v="NA"/>
    <n v="0"/>
    <n v="10992.51"/>
    <n v="7.0365349999999998"/>
    <n v="10.505000000000001"/>
    <s v="Y"/>
    <n v="5"/>
    <n v="0"/>
    <n v="0"/>
    <n v="0"/>
    <n v="24.789480000000001"/>
    <n v="16.33464"/>
    <n v="41.242049999999999"/>
    <n v="0"/>
    <n v="0"/>
    <n v="0"/>
    <n v="54.834269999999997"/>
    <n v="67.914370000000005"/>
    <n v="50.748660000000001"/>
    <n v="0"/>
    <n v="0"/>
    <n v="0"/>
    <n v="0"/>
    <n v="0"/>
    <n v="0"/>
    <n v="0"/>
    <n v="0"/>
    <n v="0"/>
    <n v="20.376249999999999"/>
    <n v="15.75098"/>
    <n v="8.0092920000000003"/>
    <n v="0"/>
    <n v="0"/>
    <n v="0"/>
    <n v="0"/>
    <n v="0"/>
    <n v="0"/>
    <n v="100"/>
    <n v="100"/>
    <n v="100"/>
    <n v="54.801020000000001"/>
    <n v="49.390050000000002"/>
    <n v="54.801020000000001"/>
    <n v="45.198979999999999"/>
    <n v="50.609949999999998"/>
    <n v="45.198979999999999"/>
    <n v="0"/>
    <n v="0"/>
    <n v="0"/>
    <n v="100"/>
    <n v="100"/>
    <n v="100"/>
    <n v="0"/>
    <n v="0"/>
    <n v="0"/>
    <n v="0"/>
    <n v="0"/>
    <n v="0"/>
    <n v="0"/>
    <n v="0"/>
    <n v="0"/>
    <n v="0"/>
    <n v="0"/>
    <n v="0"/>
    <s v="NA"/>
    <s v="NA"/>
    <s v="NA"/>
    <s v="NA"/>
    <s v="NA"/>
    <s v="NA"/>
    <n v="0"/>
    <n v="0"/>
    <n v="0"/>
    <n v="82.759739999999994"/>
    <n v="89.823430000000002"/>
    <n v="82.759739999999994"/>
    <n v="0"/>
    <n v="0"/>
    <n v="0"/>
    <n v="17.240259999999999"/>
    <n v="10.17657"/>
    <n v="17.240259999999999"/>
    <s v="NA"/>
    <s v="NA"/>
    <s v="NA"/>
    <s v="NA"/>
    <s v="NA"/>
    <s v="NA"/>
    <s v="NA"/>
    <s v="NA"/>
    <s v="NA"/>
    <s v="NA"/>
    <s v="NA"/>
    <s v="NA"/>
    <n v="2.3939659999999998"/>
    <n v="0.80417099999999997"/>
    <n v="2.2155960000000001"/>
    <n v="24.789480000000001"/>
    <n v="16.33464"/>
    <n v="41.242049999999999"/>
    <n v="0"/>
    <n v="0"/>
    <n v="0"/>
    <n v="0"/>
    <n v="0"/>
    <n v="0"/>
    <n v="72.816550000000007"/>
    <n v="82.861180000000004"/>
    <n v="56.542360000000002"/>
    <n v="0"/>
    <n v="0"/>
    <n v="0"/>
    <n v="0"/>
    <n v="0"/>
    <n v="0"/>
    <n v="0"/>
    <n v="0"/>
    <n v="0"/>
    <n v="0"/>
    <n v="0"/>
    <n v="0"/>
    <n v="100"/>
    <n v="100"/>
    <n v="100"/>
    <b v="0"/>
    <n v="0"/>
    <b v="0"/>
    <n v="0"/>
    <b v="0"/>
    <n v="0"/>
    <b v="0"/>
    <n v="0"/>
    <b v="1"/>
    <n v="100"/>
    <b v="0"/>
    <n v="0"/>
    <b v="0"/>
    <n v="0"/>
    <b v="0"/>
    <n v="0"/>
    <n v="0.28200999999999998"/>
    <n v="9.0909089999999999"/>
    <n v="0.17075199999999999"/>
    <n v="99.71799"/>
    <n v="90.909090000000006"/>
    <n v="99.829250000000002"/>
    <n v="0"/>
    <n v="0"/>
    <n v="0"/>
    <n v="0"/>
    <n v="0"/>
    <n v="0"/>
    <n v="0"/>
    <n v="0"/>
    <n v="0"/>
    <n v="0"/>
    <n v="0"/>
    <n v="0"/>
    <n v="0"/>
    <n v="0"/>
    <n v="0"/>
    <n v="0.28200999999999998"/>
    <n v="9.0909089999999999"/>
    <n v="0.17075199999999999"/>
    <n v="0"/>
    <n v="0"/>
    <n v="0"/>
    <n v="99.71799"/>
    <n v="90.909090000000006"/>
    <n v="99.829250000000002"/>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36.363639999999997"/>
    <n v="63.636360000000003"/>
    <s v="Furnace"/>
    <s v="Natural Gas"/>
    <s v="None"/>
    <s v="NA"/>
    <s v="Electric Resistance"/>
    <s v="Electricity"/>
    <s v="None"/>
    <s v="NA"/>
    <s v="NA"/>
    <s v="NA"/>
    <s v="NA"/>
    <s v="NA"/>
    <s v="NA"/>
    <s v="NA"/>
    <s v="NA"/>
    <s v="NA"/>
    <s v="DX - Air"/>
    <s v="NA"/>
    <s v="DX - Air"/>
    <s v="NA"/>
    <s v="NA"/>
    <s v="NA"/>
    <s v="NA"/>
    <s v="NA"/>
    <s v="NA"/>
    <s v="NA"/>
    <s v="NA"/>
    <b v="0"/>
    <b v="1"/>
    <b v="0"/>
    <b v="0"/>
    <b v="0"/>
    <b v="0"/>
    <b v="0"/>
    <b v="1"/>
    <b v="0"/>
    <b v="0"/>
    <b v="0"/>
    <n v="399.98"/>
    <n v="9"/>
    <n v="9"/>
    <n v="100"/>
    <n v="0"/>
    <n v="0"/>
    <n v="0"/>
    <n v="0"/>
    <n v="0"/>
    <n v="100"/>
    <n v="0"/>
    <s v="NA"/>
    <s v="NA"/>
    <s v="NA"/>
    <s v="NA"/>
    <s v="NA"/>
    <s v="NA"/>
    <s v="NA"/>
    <s v="NA"/>
    <s v="NA"/>
    <s v="NA"/>
    <s v="NA"/>
    <s v="NA"/>
    <s v="NA"/>
    <s v="NA"/>
    <s v="NA"/>
    <s v="NA"/>
    <s v="NA"/>
    <s v="NA"/>
    <s v="NA"/>
    <s v="NA"/>
    <n v="1"/>
    <n v="1"/>
    <n v="0"/>
    <n v="1"/>
    <n v="0"/>
    <n v="0"/>
    <n v="0"/>
    <b v="0"/>
    <b v="0"/>
    <b v="0"/>
    <b v="0"/>
    <b v="0"/>
    <b v="0"/>
    <n v="0"/>
    <s v="NA"/>
    <s v="NA"/>
    <s v="NA"/>
    <s v="NA"/>
    <s v="NA"/>
    <s v="NA"/>
    <s v="NA"/>
    <s v="NA"/>
    <s v="NA"/>
    <s v="NA"/>
    <b v="1"/>
    <s v="L"/>
    <n v="100"/>
    <n v="0"/>
    <n v="2"/>
    <n v="46"/>
    <n v="50"/>
    <n v="0"/>
    <x v="0"/>
    <n v="0"/>
    <s v="N"/>
    <n v="0"/>
    <n v="0"/>
    <n v="0"/>
    <b v="1"/>
    <b v="0"/>
    <s v="Natural Gas"/>
    <b v="1"/>
    <b v="0"/>
    <s v="Natural Gas"/>
    <n v="0"/>
    <n v="0"/>
    <n v="0"/>
    <n v="0"/>
    <n v="0"/>
    <n v="46"/>
    <n v="0"/>
    <n v="0"/>
    <n v="0"/>
    <n v="0"/>
    <n v="6.8026090000000003"/>
    <n v="6.6543739999999998"/>
    <s v="actual"/>
    <n v="304893"/>
    <n v="298249"/>
    <n v="37915.410000000003"/>
    <n v="25216.42"/>
    <n v="26463.91"/>
    <n v="22211"/>
    <n v="18263.23"/>
    <n v="20919.37"/>
    <n v="25761.29"/>
    <n v="25755.8"/>
    <n v="23389.09"/>
    <n v="24930.86"/>
    <n v="26017.99"/>
    <n v="28048.58"/>
    <n v="32840.26"/>
    <n v="27591.42"/>
    <n v="27825.16"/>
    <n v="24308.32"/>
    <n v="21188.799999999999"/>
    <n v="18271.87"/>
    <n v="21272.32"/>
    <n v="21864.21"/>
    <n v="19115.939999999999"/>
    <n v="23239.93"/>
    <n v="27962.18"/>
    <n v="32768.61"/>
    <n v="0.29741299999999998"/>
    <n v="3.7425E-2"/>
    <s v="model"/>
    <n v="13330.07"/>
    <n v="1677.4"/>
    <s v="NA"/>
    <s v="NA"/>
    <s v="NA"/>
    <s v="NA"/>
    <s v="NA"/>
    <s v="NA"/>
    <s v="NA"/>
    <s v="NA"/>
    <s v="NA"/>
    <s v="NA"/>
    <s v="NA"/>
    <s v="NA"/>
    <s v="NA"/>
    <s v="NA"/>
    <s v="NA"/>
    <s v="NA"/>
    <s v="NA"/>
    <s v="NA"/>
    <s v="NA"/>
    <s v="NA"/>
    <s v="NA"/>
    <s v="NA"/>
    <s v="NA"/>
    <s v="NA"/>
  </r>
  <r>
    <x v="118"/>
    <x v="2"/>
    <s v="core"/>
    <x v="6"/>
    <x v="1"/>
    <s v="20,001-100,000"/>
    <s v="urban"/>
    <n v="25"/>
    <n v="120.86060000000001"/>
    <n v="4485137"/>
    <n v="4485137"/>
    <n v="4485137"/>
    <n v="2008"/>
    <n v="2008"/>
    <s v="2004-2013"/>
    <s v="F"/>
    <m/>
    <s v="Office- Admin, Professional, Government, Financial"/>
    <m/>
    <s v="Office"/>
    <s v="Office"/>
    <s v="Medium Office"/>
    <b v="1"/>
    <s v="Office"/>
    <n v="72.095929999999996"/>
    <s v="Classroom"/>
    <n v="10.83832"/>
    <s v="Kitchen"/>
    <n v="1.2042580000000001"/>
    <n v="15.86149"/>
    <n v="0"/>
    <n v="0"/>
    <n v="37110"/>
    <n v="37110"/>
    <n v="0"/>
    <x v="1"/>
    <n v="100"/>
    <n v="0"/>
    <n v="100"/>
    <n v="100"/>
    <n v="100"/>
    <n v="0"/>
    <n v="0"/>
    <n v="3"/>
    <n v="0"/>
    <n v="68"/>
    <s v="S"/>
    <n v="0"/>
    <n v="4990"/>
    <n v="197"/>
    <s v="&lt; 6000 HDD"/>
    <n v="100"/>
    <n v="0"/>
    <n v="0"/>
    <s v="Yes"/>
    <n v="50.296010000000003"/>
    <n v="50.296010000000003"/>
    <n v="52.110819999999997"/>
    <n v="59.39282"/>
    <n v="4.3249999999999997E-2"/>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464"/>
    <n v="464"/>
    <n v="13"/>
    <n v="18096"/>
    <n v="17"/>
    <n v="0"/>
    <n v="0"/>
    <n v="100"/>
    <n v="0"/>
    <n v="0"/>
    <n v="0"/>
    <n v="0"/>
    <n v="0"/>
    <n v="100"/>
    <n v="0"/>
    <n v="0"/>
    <n v="0"/>
    <n v="0"/>
    <n v="3076.32"/>
    <n v="0"/>
    <n v="100"/>
    <n v="0"/>
    <s v="P"/>
    <n v="0"/>
    <s v="Age of Building"/>
    <n v="0"/>
    <n v="0"/>
    <n v="0"/>
    <n v="100"/>
    <n v="0"/>
    <n v="100"/>
    <n v="0"/>
    <n v="0"/>
    <n v="0"/>
    <n v="12023"/>
    <n v="100"/>
    <n v="0"/>
    <n v="0"/>
    <n v="0"/>
    <b v="0"/>
    <n v="0"/>
    <n v="100"/>
    <n v="0"/>
    <n v="0"/>
    <n v="0"/>
    <n v="1.324802"/>
    <n v="1.324802"/>
    <s v="NA"/>
    <n v="0"/>
    <n v="0.10875799999999999"/>
    <n v="49163.39"/>
    <s v="NA"/>
    <n v="0"/>
    <n v="4036"/>
    <n v="9"/>
    <n v="9"/>
    <s v="Y"/>
    <n v="50"/>
    <n v="0"/>
    <n v="0"/>
    <n v="0"/>
    <n v="85.980959999999996"/>
    <n v="78.843190000000007"/>
    <n v="91.642110000000002"/>
    <n v="0"/>
    <n v="0"/>
    <n v="0"/>
    <n v="13.9275"/>
    <n v="19.786940000000001"/>
    <n v="8.2578289999999992"/>
    <n v="0"/>
    <n v="0"/>
    <n v="0"/>
    <n v="0"/>
    <n v="0"/>
    <n v="0"/>
    <n v="9.1535000000000005E-2"/>
    <n v="1.3698650000000001"/>
    <n v="0.100063"/>
    <n v="0"/>
    <n v="0"/>
    <n v="0"/>
    <n v="0"/>
    <n v="0"/>
    <n v="0"/>
    <n v="100"/>
    <n v="100"/>
    <n v="100"/>
    <n v="0"/>
    <n v="0"/>
    <n v="0"/>
    <n v="0"/>
    <n v="0"/>
    <n v="0"/>
    <n v="100"/>
    <n v="100"/>
    <n v="100"/>
    <s v="NA"/>
    <s v="NA"/>
    <s v="NA"/>
    <s v="NA"/>
    <s v="NA"/>
    <s v="NA"/>
    <s v="NA"/>
    <s v="NA"/>
    <s v="NA"/>
    <s v="NA"/>
    <s v="NA"/>
    <s v="NA"/>
    <s v="NA"/>
    <s v="NA"/>
    <s v="NA"/>
    <s v="NA"/>
    <s v="NA"/>
    <s v="NA"/>
    <s v="NA"/>
    <s v="NA"/>
    <s v="NA"/>
    <s v="NA"/>
    <s v="NA"/>
    <s v="NA"/>
    <n v="0"/>
    <n v="0"/>
    <n v="0"/>
    <n v="0.82228400000000001"/>
    <n v="1.3979159999999999"/>
    <n v="0.82228400000000001"/>
    <n v="99.177719999999994"/>
    <n v="98.602080000000001"/>
    <n v="99.177719999999994"/>
    <n v="0"/>
    <n v="0"/>
    <n v="0"/>
    <s v="NA"/>
    <s v="NA"/>
    <s v="NA"/>
    <s v="NA"/>
    <s v="NA"/>
    <s v="NA"/>
    <s v="NA"/>
    <s v="NA"/>
    <s v="NA"/>
    <s v="NA"/>
    <s v="NA"/>
    <s v="NA"/>
    <n v="0"/>
    <n v="0"/>
    <n v="0"/>
    <n v="85.980959999999996"/>
    <n v="78.843190000000007"/>
    <n v="91.642110000000002"/>
    <n v="9.9304919999999992"/>
    <n v="16.133970000000001"/>
    <n v="5.8879390000000003"/>
    <n v="0"/>
    <n v="0"/>
    <n v="0"/>
    <n v="4.0885470000000002"/>
    <n v="5.0228390000000003"/>
    <n v="2.4699529999999998"/>
    <s v="NA"/>
    <s v="NA"/>
    <s v="NA"/>
    <s v="NA"/>
    <s v="NA"/>
    <s v="NA"/>
    <s v="NA"/>
    <s v="NA"/>
    <s v="NA"/>
    <s v="NA"/>
    <s v="NA"/>
    <s v="NA"/>
    <s v="NA"/>
    <s v="NA"/>
    <s v="NA"/>
    <b v="0"/>
    <n v="0"/>
    <b v="0"/>
    <n v="0"/>
    <b v="0"/>
    <n v="0"/>
    <b v="0"/>
    <n v="0"/>
    <b v="0"/>
    <n v="0"/>
    <b v="0"/>
    <n v="0"/>
    <b v="1"/>
    <n v="9.1535000000000005E-2"/>
    <b v="1"/>
    <n v="99.908469999999994"/>
    <n v="0"/>
    <n v="0"/>
    <n v="0"/>
    <n v="100"/>
    <n v="100"/>
    <n v="100"/>
    <n v="0"/>
    <n v="0"/>
    <n v="0"/>
    <n v="0"/>
    <n v="0"/>
    <n v="0"/>
    <n v="0"/>
    <n v="0"/>
    <n v="0"/>
    <n v="0"/>
    <n v="0"/>
    <n v="0"/>
    <n v="0"/>
    <n v="0"/>
    <n v="0"/>
    <n v="9.2170470000000009"/>
    <n v="42.857140000000001"/>
    <n v="5.7852499999999996"/>
    <n v="0"/>
    <n v="0"/>
    <n v="0"/>
    <n v="90.78295"/>
    <n v="57.142859999999999"/>
    <n v="94.214749999999995"/>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standard"/>
    <s v="Constant Volume"/>
    <s v="A"/>
    <s v="N"/>
    <s v="NA"/>
    <n v="1"/>
    <n v="20.692540000000001"/>
    <n v="79.307460000000006"/>
    <s v="Furnace"/>
    <s v="Natural Gas"/>
    <s v="None"/>
    <s v="5-9 Years"/>
    <s v="Electric Resistance"/>
    <s v="Electricity"/>
    <s v="Natural Gas"/>
    <s v="5-9 Years"/>
    <s v="NA"/>
    <s v="NA"/>
    <s v="NA"/>
    <s v="NA"/>
    <s v="NA"/>
    <s v="NA"/>
    <s v="NA"/>
    <s v="NA"/>
    <s v="DX - Air"/>
    <s v="5-9 Years"/>
    <s v="DX - Air"/>
    <s v="5-9 Years"/>
    <s v="NA"/>
    <s v="NA"/>
    <s v="NA"/>
    <s v="NA"/>
    <s v="NA"/>
    <s v="NA"/>
    <s v="NA"/>
    <b v="1"/>
    <b v="0"/>
    <b v="0"/>
    <b v="0"/>
    <b v="0"/>
    <b v="0"/>
    <b v="0"/>
    <b v="1"/>
    <b v="1"/>
    <b v="1"/>
    <b v="1"/>
    <n v="206.4665"/>
    <s v="NA"/>
    <s v="NA"/>
    <n v="0"/>
    <n v="0"/>
    <n v="0"/>
    <n v="0"/>
    <n v="0"/>
    <n v="0"/>
    <n v="0"/>
    <n v="0"/>
    <s v="NA"/>
    <s v="NA"/>
    <s v="NA"/>
    <s v="NA"/>
    <s v="NA"/>
    <s v="NA"/>
    <s v="NA"/>
    <s v="NA"/>
    <s v="NA"/>
    <s v="NA"/>
    <s v="NA"/>
    <s v="NA"/>
    <s v="NA"/>
    <s v="NA"/>
    <s v="NA"/>
    <s v="NA"/>
    <s v="NA"/>
    <s v="NA"/>
    <s v="NA"/>
    <s v="NA"/>
    <n v="0"/>
    <n v="0"/>
    <n v="0"/>
    <n v="0"/>
    <n v="2"/>
    <n v="0"/>
    <n v="1"/>
    <b v="0"/>
    <b v="0"/>
    <b v="0"/>
    <b v="0"/>
    <b v="1"/>
    <b v="0"/>
    <n v="432"/>
    <s v="N"/>
    <s v="N"/>
    <s v="N"/>
    <s v="N"/>
    <s v="N"/>
    <s v="G"/>
    <s v="G"/>
    <s v="NA"/>
    <s v="NA"/>
    <s v="NA"/>
    <b v="1"/>
    <s v="S"/>
    <n v="100"/>
    <n v="2"/>
    <n v="0"/>
    <n v="0"/>
    <n v="0"/>
    <n v="0"/>
    <x v="0"/>
    <n v="0"/>
    <s v="N"/>
    <n v="0"/>
    <n v="0"/>
    <n v="0"/>
    <b v="0"/>
    <b v="0"/>
    <s v="None"/>
    <b v="0"/>
    <b v="0"/>
    <s v="None"/>
    <n v="0"/>
    <n v="92"/>
    <n v="4"/>
    <n v="0"/>
    <n v="13"/>
    <n v="0"/>
    <n v="0"/>
    <n v="0"/>
    <n v="0"/>
    <n v="0"/>
    <n v="13.509589999999999"/>
    <n v="21.932970000000001"/>
    <s v="model"/>
    <n v="501341"/>
    <n v="813932.4"/>
    <s v="NA"/>
    <s v="NA"/>
    <s v="NA"/>
    <s v="NA"/>
    <s v="NA"/>
    <s v="NA"/>
    <s v="NA"/>
    <s v="NA"/>
    <s v="NA"/>
    <s v="NA"/>
    <s v="NA"/>
    <s v="NA"/>
    <s v="NA"/>
    <s v="NA"/>
    <s v="NA"/>
    <s v="NA"/>
    <s v="NA"/>
    <s v="NA"/>
    <s v="NA"/>
    <s v="NA"/>
    <s v="NA"/>
    <s v="NA"/>
    <s v="NA"/>
    <s v="NA"/>
    <n v="0.13259899999999999"/>
    <n v="0.42878300000000003"/>
    <s v="model"/>
    <n v="4920.7420000000002"/>
    <n v="15912.12"/>
    <s v="NA"/>
    <s v="NA"/>
    <s v="NA"/>
    <s v="NA"/>
    <s v="NA"/>
    <s v="NA"/>
    <s v="NA"/>
    <s v="NA"/>
    <s v="NA"/>
    <s v="NA"/>
    <s v="NA"/>
    <s v="NA"/>
    <s v="NA"/>
    <s v="NA"/>
    <s v="NA"/>
    <s v="NA"/>
    <s v="NA"/>
    <s v="NA"/>
    <s v="NA"/>
    <s v="NA"/>
    <s v="NA"/>
    <s v="NA"/>
    <s v="NA"/>
    <s v="NA"/>
  </r>
  <r>
    <x v="119"/>
    <x v="2"/>
    <s v="core"/>
    <x v="1"/>
    <x v="1"/>
    <s v="50,001+"/>
    <s v="urban"/>
    <n v="62"/>
    <n v="57.162640000000003"/>
    <n v="3679788"/>
    <n v="3679788"/>
    <n v="3679788"/>
    <n v="2005"/>
    <n v="2005"/>
    <s v="2004-2013"/>
    <s v="F"/>
    <m/>
    <s v="Elementary School"/>
    <m/>
    <s v="School"/>
    <s v="Education"/>
    <s v="K-12"/>
    <b v="0"/>
    <s v="Classroom"/>
    <n v="67"/>
    <s v="Assembly / Recreation"/>
    <n v="16"/>
    <s v="NA"/>
    <n v="0"/>
    <n v="17"/>
    <n v="0"/>
    <n v="0"/>
    <n v="64374"/>
    <n v="64374"/>
    <n v="0"/>
    <x v="2"/>
    <n v="100"/>
    <n v="0"/>
    <n v="100"/>
    <n v="100"/>
    <n v="100"/>
    <n v="0"/>
    <n v="0"/>
    <n v="2"/>
    <n v="0"/>
    <n v="120"/>
    <s v="S"/>
    <n v="0"/>
    <n v="4990"/>
    <n v="197"/>
    <s v="&lt; 6000 HDD"/>
    <n v="100"/>
    <n v="0"/>
    <n v="0"/>
    <s v="Yes"/>
    <n v="42.5"/>
    <n v="42.5"/>
    <n v="45.075000000000003"/>
    <n v="42.5"/>
    <n v="0"/>
    <n v="0"/>
    <n v="0"/>
    <s v="40-49 Hrs/Wk"/>
    <n v="38"/>
    <b v="1"/>
    <b v="1"/>
    <b v="0"/>
    <b v="0"/>
    <b v="0"/>
    <b v="0"/>
    <b v="0"/>
    <b v="0"/>
    <b v="0"/>
    <s v="NA"/>
    <s v="NA"/>
    <s v="NA"/>
    <s v="NA"/>
    <s v="No"/>
    <s v="NA"/>
    <s v="NA"/>
    <s v="No"/>
    <s v="No"/>
    <s v="NA"/>
    <s v="NA"/>
    <s v="No"/>
    <s v="No"/>
    <s v="NA"/>
    <s v="NA"/>
    <s v="No"/>
    <s v="No"/>
    <s v="NA"/>
    <s v="NA"/>
    <s v="No"/>
    <s v="No"/>
    <s v="NA"/>
    <s v="NA"/>
    <s v="No"/>
    <s v="No"/>
    <s v="NA"/>
    <s v="NA"/>
    <s v="No"/>
    <s v="No"/>
    <s v="NA"/>
    <s v="NA"/>
    <s v="No"/>
    <s v="No"/>
    <s v="NA"/>
    <s v="NA"/>
    <s v="No"/>
    <n v="1200"/>
    <n v="1050"/>
    <n v="12"/>
    <n v="27000"/>
    <n v="24.169509999999999"/>
    <n v="100"/>
    <n v="0"/>
    <n v="0"/>
    <n v="0"/>
    <n v="0"/>
    <n v="0"/>
    <n v="0"/>
    <n v="0"/>
    <n v="0"/>
    <n v="0"/>
    <n v="0"/>
    <n v="0"/>
    <n v="0"/>
    <n v="6525.768"/>
    <n v="0"/>
    <n v="100"/>
    <n v="0"/>
    <s v="P"/>
    <n v="0"/>
    <s v="Age of Building"/>
    <n v="0"/>
    <n v="0"/>
    <n v="0"/>
    <n v="100"/>
    <n v="100"/>
    <n v="0"/>
    <n v="0"/>
    <n v="0"/>
    <n v="0"/>
    <n v="64374"/>
    <n v="100"/>
    <n v="0"/>
    <n v="0"/>
    <n v="0"/>
    <b v="1"/>
    <n v="1050"/>
    <n v="100"/>
    <n v="0"/>
    <n v="0"/>
    <n v="0"/>
    <n v="0.86240600000000001"/>
    <n v="0.86240600000000001"/>
    <s v="NA"/>
    <n v="1.1180000000000001E-3"/>
    <n v="1.8578999999999998E-2"/>
    <n v="55516.52"/>
    <s v="NA"/>
    <n v="72"/>
    <n v="1196"/>
    <n v="11.81969"/>
    <n v="15.27802"/>
    <s v="Y"/>
    <s v="NA"/>
    <n v="0"/>
    <n v="0"/>
    <n v="0"/>
    <n v="71.563469999999995"/>
    <n v="71.160079999999994"/>
    <n v="76.467380000000006"/>
    <n v="0"/>
    <n v="0"/>
    <n v="0"/>
    <n v="11.409750000000001"/>
    <n v="24.269480000000001"/>
    <n v="6.7820450000000001"/>
    <n v="0"/>
    <n v="0"/>
    <n v="0"/>
    <n v="16.880759999999999"/>
    <n v="3.641289"/>
    <n v="16.59056"/>
    <n v="0.14601700000000001"/>
    <n v="0.92915599999999998"/>
    <n v="0.160023"/>
    <n v="0"/>
    <n v="0"/>
    <n v="0"/>
    <n v="0"/>
    <n v="0"/>
    <n v="0"/>
    <n v="0"/>
    <n v="0"/>
    <n v="0"/>
    <n v="100"/>
    <n v="100"/>
    <n v="100"/>
    <n v="0.62690800000000002"/>
    <n v="0.93772299999999997"/>
    <n v="0.62690800000000002"/>
    <n v="99.373090000000005"/>
    <n v="99.062280000000001"/>
    <n v="99.373090000000005"/>
    <s v="NA"/>
    <s v="NA"/>
    <s v="NA"/>
    <s v="NA"/>
    <s v="NA"/>
    <s v="NA"/>
    <s v="NA"/>
    <s v="NA"/>
    <s v="NA"/>
    <s v="NA"/>
    <s v="NA"/>
    <s v="NA"/>
    <s v="NA"/>
    <s v="NA"/>
    <s v="NA"/>
    <s v="NA"/>
    <s v="NA"/>
    <s v="NA"/>
    <n v="0"/>
    <n v="0"/>
    <n v="0"/>
    <n v="100"/>
    <n v="100"/>
    <n v="100"/>
    <n v="0"/>
    <n v="0"/>
    <n v="0"/>
    <n v="90.651740000000004"/>
    <n v="93.56738"/>
    <n v="90.651740000000004"/>
    <n v="9.3482610000000008"/>
    <n v="6.43262"/>
    <n v="9.3482610000000008"/>
    <n v="0"/>
    <n v="0"/>
    <n v="0"/>
    <s v="NA"/>
    <s v="NA"/>
    <s v="NA"/>
    <s v="NA"/>
    <s v="NA"/>
    <s v="NA"/>
    <s v="NA"/>
    <s v="NA"/>
    <s v="NA"/>
    <s v="NA"/>
    <s v="NA"/>
    <s v="NA"/>
    <n v="16.880759999999999"/>
    <n v="3.641289"/>
    <n v="16.59056"/>
    <n v="71.563469999999995"/>
    <n v="71.160079999999994"/>
    <n v="76.467380000000006"/>
    <n v="0"/>
    <n v="0"/>
    <n v="0"/>
    <n v="0"/>
    <n v="0"/>
    <n v="0"/>
    <n v="11.555759999999999"/>
    <n v="25.198630000000001"/>
    <n v="6.9420679999999999"/>
    <n v="0"/>
    <n v="0"/>
    <n v="0"/>
    <n v="0"/>
    <n v="0"/>
    <n v="0"/>
    <n v="0"/>
    <n v="0"/>
    <n v="0"/>
    <n v="100"/>
    <n v="100"/>
    <n v="100"/>
    <n v="0"/>
    <n v="0"/>
    <n v="0"/>
    <b v="0"/>
    <n v="0"/>
    <b v="0"/>
    <n v="0"/>
    <b v="0"/>
    <n v="0"/>
    <b v="1"/>
    <n v="52.181530000000002"/>
    <b v="1"/>
    <n v="47.818469999999998"/>
    <b v="0"/>
    <n v="0"/>
    <b v="0"/>
    <n v="0"/>
    <b v="0"/>
    <n v="0"/>
    <n v="100"/>
    <n v="100"/>
    <n v="100"/>
    <n v="0"/>
    <n v="0"/>
    <n v="0"/>
    <n v="0"/>
    <n v="0"/>
    <n v="0"/>
    <n v="0"/>
    <n v="0"/>
    <n v="0"/>
    <n v="0"/>
    <n v="0"/>
    <n v="0"/>
    <n v="0"/>
    <n v="0"/>
    <n v="0"/>
    <n v="0"/>
    <n v="0"/>
    <n v="0"/>
    <n v="100"/>
    <n v="100"/>
    <n v="100"/>
    <n v="0"/>
    <n v="0"/>
    <n v="0"/>
    <n v="0"/>
    <n v="0"/>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A"/>
    <s v="NA"/>
    <s v="NA"/>
    <n v="0"/>
    <n v="100"/>
    <s v="Boiler"/>
    <s v="Natural Gas"/>
    <s v="Natural Gas"/>
    <s v="5-9 Years"/>
    <s v="Furnace"/>
    <s v="Natural Gas"/>
    <s v="None"/>
    <s v="5-9 Years"/>
    <n v="2"/>
    <s v="Natural Gas"/>
    <n v="1058"/>
    <n v="7"/>
    <n v="7"/>
    <s v="SH"/>
    <s v="N"/>
    <s v="N"/>
    <s v="DX - Air"/>
    <s v="5-9 Years"/>
    <s v="DX - Air"/>
    <s v="5-9 Years"/>
    <s v="NA"/>
    <s v="NA"/>
    <s v="NA"/>
    <s v="NA"/>
    <s v="NA"/>
    <s v="NA"/>
    <s v="NA"/>
    <b v="0"/>
    <b v="0"/>
    <b v="0"/>
    <b v="0"/>
    <b v="1"/>
    <b v="0"/>
    <b v="0"/>
    <b v="0"/>
    <b v="0"/>
    <b v="1"/>
    <b v="1"/>
    <n v="480"/>
    <n v="7"/>
    <n v="7"/>
    <n v="100"/>
    <n v="0"/>
    <n v="0"/>
    <n v="0"/>
    <n v="0"/>
    <n v="0"/>
    <n v="100"/>
    <n v="0"/>
    <s v="NA"/>
    <s v="NA"/>
    <s v="NA"/>
    <s v="NA"/>
    <s v="NA"/>
    <s v="NA"/>
    <s v="NA"/>
    <s v="NA"/>
    <s v="NA"/>
    <b v="0"/>
    <n v="0"/>
    <s v="NA"/>
    <s v="NA"/>
    <b v="1"/>
    <n v="300"/>
    <s v="CFL"/>
    <b v="0"/>
    <n v="0"/>
    <s v="NA"/>
    <s v="NA"/>
    <s v="NA"/>
    <s v="NA"/>
    <n v="1"/>
    <n v="1"/>
    <n v="0"/>
    <n v="1"/>
    <n v="0"/>
    <b v="0"/>
    <b v="0"/>
    <b v="1"/>
    <b v="0"/>
    <b v="0"/>
    <b v="0"/>
    <n v="1000"/>
    <s v="G"/>
    <s v="E"/>
    <s v="G"/>
    <s v="N"/>
    <s v="G"/>
    <s v="N"/>
    <s v="N"/>
    <s v="NA"/>
    <s v="NA"/>
    <s v="NA"/>
    <s v="NA"/>
    <s v="NA"/>
    <s v="NA"/>
    <s v="NA"/>
    <s v="NA"/>
    <n v="0"/>
    <n v="0"/>
    <n v="0"/>
    <x v="1"/>
    <s v="NA"/>
    <s v="NA"/>
    <n v="0"/>
    <n v="0"/>
    <n v="0"/>
    <s v="NA"/>
    <s v="NA"/>
    <s v="NA"/>
    <s v="NA"/>
    <s v="NA"/>
    <s v="NA"/>
    <n v="0"/>
    <n v="179"/>
    <n v="0"/>
    <n v="0"/>
    <n v="13"/>
    <s v="NA"/>
    <n v="0"/>
    <n v="0"/>
    <n v="0"/>
    <n v="0"/>
    <n v="6.3373020000000002"/>
    <n v="7.0397379999999998"/>
    <s v="actual"/>
    <n v="407957.5"/>
    <n v="453176.1"/>
    <n v="39160.17"/>
    <n v="35669.93"/>
    <n v="36525.120000000003"/>
    <n v="34896.57"/>
    <n v="38203.65"/>
    <n v="26858.43"/>
    <n v="18203.64"/>
    <n v="24857.14"/>
    <n v="35046.86"/>
    <n v="38555.26"/>
    <n v="40003.769999999997"/>
    <n v="39976.97"/>
    <n v="40030.06"/>
    <n v="35816.19"/>
    <n v="39140.620000000003"/>
    <n v="37404.47"/>
    <n v="37943.910000000003"/>
    <n v="36187.550000000003"/>
    <n v="37026.17"/>
    <n v="37038.300000000003"/>
    <n v="36199.68"/>
    <n v="38356.29"/>
    <n v="38047.300000000003"/>
    <n v="39985.589999999997"/>
    <n v="0.226078"/>
    <n v="7.6846999999999999E-2"/>
    <s v="model"/>
    <n v="14553.57"/>
    <n v="4946.9809999999998"/>
    <s v="NA"/>
    <s v="NA"/>
    <s v="NA"/>
    <s v="NA"/>
    <s v="NA"/>
    <s v="NA"/>
    <s v="NA"/>
    <s v="NA"/>
    <s v="NA"/>
    <s v="NA"/>
    <s v="NA"/>
    <s v="NA"/>
    <s v="NA"/>
    <s v="NA"/>
    <s v="NA"/>
    <s v="NA"/>
    <s v="NA"/>
    <s v="NA"/>
    <s v="NA"/>
    <s v="NA"/>
    <s v="NA"/>
    <s v="NA"/>
    <s v="NA"/>
    <s v="NA"/>
  </r>
  <r>
    <x v="120"/>
    <x v="2"/>
    <s v="core"/>
    <x v="4"/>
    <x v="0"/>
    <s v="20,001-100,000"/>
    <s v="rural"/>
    <n v="76"/>
    <n v="50.114919999999998"/>
    <n v="1508259"/>
    <n v="1508259"/>
    <n v="1508259"/>
    <n v="2002"/>
    <n v="2002"/>
    <s v="1981-2003"/>
    <s v="F"/>
    <m/>
    <s v="Religious Assembly"/>
    <m/>
    <s v="Other"/>
    <s v="Religious Worship"/>
    <s v="Other"/>
    <b v="0"/>
    <s v="Classroom"/>
    <n v="40"/>
    <s v="Assembly / Recreation"/>
    <n v="25"/>
    <s v="Office"/>
    <n v="15"/>
    <n v="20"/>
    <n v="0"/>
    <n v="0"/>
    <n v="30096"/>
    <n v="30096"/>
    <n v="0"/>
    <x v="1"/>
    <n v="100"/>
    <n v="0"/>
    <n v="100"/>
    <n v="100"/>
    <n v="100"/>
    <n v="0"/>
    <n v="0"/>
    <n v="2"/>
    <n v="0"/>
    <n v="130"/>
    <s v="S"/>
    <n v="0"/>
    <n v="4491"/>
    <n v="450"/>
    <s v="&lt; 6000 HDD"/>
    <n v="100"/>
    <n v="0"/>
    <n v="0"/>
    <s v="No"/>
    <n v="14.65"/>
    <n v="14.65"/>
    <n v="14.65"/>
    <n v="14.65"/>
    <n v="0"/>
    <n v="0.85"/>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540"/>
    <n v="540"/>
    <n v="10"/>
    <n v="10800"/>
    <n v="20"/>
    <n v="0"/>
    <n v="0"/>
    <n v="0"/>
    <n v="0"/>
    <n v="100"/>
    <n v="0"/>
    <n v="0"/>
    <n v="0"/>
    <n v="0"/>
    <n v="0"/>
    <n v="0"/>
    <n v="0"/>
    <n v="100"/>
    <n v="2160"/>
    <n v="0"/>
    <n v="100"/>
    <n v="0"/>
    <s v="P"/>
    <n v="33"/>
    <s v="Age of Building"/>
    <n v="100"/>
    <n v="0"/>
    <n v="0"/>
    <n v="0"/>
    <n v="0"/>
    <n v="0"/>
    <n v="0"/>
    <n v="100"/>
    <n v="0"/>
    <n v="18016.86"/>
    <n v="0"/>
    <n v="100"/>
    <n v="0"/>
    <n v="0"/>
    <b v="0"/>
    <n v="0"/>
    <n v="100"/>
    <n v="0"/>
    <n v="0"/>
    <n v="0"/>
    <n v="1.1715169999999999"/>
    <n v="1.1715169999999999"/>
    <s v="NA"/>
    <n v="0"/>
    <n v="1.1143999999999999E-2"/>
    <n v="35257.980000000003"/>
    <s v="NA"/>
    <n v="0"/>
    <n v="335.38459999999998"/>
    <n v="13.97729"/>
    <n v="18.29213"/>
    <s v="Y"/>
    <n v="20"/>
    <n v="0"/>
    <n v="0"/>
    <n v="0"/>
    <n v="51.7941"/>
    <n v="61.126010000000001"/>
    <n v="58.974850000000004"/>
    <n v="2.547771"/>
    <n v="1.608579"/>
    <n v="2.9009939999999999"/>
    <n v="0.91938799999999998"/>
    <n v="2.9490620000000001"/>
    <n v="0.58235099999999995"/>
    <n v="0"/>
    <n v="0"/>
    <n v="0"/>
    <n v="32.706000000000003"/>
    <n v="12.33244"/>
    <n v="34.252949999999998"/>
    <n v="5.7641999999999999E-2"/>
    <n v="2.680965"/>
    <n v="6.7316000000000001E-2"/>
    <n v="11.975099999999999"/>
    <n v="18.498660000000001"/>
    <n v="3.2215340000000001"/>
    <n v="0"/>
    <n v="0.80428999999999995"/>
    <n v="0"/>
    <n v="0"/>
    <n v="0"/>
    <n v="0"/>
    <n v="100"/>
    <n v="100"/>
    <n v="100"/>
    <n v="0"/>
    <n v="0"/>
    <n v="0"/>
    <n v="100"/>
    <n v="100"/>
    <n v="100"/>
    <n v="0"/>
    <n v="0"/>
    <n v="0"/>
    <n v="100"/>
    <n v="100"/>
    <n v="100"/>
    <n v="0"/>
    <n v="0"/>
    <n v="0"/>
    <n v="0"/>
    <n v="0"/>
    <n v="0"/>
    <n v="0"/>
    <n v="0"/>
    <n v="0"/>
    <n v="0"/>
    <n v="0"/>
    <n v="0"/>
    <n v="0"/>
    <n v="0"/>
    <n v="0"/>
    <n v="100"/>
    <n v="100"/>
    <n v="100"/>
    <n v="0"/>
    <n v="0"/>
    <n v="0"/>
    <n v="36.915030000000002"/>
    <n v="46.929819999999999"/>
    <n v="36.915030000000002"/>
    <n v="60.547550000000001"/>
    <n v="51.31579"/>
    <n v="60.547550000000001"/>
    <n v="2.5374210000000001"/>
    <n v="1.754386"/>
    <n v="2.5374210000000001"/>
    <n v="0"/>
    <n v="0"/>
    <n v="0"/>
    <n v="100"/>
    <n v="100"/>
    <n v="100"/>
    <n v="0"/>
    <n v="0"/>
    <n v="0"/>
    <n v="0"/>
    <n v="0"/>
    <n v="0"/>
    <n v="32.706000000000003"/>
    <n v="12.33244"/>
    <n v="34.252949999999998"/>
    <n v="54.34187"/>
    <n v="62.734580000000001"/>
    <n v="61.87585"/>
    <n v="3.5709140000000001"/>
    <n v="9.1152820000000006"/>
    <n v="1.295663"/>
    <n v="1.2681210000000001"/>
    <n v="3.485255"/>
    <n v="0.34114899999999998"/>
    <n v="8.1130929999999992"/>
    <n v="12.33244"/>
    <n v="2.2343890000000002"/>
    <n v="0"/>
    <n v="0"/>
    <n v="0"/>
    <n v="0"/>
    <n v="0"/>
    <n v="0"/>
    <n v="0"/>
    <n v="0"/>
    <n v="0"/>
    <n v="100"/>
    <n v="100"/>
    <n v="100"/>
    <n v="0"/>
    <n v="0"/>
    <n v="0"/>
    <b v="0"/>
    <n v="0"/>
    <b v="0"/>
    <n v="0"/>
    <b v="0"/>
    <n v="0"/>
    <b v="1"/>
    <n v="0.62541400000000003"/>
    <b v="1"/>
    <n v="99.316940000000002"/>
    <b v="0"/>
    <n v="0"/>
    <b v="1"/>
    <n v="5.7641999999999999E-2"/>
    <b v="0"/>
    <n v="0"/>
    <n v="100"/>
    <n v="46.153849999999998"/>
    <n v="100"/>
    <n v="0"/>
    <n v="38.461539999999999"/>
    <n v="0"/>
    <n v="0"/>
    <n v="0"/>
    <n v="0"/>
    <n v="0"/>
    <n v="15.38462"/>
    <n v="0"/>
    <n v="0"/>
    <n v="0"/>
    <n v="0"/>
    <n v="0"/>
    <n v="0"/>
    <n v="0"/>
    <n v="0"/>
    <n v="0"/>
    <n v="0"/>
    <n v="26.605499999999999"/>
    <n v="15.38462"/>
    <n v="46.048430000000003"/>
    <n v="0"/>
    <n v="0"/>
    <n v="0"/>
    <n v="0"/>
    <n v="38.461539999999999"/>
    <n v="0"/>
    <n v="0"/>
    <n v="0"/>
    <n v="0"/>
    <n v="73.394499999999994"/>
    <n v="30.76923"/>
    <n v="53.951569999999997"/>
    <n v="0"/>
    <n v="15.38462"/>
    <n v="0"/>
    <b v="0"/>
    <n v="0"/>
    <b v="1"/>
    <n v="26.605499999999999"/>
    <b v="0"/>
    <n v="0"/>
    <b v="0"/>
    <n v="0"/>
    <b v="1"/>
    <n v="73.394499999999994"/>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87.5"/>
    <n v="12.5"/>
    <s v="Heat Pump"/>
    <s v="Electricity"/>
    <s v="None"/>
    <s v="10-19 Years"/>
    <s v="Furnace"/>
    <s v="Natural Gas"/>
    <s v="None"/>
    <s v="10-19 Years"/>
    <s v="NA"/>
    <s v="NA"/>
    <s v="NA"/>
    <s v="NA"/>
    <s v="NA"/>
    <s v="NA"/>
    <s v="NA"/>
    <s v="NA"/>
    <s v="DX - Air"/>
    <s v="10-19 Years"/>
    <s v="DX - Air"/>
    <s v="10-19 Years"/>
    <s v="NA"/>
    <s v="NA"/>
    <s v="NA"/>
    <s v="NA"/>
    <s v="NA"/>
    <s v="NA"/>
    <s v="NA"/>
    <s v="NA"/>
    <s v="NA"/>
    <s v="NA"/>
    <s v="NA"/>
    <s v="NA"/>
    <s v="NA"/>
    <s v="NA"/>
    <s v="NA"/>
    <s v="NA"/>
    <s v="NA"/>
    <s v="NA"/>
    <n v="15.353999999999999"/>
    <n v="11"/>
    <n v="11"/>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1"/>
    <s v="S"/>
    <n v="10"/>
    <n v="1"/>
    <n v="1"/>
    <n v="0"/>
    <n v="0"/>
    <n v="0"/>
    <x v="0"/>
    <n v="0"/>
    <s v="N"/>
    <n v="0"/>
    <n v="0"/>
    <n v="0"/>
    <b v="0"/>
    <b v="0"/>
    <s v="None"/>
    <b v="0"/>
    <b v="0"/>
    <s v="None"/>
    <n v="0"/>
    <n v="11"/>
    <n v="3"/>
    <n v="2"/>
    <n v="3"/>
    <n v="0"/>
    <n v="0"/>
    <n v="0"/>
    <n v="0"/>
    <n v="0"/>
    <n v="0.36511399999999999"/>
    <n v="0.38347399999999998"/>
    <s v="actual"/>
    <n v="10988.47"/>
    <n v="11541.05"/>
    <n v="1579.229"/>
    <n v="1199.4069999999999"/>
    <n v="1207.4110000000001"/>
    <n v="793.125"/>
    <n v="546"/>
    <n v="492.5806"/>
    <n v="426.4194"/>
    <n v="421.6"/>
    <n v="605.04290000000003"/>
    <n v="1117.357"/>
    <n v="1010.294"/>
    <n v="1590.0060000000001"/>
    <n v="1423.944"/>
    <n v="1133.883"/>
    <n v="1039.3699999999999"/>
    <n v="809.7835"/>
    <n v="664.55909999999994"/>
    <n v="591.6798"/>
    <n v="924.54909999999995"/>
    <n v="946.69650000000001"/>
    <n v="740.22839999999997"/>
    <n v="726.53689999999995"/>
    <n v="1120.5809999999999"/>
    <n v="1419.2349999999999"/>
    <n v="8.9932999999999999E-2"/>
    <n v="0.118811"/>
    <s v="actual"/>
    <n v="2706.6109999999999"/>
    <n v="3575.741"/>
    <n v="591.61289999999997"/>
    <n v="429.93549999999999"/>
    <n v="281.90629999999999"/>
    <n v="160.8604"/>
    <n v="55.233330000000002"/>
    <n v="6.7741939999999996"/>
    <n v="6.6087850000000001"/>
    <n v="6.595745"/>
    <n v="6.3829789999999997"/>
    <n v="119.6383"/>
    <n v="292.5"/>
    <n v="748.5625"/>
    <n v="617.05629999999996"/>
    <n v="480.1096"/>
    <n v="421.98689999999999"/>
    <n v="308.92619999999999"/>
    <n v="190.29220000000001"/>
    <n v="82.804969999999997"/>
    <n v="33.440469999999998"/>
    <n v="23.886050000000001"/>
    <n v="79.620159999999998"/>
    <n v="256.37689999999998"/>
    <n v="466.57409999999999"/>
    <n v="614.66759999999999"/>
  </r>
  <r>
    <x v="121"/>
    <x v="2"/>
    <s v="core"/>
    <x v="7"/>
    <x v="0"/>
    <s v="&lt;20,001"/>
    <s v="rural"/>
    <n v="87"/>
    <n v="285.81290000000001"/>
    <n v="2279929"/>
    <n v="2279929"/>
    <n v="1550352"/>
    <n v="1971"/>
    <n v="1971"/>
    <s v="Pre-1980"/>
    <s v="F"/>
    <s v="Other"/>
    <s v="Other"/>
    <s v="Other"/>
    <s v="Other"/>
    <s v="Other"/>
    <s v="Other"/>
    <b v="0"/>
    <s v="Office"/>
    <n v="37"/>
    <s v="Other"/>
    <n v="32"/>
    <s v="Guest Room"/>
    <n v="21"/>
    <n v="10"/>
    <n v="0"/>
    <n v="0"/>
    <n v="7977"/>
    <n v="7977"/>
    <n v="0"/>
    <x v="0"/>
    <n v="100"/>
    <n v="0"/>
    <n v="0"/>
    <n v="68"/>
    <n v="0"/>
    <n v="0"/>
    <n v="0"/>
    <n v="3"/>
    <n v="0"/>
    <n v="18"/>
    <s v="S"/>
    <n v="0"/>
    <n v="4491"/>
    <n v="450"/>
    <s v="&lt; 6000 HDD"/>
    <n v="100"/>
    <n v="0"/>
    <n v="0"/>
    <s v="No"/>
    <n v="107.84"/>
    <n v="107.84"/>
    <n v="107.84"/>
    <n v="107.84"/>
    <n v="0.53"/>
    <n v="0.53"/>
    <n v="0.53"/>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337"/>
    <n v="253"/>
    <n v="10"/>
    <n v="8430"/>
    <n v="5"/>
    <n v="0"/>
    <n v="0"/>
    <n v="100"/>
    <n v="0"/>
    <n v="0"/>
    <n v="0"/>
    <n v="0"/>
    <n v="0"/>
    <n v="0"/>
    <n v="0"/>
    <n v="100"/>
    <n v="0"/>
    <n v="0"/>
    <n v="421.5"/>
    <n v="0"/>
    <n v="100"/>
    <n v="0"/>
    <s v="P"/>
    <n v="100"/>
    <s v="Age of Building"/>
    <n v="100"/>
    <n v="0"/>
    <n v="0"/>
    <n v="0"/>
    <n v="100"/>
    <n v="0"/>
    <n v="0"/>
    <n v="0"/>
    <n v="0"/>
    <n v="5171"/>
    <n v="100"/>
    <n v="0"/>
    <n v="0"/>
    <n v="0"/>
    <b v="0"/>
    <n v="0"/>
    <n v="100"/>
    <n v="0"/>
    <n v="0"/>
    <n v="0"/>
    <n v="1.2917080000000001"/>
    <n v="1.2917080000000001"/>
    <s v="NA"/>
    <n v="0"/>
    <n v="0.106708"/>
    <n v="10303.959999999999"/>
    <s v="NA"/>
    <n v="0"/>
    <n v="851.21090000000004"/>
    <n v="11.248699999999999"/>
    <n v="11.81213"/>
    <s v="Y"/>
    <n v="60"/>
    <n v="0"/>
    <n v="0"/>
    <n v="0"/>
    <n v="77.37303"/>
    <n v="77.504620000000003"/>
    <n v="79.838830000000002"/>
    <n v="18.121279999999999"/>
    <n v="10.684469999999999"/>
    <n v="18.698789999999999"/>
    <n v="1.102041"/>
    <n v="4.5426599999999997"/>
    <n v="0.63258999999999999"/>
    <n v="0"/>
    <n v="0"/>
    <n v="0"/>
    <n v="0"/>
    <n v="0"/>
    <n v="0"/>
    <n v="0"/>
    <n v="0"/>
    <n v="0"/>
    <n v="3.4036490000000001"/>
    <n v="7.2682570000000002"/>
    <n v="0.82978700000000005"/>
    <n v="0"/>
    <n v="0"/>
    <n v="0"/>
    <n v="0"/>
    <n v="0"/>
    <n v="0"/>
    <n v="100"/>
    <n v="100"/>
    <n v="100"/>
    <n v="100"/>
    <n v="100"/>
    <n v="100"/>
    <n v="0"/>
    <n v="0"/>
    <n v="0"/>
    <n v="100"/>
    <n v="100"/>
    <n v="100"/>
    <n v="0"/>
    <n v="0"/>
    <n v="0"/>
    <n v="0"/>
    <n v="0"/>
    <n v="0"/>
    <n v="0"/>
    <n v="0"/>
    <n v="0"/>
    <n v="0"/>
    <n v="0"/>
    <n v="0"/>
    <n v="0"/>
    <n v="0"/>
    <n v="0"/>
    <s v="NA"/>
    <s v="NA"/>
    <s v="NA"/>
    <s v="NA"/>
    <s v="NA"/>
    <s v="NA"/>
    <n v="0"/>
    <n v="0"/>
    <n v="0"/>
    <n v="0"/>
    <n v="0"/>
    <n v="0"/>
    <n v="100"/>
    <n v="100"/>
    <n v="100"/>
    <n v="0"/>
    <n v="0"/>
    <n v="0"/>
    <n v="0"/>
    <n v="0"/>
    <n v="0"/>
    <n v="100"/>
    <n v="100"/>
    <n v="100"/>
    <n v="0"/>
    <n v="0"/>
    <n v="0"/>
    <n v="0"/>
    <n v="0"/>
    <n v="0"/>
    <n v="0"/>
    <n v="0"/>
    <n v="0"/>
    <n v="95.494309999999999"/>
    <n v="88.189080000000004"/>
    <n v="98.537620000000004"/>
    <n v="0"/>
    <n v="0"/>
    <n v="0"/>
    <n v="0"/>
    <n v="0"/>
    <n v="0"/>
    <n v="4.5056900000000004"/>
    <n v="11.810919999999999"/>
    <n v="1.4623759999999999"/>
    <s v="NA"/>
    <s v="NA"/>
    <s v="NA"/>
    <s v="NA"/>
    <s v="NA"/>
    <s v="NA"/>
    <s v="NA"/>
    <s v="NA"/>
    <s v="NA"/>
    <s v="NA"/>
    <s v="NA"/>
    <s v="NA"/>
    <s v="NA"/>
    <s v="NA"/>
    <s v="NA"/>
    <b v="0"/>
    <n v="0"/>
    <b v="0"/>
    <n v="0"/>
    <b v="0"/>
    <n v="0"/>
    <b v="0"/>
    <n v="0"/>
    <b v="1"/>
    <n v="100"/>
    <b v="0"/>
    <n v="0"/>
    <b v="0"/>
    <n v="0"/>
    <b v="0"/>
    <n v="0"/>
    <n v="13.065020000000001"/>
    <n v="50"/>
    <n v="9.6668289999999999"/>
    <n v="69.313019999999995"/>
    <n v="25"/>
    <n v="84.795529999999999"/>
    <n v="0"/>
    <n v="0"/>
    <n v="0"/>
    <n v="17.621949999999998"/>
    <n v="25"/>
    <n v="5.5376459999999996"/>
    <n v="0"/>
    <n v="0"/>
    <n v="0"/>
    <n v="0"/>
    <n v="0"/>
    <n v="0"/>
    <n v="0"/>
    <n v="0"/>
    <n v="0"/>
    <n v="13.065020000000001"/>
    <n v="50"/>
    <n v="9.6668289999999999"/>
    <n v="0"/>
    <n v="0"/>
    <n v="0"/>
    <n v="69.313019999999995"/>
    <n v="25"/>
    <n v="84.795529999999999"/>
    <n v="0"/>
    <n v="0"/>
    <n v="0"/>
    <n v="17.621949999999998"/>
    <n v="25"/>
    <n v="5.5376459999999996"/>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Furnace"/>
    <s v="Natural Gas"/>
    <s v="None"/>
    <s v="10-19 Years"/>
    <s v="NA"/>
    <s v="NA"/>
    <s v="NA"/>
    <s v="NA"/>
    <s v="NA"/>
    <s v="NA"/>
    <s v="NA"/>
    <s v="NA"/>
    <s v="DX - Air"/>
    <s v="5-9 Years"/>
    <s v="DX - Air"/>
    <s v="10-19 Years"/>
    <s v="NA"/>
    <s v="NA"/>
    <s v="NA"/>
    <s v="NA"/>
    <s v="NA"/>
    <s v="NA"/>
    <s v="NA"/>
    <b v="0"/>
    <b v="0"/>
    <b v="0"/>
    <b v="0"/>
    <b v="0"/>
    <b v="1"/>
    <b v="0"/>
    <b v="0"/>
    <b v="0"/>
    <b v="0"/>
    <b v="0"/>
    <n v="40"/>
    <n v="17"/>
    <n v="17"/>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5"/>
    <n v="0"/>
    <n v="0"/>
    <n v="2"/>
    <n v="4"/>
    <n v="0"/>
    <n v="0"/>
    <n v="0"/>
    <n v="0"/>
    <n v="9.955622"/>
    <n v="12.175240000000001"/>
    <s v="actual"/>
    <n v="79416"/>
    <n v="97121.89"/>
    <n v="6944"/>
    <n v="5762.2070000000003"/>
    <n v="6436.65"/>
    <n v="5867.81"/>
    <n v="6536.92"/>
    <n v="6902.7"/>
    <n v="8219.4290000000001"/>
    <n v="8544.8310000000001"/>
    <n v="7011.1689999999999"/>
    <n v="6254.2860000000001"/>
    <n v="5965.3329999999996"/>
    <n v="4970.6670000000004"/>
    <n v="6602.2439999999997"/>
    <n v="5963.317"/>
    <n v="6602.2439999999997"/>
    <n v="6389.268"/>
    <n v="7377.6750000000002"/>
    <n v="8543.2450000000008"/>
    <n v="12762.62"/>
    <n v="13150.33"/>
    <n v="10007.950000000001"/>
    <n v="6731.482"/>
    <n v="6389.268"/>
    <n v="6602.2439999999997"/>
    <n v="0.50427500000000003"/>
    <n v="0.63138499999999997"/>
    <s v="actual"/>
    <n v="4022.6010000000001"/>
    <n v="5036.5609999999997"/>
    <n v="882.7097"/>
    <n v="592.51610000000005"/>
    <n v="359.40629999999999"/>
    <n v="242.62710000000001"/>
    <n v="71.966669999999993"/>
    <n v="23.225809999999999"/>
    <n v="14.32258"/>
    <n v="15.09867"/>
    <n v="54.705880000000001"/>
    <n v="229.2834"/>
    <n v="439.09089999999998"/>
    <n v="1097.6479999999999"/>
    <n v="869.14610000000005"/>
    <n v="676.25170000000003"/>
    <n v="594.38379999999995"/>
    <n v="435.13380000000001"/>
    <n v="268.03339999999997"/>
    <n v="116.63379999999999"/>
    <n v="47.102110000000003"/>
    <n v="33.644359999999999"/>
    <n v="112.14790000000001"/>
    <n v="361.11619999999999"/>
    <n v="657.1866"/>
    <n v="865.78160000000003"/>
  </r>
  <r>
    <x v="122"/>
    <x v="2"/>
    <s v="core"/>
    <x v="6"/>
    <x v="0"/>
    <s v="100,001+"/>
    <s v="rural"/>
    <n v="29"/>
    <n v="26.394909999999999"/>
    <n v="3513769"/>
    <n v="3324148"/>
    <n v="3324148"/>
    <n v="1976"/>
    <n v="1976"/>
    <s v="Pre-1980"/>
    <s v="F"/>
    <m/>
    <s v="Office- Admin, Professional, Government, Financial"/>
    <m/>
    <s v="Office"/>
    <s v="Office"/>
    <s v="Medium Office"/>
    <b v="0"/>
    <s v="Office"/>
    <n v="74"/>
    <s v="Other"/>
    <n v="26"/>
    <s v="NA"/>
    <n v="0"/>
    <n v="0"/>
    <n v="0"/>
    <n v="5.3965129999999997"/>
    <n v="133123"/>
    <n v="125939"/>
    <n v="7184"/>
    <x v="3"/>
    <n v="100"/>
    <n v="0"/>
    <n v="95"/>
    <n v="100"/>
    <n v="95"/>
    <n v="0"/>
    <n v="0"/>
    <n v="3"/>
    <n v="1"/>
    <n v="257"/>
    <s v="S"/>
    <n v="0"/>
    <n v="4900"/>
    <n v="148"/>
    <s v="&lt; 6000 HDD"/>
    <n v="100"/>
    <n v="0"/>
    <n v="0"/>
    <s v="Yes"/>
    <n v="51.15"/>
    <n v="49.2"/>
    <n v="60.65"/>
    <n v="60.65"/>
    <n v="0.05"/>
    <n v="0.05"/>
    <n v="0.05"/>
    <s v="50-59 Hrs/Wk"/>
    <n v="52"/>
    <b v="1"/>
    <b v="0"/>
    <b v="1"/>
    <b v="0"/>
    <b v="0"/>
    <b v="0"/>
    <b v="0"/>
    <b v="0"/>
    <b v="0"/>
    <b v="1"/>
    <b v="0"/>
    <b v="0"/>
    <n v="200"/>
    <s v="Yes"/>
    <n v="1"/>
    <n v="100"/>
    <s v="No"/>
    <s v="Yes"/>
    <n v="1"/>
    <n v="100"/>
    <s v="No"/>
    <s v="Yes"/>
    <n v="1"/>
    <n v="100"/>
    <s v="No"/>
    <s v="Yes"/>
    <n v="1"/>
    <n v="15"/>
    <s v="No"/>
    <s v="Yes"/>
    <n v="7"/>
    <n v="5"/>
    <s v="No"/>
    <s v="No"/>
    <s v="NA"/>
    <s v="NA"/>
    <s v="No"/>
    <s v="No"/>
    <s v="NA"/>
    <s v="NA"/>
    <s v="No"/>
    <s v="No"/>
    <s v="NA"/>
    <s v="NA"/>
    <s v="No"/>
    <n v="859"/>
    <n v="859"/>
    <n v="16"/>
    <n v="41232"/>
    <n v="20"/>
    <n v="0"/>
    <n v="100"/>
    <n v="0"/>
    <n v="0"/>
    <n v="0"/>
    <n v="0"/>
    <n v="0"/>
    <n v="0"/>
    <n v="0"/>
    <n v="0"/>
    <n v="0"/>
    <n v="0"/>
    <n v="100"/>
    <n v="8246.4"/>
    <n v="0"/>
    <n v="100"/>
    <n v="0"/>
    <s v="P"/>
    <n v="0"/>
    <s v="Age of Building"/>
    <n v="0"/>
    <n v="100"/>
    <n v="0"/>
    <n v="0"/>
    <n v="100"/>
    <n v="0"/>
    <n v="0"/>
    <n v="0"/>
    <n v="0"/>
    <n v="40625"/>
    <n v="100"/>
    <n v="0"/>
    <n v="0"/>
    <n v="0"/>
    <b v="1"/>
    <n v="192"/>
    <n v="0"/>
    <n v="0"/>
    <n v="0"/>
    <n v="100"/>
    <n v="0.92309399999999997"/>
    <n v="0.88671800000000001"/>
    <n v="0.249026"/>
    <n v="0"/>
    <n v="8.8042999999999996E-2"/>
    <n v="116253.6"/>
    <n v="1789"/>
    <n v="0"/>
    <n v="11088"/>
    <n v="10.059419999999999"/>
    <n v="10.059419999999999"/>
    <s v="Y"/>
    <n v="10"/>
    <n v="0"/>
    <n v="0"/>
    <n v="0"/>
    <n v="80.825429999999997"/>
    <n v="71.143410000000003"/>
    <n v="88.34151"/>
    <n v="0"/>
    <n v="0"/>
    <n v="0"/>
    <n v="19.174569999999999"/>
    <n v="28.856590000000001"/>
    <n v="11.65849"/>
    <n v="0"/>
    <n v="0"/>
    <n v="0"/>
    <n v="0"/>
    <n v="0"/>
    <n v="0"/>
    <n v="0"/>
    <n v="0"/>
    <n v="0"/>
    <n v="0"/>
    <n v="0"/>
    <n v="0"/>
    <n v="0"/>
    <n v="0"/>
    <n v="0"/>
    <n v="100"/>
    <n v="100"/>
    <n v="100"/>
    <n v="0"/>
    <n v="0"/>
    <n v="0"/>
    <n v="96.403360000000006"/>
    <n v="97.966070000000002"/>
    <n v="96.403360000000006"/>
    <n v="3.5966399999999998"/>
    <n v="2.0339290000000001"/>
    <n v="3.5966399999999998"/>
    <s v="NA"/>
    <s v="NA"/>
    <s v="NA"/>
    <s v="NA"/>
    <s v="NA"/>
    <s v="NA"/>
    <s v="NA"/>
    <s v="NA"/>
    <s v="NA"/>
    <s v="NA"/>
    <s v="NA"/>
    <s v="NA"/>
    <s v="NA"/>
    <s v="NA"/>
    <s v="NA"/>
    <s v="NA"/>
    <s v="NA"/>
    <s v="NA"/>
    <s v="NA"/>
    <s v="NA"/>
    <s v="NA"/>
    <s v="NA"/>
    <s v="NA"/>
    <s v="NA"/>
    <n v="6.1684299999999999"/>
    <n v="11.9323"/>
    <n v="6.1684299999999999"/>
    <n v="80.389009999999999"/>
    <n v="80.926320000000004"/>
    <n v="80.389009999999999"/>
    <n v="0.55983899999999998"/>
    <n v="0.62098900000000001"/>
    <n v="0.55983899999999998"/>
    <n v="12.882720000000001"/>
    <n v="6.5203889999999998"/>
    <n v="12.882720000000001"/>
    <s v="NA"/>
    <s v="NA"/>
    <s v="NA"/>
    <s v="NA"/>
    <s v="NA"/>
    <s v="NA"/>
    <s v="NA"/>
    <s v="NA"/>
    <s v="NA"/>
    <s v="NA"/>
    <s v="NA"/>
    <s v="NA"/>
    <n v="0"/>
    <n v="0"/>
    <n v="0"/>
    <n v="80.825429999999997"/>
    <n v="71.143410000000003"/>
    <n v="88.34151"/>
    <n v="19.174569999999999"/>
    <n v="28.856590000000001"/>
    <n v="11.65849"/>
    <n v="0"/>
    <n v="0"/>
    <n v="0"/>
    <n v="0"/>
    <n v="0"/>
    <n v="0"/>
    <s v="NA"/>
    <s v="NA"/>
    <s v="NA"/>
    <s v="NA"/>
    <s v="NA"/>
    <s v="NA"/>
    <s v="NA"/>
    <s v="NA"/>
    <s v="NA"/>
    <s v="NA"/>
    <s v="NA"/>
    <s v="NA"/>
    <s v="NA"/>
    <s v="NA"/>
    <s v="NA"/>
    <b v="0"/>
    <n v="0"/>
    <b v="0"/>
    <n v="0"/>
    <b v="0"/>
    <n v="0"/>
    <b v="0"/>
    <n v="0"/>
    <b v="1"/>
    <n v="100"/>
    <b v="0"/>
    <n v="0"/>
    <b v="0"/>
    <n v="0"/>
    <b v="0"/>
    <n v="0"/>
    <n v="12.20238"/>
    <n v="32.653060000000004"/>
    <n v="12.62683"/>
    <n v="87.797619999999995"/>
    <n v="67.346940000000004"/>
    <n v="87.373170000000002"/>
    <n v="0"/>
    <n v="0"/>
    <n v="0"/>
    <n v="0"/>
    <n v="0"/>
    <n v="0"/>
    <n v="0"/>
    <n v="0"/>
    <n v="0"/>
    <n v="0"/>
    <n v="0"/>
    <n v="0"/>
    <n v="0"/>
    <n v="0"/>
    <n v="0"/>
    <n v="0"/>
    <n v="0"/>
    <n v="0"/>
    <n v="0"/>
    <n v="0"/>
    <n v="0"/>
    <n v="95.779219999999995"/>
    <n v="73.469390000000004"/>
    <n v="95.316190000000006"/>
    <n v="4.2207790000000003"/>
    <n v="26.530609999999999"/>
    <n v="4.6838110000000004"/>
    <n v="0"/>
    <n v="0"/>
    <n v="0"/>
    <n v="0"/>
    <n v="0"/>
    <n v="0"/>
    <b v="0"/>
    <n v="0"/>
    <b v="1"/>
    <n v="100"/>
    <b v="0"/>
    <n v="0"/>
    <b v="0"/>
    <n v="0"/>
    <b v="0"/>
    <n v="0"/>
    <b v="0"/>
    <n v="0"/>
    <n v="37.227499999999999"/>
    <n v="21.212119999999999"/>
    <n v="38.433520000000001"/>
    <n v="42.929009999999998"/>
    <n v="45.454549999999998"/>
    <n v="44.31973"/>
    <n v="0"/>
    <n v="0"/>
    <n v="0"/>
    <n v="7.7697039999999999"/>
    <n v="15.15152"/>
    <n v="4.4622149999999996"/>
    <n v="0"/>
    <n v="0"/>
    <n v="0"/>
    <n v="0"/>
    <n v="0"/>
    <n v="0"/>
    <n v="12.073779999999999"/>
    <n v="18.181819999999998"/>
    <n v="12.78454"/>
    <n v="0"/>
    <n v="0"/>
    <n v="0"/>
    <n v="0"/>
    <n v="0"/>
    <n v="0"/>
    <b v="1"/>
    <n v="100"/>
    <b v="0"/>
    <n v="0"/>
    <b v="0"/>
    <n v="0"/>
    <b v="0"/>
    <n v="0"/>
    <b v="0"/>
    <n v="0"/>
    <s v="VAV"/>
    <s v="standard"/>
    <s v="Bypass Damper"/>
    <s v="A"/>
    <s v="N"/>
    <n v="190"/>
    <n v="21.25"/>
    <n v="100"/>
    <n v="0"/>
    <s v="Electric Resistance"/>
    <s v="Electricity"/>
    <s v="Electricity"/>
    <s v="20+ Years"/>
    <s v="None"/>
    <s v="NA"/>
    <s v="NA"/>
    <s v="NA"/>
    <n v="4"/>
    <s v="Electricity"/>
    <n v="1834.6669999999999"/>
    <n v="11.66667"/>
    <n v="37"/>
    <s v="SH"/>
    <s v="N"/>
    <s v="N"/>
    <s v="Chiller"/>
    <s v="20+ Years"/>
    <s v="None"/>
    <s v="NA"/>
    <n v="6"/>
    <n v="14.13137"/>
    <n v="1"/>
    <n v="1"/>
    <s v="Scroll"/>
    <s v="N"/>
    <s v="N"/>
    <b v="0"/>
    <b v="1"/>
    <b v="0"/>
    <b v="0"/>
    <b v="0"/>
    <b v="0"/>
    <b v="0"/>
    <b v="1"/>
    <b v="1"/>
    <b v="1"/>
    <b v="1"/>
    <n v="1228.32"/>
    <n v="15"/>
    <n v="15"/>
    <n v="0"/>
    <n v="0"/>
    <n v="10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180"/>
    <n v="15"/>
    <n v="0"/>
    <n v="15"/>
    <n v="24"/>
    <n v="0"/>
    <n v="0"/>
    <n v="0"/>
    <n v="0"/>
    <n v="14.401490000000001"/>
    <n v="4.0620859999999999"/>
    <s v="model"/>
    <n v="1813709"/>
    <n v="51157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23"/>
    <x v="2"/>
    <s v="core"/>
    <x v="7"/>
    <x v="0"/>
    <s v="20,001-100,000"/>
    <s v="rural"/>
    <n v="88"/>
    <n v="55.639539999999997"/>
    <n v="3761233"/>
    <n v="3761233"/>
    <n v="601797.19999999995"/>
    <n v="1974"/>
    <n v="1974"/>
    <s v="Pre-1980"/>
    <s v="F"/>
    <s v="Water Treatment"/>
    <s v="Other"/>
    <s v="Waste Water"/>
    <s v="Other"/>
    <s v="Other"/>
    <s v="Other"/>
    <b v="0"/>
    <s v="Other"/>
    <n v="84"/>
    <s v="Warehouse - High Bay"/>
    <n v="10"/>
    <s v="Office"/>
    <n v="6"/>
    <n v="0"/>
    <n v="0"/>
    <n v="0"/>
    <n v="67600"/>
    <n v="67600"/>
    <n v="0"/>
    <x v="2"/>
    <n v="100"/>
    <n v="0"/>
    <n v="100"/>
    <n v="16"/>
    <n v="100"/>
    <n v="0"/>
    <n v="0"/>
    <n v="2"/>
    <n v="1"/>
    <n v="30"/>
    <s v="M"/>
    <n v="19"/>
    <n v="4900"/>
    <n v="148"/>
    <s v="&lt; 6000 HDD"/>
    <n v="100"/>
    <n v="0"/>
    <n v="0"/>
    <s v="No"/>
    <n v="47.5"/>
    <n v="112"/>
    <n v="0"/>
    <n v="112"/>
    <n v="0"/>
    <n v="0"/>
    <n v="0"/>
    <s v="40-49 Hrs/Wk"/>
    <n v="52"/>
    <b v="1"/>
    <b v="0"/>
    <b v="1"/>
    <b v="0"/>
    <b v="0"/>
    <b v="0"/>
    <b v="0"/>
    <b v="0"/>
    <b v="0"/>
    <b v="1"/>
    <b v="0"/>
    <b v="0"/>
    <n v="1500"/>
    <s v="Yes"/>
    <n v="0"/>
    <n v="50"/>
    <s v="No"/>
    <s v="Yes"/>
    <n v="2"/>
    <n v="50"/>
    <s v="No"/>
    <s v="No"/>
    <s v="NA"/>
    <s v="NA"/>
    <s v="No"/>
    <s v="No"/>
    <s v="NA"/>
    <s v="NA"/>
    <s v="No"/>
    <s v="No"/>
    <s v="NA"/>
    <s v="NA"/>
    <s v="No"/>
    <s v="No"/>
    <s v="NA"/>
    <s v="NA"/>
    <s v="No"/>
    <s v="No"/>
    <s v="NA"/>
    <s v="NA"/>
    <s v="No"/>
    <s v="No"/>
    <s v="NA"/>
    <s v="NA"/>
    <s v="No"/>
    <n v="3340"/>
    <n v="690"/>
    <n v="15"/>
    <n v="60450"/>
    <n v="25"/>
    <n v="0"/>
    <n v="100"/>
    <n v="0"/>
    <n v="0"/>
    <n v="0"/>
    <n v="0"/>
    <n v="0"/>
    <n v="0"/>
    <n v="0"/>
    <n v="0"/>
    <n v="100"/>
    <n v="0"/>
    <n v="0"/>
    <n v="15112.5"/>
    <n v="100"/>
    <n v="0"/>
    <n v="0"/>
    <s v="P"/>
    <n v="4"/>
    <s v="5-10 years"/>
    <n v="100"/>
    <n v="0"/>
    <n v="0"/>
    <n v="0"/>
    <n v="100"/>
    <n v="0"/>
    <n v="0"/>
    <n v="0"/>
    <n v="0"/>
    <n v="41600"/>
    <n v="100"/>
    <n v="0"/>
    <n v="0"/>
    <n v="0"/>
    <b v="1"/>
    <n v="60"/>
    <n v="16"/>
    <n v="0"/>
    <n v="0"/>
    <n v="84"/>
    <n v="1.0534600000000001"/>
    <n v="1.0534600000000001"/>
    <s v="NA"/>
    <n v="0"/>
    <n v="0.33276099999999997"/>
    <n v="71213.89"/>
    <s v="NA"/>
    <n v="0"/>
    <n v="22494.62"/>
    <n v="11.642950000000001"/>
    <n v="18.326309999999999"/>
    <s v="Y"/>
    <n v="50"/>
    <n v="41.833300000000001"/>
    <n v="35.110610000000001"/>
    <n v="42.543750000000003"/>
    <n v="36.892180000000003"/>
    <n v="53.214700000000001"/>
    <n v="37.518720000000002"/>
    <n v="0.45747100000000002"/>
    <n v="0.63992499999999997"/>
    <n v="0.46524100000000002"/>
    <n v="0"/>
    <n v="0"/>
    <n v="0"/>
    <n v="0"/>
    <n v="0"/>
    <n v="0"/>
    <n v="20.817049999999998"/>
    <n v="11.03476"/>
    <n v="19.472280000000001"/>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74.35848"/>
    <n v="83.741159999999994"/>
    <n v="74.35848"/>
    <n v="4.0042390000000001"/>
    <n v="3.0063339999999998"/>
    <n v="4.0042390000000001"/>
    <n v="21.63729"/>
    <n v="13.252509999999999"/>
    <n v="21.63729"/>
    <n v="0"/>
    <n v="0"/>
    <n v="0"/>
    <n v="100"/>
    <n v="100"/>
    <n v="100"/>
    <n v="0"/>
    <n v="0"/>
    <n v="0"/>
    <n v="0"/>
    <n v="0"/>
    <n v="0"/>
    <n v="20.817049999999998"/>
    <n v="11.03476"/>
    <n v="19.472280000000001"/>
    <n v="79.182950000000005"/>
    <n v="88.965239999999994"/>
    <n v="80.527720000000002"/>
    <n v="0"/>
    <n v="0"/>
    <n v="0"/>
    <n v="0"/>
    <n v="0"/>
    <n v="0"/>
    <n v="0"/>
    <n v="0"/>
    <n v="0"/>
    <n v="0"/>
    <n v="0"/>
    <n v="0"/>
    <n v="0"/>
    <n v="0"/>
    <n v="0"/>
    <n v="0"/>
    <n v="0"/>
    <n v="0"/>
    <n v="100"/>
    <n v="100"/>
    <n v="100"/>
    <n v="0"/>
    <n v="0"/>
    <n v="0"/>
    <b v="0"/>
    <n v="0"/>
    <b v="0"/>
    <n v="0"/>
    <b v="0"/>
    <n v="0"/>
    <b v="0"/>
    <n v="0"/>
    <b v="1"/>
    <n v="100"/>
    <b v="0"/>
    <n v="0"/>
    <b v="0"/>
    <n v="0"/>
    <b v="0"/>
    <n v="0"/>
    <n v="0"/>
    <n v="0"/>
    <n v="0"/>
    <n v="97.288070000000005"/>
    <n v="92.248059999999995"/>
    <n v="97.288070000000005"/>
    <n v="0"/>
    <n v="0"/>
    <n v="0"/>
    <n v="2.7119279999999999"/>
    <n v="7.751938"/>
    <n v="2.7119279999999999"/>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10-19 Years"/>
    <s v="Electric Resistance"/>
    <s v="Electricity"/>
    <s v="None"/>
    <s v="10-19 Years"/>
    <s v="NA"/>
    <s v="NA"/>
    <s v="NA"/>
    <s v="NA"/>
    <s v="NA"/>
    <s v="NA"/>
    <s v="NA"/>
    <s v="NA"/>
    <s v="DX - Air"/>
    <s v="10-19 Years"/>
    <s v="None"/>
    <s v="NA"/>
    <s v="NA"/>
    <s v="NA"/>
    <s v="NA"/>
    <s v="NA"/>
    <s v="NA"/>
    <s v="NA"/>
    <s v="NA"/>
    <s v="NA"/>
    <s v="NA"/>
    <s v="NA"/>
    <s v="NA"/>
    <s v="NA"/>
    <s v="NA"/>
    <s v="NA"/>
    <s v="NA"/>
    <s v="NA"/>
    <s v="NA"/>
    <s v="NA"/>
    <n v="196.19"/>
    <n v="5"/>
    <n v="5"/>
    <n v="100"/>
    <n v="0"/>
    <n v="0"/>
    <n v="0"/>
    <n v="0"/>
    <n v="100"/>
    <n v="0"/>
    <n v="0"/>
    <s v="NA"/>
    <s v="NA"/>
    <s v="NA"/>
    <s v="NA"/>
    <s v="NA"/>
    <s v="NA"/>
    <s v="NA"/>
    <s v="NA"/>
    <s v="NA"/>
    <s v="NA"/>
    <s v="NA"/>
    <s v="NA"/>
    <s v="NA"/>
    <s v="NA"/>
    <s v="NA"/>
    <s v="NA"/>
    <s v="NA"/>
    <s v="NA"/>
    <s v="NA"/>
    <s v="NA"/>
    <n v="0"/>
    <n v="0"/>
    <n v="0"/>
    <n v="0"/>
    <n v="1"/>
    <n v="0"/>
    <n v="0"/>
    <b v="0"/>
    <b v="0"/>
    <b v="0"/>
    <b v="0"/>
    <b v="0"/>
    <b v="1"/>
    <s v="NA"/>
    <s v="N"/>
    <s v="N"/>
    <s v="N"/>
    <s v="N"/>
    <s v="N"/>
    <s v="E"/>
    <s v="N"/>
    <s v="NA"/>
    <s v="NA"/>
    <s v="NA"/>
    <b v="1"/>
    <s v="L"/>
    <n v="100"/>
    <n v="1"/>
    <n v="0"/>
    <n v="0"/>
    <n v="0"/>
    <n v="0"/>
    <x v="3"/>
    <n v="2"/>
    <s v="Y"/>
    <n v="0"/>
    <n v="0"/>
    <n v="0"/>
    <b v="0"/>
    <b v="0"/>
    <s v="None"/>
    <b v="0"/>
    <b v="0"/>
    <s v="None"/>
    <s v="NA"/>
    <n v="0"/>
    <n v="0"/>
    <n v="0"/>
    <n v="0"/>
    <n v="0"/>
    <s v="NA"/>
    <n v="0"/>
    <n v="0"/>
    <n v="0"/>
    <n v="6.9770469999999998"/>
    <n v="4.8015080000000001"/>
    <s v="model"/>
    <n v="471648.4"/>
    <n v="324581.9000000000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24"/>
    <x v="2"/>
    <s v="core"/>
    <x v="6"/>
    <x v="0"/>
    <s v="&lt;20,001"/>
    <s v="rural"/>
    <n v="27"/>
    <n v="1117.498"/>
    <n v="5224302"/>
    <n v="5224302"/>
    <n v="5224302"/>
    <n v="1990"/>
    <n v="1990"/>
    <s v="1981-2003"/>
    <s v="F"/>
    <m/>
    <s v="Medical Office"/>
    <m/>
    <s v="Other Health"/>
    <s v="Health Care - Outpatient"/>
    <s v="OtherHealth"/>
    <b v="0"/>
    <s v="Assembly / Recreation"/>
    <n v="100"/>
    <s v="NA"/>
    <n v="0"/>
    <s v="NA"/>
    <n v="0"/>
    <n v="0"/>
    <n v="0"/>
    <n v="0"/>
    <n v="4675"/>
    <n v="4675"/>
    <n v="0"/>
    <x v="4"/>
    <n v="100"/>
    <n v="0"/>
    <n v="100"/>
    <n v="100"/>
    <n v="100"/>
    <n v="0"/>
    <n v="0"/>
    <n v="1"/>
    <n v="0"/>
    <n v="13"/>
    <s v="S"/>
    <n v="0"/>
    <n v="4900"/>
    <n v="148"/>
    <s v="&lt; 6000 HDD"/>
    <n v="0"/>
    <n v="100"/>
    <n v="1"/>
    <s v="No"/>
    <n v="50"/>
    <n v="52.5"/>
    <n v="50"/>
    <n v="50"/>
    <n v="0"/>
    <n v="0"/>
    <n v="0"/>
    <s v="50-59 Hrs/Wk"/>
    <n v="52"/>
    <b v="1"/>
    <b v="0"/>
    <b v="0"/>
    <b v="0"/>
    <b v="0"/>
    <b v="0"/>
    <b v="0"/>
    <b v="0"/>
    <b v="0"/>
    <s v="NA"/>
    <s v="NA"/>
    <s v="NA"/>
    <s v="NA"/>
    <s v="No"/>
    <s v="NA"/>
    <s v="NA"/>
    <s v="No"/>
    <s v="No"/>
    <s v="NA"/>
    <s v="NA"/>
    <s v="No"/>
    <s v="No"/>
    <s v="NA"/>
    <s v="NA"/>
    <s v="No"/>
    <s v="No"/>
    <s v="NA"/>
    <s v="NA"/>
    <s v="No"/>
    <s v="No"/>
    <s v="NA"/>
    <s v="NA"/>
    <s v="No"/>
    <s v="No"/>
    <s v="NA"/>
    <s v="NA"/>
    <s v="No"/>
    <s v="No"/>
    <s v="NA"/>
    <s v="NA"/>
    <s v="No"/>
    <s v="No"/>
    <s v="NA"/>
    <s v="NA"/>
    <s v="Yes"/>
    <n v="280"/>
    <n v="0"/>
    <n v="15"/>
    <n v="4200"/>
    <n v="20"/>
    <n v="0"/>
    <n v="0"/>
    <n v="0"/>
    <n v="100"/>
    <n v="0"/>
    <n v="0"/>
    <n v="0"/>
    <n v="0"/>
    <n v="0"/>
    <n v="0"/>
    <n v="0"/>
    <n v="0"/>
    <n v="0"/>
    <n v="840"/>
    <n v="0"/>
    <n v="100"/>
    <n v="0"/>
    <s v="P"/>
    <n v="0"/>
    <s v="Age of Building"/>
    <n v="100"/>
    <n v="0"/>
    <n v="0"/>
    <n v="0"/>
    <n v="100"/>
    <n v="0"/>
    <n v="0"/>
    <n v="0"/>
    <n v="0"/>
    <n v="4675"/>
    <n v="0"/>
    <n v="100"/>
    <n v="0"/>
    <n v="0"/>
    <b v="0"/>
    <n v="0"/>
    <n v="100"/>
    <n v="0"/>
    <n v="0"/>
    <n v="0"/>
    <n v="0.69775399999999999"/>
    <n v="0.69775399999999999"/>
    <s v="NA"/>
    <n v="0"/>
    <n v="0"/>
    <n v="3262"/>
    <s v="NA"/>
    <n v="0"/>
    <n v="0"/>
    <n v="10"/>
    <n v="15"/>
    <s v="N"/>
    <s v="NA"/>
    <n v="0"/>
    <n v="0"/>
    <n v="0"/>
    <n v="81.606380000000001"/>
    <n v="73.684209999999993"/>
    <n v="94.943989999999999"/>
    <n v="0"/>
    <n v="0"/>
    <n v="0"/>
    <n v="0"/>
    <n v="0"/>
    <n v="0"/>
    <n v="0"/>
    <n v="0"/>
    <n v="0"/>
    <n v="0"/>
    <n v="0"/>
    <n v="0"/>
    <n v="0"/>
    <n v="0"/>
    <n v="0"/>
    <n v="18.393619999999999"/>
    <n v="26.31579"/>
    <n v="5.0560080000000003"/>
    <n v="0"/>
    <n v="0"/>
    <n v="0"/>
    <n v="0"/>
    <n v="0"/>
    <n v="0"/>
    <n v="100"/>
    <n v="100"/>
    <n v="100"/>
    <s v="NA"/>
    <s v="NA"/>
    <s v="NA"/>
    <s v="NA"/>
    <s v="NA"/>
    <s v="NA"/>
    <s v="NA"/>
    <s v="NA"/>
    <s v="NA"/>
    <s v="NA"/>
    <s v="NA"/>
    <s v="NA"/>
    <s v="NA"/>
    <s v="NA"/>
    <s v="NA"/>
    <s v="NA"/>
    <s v="NA"/>
    <s v="NA"/>
    <s v="NA"/>
    <s v="NA"/>
    <s v="NA"/>
    <s v="NA"/>
    <s v="NA"/>
    <s v="NA"/>
    <s v="NA"/>
    <s v="NA"/>
    <s v="NA"/>
    <s v="NA"/>
    <s v="NA"/>
    <s v="NA"/>
    <n v="0"/>
    <n v="0"/>
    <n v="0"/>
    <n v="31.480090000000001"/>
    <n v="42.857140000000001"/>
    <n v="31.480090000000001"/>
    <n v="0"/>
    <n v="0"/>
    <n v="0"/>
    <n v="68.519909999999996"/>
    <n v="57.142859999999999"/>
    <n v="68.519909999999996"/>
    <s v="NA"/>
    <s v="NA"/>
    <s v="NA"/>
    <s v="NA"/>
    <s v="NA"/>
    <s v="NA"/>
    <s v="NA"/>
    <s v="NA"/>
    <s v="NA"/>
    <s v="NA"/>
    <s v="NA"/>
    <s v="NA"/>
    <n v="0"/>
    <n v="0"/>
    <n v="0"/>
    <n v="81.606380000000001"/>
    <n v="73.684209999999993"/>
    <n v="94.943989999999999"/>
    <n v="0"/>
    <n v="0"/>
    <n v="0"/>
    <n v="0"/>
    <n v="0"/>
    <n v="0"/>
    <n v="18.393619999999999"/>
    <n v="26.31579"/>
    <n v="5.0560080000000003"/>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NA"/>
    <s v="Heat Pump"/>
    <s v="Electricity"/>
    <s v="None"/>
    <s v="NA"/>
    <s v="NA"/>
    <s v="NA"/>
    <s v="NA"/>
    <s v="NA"/>
    <s v="NA"/>
    <s v="NA"/>
    <s v="NA"/>
    <s v="NA"/>
    <s v="DX - Air"/>
    <s v="NA"/>
    <s v="DX - Air"/>
    <s v="NA"/>
    <s v="NA"/>
    <s v="NA"/>
    <s v="NA"/>
    <s v="NA"/>
    <s v="NA"/>
    <s v="NA"/>
    <s v="NA"/>
    <b v="0"/>
    <b v="0"/>
    <b v="0"/>
    <b v="0"/>
    <b v="0"/>
    <b v="0"/>
    <b v="0"/>
    <b v="0"/>
    <b v="0"/>
    <b v="1"/>
    <b v="1"/>
    <n v="53.738999999999997"/>
    <n v="23"/>
    <n v="23"/>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18"/>
    <n v="0"/>
    <n v="0"/>
    <n v="2"/>
    <n v="0"/>
    <n v="0"/>
    <n v="0"/>
    <n v="0"/>
    <n v="0"/>
    <n v="14.42684"/>
    <n v="14.64279"/>
    <s v="actual"/>
    <n v="67445.48"/>
    <n v="68455.039999999994"/>
    <n v="6933.9350000000004"/>
    <n v="5358.2790000000005"/>
    <n v="5105.9639999999999"/>
    <n v="4801.393"/>
    <n v="4702.75"/>
    <n v="5006.2160000000003"/>
    <n v="5610.8220000000001"/>
    <n v="5998.2749999999996"/>
    <n v="5459.652"/>
    <n v="5327.9110000000001"/>
    <n v="5941.875"/>
    <n v="7198.4089999999997"/>
    <n v="6511.058"/>
    <n v="5549.4669999999996"/>
    <n v="5689.6170000000002"/>
    <n v="5049.1850000000004"/>
    <n v="4667.3540000000003"/>
    <n v="4363.8280000000004"/>
    <n v="6716.0209999999997"/>
    <n v="7388.5810000000001"/>
    <n v="5493.7280000000001"/>
    <n v="4855.9759999999997"/>
    <n v="5675.4319999999998"/>
    <n v="6494.7920000000004"/>
    <s v="NA"/>
    <s v="NA"/>
    <s v="no gas"/>
    <s v="NA"/>
    <s v="NA"/>
    <s v="NA"/>
    <s v="NA"/>
    <s v="NA"/>
    <s v="NA"/>
    <s v="NA"/>
    <s v="NA"/>
    <s v="NA"/>
    <s v="NA"/>
    <s v="NA"/>
    <s v="NA"/>
    <s v="NA"/>
    <s v="NA"/>
    <s v="NA"/>
    <s v="NA"/>
    <s v="NA"/>
    <s v="NA"/>
    <s v="NA"/>
    <s v="NA"/>
    <s v="NA"/>
    <s v="NA"/>
    <s v="NA"/>
    <s v="NA"/>
    <s v="NA"/>
    <s v="NA"/>
  </r>
  <r>
    <x v="125"/>
    <x v="2"/>
    <s v="core"/>
    <x v="4"/>
    <x v="0"/>
    <s v="&lt;20,001"/>
    <s v="rural"/>
    <n v="75"/>
    <n v="311.64940000000001"/>
    <n v="2563317"/>
    <n v="2563317"/>
    <n v="2563317"/>
    <n v="1951"/>
    <n v="1951"/>
    <s v="Pre-1980"/>
    <s v="F"/>
    <m/>
    <s v="Gym, Exercise"/>
    <m/>
    <s v="Other"/>
    <s v="Public Assembly"/>
    <s v="Other"/>
    <b v="0"/>
    <s v="Assembly / Recreation"/>
    <n v="100"/>
    <s v="NA"/>
    <n v="0"/>
    <s v="NA"/>
    <n v="0"/>
    <n v="0"/>
    <n v="0"/>
    <n v="0"/>
    <n v="8225"/>
    <n v="8225"/>
    <n v="0"/>
    <x v="0"/>
    <n v="100"/>
    <n v="0"/>
    <n v="0"/>
    <n v="100"/>
    <n v="0"/>
    <n v="0"/>
    <n v="0"/>
    <n v="3"/>
    <n v="1"/>
    <n v="0"/>
    <s v="S"/>
    <n v="0"/>
    <n v="4900"/>
    <n v="148"/>
    <s v="&lt; 6000 HDD"/>
    <n v="100"/>
    <n v="0"/>
    <n v="0"/>
    <s v="No"/>
    <n v="106"/>
    <n v="106"/>
    <n v="168"/>
    <n v="106"/>
    <n v="1"/>
    <n v="1"/>
    <n v="0"/>
    <s v="80-119 Hrs/Wk"/>
    <n v="52"/>
    <b v="1"/>
    <b v="0"/>
    <b v="0"/>
    <b v="0"/>
    <b v="0"/>
    <b v="0"/>
    <b v="0"/>
    <b v="0"/>
    <b v="0"/>
    <s v="NA"/>
    <s v="NA"/>
    <s v="NA"/>
    <s v="NA"/>
    <s v="Yes"/>
    <n v="3"/>
    <n v="100"/>
    <s v="No"/>
    <s v="Yes"/>
    <n v="3"/>
    <n v="100"/>
    <s v="No"/>
    <s v="No"/>
    <s v="NA"/>
    <s v="NA"/>
    <s v="No"/>
    <s v="Yes"/>
    <n v="3"/>
    <n v="100"/>
    <s v="No"/>
    <s v="No"/>
    <s v="NA"/>
    <s v="NA"/>
    <s v="No"/>
    <s v="No"/>
    <s v="NA"/>
    <s v="NA"/>
    <s v="No"/>
    <s v="No"/>
    <s v="NA"/>
    <s v="NA"/>
    <s v="No"/>
    <s v="No"/>
    <s v="NA"/>
    <s v="NA"/>
    <s v="No"/>
    <n v="204"/>
    <n v="170"/>
    <n v="10"/>
    <n v="5440"/>
    <n v="5"/>
    <n v="0"/>
    <n v="100"/>
    <n v="0"/>
    <n v="0"/>
    <n v="0"/>
    <n v="0"/>
    <n v="0"/>
    <n v="0"/>
    <n v="100"/>
    <n v="0"/>
    <n v="0"/>
    <n v="0"/>
    <n v="0"/>
    <n v="272"/>
    <n v="100"/>
    <n v="0"/>
    <n v="0"/>
    <s v="P"/>
    <n v="10"/>
    <s v="Age of Building"/>
    <n v="100"/>
    <n v="0"/>
    <n v="0"/>
    <n v="0"/>
    <n v="100"/>
    <n v="0"/>
    <n v="0"/>
    <n v="0"/>
    <n v="0"/>
    <n v="3282.578"/>
    <n v="100"/>
    <n v="0"/>
    <n v="0"/>
    <n v="0"/>
    <b v="0"/>
    <n v="0"/>
    <n v="0"/>
    <n v="0"/>
    <n v="0"/>
    <n v="100"/>
    <n v="0.95890600000000004"/>
    <n v="0.95890600000000004"/>
    <s v="NA"/>
    <n v="0"/>
    <n v="0"/>
    <n v="7887"/>
    <s v="NA"/>
    <n v="0"/>
    <n v="0"/>
    <n v="10"/>
    <n v="10"/>
    <s v="N"/>
    <s v="NA"/>
    <n v="95.853939999999994"/>
    <n v="91.304349999999999"/>
    <n v="95.945700000000002"/>
    <n v="3.9305189999999999"/>
    <n v="7.2463769999999998"/>
    <n v="3.9342809999999999"/>
    <n v="0"/>
    <n v="0"/>
    <n v="0"/>
    <n v="0.21554499999999999"/>
    <n v="1.4492750000000001"/>
    <n v="0.12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9.784459999999996"/>
    <n v="98.550719999999998"/>
    <n v="99.879980000000003"/>
    <n v="0"/>
    <n v="0"/>
    <n v="0"/>
    <n v="0"/>
    <n v="0"/>
    <n v="0"/>
    <n v="0.21554499999999999"/>
    <n v="1.4492750000000001"/>
    <n v="0.12002"/>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Electric Resistance"/>
    <s v="Electricity"/>
    <s v="None"/>
    <s v="0-4 Years"/>
    <s v="Electric Resistance"/>
    <s v="Electricity"/>
    <s v="None"/>
    <s v="0-4 Years"/>
    <s v="NA"/>
    <s v="NA"/>
    <s v="NA"/>
    <s v="NA"/>
    <s v="NA"/>
    <s v="NA"/>
    <s v="NA"/>
    <s v="NA"/>
    <s v="DX - Air"/>
    <s v="0-4 Years"/>
    <s v="DX - Air"/>
    <s v="0-4 Years"/>
    <s v="NA"/>
    <s v="NA"/>
    <s v="NA"/>
    <s v="NA"/>
    <s v="NA"/>
    <s v="NA"/>
    <s v="NA"/>
    <b v="0"/>
    <b v="0"/>
    <b v="0"/>
    <b v="0"/>
    <b v="0"/>
    <b v="0"/>
    <b v="0"/>
    <b v="0"/>
    <b v="0"/>
    <b v="0"/>
    <b v="0"/>
    <n v="30.707999999999998"/>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0"/>
    <n v="0"/>
    <n v="1"/>
    <n v="2"/>
    <n v="0"/>
    <n v="0"/>
    <n v="0"/>
    <n v="0"/>
    <n v="15.08882"/>
    <n v="254.34559999999999"/>
    <s v="model"/>
    <n v="124105.5"/>
    <n v="2091993"/>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26"/>
    <x v="2"/>
    <s v="core"/>
    <x v="8"/>
    <x v="0"/>
    <s v="20,001-100,000"/>
    <s v="rural"/>
    <n v="8"/>
    <n v="118.5791"/>
    <n v="4743164"/>
    <n v="4743164"/>
    <n v="4743164"/>
    <n v="1968"/>
    <n v="1968"/>
    <s v="Pre-1980"/>
    <s v="F"/>
    <m/>
    <s v="Other Specialty Merchandise"/>
    <s v="Sporting Goods"/>
    <s v="Dry Goods Retail"/>
    <s v="Mercantile - Retail"/>
    <s v="Small Box"/>
    <b v="0"/>
    <s v="Sales"/>
    <n v="90"/>
    <s v="Office"/>
    <n v="10"/>
    <s v="NA"/>
    <n v="0"/>
    <n v="0"/>
    <n v="0"/>
    <n v="0"/>
    <n v="40000"/>
    <n v="40000"/>
    <n v="0"/>
    <x v="1"/>
    <n v="100"/>
    <n v="0"/>
    <n v="100"/>
    <n v="100"/>
    <n v="100"/>
    <n v="0"/>
    <n v="0"/>
    <n v="2"/>
    <n v="0"/>
    <n v="84"/>
    <s v="S"/>
    <n v="0"/>
    <n v="4900"/>
    <n v="148"/>
    <s v="&lt; 6000 HDD"/>
    <n v="100"/>
    <n v="0"/>
    <n v="0"/>
    <s v="Yes"/>
    <n v="68.55"/>
    <n v="79.95"/>
    <n v="72.974999999999994"/>
    <n v="68.55"/>
    <n v="1"/>
    <n v="0.95"/>
    <n v="0"/>
    <s v="60-79 Hrs/Wk"/>
    <n v="52"/>
    <b v="1"/>
    <b v="1"/>
    <b v="0"/>
    <b v="0"/>
    <b v="0"/>
    <b v="0"/>
    <b v="0"/>
    <b v="0"/>
    <b v="0"/>
    <s v="NA"/>
    <s v="NA"/>
    <s v="NA"/>
    <s v="NA"/>
    <s v="Yes"/>
    <n v="3"/>
    <n v="90"/>
    <s v="No"/>
    <s v="Yes"/>
    <n v="3"/>
    <n v="90"/>
    <s v="No"/>
    <s v="No"/>
    <s v="NA"/>
    <s v="NA"/>
    <s v="No"/>
    <s v="No"/>
    <s v="NA"/>
    <s v="NA"/>
    <s v="No"/>
    <s v="No"/>
    <s v="NA"/>
    <s v="NA"/>
    <s v="No"/>
    <s v="No"/>
    <s v="NA"/>
    <s v="NA"/>
    <s v="No"/>
    <s v="No"/>
    <s v="NA"/>
    <s v="NA"/>
    <s v="No"/>
    <s v="Yes"/>
    <n v="1"/>
    <n v="50"/>
    <s v="No"/>
    <n v="700"/>
    <n v="500"/>
    <n v="10"/>
    <n v="12000"/>
    <n v="40"/>
    <n v="0"/>
    <n v="100"/>
    <n v="0"/>
    <n v="0"/>
    <n v="0"/>
    <n v="0"/>
    <n v="0"/>
    <n v="0"/>
    <n v="0"/>
    <n v="0"/>
    <n v="100"/>
    <n v="0"/>
    <n v="0"/>
    <n v="4800"/>
    <n v="0"/>
    <n v="100"/>
    <n v="0"/>
    <s v="S"/>
    <n v="0"/>
    <s v="Unknown"/>
    <n v="0"/>
    <n v="0"/>
    <n v="0"/>
    <n v="100"/>
    <n v="100"/>
    <n v="0"/>
    <n v="0"/>
    <n v="0"/>
    <n v="0"/>
    <n v="21364.81"/>
    <n v="50"/>
    <n v="50"/>
    <n v="0"/>
    <n v="0"/>
    <b v="0"/>
    <n v="0"/>
    <n v="100"/>
    <n v="0"/>
    <n v="0"/>
    <n v="0"/>
    <n v="1.0850139999999999"/>
    <n v="1.0850139999999999"/>
    <s v="NA"/>
    <n v="0"/>
    <n v="0.02"/>
    <n v="43400.54"/>
    <s v="NA"/>
    <n v="0"/>
    <n v="800"/>
    <n v="10"/>
    <n v="10"/>
    <s v="Y"/>
    <s v="NA"/>
    <n v="0"/>
    <n v="0"/>
    <n v="0"/>
    <n v="93.708250000000007"/>
    <n v="96.298010000000005"/>
    <n v="94.934920000000005"/>
    <n v="4.3144619999999998"/>
    <n v="1.488192"/>
    <n v="4.37094"/>
    <n v="0.68121799999999999"/>
    <n v="1.2571060000000001"/>
    <n v="0.38391399999999998"/>
    <n v="0"/>
    <n v="0"/>
    <n v="0"/>
    <n v="0"/>
    <n v="0"/>
    <n v="0"/>
    <n v="0"/>
    <n v="0"/>
    <n v="0"/>
    <n v="1.2960670000000001"/>
    <n v="0.95669499999999996"/>
    <n v="0.310222"/>
    <n v="0"/>
    <n v="0"/>
    <n v="0"/>
    <n v="0"/>
    <n v="0"/>
    <n v="0"/>
    <n v="100"/>
    <n v="100"/>
    <n v="100"/>
    <n v="100"/>
    <n v="100"/>
    <n v="100"/>
    <n v="0"/>
    <n v="0"/>
    <n v="0"/>
    <n v="100"/>
    <n v="100"/>
    <n v="100"/>
    <n v="0"/>
    <n v="0"/>
    <n v="0"/>
    <n v="0"/>
    <n v="0"/>
    <n v="0"/>
    <n v="0"/>
    <n v="0"/>
    <n v="0"/>
    <n v="0"/>
    <n v="0"/>
    <n v="0"/>
    <n v="0"/>
    <n v="0"/>
    <n v="0"/>
    <s v="NA"/>
    <s v="NA"/>
    <s v="NA"/>
    <s v="NA"/>
    <s v="NA"/>
    <s v="NA"/>
    <n v="80.74342"/>
    <n v="90.622"/>
    <n v="80.74342"/>
    <n v="12.378030000000001"/>
    <n v="7.1702820000000003"/>
    <n v="12.378030000000001"/>
    <n v="0.57167599999999996"/>
    <n v="0.220772"/>
    <n v="0.57167599999999996"/>
    <n v="6.3068770000000001"/>
    <n v="1.9869460000000001"/>
    <n v="6.3068770000000001"/>
    <n v="0"/>
    <n v="0"/>
    <n v="0"/>
    <n v="100"/>
    <n v="100"/>
    <n v="100"/>
    <n v="0"/>
    <n v="0"/>
    <n v="0"/>
    <n v="0"/>
    <n v="0"/>
    <n v="0"/>
    <n v="0"/>
    <n v="0"/>
    <n v="0"/>
    <n v="98.022720000000007"/>
    <n v="97.786199999999994"/>
    <n v="99.305859999999996"/>
    <n v="0"/>
    <n v="0"/>
    <n v="0"/>
    <n v="0"/>
    <n v="0"/>
    <n v="0"/>
    <n v="1.977284"/>
    <n v="2.2138"/>
    <n v="0.69413599999999998"/>
    <s v="NA"/>
    <s v="NA"/>
    <s v="NA"/>
    <s v="NA"/>
    <s v="NA"/>
    <s v="NA"/>
    <s v="NA"/>
    <s v="NA"/>
    <s v="NA"/>
    <s v="NA"/>
    <s v="NA"/>
    <s v="NA"/>
    <s v="NA"/>
    <s v="NA"/>
    <s v="NA"/>
    <b v="0"/>
    <n v="0"/>
    <b v="0"/>
    <n v="0"/>
    <b v="0"/>
    <n v="0"/>
    <b v="0"/>
    <n v="0"/>
    <b v="1"/>
    <n v="100"/>
    <b v="0"/>
    <n v="0"/>
    <b v="0"/>
    <n v="0"/>
    <b v="0"/>
    <n v="0"/>
    <n v="62.5"/>
    <n v="83.333330000000004"/>
    <n v="79.692149999999998"/>
    <n v="0"/>
    <n v="0"/>
    <n v="0"/>
    <n v="0"/>
    <n v="0"/>
    <n v="0"/>
    <n v="37.5"/>
    <n v="16.66667"/>
    <n v="20.307849999999998"/>
    <n v="0"/>
    <n v="0"/>
    <n v="0"/>
    <n v="0"/>
    <n v="0"/>
    <n v="0"/>
    <n v="0"/>
    <n v="0"/>
    <n v="0"/>
    <n v="62.5"/>
    <n v="83.333330000000004"/>
    <n v="79.692149999999998"/>
    <n v="0"/>
    <n v="0"/>
    <n v="0"/>
    <n v="0"/>
    <n v="0"/>
    <n v="0"/>
    <n v="0"/>
    <n v="0"/>
    <n v="0"/>
    <n v="37.5"/>
    <n v="16.66667"/>
    <n v="20.307849999999998"/>
    <n v="0"/>
    <n v="0"/>
    <n v="0"/>
    <b v="0"/>
    <n v="0"/>
    <b v="0"/>
    <n v="0"/>
    <b v="0"/>
    <n v="0"/>
    <b v="1"/>
    <n v="62.5"/>
    <b v="1"/>
    <n v="37.5"/>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62.253480000000003"/>
    <n v="37.746519999999997"/>
    <s v="Heat Pump"/>
    <s v="Electricity"/>
    <s v="None"/>
    <s v="NA"/>
    <s v="Furnace"/>
    <s v="Natural Gas"/>
    <s v="None"/>
    <s v="NA"/>
    <s v="NA"/>
    <s v="NA"/>
    <s v="NA"/>
    <s v="NA"/>
    <s v="NA"/>
    <s v="NA"/>
    <s v="NA"/>
    <s v="NA"/>
    <s v="DX - Air"/>
    <s v="NA"/>
    <s v="DX - Air"/>
    <s v="NA"/>
    <s v="NA"/>
    <s v="NA"/>
    <s v="NA"/>
    <s v="NA"/>
    <s v="NA"/>
    <s v="NA"/>
    <s v="NA"/>
    <b v="1"/>
    <b v="0"/>
    <b v="0"/>
    <b v="0"/>
    <b v="0"/>
    <b v="0"/>
    <b v="0"/>
    <b v="1"/>
    <b v="0"/>
    <b v="0"/>
    <b v="0"/>
    <n v="5.1180000000000003"/>
    <n v="1"/>
    <n v="1"/>
    <n v="0"/>
    <n v="0"/>
    <n v="0"/>
    <n v="10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11"/>
    <n v="0"/>
    <n v="1"/>
    <n v="1"/>
    <n v="0"/>
    <n v="0"/>
    <n v="0"/>
    <n v="0"/>
    <n v="0"/>
    <n v="12.67235"/>
    <n v="16.21658"/>
    <s v="model"/>
    <n v="506894"/>
    <n v="648663.4"/>
    <s v="NA"/>
    <s v="NA"/>
    <s v="NA"/>
    <s v="NA"/>
    <s v="NA"/>
    <s v="NA"/>
    <s v="NA"/>
    <s v="NA"/>
    <s v="NA"/>
    <s v="NA"/>
    <s v="NA"/>
    <s v="NA"/>
    <s v="NA"/>
    <s v="NA"/>
    <s v="NA"/>
    <s v="NA"/>
    <s v="NA"/>
    <s v="NA"/>
    <s v="NA"/>
    <s v="NA"/>
    <s v="NA"/>
    <s v="NA"/>
    <s v="NA"/>
    <s v="NA"/>
    <n v="0.22440499999999999"/>
    <n v="0.47720800000000002"/>
    <s v="model"/>
    <n v="8976.1839999999993"/>
    <n v="19088.34"/>
    <s v="NA"/>
    <s v="NA"/>
    <s v="NA"/>
    <s v="NA"/>
    <s v="NA"/>
    <s v="NA"/>
    <s v="NA"/>
    <s v="NA"/>
    <s v="NA"/>
    <s v="NA"/>
    <s v="NA"/>
    <s v="NA"/>
    <s v="NA"/>
    <s v="NA"/>
    <s v="NA"/>
    <s v="NA"/>
    <s v="NA"/>
    <s v="NA"/>
    <s v="NA"/>
    <s v="NA"/>
    <s v="NA"/>
    <s v="NA"/>
    <s v="NA"/>
    <s v="NA"/>
  </r>
  <r>
    <x v="127"/>
    <x v="2"/>
    <s v="core"/>
    <x v="1"/>
    <x v="0"/>
    <s v="50,001+"/>
    <s v="rural"/>
    <n v="64"/>
    <n v="18.35576"/>
    <n v="925130.5"/>
    <n v="925130.5"/>
    <n v="740104.4"/>
    <n v="1952"/>
    <n v="1952"/>
    <s v="Pre-1980"/>
    <s v="F"/>
    <m/>
    <s v="Middle School"/>
    <m/>
    <s v="School"/>
    <s v="Education"/>
    <s v="K-12"/>
    <b v="0"/>
    <s v="Classroom"/>
    <n v="80"/>
    <s v="Assembly / Recreation"/>
    <n v="10"/>
    <s v="NA"/>
    <n v="0"/>
    <n v="10"/>
    <n v="0"/>
    <n v="0"/>
    <n v="50400"/>
    <n v="50400"/>
    <n v="0"/>
    <x v="2"/>
    <n v="100"/>
    <n v="0"/>
    <n v="100"/>
    <n v="80"/>
    <n v="0"/>
    <n v="0"/>
    <n v="0"/>
    <n v="2"/>
    <n v="1"/>
    <n v="150"/>
    <s v="M"/>
    <n v="2"/>
    <n v="4900"/>
    <n v="148"/>
    <s v="&lt; 6000 HDD"/>
    <n v="100"/>
    <n v="0"/>
    <n v="0"/>
    <s v="Yes"/>
    <n v="27.403849999999998"/>
    <n v="30.692309999999999"/>
    <n v="27.403849999999998"/>
    <n v="30.692309999999999"/>
    <n v="0"/>
    <n v="0"/>
    <n v="0"/>
    <s v="&lt; 40 Hrs/Wk"/>
    <n v="52"/>
    <b v="1"/>
    <b v="1"/>
    <b v="0"/>
    <b v="0"/>
    <b v="0"/>
    <b v="0"/>
    <b v="0"/>
    <b v="0"/>
    <b v="0"/>
    <s v="NA"/>
    <s v="NA"/>
    <s v="NA"/>
    <s v="NA"/>
    <s v="Yes"/>
    <n v="0"/>
    <n v="100"/>
    <s v="No"/>
    <s v="Yes"/>
    <n v="0"/>
    <n v="100"/>
    <s v="No"/>
    <s v="Yes"/>
    <n v="0"/>
    <n v="100"/>
    <s v="No"/>
    <s v="No"/>
    <s v="NA"/>
    <s v="NA"/>
    <s v="No"/>
    <s v="Yes"/>
    <n v="0"/>
    <n v="5"/>
    <s v="No"/>
    <s v="No"/>
    <s v="NA"/>
    <s v="NA"/>
    <s v="No"/>
    <s v="No"/>
    <s v="NA"/>
    <s v="NA"/>
    <s v="No"/>
    <s v="Yes"/>
    <n v="0"/>
    <n v="10"/>
    <s v="No"/>
    <n v="800"/>
    <n v="800"/>
    <n v="10"/>
    <n v="16000"/>
    <n v="10"/>
    <n v="0"/>
    <n v="100"/>
    <n v="0"/>
    <n v="0"/>
    <n v="0"/>
    <n v="0"/>
    <n v="0"/>
    <n v="0"/>
    <n v="0"/>
    <n v="0"/>
    <n v="100"/>
    <n v="0"/>
    <n v="0"/>
    <n v="1600"/>
    <n v="100"/>
    <n v="0"/>
    <n v="0"/>
    <s v="P"/>
    <n v="15"/>
    <s v="Age of Building"/>
    <n v="100"/>
    <n v="0"/>
    <n v="0"/>
    <n v="0"/>
    <n v="100"/>
    <n v="0"/>
    <n v="0"/>
    <n v="0"/>
    <n v="0"/>
    <n v="27088.33"/>
    <n v="100"/>
    <n v="0"/>
    <n v="0"/>
    <n v="0"/>
    <b v="0"/>
    <n v="0"/>
    <n v="0"/>
    <n v="0"/>
    <n v="0"/>
    <n v="100"/>
    <n v="0.69326200000000004"/>
    <n v="0.69326200000000004"/>
    <s v="NA"/>
    <n v="7.1400000000000001E-4"/>
    <n v="1.9682999999999999E-2"/>
    <n v="34940.400000000001"/>
    <s v="NA"/>
    <n v="36"/>
    <n v="992"/>
    <n v="9.4478869999999997"/>
    <n v="10.152480000000001"/>
    <s v="Y"/>
    <s v="NA"/>
    <n v="12.065720000000001"/>
    <n v="2.3797769999999998"/>
    <n v="12.13388"/>
    <n v="86.668310000000005"/>
    <n v="94.661370000000005"/>
    <n v="87.157899999999998"/>
    <n v="0"/>
    <n v="0"/>
    <n v="0"/>
    <n v="1.265968"/>
    <n v="2.9588559999999999"/>
    <n v="0.70822099999999999"/>
    <n v="0"/>
    <n v="0"/>
    <n v="0"/>
    <n v="0"/>
    <n v="0"/>
    <n v="0"/>
    <n v="0"/>
    <n v="0"/>
    <n v="0"/>
    <n v="0"/>
    <n v="0"/>
    <n v="0"/>
    <n v="0"/>
    <n v="0"/>
    <n v="0"/>
    <n v="100"/>
    <n v="100"/>
    <n v="100"/>
    <n v="0"/>
    <n v="0"/>
    <n v="0"/>
    <n v="100"/>
    <n v="100"/>
    <n v="100"/>
    <n v="0"/>
    <n v="0"/>
    <n v="0"/>
    <s v="NA"/>
    <s v="NA"/>
    <s v="NA"/>
    <s v="NA"/>
    <s v="NA"/>
    <s v="NA"/>
    <s v="NA"/>
    <s v="NA"/>
    <s v="NA"/>
    <s v="NA"/>
    <s v="NA"/>
    <s v="NA"/>
    <s v="NA"/>
    <s v="NA"/>
    <s v="NA"/>
    <s v="NA"/>
    <s v="NA"/>
    <s v="NA"/>
    <s v="NA"/>
    <s v="NA"/>
    <s v="NA"/>
    <s v="NA"/>
    <s v="NA"/>
    <s v="NA"/>
    <n v="13.21302"/>
    <n v="22.619389999999999"/>
    <n v="13.21302"/>
    <n v="86.78698"/>
    <n v="77.380610000000004"/>
    <n v="86.78698"/>
    <n v="0"/>
    <n v="0"/>
    <n v="0"/>
    <n v="0"/>
    <n v="0"/>
    <n v="0"/>
    <s v="NA"/>
    <s v="NA"/>
    <s v="NA"/>
    <s v="NA"/>
    <s v="NA"/>
    <s v="NA"/>
    <s v="NA"/>
    <s v="NA"/>
    <s v="NA"/>
    <s v="NA"/>
    <s v="NA"/>
    <s v="NA"/>
    <n v="12.065720000000001"/>
    <n v="2.3797769999999998"/>
    <n v="12.13388"/>
    <n v="86.668310000000005"/>
    <n v="94.661370000000005"/>
    <n v="87.157899999999998"/>
    <n v="0"/>
    <n v="0"/>
    <n v="0"/>
    <n v="0"/>
    <n v="0"/>
    <n v="0"/>
    <n v="1.265968"/>
    <n v="2.9588559999999999"/>
    <n v="0.70822099999999999"/>
    <n v="100"/>
    <n v="100"/>
    <n v="100"/>
    <n v="0"/>
    <n v="0"/>
    <n v="0"/>
    <n v="0"/>
    <n v="0"/>
    <n v="0"/>
    <n v="0"/>
    <n v="0"/>
    <n v="0"/>
    <n v="0"/>
    <n v="0"/>
    <n v="0"/>
    <b v="0"/>
    <n v="0"/>
    <b v="0"/>
    <n v="0"/>
    <b v="0"/>
    <n v="0"/>
    <b v="1"/>
    <n v="100"/>
    <b v="0"/>
    <n v="0"/>
    <b v="0"/>
    <n v="0"/>
    <b v="0"/>
    <n v="0"/>
    <b v="0"/>
    <n v="0"/>
    <n v="100"/>
    <n v="100"/>
    <n v="100"/>
    <n v="0"/>
    <n v="0"/>
    <n v="0"/>
    <n v="0"/>
    <n v="0"/>
    <n v="0"/>
    <n v="0"/>
    <n v="0"/>
    <n v="0"/>
    <n v="0"/>
    <n v="0"/>
    <n v="0"/>
    <n v="0"/>
    <n v="0"/>
    <n v="0"/>
    <n v="0"/>
    <n v="0"/>
    <n v="0"/>
    <n v="43.548389999999998"/>
    <n v="53.333329999999997"/>
    <n v="100"/>
    <n v="0"/>
    <n v="0"/>
    <n v="0"/>
    <n v="0"/>
    <n v="0"/>
    <n v="0"/>
    <n v="0"/>
    <n v="0"/>
    <n v="0"/>
    <n v="0"/>
    <n v="0"/>
    <n v="0"/>
    <n v="56.451610000000002"/>
    <n v="46.666670000000003"/>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Constant Volume"/>
    <s v="A"/>
    <s v="N"/>
    <s v="NA"/>
    <s v="NA"/>
    <n v="32"/>
    <n v="68"/>
    <s v="Boiler"/>
    <s v="Natural Gas"/>
    <s v="Natural Gas"/>
    <s v="20+ Years"/>
    <s v="Boiler"/>
    <s v="Natural Gas"/>
    <s v="Natural Gas"/>
    <s v="20+ Years"/>
    <n v="2"/>
    <s v="Natural Gas"/>
    <n v="2010"/>
    <n v="50"/>
    <n v="50"/>
    <s v="SH"/>
    <s v="N"/>
    <s v="N"/>
    <s v="DX - Air"/>
    <s v="10-19 Years"/>
    <s v="None"/>
    <s v="NA"/>
    <s v="NA"/>
    <s v="NA"/>
    <s v="NA"/>
    <s v="NA"/>
    <s v="NA"/>
    <s v="NA"/>
    <s v="NA"/>
    <b v="0"/>
    <b v="1"/>
    <b v="0"/>
    <b v="0"/>
    <b v="0"/>
    <b v="0"/>
    <b v="0"/>
    <b v="1"/>
    <b v="0"/>
    <b v="1"/>
    <b v="1"/>
    <n v="740"/>
    <n v="20"/>
    <n v="20"/>
    <n v="100"/>
    <n v="0"/>
    <n v="0"/>
    <n v="0"/>
    <n v="0"/>
    <n v="0"/>
    <n v="100"/>
    <n v="0"/>
    <s v="NA"/>
    <s v="NA"/>
    <s v="NA"/>
    <s v="NA"/>
    <s v="NA"/>
    <s v="NA"/>
    <s v="NA"/>
    <s v="NA"/>
    <s v="NA"/>
    <b v="0"/>
    <n v="0"/>
    <s v="NA"/>
    <s v="NA"/>
    <b v="1"/>
    <n v="160"/>
    <s v="CFL"/>
    <b v="0"/>
    <n v="0"/>
    <s v="NA"/>
    <s v="NA"/>
    <n v="0"/>
    <n v="0"/>
    <n v="4"/>
    <n v="0"/>
    <n v="0"/>
    <n v="5"/>
    <n v="0"/>
    <b v="0"/>
    <b v="0"/>
    <b v="1"/>
    <b v="0"/>
    <b v="0"/>
    <b v="0"/>
    <n v="675"/>
    <s v="N"/>
    <s v="E"/>
    <s v="N"/>
    <s v="G"/>
    <s v="E"/>
    <s v="G"/>
    <s v="G"/>
    <s v="NA"/>
    <s v="NA"/>
    <s v="NA"/>
    <s v="NA"/>
    <s v="NA"/>
    <s v="NA"/>
    <s v="NA"/>
    <s v="NA"/>
    <n v="0"/>
    <n v="0"/>
    <n v="0"/>
    <x v="1"/>
    <s v="NA"/>
    <s v="NA"/>
    <n v="0"/>
    <n v="0"/>
    <n v="0"/>
    <s v="NA"/>
    <s v="NA"/>
    <s v="NA"/>
    <s v="NA"/>
    <s v="NA"/>
    <s v="NA"/>
    <n v="0"/>
    <n v="307"/>
    <n v="0"/>
    <n v="0"/>
    <n v="1"/>
    <n v="3"/>
    <n v="0"/>
    <n v="0"/>
    <n v="1"/>
    <n v="0"/>
    <n v="10.09032"/>
    <n v="11.109069999999999"/>
    <s v="actual"/>
    <n v="508552.3"/>
    <n v="559897.1"/>
    <n v="51179.03"/>
    <n v="44742.86"/>
    <n v="46007.14"/>
    <n v="45360"/>
    <n v="43281.29"/>
    <n v="31718.71"/>
    <n v="23352"/>
    <n v="24445.5"/>
    <n v="41322.5"/>
    <n v="49066.21"/>
    <n v="52921.29"/>
    <n v="55155.73"/>
    <n v="52700.21"/>
    <n v="46446.96"/>
    <n v="49842.45"/>
    <n v="46645.11"/>
    <n v="45852.9"/>
    <n v="42528.23"/>
    <n v="42584.86"/>
    <n v="42542.42"/>
    <n v="42344.31"/>
    <n v="46942.239999999998"/>
    <n v="48823.8"/>
    <n v="52643.63"/>
    <n v="0.28933399999999998"/>
    <n v="1.6724220000000001"/>
    <s v="model"/>
    <n v="14582.44"/>
    <n v="84290.09"/>
    <s v="NA"/>
    <s v="NA"/>
    <s v="NA"/>
    <s v="NA"/>
    <s v="NA"/>
    <s v="NA"/>
    <s v="NA"/>
    <s v="NA"/>
    <s v="NA"/>
    <s v="NA"/>
    <s v="NA"/>
    <s v="NA"/>
    <s v="NA"/>
    <s v="NA"/>
    <s v="NA"/>
    <s v="NA"/>
    <s v="NA"/>
    <s v="NA"/>
    <s v="NA"/>
    <s v="NA"/>
    <s v="NA"/>
    <s v="NA"/>
    <s v="NA"/>
    <s v="NA"/>
  </r>
  <r>
    <x v="128"/>
    <x v="2"/>
    <s v="core"/>
    <x v="0"/>
    <x v="0"/>
    <s v="100,001+"/>
    <s v="urban"/>
    <n v="52"/>
    <n v="4.3308999999999997"/>
    <n v="630146"/>
    <n v="630146"/>
    <n v="630146"/>
    <n v="1993"/>
    <n v="1993"/>
    <s v="1981-2003"/>
    <s v="F"/>
    <m/>
    <s v="Hotel - Resort"/>
    <m/>
    <s v="Hotel-Motel"/>
    <s v="Lodging"/>
    <s v="Lodging"/>
    <b v="0"/>
    <s v="Guest Room"/>
    <n v="60"/>
    <s v="Assembly / Recreation"/>
    <n v="15"/>
    <s v="NA"/>
    <n v="0"/>
    <n v="25"/>
    <n v="0"/>
    <n v="0"/>
    <n v="145500"/>
    <n v="145500"/>
    <n v="0"/>
    <x v="3"/>
    <n v="100"/>
    <n v="0"/>
    <n v="60"/>
    <n v="100"/>
    <n v="60"/>
    <n v="0"/>
    <n v="0"/>
    <n v="4"/>
    <n v="1"/>
    <n v="480"/>
    <s v="S"/>
    <n v="0"/>
    <n v="4814"/>
    <n v="343"/>
    <s v="&lt; 6000 HDD"/>
    <n v="100"/>
    <n v="0"/>
    <n v="0"/>
    <s v="No"/>
    <n v="168"/>
    <n v="67.2"/>
    <n v="67.8"/>
    <n v="67.2"/>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950"/>
    <n v="1750"/>
    <n v="9"/>
    <n v="64800"/>
    <n v="30"/>
    <n v="0"/>
    <n v="0"/>
    <n v="0"/>
    <n v="100"/>
    <n v="0"/>
    <n v="0"/>
    <n v="0"/>
    <n v="0"/>
    <n v="0"/>
    <n v="100"/>
    <n v="0"/>
    <n v="0"/>
    <n v="0"/>
    <n v="19440"/>
    <n v="0"/>
    <n v="100"/>
    <n v="0"/>
    <s v="P"/>
    <n v="40"/>
    <s v="Age of Building"/>
    <n v="0"/>
    <n v="0"/>
    <n v="0"/>
    <n v="100"/>
    <n v="100"/>
    <n v="0"/>
    <n v="0"/>
    <n v="0"/>
    <n v="0"/>
    <n v="42000"/>
    <n v="0"/>
    <n v="100"/>
    <n v="0"/>
    <n v="0"/>
    <b v="1"/>
    <n v="500"/>
    <n v="0"/>
    <n v="0"/>
    <n v="0"/>
    <n v="100"/>
    <n v="1.0598110000000001"/>
    <n v="1.0598110000000001"/>
    <s v="NA"/>
    <n v="2.1310000000000001E-3"/>
    <n v="0"/>
    <n v="154202.4"/>
    <s v="NA"/>
    <n v="310"/>
    <n v="0"/>
    <n v="9.8690130000000007"/>
    <n v="13.31232"/>
    <s v="N"/>
    <n v="5"/>
    <n v="0"/>
    <n v="0"/>
    <n v="0"/>
    <n v="24.08324"/>
    <n v="13.52664"/>
    <n v="46.231090000000002"/>
    <n v="0"/>
    <n v="0"/>
    <n v="0"/>
    <n v="30.795850000000002"/>
    <n v="60.75855"/>
    <n v="32.886009999999999"/>
    <n v="0"/>
    <n v="0"/>
    <n v="0"/>
    <n v="0"/>
    <n v="0"/>
    <n v="0"/>
    <n v="0.27633000000000002"/>
    <n v="0.96226400000000001"/>
    <n v="0.54405400000000004"/>
    <n v="44.844580000000001"/>
    <n v="24.752549999999999"/>
    <n v="20.338840000000001"/>
    <n v="0"/>
    <n v="0"/>
    <n v="0"/>
    <n v="0"/>
    <n v="0"/>
    <n v="0"/>
    <n v="100"/>
    <n v="100"/>
    <n v="100"/>
    <n v="42.973010000000002"/>
    <n v="50.565689999999996"/>
    <n v="42.973010000000002"/>
    <n v="57.026989999999998"/>
    <n v="49.434310000000004"/>
    <n v="57.026989999999998"/>
    <n v="0"/>
    <n v="0"/>
    <n v="0"/>
    <n v="99.458950000000002"/>
    <n v="99.431089999999998"/>
    <n v="99.458950000000002"/>
    <n v="0"/>
    <n v="0"/>
    <n v="0"/>
    <n v="0"/>
    <n v="0"/>
    <n v="0"/>
    <n v="0.541049"/>
    <n v="0.56890700000000005"/>
    <n v="0.541049"/>
    <n v="0"/>
    <n v="0"/>
    <n v="0"/>
    <s v="NA"/>
    <s v="NA"/>
    <s v="NA"/>
    <s v="NA"/>
    <s v="NA"/>
    <s v="NA"/>
    <n v="0"/>
    <n v="0"/>
    <n v="0"/>
    <n v="100"/>
    <n v="100"/>
    <n v="100"/>
    <n v="0"/>
    <n v="0"/>
    <n v="0"/>
    <n v="0"/>
    <n v="0"/>
    <n v="0"/>
    <s v="NA"/>
    <s v="NA"/>
    <s v="NA"/>
    <s v="NA"/>
    <s v="NA"/>
    <s v="NA"/>
    <s v="NA"/>
    <s v="NA"/>
    <s v="NA"/>
    <s v="NA"/>
    <s v="NA"/>
    <s v="NA"/>
    <n v="0"/>
    <n v="0"/>
    <n v="0"/>
    <n v="24.08324"/>
    <n v="13.52664"/>
    <n v="46.231090000000002"/>
    <n v="0"/>
    <n v="0"/>
    <n v="0"/>
    <n v="0"/>
    <n v="0"/>
    <n v="0"/>
    <n v="75.916759999999996"/>
    <n v="86.47336"/>
    <n v="53.768909999999998"/>
    <s v="NA"/>
    <s v="NA"/>
    <s v="NA"/>
    <s v="NA"/>
    <s v="NA"/>
    <s v="NA"/>
    <s v="NA"/>
    <s v="NA"/>
    <s v="NA"/>
    <s v="NA"/>
    <s v="NA"/>
    <s v="NA"/>
    <s v="NA"/>
    <s v="NA"/>
    <s v="NA"/>
    <b v="0"/>
    <n v="0"/>
    <b v="0"/>
    <n v="0"/>
    <b v="0"/>
    <n v="0"/>
    <b v="0"/>
    <n v="0"/>
    <b v="1"/>
    <n v="54.553870000000003"/>
    <b v="1"/>
    <n v="37.365169999999999"/>
    <b v="1"/>
    <n v="8.080959"/>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standard"/>
    <s v="Constant Volume"/>
    <s v="N"/>
    <s v="NA"/>
    <s v="NA"/>
    <s v="NA"/>
    <n v="100"/>
    <n v="0"/>
    <s v="Heat Pump"/>
    <s v="Electricity"/>
    <s v="None"/>
    <s v="NA"/>
    <s v="Heat Pump"/>
    <s v="Electricity"/>
    <s v="Natural Gas"/>
    <s v="NA"/>
    <n v="1"/>
    <s v="Natural Gas"/>
    <n v="2100"/>
    <n v="8"/>
    <n v="8"/>
    <s v="SH"/>
    <s v="N"/>
    <s v="N"/>
    <s v="DX - Water"/>
    <s v="NA"/>
    <s v="DX - Air"/>
    <s v="NA"/>
    <n v="1"/>
    <s v="NA"/>
    <n v="20"/>
    <n v="20"/>
    <s v="None"/>
    <s v="N"/>
    <s v="N"/>
    <b v="0"/>
    <b v="0"/>
    <b v="0"/>
    <b v="0"/>
    <b v="0"/>
    <b v="0"/>
    <b v="0"/>
    <b v="0"/>
    <b v="0"/>
    <b v="1"/>
    <b v="1"/>
    <n v="7066.7830000000004"/>
    <n v="7.1660190000000004"/>
    <n v="8"/>
    <n v="41.699069999999999"/>
    <n v="0"/>
    <n v="58.300930000000001"/>
    <n v="0"/>
    <n v="0"/>
    <n v="0"/>
    <n v="100"/>
    <n v="0"/>
    <n v="20"/>
    <n v="80"/>
    <n v="0"/>
    <s v="Unknown"/>
    <s v="No"/>
    <s v="None"/>
    <s v="NA"/>
    <s v="NA"/>
    <s v="NA"/>
    <b v="0"/>
    <n v="0"/>
    <s v="NA"/>
    <s v="NA"/>
    <b v="1"/>
    <n v="612"/>
    <s v="CFL"/>
    <b v="0"/>
    <n v="0"/>
    <s v="NA"/>
    <s v="NA"/>
    <n v="0"/>
    <n v="0"/>
    <n v="10"/>
    <n v="7"/>
    <n v="23"/>
    <n v="3"/>
    <n v="6"/>
    <b v="0"/>
    <b v="0"/>
    <b v="0"/>
    <b v="1"/>
    <b v="0"/>
    <b v="0"/>
    <n v="1400"/>
    <s v="G"/>
    <s v="G"/>
    <s v="G"/>
    <s v="G"/>
    <s v="G"/>
    <s v="G"/>
    <s v="G"/>
    <s v="NA"/>
    <s v="NA"/>
    <s v="NA"/>
    <b v="1"/>
    <s v="L"/>
    <n v="100"/>
    <n v="0"/>
    <n v="4"/>
    <s v="NA"/>
    <s v="NA"/>
    <n v="0"/>
    <x v="0"/>
    <n v="0"/>
    <s v="N"/>
    <n v="0"/>
    <n v="0"/>
    <n v="0"/>
    <b v="1"/>
    <b v="0"/>
    <s v="Natural Gas"/>
    <b v="1"/>
    <b v="1"/>
    <s v="Natural Gas"/>
    <n v="0"/>
    <n v="0"/>
    <n v="0"/>
    <n v="0"/>
    <n v="0"/>
    <n v="265"/>
    <n v="0"/>
    <n v="0"/>
    <n v="0"/>
    <n v="0"/>
    <n v="21.4666"/>
    <n v="21.791840000000001"/>
    <s v="actual"/>
    <n v="3123390"/>
    <n v="3170713"/>
    <n v="284459.7"/>
    <n v="249100.7"/>
    <n v="262274.7"/>
    <n v="237442.2"/>
    <n v="244926"/>
    <n v="247816.2"/>
    <n v="278082.8"/>
    <n v="291778.8"/>
    <n v="255672.9"/>
    <n v="244170.7"/>
    <n v="256516.9"/>
    <n v="271148.09999999998"/>
    <n v="284197.3"/>
    <n v="251134.5"/>
    <n v="267948.5"/>
    <n v="249844.8"/>
    <n v="248841.3"/>
    <n v="245713.5"/>
    <n v="284625.8"/>
    <n v="288094.8"/>
    <n v="256921.7"/>
    <n v="250862.6"/>
    <n v="260370.3"/>
    <n v="282158"/>
    <n v="1.1219060000000001"/>
    <n v="1.1397189999999999"/>
    <s v="actual"/>
    <n v="163237.29999999999"/>
    <n v="165829.1"/>
    <n v="15871.63"/>
    <n v="15342.37"/>
    <n v="14460.28"/>
    <n v="13139.72"/>
    <n v="13158.9"/>
    <n v="12064.26"/>
    <n v="11731.29"/>
    <n v="11649.14"/>
    <n v="11477.31"/>
    <n v="12654.78"/>
    <n v="14826.41"/>
    <n v="16861.22"/>
    <n v="16922.330000000002"/>
    <n v="14730.88"/>
    <n v="15303.83"/>
    <n v="13867.84"/>
    <n v="13121.79"/>
    <n v="11829.96"/>
    <n v="11621.23"/>
    <n v="11595.02"/>
    <n v="11738.22"/>
    <n v="13462.53"/>
    <n v="14916.26"/>
    <n v="16719.2"/>
  </r>
  <r>
    <x v="129"/>
    <x v="2"/>
    <s v="core"/>
    <x v="4"/>
    <x v="1"/>
    <s v="&lt;20,001"/>
    <s v="urban"/>
    <n v="72"/>
    <n v="335.47109999999998"/>
    <n v="620621.6"/>
    <n v="620621.6"/>
    <n v="620621.6"/>
    <n v="2004"/>
    <n v="2004"/>
    <s v="2004-2013"/>
    <s v="F"/>
    <m/>
    <s v="Other Assembly"/>
    <s v="Other"/>
    <s v="Other"/>
    <s v="Public Assembly"/>
    <s v="Other"/>
    <b v="0"/>
    <s v="Office"/>
    <n v="100"/>
    <s v="NA"/>
    <n v="0"/>
    <s v="NA"/>
    <n v="0"/>
    <n v="0"/>
    <n v="0"/>
    <n v="0"/>
    <n v="1850"/>
    <n v="1850"/>
    <n v="0"/>
    <x v="4"/>
    <n v="100"/>
    <n v="0"/>
    <n v="100"/>
    <n v="100"/>
    <n v="100"/>
    <n v="0"/>
    <n v="0"/>
    <n v="1"/>
    <n v="0"/>
    <n v="45"/>
    <s v="M"/>
    <n v="13"/>
    <n v="4615"/>
    <n v="192"/>
    <s v="&lt; 6000 HDD"/>
    <n v="100"/>
    <n v="0"/>
    <n v="0"/>
    <s v="Yes"/>
    <n v="32"/>
    <n v="40"/>
    <n v="40"/>
    <n v="40"/>
    <n v="0"/>
    <n v="0"/>
    <n v="0"/>
    <s v="&lt; 40 Hrs/Wk"/>
    <n v="52"/>
    <b v="1"/>
    <b v="0"/>
    <b v="0"/>
    <b v="0"/>
    <b v="0"/>
    <b v="0"/>
    <b v="0"/>
    <b v="0"/>
    <b v="0"/>
    <s v="NA"/>
    <s v="NA"/>
    <s v="NA"/>
    <s v="NA"/>
    <s v="No"/>
    <s v="NA"/>
    <s v="NA"/>
    <s v="No"/>
    <s v="No"/>
    <s v="NA"/>
    <s v="NA"/>
    <s v="No"/>
    <s v="No"/>
    <s v="NA"/>
    <s v="NA"/>
    <s v="Yes"/>
    <s v="No"/>
    <s v="NA"/>
    <s v="NA"/>
    <s v="No"/>
    <s v="No"/>
    <s v="NA"/>
    <s v="NA"/>
    <s v="No"/>
    <s v="No"/>
    <s v="NA"/>
    <s v="NA"/>
    <s v="No"/>
    <s v="No"/>
    <s v="NA"/>
    <s v="NA"/>
    <s v="No"/>
    <s v="No"/>
    <s v="NA"/>
    <s v="NA"/>
    <s v="No"/>
    <n v="180"/>
    <n v="0"/>
    <n v="10"/>
    <n v="1800"/>
    <n v="20"/>
    <n v="0"/>
    <n v="100"/>
    <n v="0"/>
    <n v="0"/>
    <n v="0"/>
    <n v="0"/>
    <n v="0"/>
    <n v="0"/>
    <n v="0"/>
    <n v="100"/>
    <n v="0"/>
    <n v="0"/>
    <n v="0"/>
    <n v="360"/>
    <n v="0"/>
    <n v="100"/>
    <n v="0"/>
    <s v="P"/>
    <n v="50"/>
    <s v="Age of Building"/>
    <n v="100"/>
    <n v="0"/>
    <n v="0"/>
    <n v="0"/>
    <n v="0"/>
    <n v="0"/>
    <n v="0"/>
    <n v="100"/>
    <n v="0"/>
    <n v="2214.9920000000002"/>
    <n v="0"/>
    <n v="0"/>
    <n v="100"/>
    <n v="0"/>
    <b v="0"/>
    <n v="0"/>
    <n v="0"/>
    <n v="0"/>
    <n v="100"/>
    <n v="0"/>
    <n v="0.82486499999999996"/>
    <n v="0.82486499999999996"/>
    <s v="NA"/>
    <n v="0"/>
    <n v="1.6216000000000001E-2"/>
    <n v="1526"/>
    <s v="NA"/>
    <n v="0"/>
    <n v="30"/>
    <n v="9.5596329999999998"/>
    <n v="10"/>
    <s v="Y"/>
    <n v="0"/>
    <n v="0"/>
    <n v="0"/>
    <n v="0"/>
    <n v="85.321100000000001"/>
    <n v="66.666669999999996"/>
    <n v="85.321100000000001"/>
    <n v="0"/>
    <n v="0"/>
    <n v="0"/>
    <n v="0"/>
    <n v="0"/>
    <n v="0"/>
    <n v="14.678900000000001"/>
    <n v="33.333329999999997"/>
    <n v="14.678900000000001"/>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85.321100000000001"/>
    <n v="66.666669999999996"/>
    <n v="85.321100000000001"/>
    <n v="0"/>
    <n v="0"/>
    <n v="0"/>
    <n v="0"/>
    <n v="0"/>
    <n v="0"/>
    <n v="14.678900000000001"/>
    <n v="33.333329999999997"/>
    <n v="14.67890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Variable Air Volume"/>
    <s v="N"/>
    <s v="N"/>
    <s v="NA"/>
    <s v="NA"/>
    <n v="100"/>
    <n v="0"/>
    <s v="Heat Pump"/>
    <s v="Electricity"/>
    <s v="None"/>
    <s v="5-9 Years"/>
    <s v="None"/>
    <s v="NA"/>
    <s v="NA"/>
    <s v="NA"/>
    <s v="NA"/>
    <s v="NA"/>
    <s v="NA"/>
    <s v="NA"/>
    <s v="NA"/>
    <s v="NA"/>
    <s v="NA"/>
    <s v="NA"/>
    <s v="DX - Air"/>
    <s v="5-9 Years"/>
    <s v="None"/>
    <s v="NA"/>
    <s v="NA"/>
    <s v="NA"/>
    <s v="NA"/>
    <s v="NA"/>
    <s v="NA"/>
    <s v="NA"/>
    <s v="NA"/>
    <b v="0"/>
    <b v="0"/>
    <b v="0"/>
    <b v="0"/>
    <b v="1"/>
    <b v="0"/>
    <b v="0"/>
    <b v="1"/>
    <b v="0"/>
    <b v="1"/>
    <b v="1"/>
    <n v="6.8239999999999998"/>
    <n v="9"/>
    <n v="9"/>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b v="0"/>
    <s v="N"/>
    <n v="0"/>
    <n v="0"/>
    <n v="0"/>
    <n v="0"/>
    <n v="0"/>
    <n v="0"/>
    <x v="0"/>
    <n v="0"/>
    <s v="N"/>
    <n v="0"/>
    <n v="0"/>
    <n v="0"/>
    <b v="0"/>
    <b v="0"/>
    <s v="None"/>
    <b v="0"/>
    <b v="0"/>
    <s v="None"/>
    <n v="0"/>
    <n v="9"/>
    <n v="0"/>
    <n v="0"/>
    <n v="2"/>
    <n v="0"/>
    <n v="0"/>
    <n v="0"/>
    <n v="0"/>
    <n v="0"/>
    <n v="10.950530000000001"/>
    <n v="11.492150000000001"/>
    <s v="actual"/>
    <n v="20258.490000000002"/>
    <n v="21260.47"/>
    <n v="2027.5940000000001"/>
    <n v="2169.2150000000001"/>
    <n v="2551.2460000000001"/>
    <n v="1618.5889999999999"/>
    <n v="1452.867"/>
    <n v="1236.7139999999999"/>
    <n v="1242.952"/>
    <n v="1240.2529999999999"/>
    <n v="1199.4829999999999"/>
    <n v="1765.9960000000001"/>
    <n v="1784.5160000000001"/>
    <n v="1969.0650000000001"/>
    <n v="2226.9299999999998"/>
    <n v="1929.617"/>
    <n v="2020.7070000000001"/>
    <n v="1802.0350000000001"/>
    <n v="1648.2560000000001"/>
    <n v="1437.0830000000001"/>
    <n v="1380.7909999999999"/>
    <n v="1378.2919999999999"/>
    <n v="1447.0820000000001"/>
    <n v="1768.24"/>
    <n v="1987.01"/>
    <n v="2234.4290000000001"/>
    <s v="NA"/>
    <s v="NA"/>
    <s v="no gas"/>
    <s v="NA"/>
    <s v="NA"/>
    <s v="NA"/>
    <s v="NA"/>
    <s v="NA"/>
    <s v="NA"/>
    <s v="NA"/>
    <s v="NA"/>
    <s v="NA"/>
    <s v="NA"/>
    <s v="NA"/>
    <s v="NA"/>
    <s v="NA"/>
    <s v="NA"/>
    <s v="NA"/>
    <s v="NA"/>
    <s v="NA"/>
    <s v="NA"/>
    <s v="NA"/>
    <s v="NA"/>
    <s v="NA"/>
    <s v="NA"/>
    <s v="NA"/>
    <s v="NA"/>
    <s v="NA"/>
    <s v="NA"/>
  </r>
  <r>
    <x v="130"/>
    <x v="2"/>
    <s v="core"/>
    <x v="4"/>
    <x v="1"/>
    <s v="20,001-100,000"/>
    <s v="urban"/>
    <n v="73"/>
    <n v="115.11109999999999"/>
    <n v="2307978"/>
    <n v="2307978"/>
    <n v="0"/>
    <n v="2005"/>
    <n v="2005"/>
    <s v="2004-2013"/>
    <s v="F"/>
    <m/>
    <s v="Religious Assembly"/>
    <m/>
    <s v="Other"/>
    <s v="Religious Worship"/>
    <s v="Other"/>
    <b v="0"/>
    <s v="Assembly / Recreation"/>
    <n v="79"/>
    <s v="Office"/>
    <n v="13"/>
    <s v="NA"/>
    <n v="0"/>
    <n v="8"/>
    <n v="0"/>
    <n v="0"/>
    <n v="20050"/>
    <n v="20050"/>
    <n v="0"/>
    <x v="1"/>
    <n v="100"/>
    <n v="0"/>
    <n v="100"/>
    <n v="0"/>
    <n v="0"/>
    <n v="0"/>
    <n v="0"/>
    <n v="1"/>
    <n v="1"/>
    <n v="120"/>
    <s v="S"/>
    <n v="0"/>
    <n v="5195"/>
    <n v="143"/>
    <s v="&lt; 6000 HDD"/>
    <n v="100"/>
    <n v="0"/>
    <n v="0"/>
    <s v="Yes"/>
    <n v="46"/>
    <n v="50"/>
    <n v="46"/>
    <n v="50"/>
    <n v="0"/>
    <n v="1"/>
    <n v="0"/>
    <s v="40-49 Hrs/Wk"/>
    <n v="52"/>
    <b v="1"/>
    <b v="1"/>
    <b v="0"/>
    <b v="0"/>
    <b v="0"/>
    <b v="0"/>
    <b v="0"/>
    <b v="0"/>
    <b v="0"/>
    <s v="NA"/>
    <s v="NA"/>
    <s v="NA"/>
    <s v="NA"/>
    <s v="Yes"/>
    <n v="2"/>
    <n v="100"/>
    <s v="No"/>
    <s v="Yes"/>
    <n v="2"/>
    <n v="100"/>
    <s v="No"/>
    <s v="Yes"/>
    <n v="2"/>
    <n v="100"/>
    <s v="No"/>
    <s v="Unknown"/>
    <s v="NA"/>
    <s v="NA"/>
    <s v="No"/>
    <s v="No"/>
    <s v="NA"/>
    <s v="NA"/>
    <s v="No"/>
    <s v="No"/>
    <s v="NA"/>
    <s v="NA"/>
    <s v="No"/>
    <s v="No"/>
    <s v="NA"/>
    <s v="NA"/>
    <s v="No"/>
    <s v="No"/>
    <s v="NA"/>
    <s v="NA"/>
    <s v="No"/>
    <n v="340"/>
    <n v="400"/>
    <n v="12"/>
    <n v="4080"/>
    <n v="33"/>
    <n v="0"/>
    <n v="0"/>
    <n v="100"/>
    <n v="0"/>
    <n v="0"/>
    <n v="0"/>
    <n v="0"/>
    <n v="0"/>
    <n v="0"/>
    <n v="0"/>
    <n v="100"/>
    <n v="0"/>
    <n v="0"/>
    <n v="1346.4"/>
    <n v="0"/>
    <n v="100"/>
    <n v="0"/>
    <s v="C"/>
    <n v="10"/>
    <s v="5-10 years"/>
    <n v="100"/>
    <n v="0"/>
    <n v="0"/>
    <n v="0"/>
    <n v="100"/>
    <n v="0"/>
    <n v="0"/>
    <n v="0"/>
    <n v="0"/>
    <n v="24005.72"/>
    <n v="0"/>
    <n v="100"/>
    <n v="0"/>
    <n v="0"/>
    <b v="0"/>
    <n v="0"/>
    <n v="100"/>
    <n v="0"/>
    <n v="0"/>
    <n v="0"/>
    <n v="1.58483"/>
    <n v="1.58483"/>
    <s v="NA"/>
    <n v="0"/>
    <n v="0.19875300000000001"/>
    <n v="31775.84"/>
    <s v="NA"/>
    <n v="0"/>
    <n v="3985"/>
    <n v="20.31335"/>
    <n v="30.676850000000002"/>
    <s v="Y"/>
    <n v="1"/>
    <n v="0"/>
    <n v="0"/>
    <n v="0"/>
    <n v="19.797969999999999"/>
    <n v="30.565049999999999"/>
    <n v="45.756520000000002"/>
    <n v="0"/>
    <n v="0"/>
    <n v="0"/>
    <n v="8.7710950000000008"/>
    <n v="34.84102"/>
    <n v="11.2768"/>
    <n v="0"/>
    <n v="0"/>
    <n v="0"/>
    <n v="2.5080900000000002"/>
    <n v="3.5656240000000001"/>
    <n v="5.3316229999999996"/>
    <n v="0"/>
    <n v="0"/>
    <n v="0"/>
    <n v="68.922839999999994"/>
    <n v="31.028300000000002"/>
    <n v="37.63505"/>
    <n v="0"/>
    <n v="0"/>
    <n v="0"/>
    <n v="0"/>
    <n v="0"/>
    <n v="0"/>
    <n v="100"/>
    <n v="100"/>
    <n v="100"/>
    <n v="0"/>
    <n v="0"/>
    <n v="0"/>
    <n v="100"/>
    <n v="100"/>
    <n v="100"/>
    <n v="0"/>
    <n v="0"/>
    <n v="0"/>
    <n v="0"/>
    <n v="0"/>
    <n v="0"/>
    <n v="0"/>
    <n v="0"/>
    <n v="0"/>
    <n v="88.095240000000004"/>
    <n v="92.857140000000001"/>
    <n v="88.095240000000004"/>
    <n v="11.90476"/>
    <n v="7.1428570000000002"/>
    <n v="11.90476"/>
    <n v="0"/>
    <n v="0"/>
    <n v="0"/>
    <n v="0"/>
    <n v="0"/>
    <n v="0"/>
    <n v="100"/>
    <n v="100"/>
    <n v="100"/>
    <n v="0"/>
    <n v="0"/>
    <n v="0"/>
    <n v="19.202290000000001"/>
    <n v="23.997530000000001"/>
    <n v="19.202290000000001"/>
    <n v="80.797709999999995"/>
    <n v="76.002470000000002"/>
    <n v="80.797709999999995"/>
    <n v="0"/>
    <n v="0"/>
    <n v="0"/>
    <s v="NA"/>
    <s v="NA"/>
    <s v="NA"/>
    <s v="NA"/>
    <s v="NA"/>
    <s v="NA"/>
    <s v="NA"/>
    <s v="NA"/>
    <s v="NA"/>
    <s v="NA"/>
    <s v="NA"/>
    <s v="NA"/>
    <n v="0"/>
    <n v="0"/>
    <n v="0"/>
    <n v="19.797969999999999"/>
    <n v="30.565049999999999"/>
    <n v="45.756520000000002"/>
    <n v="8.7710950000000008"/>
    <n v="34.84102"/>
    <n v="11.2768"/>
    <n v="16.4102"/>
    <n v="8.8652280000000001"/>
    <n v="8.9607270000000003"/>
    <n v="55.02073"/>
    <n v="25.72869"/>
    <n v="34.005949999999999"/>
    <s v="NA"/>
    <s v="NA"/>
    <s v="NA"/>
    <s v="NA"/>
    <s v="NA"/>
    <s v="NA"/>
    <s v="NA"/>
    <s v="NA"/>
    <s v="NA"/>
    <s v="NA"/>
    <s v="NA"/>
    <s v="NA"/>
    <s v="NA"/>
    <s v="NA"/>
    <s v="NA"/>
    <b v="1"/>
    <n v="68.922839999999994"/>
    <b v="0"/>
    <n v="0"/>
    <b v="0"/>
    <n v="0"/>
    <b v="0"/>
    <n v="0"/>
    <b v="1"/>
    <n v="31.077159999999999"/>
    <b v="0"/>
    <n v="0"/>
    <b v="0"/>
    <n v="0"/>
    <b v="0"/>
    <n v="0"/>
    <n v="0"/>
    <n v="0"/>
    <n v="0"/>
    <n v="96.235879999999995"/>
    <n v="56.521740000000001"/>
    <n v="97.689070000000001"/>
    <n v="0"/>
    <n v="0"/>
    <n v="0"/>
    <n v="3.7641149999999999"/>
    <n v="43.478259999999999"/>
    <n v="2.310934"/>
    <n v="0"/>
    <n v="0"/>
    <n v="0"/>
    <n v="0"/>
    <n v="0"/>
    <n v="0"/>
    <n v="0"/>
    <n v="0"/>
    <n v="0"/>
    <n v="3.7641149999999999"/>
    <n v="43.478259999999999"/>
    <n v="2.310934"/>
    <n v="0"/>
    <n v="0"/>
    <n v="0"/>
    <n v="96.235879999999995"/>
    <n v="56.521740000000001"/>
    <n v="97.689070000000001"/>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Y"/>
    <s v="NA"/>
    <s v="NA"/>
    <n v="0"/>
    <n v="100"/>
    <s v="Furnace"/>
    <s v="Natural Gas"/>
    <s v="None"/>
    <s v="5-9 Years"/>
    <s v="Furnace"/>
    <s v="Natural Gas"/>
    <s v="None"/>
    <s v="5-9 Years"/>
    <s v="NA"/>
    <s v="NA"/>
    <s v="NA"/>
    <s v="NA"/>
    <s v="NA"/>
    <s v="NA"/>
    <s v="NA"/>
    <s v="NA"/>
    <s v="None"/>
    <s v="NA"/>
    <s v="None"/>
    <s v="NA"/>
    <s v="NA"/>
    <s v="NA"/>
    <s v="NA"/>
    <s v="NA"/>
    <s v="NA"/>
    <s v="NA"/>
    <s v="NA"/>
    <b v="0"/>
    <b v="0"/>
    <b v="1"/>
    <b v="0"/>
    <b v="0"/>
    <b v="0"/>
    <b v="0"/>
    <b v="1"/>
    <b v="0"/>
    <b v="0"/>
    <b v="0"/>
    <n v="35.826000000000001"/>
    <n v="10"/>
    <n v="10"/>
    <n v="100"/>
    <n v="0"/>
    <n v="0"/>
    <n v="0"/>
    <n v="0"/>
    <n v="100"/>
    <n v="0"/>
    <n v="0"/>
    <s v="NA"/>
    <s v="NA"/>
    <s v="NA"/>
    <s v="NA"/>
    <s v="NA"/>
    <s v="NA"/>
    <s v="NA"/>
    <s v="NA"/>
    <s v="NA"/>
    <s v="NA"/>
    <s v="NA"/>
    <s v="NA"/>
    <s v="NA"/>
    <s v="NA"/>
    <s v="NA"/>
    <s v="NA"/>
    <s v="NA"/>
    <s v="NA"/>
    <s v="NA"/>
    <s v="NA"/>
    <n v="0"/>
    <n v="0"/>
    <n v="0"/>
    <n v="0"/>
    <n v="6"/>
    <n v="0"/>
    <n v="1"/>
    <b v="0"/>
    <b v="0"/>
    <b v="0"/>
    <b v="1"/>
    <b v="0"/>
    <b v="0"/>
    <n v="300"/>
    <s v="N"/>
    <s v="N"/>
    <s v="N"/>
    <s v="G"/>
    <s v="N"/>
    <s v="G"/>
    <s v="G"/>
    <s v="NA"/>
    <s v="NA"/>
    <s v="NA"/>
    <s v="NA"/>
    <s v="NA"/>
    <s v="NA"/>
    <s v="NA"/>
    <s v="NA"/>
    <n v="0"/>
    <n v="0"/>
    <n v="0"/>
    <x v="1"/>
    <s v="NA"/>
    <s v="NA"/>
    <n v="0"/>
    <n v="0"/>
    <n v="0"/>
    <s v="NA"/>
    <s v="NA"/>
    <s v="NA"/>
    <s v="NA"/>
    <s v="NA"/>
    <s v="NA"/>
    <n v="0"/>
    <n v="0"/>
    <n v="0"/>
    <n v="0"/>
    <n v="0"/>
    <n v="0"/>
    <n v="0"/>
    <n v="0"/>
    <n v="0"/>
    <n v="0"/>
    <n v="4.0495539999999997"/>
    <n v="5.3702439999999996"/>
    <s v="actual"/>
    <n v="81193.55"/>
    <n v="107673.4"/>
    <n v="7701.491"/>
    <n v="6135.1719999999996"/>
    <n v="6256.7240000000002"/>
    <n v="5230.1719999999996"/>
    <n v="4572.3280000000004"/>
    <n v="5012.5"/>
    <n v="8577.9310000000005"/>
    <n v="9712.0689999999995"/>
    <n v="7221.7240000000002"/>
    <n v="6410.9430000000002"/>
    <n v="6871.0829999999996"/>
    <n v="7491.4110000000001"/>
    <n v="7293.357"/>
    <n v="6163.5889999999999"/>
    <n v="6330.9709999999995"/>
    <n v="5474.0110000000004"/>
    <n v="5111.9799999999996"/>
    <n v="6727.866"/>
    <n v="21212.78"/>
    <n v="21123.94"/>
    <n v="9176.0349999999999"/>
    <n v="5383.39"/>
    <n v="6362.3670000000002"/>
    <n v="7313.098"/>
    <n v="0.28411799999999998"/>
    <n v="0.41505700000000001"/>
    <s v="actual"/>
    <n v="5696.56"/>
    <n v="8321.8989999999994"/>
    <n v="1463.1030000000001"/>
    <n v="971.27260000000001"/>
    <n v="754.18"/>
    <n v="456.49720000000002"/>
    <n v="115.9243"/>
    <n v="5.9329580000000002"/>
    <n v="0.39366699999999999"/>
    <n v="0.85675000000000001"/>
    <n v="53.620939999999997"/>
    <n v="398.16320000000002"/>
    <n v="731.64570000000003"/>
    <n v="744.96969999999999"/>
    <n v="1292.7380000000001"/>
    <n v="1030.0250000000001"/>
    <n v="980.36620000000005"/>
    <n v="736.87649999999996"/>
    <n v="486.97930000000002"/>
    <n v="264.31439999999998"/>
    <n v="142.56960000000001"/>
    <n v="113.7353"/>
    <n v="277.12959999999998"/>
    <n v="672.80029999999999"/>
    <n v="1025.22"/>
    <n v="1299.145"/>
  </r>
  <r>
    <x v="131"/>
    <x v="2"/>
    <s v="core"/>
    <x v="4"/>
    <x v="0"/>
    <s v="20,001-100,000"/>
    <s v="urban"/>
    <n v="70"/>
    <n v="100.9871"/>
    <n v="2070236"/>
    <n v="2070236"/>
    <n v="2070236"/>
    <n v="1958"/>
    <n v="1958"/>
    <s v="Pre-1980"/>
    <s v="F"/>
    <m/>
    <s v="Religious Assembly"/>
    <m/>
    <s v="Other"/>
    <s v="Religious Worship"/>
    <s v="Other"/>
    <b v="0"/>
    <s v="Assembly / Recreation"/>
    <n v="66"/>
    <s v="Office"/>
    <n v="5"/>
    <s v="NA"/>
    <n v="0"/>
    <n v="29"/>
    <n v="0"/>
    <n v="0"/>
    <n v="20500"/>
    <n v="20500"/>
    <n v="0"/>
    <x v="1"/>
    <n v="100"/>
    <n v="0"/>
    <n v="100"/>
    <n v="100"/>
    <n v="95"/>
    <n v="0"/>
    <n v="0"/>
    <n v="3"/>
    <n v="0"/>
    <n v="70"/>
    <s v="S"/>
    <n v="0"/>
    <n v="4756"/>
    <n v="174"/>
    <s v="&lt; 6000 HDD"/>
    <n v="100"/>
    <n v="0"/>
    <n v="0"/>
    <s v="Yes"/>
    <n v="40"/>
    <n v="40"/>
    <n v="40"/>
    <n v="40"/>
    <n v="0"/>
    <n v="1"/>
    <n v="0"/>
    <s v="&lt; 40 Hrs/Wk"/>
    <n v="52"/>
    <b v="1"/>
    <b v="1"/>
    <b v="0"/>
    <b v="0"/>
    <b v="0"/>
    <b v="0"/>
    <b v="0"/>
    <b v="0"/>
    <b v="0"/>
    <s v="NA"/>
    <s v="NA"/>
    <s v="NA"/>
    <s v="NA"/>
    <s v="Yes"/>
    <n v="4"/>
    <n v="90"/>
    <s v="No"/>
    <s v="No"/>
    <s v="NA"/>
    <s v="NA"/>
    <s v="No"/>
    <s v="No"/>
    <s v="NA"/>
    <s v="NA"/>
    <s v="No"/>
    <s v="Yes"/>
    <n v="15"/>
    <n v="100"/>
    <s v="No"/>
    <s v="Unknown"/>
    <s v="NA"/>
    <s v="NA"/>
    <s v="No"/>
    <s v="No"/>
    <s v="NA"/>
    <s v="NA"/>
    <s v="No"/>
    <s v="No"/>
    <s v="NA"/>
    <s v="NA"/>
    <s v="No"/>
    <s v="No"/>
    <s v="NA"/>
    <s v="NA"/>
    <s v="No"/>
    <n v="525"/>
    <n v="525"/>
    <n v="10"/>
    <n v="15750"/>
    <n v="30"/>
    <n v="0"/>
    <n v="0"/>
    <n v="0"/>
    <n v="100"/>
    <n v="0"/>
    <n v="0"/>
    <n v="0"/>
    <n v="0"/>
    <n v="0"/>
    <n v="100"/>
    <n v="0"/>
    <n v="0"/>
    <n v="0"/>
    <n v="4725"/>
    <n v="0"/>
    <n v="100"/>
    <n v="0"/>
    <s v="P"/>
    <n v="30"/>
    <s v="30+ years"/>
    <n v="100"/>
    <n v="0"/>
    <n v="0"/>
    <n v="0"/>
    <n v="0"/>
    <n v="0"/>
    <n v="0"/>
    <n v="0"/>
    <n v="100"/>
    <n v="17487.18"/>
    <n v="19.5"/>
    <n v="0"/>
    <n v="80.5"/>
    <n v="0"/>
    <b v="0"/>
    <n v="0"/>
    <n v="100"/>
    <n v="0"/>
    <n v="0"/>
    <n v="0"/>
    <n v="0.903115"/>
    <n v="0.903115"/>
    <s v="NA"/>
    <n v="0"/>
    <n v="6.2926999999999997E-2"/>
    <n v="18513.849999999999"/>
    <s v="NA"/>
    <n v="0"/>
    <n v="1290"/>
    <n v="12.245340000000001"/>
    <n v="14.713380000000001"/>
    <s v="Y"/>
    <s v="NA"/>
    <n v="0"/>
    <n v="0"/>
    <n v="0"/>
    <n v="54.024760000000001"/>
    <n v="69.921880000000002"/>
    <n v="64.728120000000004"/>
    <n v="6.9266009999999998"/>
    <n v="5.4645900000000003"/>
    <n v="8.2988949999999999"/>
    <n v="0"/>
    <n v="0"/>
    <n v="0"/>
    <n v="0"/>
    <n v="0"/>
    <n v="0"/>
    <n v="19.439170000000001"/>
    <n v="1.170984"/>
    <n v="21.422090000000001"/>
    <n v="0"/>
    <n v="0"/>
    <n v="0"/>
    <n v="19.609470000000002"/>
    <n v="23.442540000000001"/>
    <n v="5.5508949999999997"/>
    <n v="0"/>
    <n v="0"/>
    <n v="0"/>
    <n v="89.010429999999999"/>
    <n v="89.951779999999999"/>
    <n v="89.010429999999999"/>
    <n v="10.989570000000001"/>
    <n v="10.048220000000001"/>
    <n v="10.989570000000001"/>
    <s v="NA"/>
    <s v="NA"/>
    <s v="NA"/>
    <s v="NA"/>
    <s v="NA"/>
    <s v="NA"/>
    <n v="0"/>
    <n v="0"/>
    <n v="0"/>
    <n v="0"/>
    <n v="0"/>
    <n v="0"/>
    <n v="0"/>
    <n v="0"/>
    <n v="0"/>
    <n v="78.838909999999998"/>
    <n v="80.019509999999997"/>
    <n v="78.838909999999998"/>
    <n v="21.161090000000002"/>
    <n v="19.98049"/>
    <n v="21.161090000000002"/>
    <n v="0"/>
    <n v="0"/>
    <n v="0"/>
    <n v="0"/>
    <n v="0"/>
    <n v="0"/>
    <n v="100"/>
    <n v="100"/>
    <n v="100"/>
    <n v="0"/>
    <n v="0"/>
    <n v="0"/>
    <n v="74.609970000000004"/>
    <n v="85.077910000000003"/>
    <n v="74.609970000000004"/>
    <n v="0"/>
    <n v="0"/>
    <n v="0"/>
    <n v="25.390029999999999"/>
    <n v="14.922090000000001"/>
    <n v="25.390029999999999"/>
    <n v="100"/>
    <n v="100"/>
    <n v="100"/>
    <n v="0"/>
    <n v="0"/>
    <n v="0"/>
    <n v="0"/>
    <n v="0"/>
    <n v="0"/>
    <n v="0"/>
    <n v="0"/>
    <n v="0"/>
    <n v="19.439170000000001"/>
    <n v="1.170984"/>
    <n v="21.422090000000001"/>
    <n v="60.951360000000001"/>
    <n v="75.386480000000006"/>
    <n v="73.027010000000004"/>
    <n v="4.1495769999999998"/>
    <n v="4.6839339999999998"/>
    <n v="1.1746300000000001"/>
    <n v="15.45989"/>
    <n v="18.758610000000001"/>
    <n v="4.3762650000000001"/>
    <n v="0"/>
    <n v="0"/>
    <n v="0"/>
    <n v="0"/>
    <n v="0"/>
    <n v="0"/>
    <n v="0"/>
    <n v="0"/>
    <n v="0"/>
    <n v="0"/>
    <n v="0"/>
    <n v="0"/>
    <n v="100"/>
    <n v="100"/>
    <n v="10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DX - Air"/>
    <s v="NA"/>
    <s v="NA"/>
    <s v="NA"/>
    <s v="NA"/>
    <s v="NA"/>
    <s v="NA"/>
    <s v="NA"/>
    <s v="NA"/>
    <b v="0"/>
    <b v="0"/>
    <b v="0"/>
    <b v="0"/>
    <b v="1"/>
    <b v="0"/>
    <b v="0"/>
    <b v="1"/>
    <b v="0"/>
    <b v="1"/>
    <b v="1"/>
    <n v="28.149000000000001"/>
    <s v="NA"/>
    <s v="NA"/>
    <n v="100"/>
    <n v="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0"/>
    <n v="0"/>
    <n v="0"/>
    <n v="0"/>
    <n v="8"/>
    <n v="0"/>
    <n v="0"/>
    <n v="0"/>
    <n v="0"/>
    <n v="2.4037549999999999"/>
    <n v="2.804554"/>
    <s v="actual"/>
    <n v="49276.99"/>
    <n v="57493.36"/>
    <n v="4227.7049999999999"/>
    <n v="4259.6719999999996"/>
    <n v="4575.4160000000002"/>
    <n v="4180.3450000000003"/>
    <n v="4201.5889999999999"/>
    <n v="3927.2730000000001"/>
    <n v="3844.0680000000002"/>
    <n v="3320.6779999999999"/>
    <n v="3687.183"/>
    <n v="4655.4380000000001"/>
    <n v="4522.6189999999997"/>
    <n v="3875"/>
    <n v="4882.9970000000003"/>
    <n v="4410.4489999999996"/>
    <n v="4882.9970000000003"/>
    <n v="4725.4809999999998"/>
    <n v="4882.9970000000003"/>
    <n v="4725.4809999999998"/>
    <n v="4882.9970000000003"/>
    <n v="4882.9970000000003"/>
    <n v="4725.4809999999998"/>
    <n v="4882.9970000000003"/>
    <n v="4725.4809999999998"/>
    <n v="4882.9970000000003"/>
    <n v="0.18185999999999999"/>
    <n v="0.23414399999999999"/>
    <s v="actual"/>
    <n v="3728.1289999999999"/>
    <n v="4799.9440000000004"/>
    <n v="783.11689999999999"/>
    <n v="541.05700000000002"/>
    <n v="456.84640000000002"/>
    <n v="260.53629999999998"/>
    <n v="93.854789999999994"/>
    <n v="17.554400000000001"/>
    <n v="0.41920000000000002"/>
    <n v="0.66816699999999996"/>
    <n v="77.45214"/>
    <n v="274.30180000000001"/>
    <n v="568.11950000000002"/>
    <n v="654.20219999999995"/>
    <n v="758.94820000000004"/>
    <n v="623.71010000000001"/>
    <n v="599.48829999999998"/>
    <n v="452.13929999999999"/>
    <n v="287.63330000000002"/>
    <n v="145.3305"/>
    <n v="48.4435"/>
    <n v="40.369579999999999"/>
    <n v="136.2473"/>
    <n v="367.36320000000001"/>
    <n v="580.31280000000004"/>
    <n v="759.95740000000001"/>
  </r>
  <r>
    <x v="132"/>
    <x v="2"/>
    <s v="core"/>
    <x v="4"/>
    <x v="0"/>
    <s v="20,001-100,000"/>
    <s v="urban"/>
    <n v="70"/>
    <n v="100.9871"/>
    <n v="3140699"/>
    <n v="3140699"/>
    <n v="3140699"/>
    <n v="1992"/>
    <n v="1992"/>
    <s v="1981-2003"/>
    <s v="F"/>
    <m/>
    <s v="Religious Assembly"/>
    <m/>
    <s v="Other"/>
    <s v="Religious Worship"/>
    <s v="Other"/>
    <b v="0"/>
    <s v="Other"/>
    <n v="40"/>
    <s v="Storage - Low Bay"/>
    <n v="20"/>
    <s v="Assembly / Recreation"/>
    <n v="20"/>
    <n v="10"/>
    <n v="0"/>
    <n v="0"/>
    <n v="31100"/>
    <n v="31100"/>
    <n v="0"/>
    <x v="1"/>
    <n v="100"/>
    <n v="0"/>
    <n v="0"/>
    <n v="100"/>
    <n v="0"/>
    <n v="0"/>
    <n v="0"/>
    <n v="2"/>
    <n v="0"/>
    <n v="60"/>
    <s v="S"/>
    <n v="0"/>
    <n v="4756"/>
    <n v="174"/>
    <s v="&lt; 6000 HDD"/>
    <n v="100"/>
    <n v="0"/>
    <n v="0"/>
    <s v="No"/>
    <n v="25.8"/>
    <n v="25.8"/>
    <n v="25.8"/>
    <n v="25.8"/>
    <n v="0.2"/>
    <n v="0.2"/>
    <n v="0"/>
    <s v="&lt; 40 Hrs/Wk"/>
    <n v="52"/>
    <b v="1"/>
    <b v="1"/>
    <b v="0"/>
    <b v="0"/>
    <b v="0"/>
    <b v="0"/>
    <b v="0"/>
    <b v="0"/>
    <b v="0"/>
    <s v="NA"/>
    <s v="NA"/>
    <s v="NA"/>
    <s v="NA"/>
    <s v="Yes"/>
    <n v="6"/>
    <s v="NA"/>
    <s v="No"/>
    <s v="Yes"/>
    <n v="6"/>
    <s v="NA"/>
    <s v="No"/>
    <s v="Yes"/>
    <n v="6"/>
    <s v="NA"/>
    <s v="No"/>
    <s v="Yes"/>
    <n v="6"/>
    <s v="NA"/>
    <s v="No"/>
    <s v="Yes"/>
    <n v="6"/>
    <s v="NA"/>
    <s v="No"/>
    <s v="No"/>
    <s v="NA"/>
    <s v="NA"/>
    <s v="No"/>
    <s v="Yes"/>
    <n v="6"/>
    <s v="NA"/>
    <s v="No"/>
    <s v="Yes"/>
    <n v="6"/>
    <s v="NA"/>
    <s v="No"/>
    <n v="850"/>
    <n v="150"/>
    <s v="NA"/>
    <n v="17888.93"/>
    <n v="25"/>
    <n v="0"/>
    <n v="0"/>
    <n v="0"/>
    <n v="0"/>
    <n v="0"/>
    <n v="100"/>
    <n v="0"/>
    <n v="0"/>
    <n v="100"/>
    <n v="0"/>
    <n v="0"/>
    <n v="0"/>
    <n v="0"/>
    <n v="4472.2330000000002"/>
    <n v="0"/>
    <n v="100"/>
    <n v="0"/>
    <s v="S"/>
    <n v="50"/>
    <s v="5-10 years"/>
    <n v="0"/>
    <n v="0"/>
    <n v="100"/>
    <n v="0"/>
    <n v="100"/>
    <n v="0"/>
    <n v="0"/>
    <n v="0"/>
    <n v="0"/>
    <n v="20000"/>
    <n v="0"/>
    <n v="100"/>
    <n v="0"/>
    <n v="0"/>
    <b v="1"/>
    <n v="300"/>
    <n v="100"/>
    <n v="0"/>
    <n v="0"/>
    <n v="0"/>
    <n v="1.274953"/>
    <n v="1.274953"/>
    <s v="NA"/>
    <n v="0"/>
    <n v="0.25041799999999997"/>
    <n v="39651.019999999997"/>
    <s v="NA"/>
    <n v="0"/>
    <n v="7788"/>
    <n v="10.38693"/>
    <n v="14.37067"/>
    <s v="Y"/>
    <n v="0"/>
    <n v="14.685890000000001"/>
    <n v="29.040479999999999"/>
    <n v="20.499659999999999"/>
    <n v="34.734589999999997"/>
    <n v="24.392379999999999"/>
    <n v="48.485120000000002"/>
    <n v="13.445880000000001"/>
    <n v="12.138109999999999"/>
    <n v="18.768750000000001"/>
    <n v="0"/>
    <n v="0"/>
    <n v="0"/>
    <n v="0"/>
    <n v="0"/>
    <n v="0"/>
    <n v="0"/>
    <n v="0"/>
    <n v="0"/>
    <n v="0"/>
    <n v="0"/>
    <n v="0"/>
    <n v="37.13364"/>
    <n v="34.429029999999997"/>
    <n v="12.24647"/>
    <n v="0"/>
    <n v="0"/>
    <n v="0"/>
    <s v="NA"/>
    <s v="NA"/>
    <s v="NA"/>
    <s v="NA"/>
    <s v="NA"/>
    <s v="NA"/>
    <s v="NA"/>
    <s v="NA"/>
    <s v="NA"/>
    <s v="NA"/>
    <s v="NA"/>
    <s v="NA"/>
    <n v="0"/>
    <n v="0"/>
    <n v="0"/>
    <n v="0"/>
    <n v="0"/>
    <n v="0"/>
    <n v="0"/>
    <n v="0"/>
    <n v="0"/>
    <n v="10.601240000000001"/>
    <n v="12.0359"/>
    <n v="10.601240000000001"/>
    <n v="89.398759999999996"/>
    <n v="87.964100000000002"/>
    <n v="89.398759999999996"/>
    <n v="0"/>
    <n v="0"/>
    <n v="0"/>
    <s v="NA"/>
    <s v="NA"/>
    <s v="NA"/>
    <s v="NA"/>
    <s v="NA"/>
    <s v="NA"/>
    <n v="0"/>
    <n v="0"/>
    <n v="0"/>
    <n v="0"/>
    <n v="0"/>
    <n v="0"/>
    <n v="100"/>
    <n v="100"/>
    <n v="100"/>
    <n v="0"/>
    <n v="0"/>
    <n v="0"/>
    <n v="0"/>
    <n v="0"/>
    <n v="0"/>
    <n v="100"/>
    <n v="100"/>
    <n v="100"/>
    <n v="0"/>
    <n v="0"/>
    <n v="0"/>
    <n v="0"/>
    <n v="0"/>
    <n v="0"/>
    <n v="0"/>
    <n v="0"/>
    <n v="0"/>
    <n v="62.86636"/>
    <n v="65.570970000000003"/>
    <n v="87.753529999999998"/>
    <n v="3.0346600000000001"/>
    <n v="3.0345279999999999"/>
    <n v="1.0008140000000001"/>
    <n v="0"/>
    <n v="0"/>
    <n v="0"/>
    <n v="34.098979999999997"/>
    <n v="31.394500000000001"/>
    <n v="11.245649999999999"/>
    <s v="NA"/>
    <s v="NA"/>
    <s v="NA"/>
    <s v="NA"/>
    <s v="NA"/>
    <s v="NA"/>
    <s v="NA"/>
    <s v="NA"/>
    <s v="NA"/>
    <s v="NA"/>
    <s v="NA"/>
    <s v="NA"/>
    <s v="NA"/>
    <s v="NA"/>
    <s v="NA"/>
    <b v="0"/>
    <n v="0"/>
    <b v="0"/>
    <n v="0"/>
    <b v="0"/>
    <n v="0"/>
    <b v="1"/>
    <n v="39.354750000000003"/>
    <b v="1"/>
    <n v="60.645249999999997"/>
    <b v="0"/>
    <n v="0"/>
    <b v="0"/>
    <n v="0"/>
    <b v="0"/>
    <n v="0"/>
    <n v="0"/>
    <n v="0"/>
    <n v="0"/>
    <n v="0"/>
    <n v="0"/>
    <n v="0"/>
    <n v="0"/>
    <n v="0"/>
    <n v="0"/>
    <n v="100"/>
    <n v="100"/>
    <n v="10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5-9 Years"/>
    <s v="None"/>
    <s v="NA"/>
    <s v="NA"/>
    <s v="NA"/>
    <n v="1"/>
    <s v="Natural Gas"/>
    <n v="745"/>
    <n v="7"/>
    <n v="7"/>
    <s v="NA"/>
    <s v="N"/>
    <s v="N"/>
    <s v="DX - Air"/>
    <s v="5-9 Years"/>
    <s v="None"/>
    <s v="NA"/>
    <s v="NA"/>
    <s v="NA"/>
    <s v="NA"/>
    <s v="NA"/>
    <s v="NA"/>
    <s v="NA"/>
    <s v="NA"/>
    <b v="0"/>
    <b v="0"/>
    <b v="0"/>
    <b v="0"/>
    <b v="0"/>
    <b v="0"/>
    <b v="0"/>
    <b v="0"/>
    <b v="0"/>
    <b v="1"/>
    <b v="1"/>
    <n v="275"/>
    <n v="5.3636359999999996"/>
    <n v="7"/>
    <n v="100"/>
    <n v="0"/>
    <n v="0"/>
    <n v="0"/>
    <n v="0"/>
    <n v="0"/>
    <n v="100"/>
    <n v="0"/>
    <s v="NA"/>
    <s v="NA"/>
    <s v="NA"/>
    <s v="NA"/>
    <s v="NA"/>
    <s v="NA"/>
    <s v="NA"/>
    <s v="NA"/>
    <s v="NA"/>
    <s v="NA"/>
    <s v="NA"/>
    <s v="NA"/>
    <s v="NA"/>
    <s v="NA"/>
    <s v="NA"/>
    <s v="NA"/>
    <s v="NA"/>
    <s v="NA"/>
    <s v="NA"/>
    <s v="NA"/>
    <n v="0"/>
    <n v="0"/>
    <n v="0"/>
    <n v="0"/>
    <n v="0"/>
    <n v="0"/>
    <n v="0"/>
    <b v="0"/>
    <b v="0"/>
    <b v="0"/>
    <b v="1"/>
    <b v="0"/>
    <b v="0"/>
    <n v="550"/>
    <s v="N"/>
    <s v="N"/>
    <s v="N"/>
    <s v="N"/>
    <s v="N"/>
    <s v="G"/>
    <s v="G"/>
    <s v="NA"/>
    <s v="NA"/>
    <s v="NA"/>
    <s v="NA"/>
    <s v="NA"/>
    <s v="NA"/>
    <s v="NA"/>
    <s v="NA"/>
    <n v="0"/>
    <n v="0"/>
    <n v="0"/>
    <x v="1"/>
    <s v="NA"/>
    <s v="NA"/>
    <n v="0"/>
    <n v="0"/>
    <n v="0"/>
    <s v="NA"/>
    <s v="NA"/>
    <s v="NA"/>
    <s v="NA"/>
    <s v="NA"/>
    <s v="NA"/>
    <n v="0"/>
    <n v="0"/>
    <n v="0"/>
    <n v="0"/>
    <n v="0"/>
    <s v="NA"/>
    <s v="NA"/>
    <n v="0"/>
    <n v="0"/>
    <n v="0"/>
    <n v="6.257352"/>
    <n v="6.3148400000000002"/>
    <s v="actual"/>
    <n v="194603.6"/>
    <n v="196391.5"/>
    <n v="20937.21"/>
    <n v="17157.330000000002"/>
    <n v="17154.939999999999"/>
    <n v="15245.06"/>
    <n v="14212.47"/>
    <n v="13254.19"/>
    <n v="13417.93"/>
    <n v="14182.07"/>
    <n v="15009.66"/>
    <n v="16174.86"/>
    <n v="17955.48"/>
    <n v="19902.419999999998"/>
    <n v="20417.09"/>
    <n v="17734.95"/>
    <n v="18594.43"/>
    <n v="16531.419999999998"/>
    <n v="15105.1"/>
    <n v="13212.62"/>
    <n v="13349.19"/>
    <n v="13651.89"/>
    <n v="13428.56"/>
    <n v="15941.19"/>
    <n v="17996.47"/>
    <n v="20428.63"/>
    <n v="0.21095"/>
    <n v="0.10653700000000001"/>
    <s v="model"/>
    <n v="6560.56"/>
    <n v="3313.3090000000002"/>
    <s v="NA"/>
    <s v="NA"/>
    <s v="NA"/>
    <s v="NA"/>
    <s v="NA"/>
    <s v="NA"/>
    <s v="NA"/>
    <s v="NA"/>
    <s v="NA"/>
    <s v="NA"/>
    <s v="NA"/>
    <s v="NA"/>
    <s v="NA"/>
    <s v="NA"/>
    <s v="NA"/>
    <s v="NA"/>
    <s v="NA"/>
    <s v="NA"/>
    <s v="NA"/>
    <s v="NA"/>
    <s v="NA"/>
    <s v="NA"/>
    <s v="NA"/>
    <s v="NA"/>
  </r>
  <r>
    <x v="133"/>
    <x v="2"/>
    <s v="core"/>
    <x v="5"/>
    <x v="0"/>
    <s v="All Sizes"/>
    <s v="urban"/>
    <n v="33"/>
    <n v="450.19650000000001"/>
    <n v="2360380"/>
    <n v="2360380"/>
    <n v="2360380"/>
    <n v="1960"/>
    <n v="1960"/>
    <s v="Pre-1980"/>
    <s v="F"/>
    <m/>
    <s v="Sit Down Restaurant"/>
    <m/>
    <s v="Restaurant"/>
    <s v="Food Service"/>
    <s v="Restaurant"/>
    <b v="0"/>
    <s v="Dining"/>
    <n v="100"/>
    <s v="NA"/>
    <n v="0"/>
    <s v="NA"/>
    <n v="0"/>
    <n v="0"/>
    <n v="0"/>
    <n v="0"/>
    <n v="5243"/>
    <n v="5243"/>
    <n v="0"/>
    <x v="0"/>
    <n v="100"/>
    <n v="0"/>
    <n v="100"/>
    <n v="100"/>
    <n v="100"/>
    <n v="0"/>
    <n v="0"/>
    <n v="1"/>
    <n v="0"/>
    <n v="16"/>
    <s v="S"/>
    <n v="0"/>
    <n v="4624"/>
    <n v="219"/>
    <s v="&lt; 6000 HDD"/>
    <n v="0"/>
    <n v="100"/>
    <n v="1"/>
    <s v="No"/>
    <n v="92"/>
    <n v="92"/>
    <n v="92"/>
    <n v="92"/>
    <n v="1"/>
    <n v="1"/>
    <n v="0"/>
    <s v="80-119 Hrs/Wk"/>
    <n v="52"/>
    <b v="1"/>
    <b v="1"/>
    <b v="0"/>
    <b v="0"/>
    <b v="0"/>
    <b v="0"/>
    <b v="0"/>
    <b v="0"/>
    <b v="0"/>
    <s v="NA"/>
    <s v="NA"/>
    <s v="NA"/>
    <s v="NA"/>
    <s v="Unknown"/>
    <s v="NA"/>
    <s v="NA"/>
    <s v="No"/>
    <s v="Yes"/>
    <n v="5"/>
    <n v="100"/>
    <s v="No"/>
    <s v="No"/>
    <s v="NA"/>
    <s v="NA"/>
    <s v="No"/>
    <s v="Yes"/>
    <n v="10"/>
    <n v="100"/>
    <s v="No"/>
    <s v="No"/>
    <s v="NA"/>
    <s v="NA"/>
    <s v="No"/>
    <s v="Yes"/>
    <n v="10"/>
    <n v="100"/>
    <s v="No"/>
    <s v="Unknown"/>
    <s v="NA"/>
    <s v="NA"/>
    <s v="No"/>
    <s v="Unknown"/>
    <s v="NA"/>
    <s v="NA"/>
    <s v="No"/>
    <n v="298"/>
    <n v="0"/>
    <n v="9"/>
    <n v="2682"/>
    <n v="20"/>
    <n v="0"/>
    <n v="0"/>
    <n v="100"/>
    <n v="0"/>
    <n v="0"/>
    <n v="0"/>
    <n v="0"/>
    <n v="0"/>
    <n v="0"/>
    <n v="0"/>
    <n v="0"/>
    <n v="0"/>
    <n v="0"/>
    <n v="536.4"/>
    <n v="100"/>
    <n v="0"/>
    <n v="0"/>
    <s v="P"/>
    <n v="0"/>
    <s v="Age of Building"/>
    <n v="100"/>
    <n v="0"/>
    <n v="0"/>
    <n v="0"/>
    <n v="100"/>
    <n v="0"/>
    <n v="0"/>
    <n v="0"/>
    <n v="0"/>
    <n v="5010.7510000000002"/>
    <n v="0"/>
    <n v="100"/>
    <n v="0"/>
    <n v="0"/>
    <b v="0"/>
    <n v="0"/>
    <n v="100"/>
    <n v="0"/>
    <n v="0"/>
    <n v="0"/>
    <n v="0.57115400000000005"/>
    <n v="0.57115400000000005"/>
    <s v="NA"/>
    <n v="7.0569999999999999E-3"/>
    <n v="0"/>
    <n v="2994.56"/>
    <s v="NA"/>
    <n v="37"/>
    <n v="0"/>
    <n v="8.2962959999999999"/>
    <n v="9"/>
    <s v="N"/>
    <n v="50"/>
    <n v="0"/>
    <n v="0"/>
    <n v="0"/>
    <n v="0"/>
    <n v="0"/>
    <n v="0"/>
    <n v="29.629629999999999"/>
    <n v="15.38462"/>
    <n v="43.081449999999997"/>
    <n v="70.370369999999994"/>
    <n v="84.615380000000002"/>
    <n v="56.918550000000003"/>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29.629629999999999"/>
    <n v="15.38462"/>
    <n v="43.081449999999997"/>
    <n v="0"/>
    <n v="0"/>
    <n v="0"/>
    <n v="0"/>
    <n v="0"/>
    <n v="0"/>
    <n v="70.370369999999994"/>
    <n v="84.615380000000002"/>
    <n v="56.918550000000003"/>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200"/>
    <n v="10"/>
    <n v="10"/>
    <n v="100"/>
    <n v="0"/>
    <n v="0"/>
    <n v="0"/>
    <n v="0"/>
    <n v="0"/>
    <n v="100"/>
    <n v="0"/>
    <s v="NA"/>
    <s v="NA"/>
    <s v="NA"/>
    <s v="NA"/>
    <s v="NA"/>
    <s v="NA"/>
    <s v="NA"/>
    <s v="NA"/>
    <s v="NA"/>
    <b v="1"/>
    <n v="10"/>
    <n v="100"/>
    <s v="NA"/>
    <b v="1"/>
    <n v="150"/>
    <s v="CFL"/>
    <b v="0"/>
    <n v="0"/>
    <s v="NA"/>
    <s v="NA"/>
    <n v="0"/>
    <n v="0"/>
    <n v="0"/>
    <n v="1"/>
    <n v="2"/>
    <n v="2"/>
    <n v="1"/>
    <b v="0"/>
    <b v="0"/>
    <b v="0"/>
    <b v="1"/>
    <b v="0"/>
    <b v="0"/>
    <n v="1200"/>
    <s v="E"/>
    <s v="E"/>
    <s v="G"/>
    <s v="G"/>
    <s v="N"/>
    <s v="G"/>
    <s v="G"/>
    <s v="NA"/>
    <s v="NA"/>
    <s v="NA"/>
    <s v="NA"/>
    <s v="NA"/>
    <s v="NA"/>
    <s v="NA"/>
    <s v="NA"/>
    <n v="0"/>
    <n v="0"/>
    <n v="0"/>
    <x v="1"/>
    <s v="NA"/>
    <s v="NA"/>
    <n v="0"/>
    <n v="0"/>
    <n v="0"/>
    <s v="NA"/>
    <s v="NA"/>
    <s v="NA"/>
    <s v="NA"/>
    <s v="NA"/>
    <s v="NA"/>
    <n v="0"/>
    <n v="0"/>
    <n v="0"/>
    <n v="0"/>
    <n v="0"/>
    <n v="0"/>
    <n v="0"/>
    <n v="0"/>
    <n v="0"/>
    <n v="0"/>
    <n v="47.811160000000001"/>
    <n v="76.865279999999998"/>
    <s v="model"/>
    <n v="250673.9"/>
    <n v="403004.6"/>
    <s v="NA"/>
    <s v="NA"/>
    <s v="NA"/>
    <s v="NA"/>
    <s v="NA"/>
    <s v="NA"/>
    <s v="NA"/>
    <s v="NA"/>
    <s v="NA"/>
    <s v="NA"/>
    <s v="NA"/>
    <s v="NA"/>
    <s v="NA"/>
    <s v="NA"/>
    <s v="NA"/>
    <s v="NA"/>
    <s v="NA"/>
    <s v="NA"/>
    <s v="NA"/>
    <s v="NA"/>
    <s v="NA"/>
    <s v="NA"/>
    <s v="NA"/>
    <s v="NA"/>
    <n v="1.734302"/>
    <n v="0.55027800000000004"/>
    <s v="model"/>
    <n v="9092.9470000000001"/>
    <n v="2885.107"/>
    <s v="NA"/>
    <s v="NA"/>
    <s v="NA"/>
    <s v="NA"/>
    <s v="NA"/>
    <s v="NA"/>
    <s v="NA"/>
    <s v="NA"/>
    <s v="NA"/>
    <s v="NA"/>
    <s v="NA"/>
    <s v="NA"/>
    <s v="NA"/>
    <s v="NA"/>
    <s v="NA"/>
    <s v="NA"/>
    <s v="NA"/>
    <s v="NA"/>
    <s v="NA"/>
    <s v="NA"/>
    <s v="NA"/>
    <s v="NA"/>
    <s v="NA"/>
    <s v="NA"/>
  </r>
  <r>
    <x v="134"/>
    <x v="2"/>
    <s v="core"/>
    <x v="5"/>
    <x v="0"/>
    <s v="All Sizes"/>
    <s v="urban"/>
    <n v="33"/>
    <n v="450.19650000000001"/>
    <n v="3705117"/>
    <n v="3705117"/>
    <n v="3705117"/>
    <n v="1934"/>
    <n v="1984"/>
    <s v="1981-2003"/>
    <s v="F"/>
    <m/>
    <s v="Sit Down Restaurant"/>
    <m/>
    <s v="Restaurant"/>
    <s v="Food Service"/>
    <s v="Restaurant"/>
    <b v="0"/>
    <s v="Dining"/>
    <n v="88"/>
    <s v="Kitchen"/>
    <n v="12"/>
    <s v="NA"/>
    <n v="0"/>
    <n v="0"/>
    <n v="0"/>
    <n v="0"/>
    <n v="8230"/>
    <n v="8230"/>
    <n v="0"/>
    <x v="0"/>
    <n v="100"/>
    <n v="0"/>
    <n v="0"/>
    <n v="100"/>
    <n v="0"/>
    <n v="0"/>
    <n v="0"/>
    <n v="1"/>
    <n v="0"/>
    <n v="0"/>
    <s v="S"/>
    <n v="0"/>
    <n v="4756"/>
    <n v="174"/>
    <s v="&lt; 6000 HDD"/>
    <n v="0"/>
    <n v="100"/>
    <n v="1"/>
    <s v="No"/>
    <n v="72"/>
    <n v="86"/>
    <n v="86"/>
    <n v="86"/>
    <n v="1"/>
    <n v="1"/>
    <n v="0"/>
    <s v="60-79 Hrs/Wk"/>
    <n v="52"/>
    <b v="1"/>
    <b v="1"/>
    <b v="0"/>
    <b v="0"/>
    <b v="0"/>
    <b v="0"/>
    <b v="0"/>
    <b v="0"/>
    <b v="0"/>
    <s v="NA"/>
    <s v="NA"/>
    <s v="NA"/>
    <s v="NA"/>
    <s v="No"/>
    <s v="NA"/>
    <s v="NA"/>
    <s v="Yes"/>
    <s v="No"/>
    <s v="NA"/>
    <s v="NA"/>
    <s v="Yes"/>
    <s v="No"/>
    <s v="NA"/>
    <s v="NA"/>
    <s v="Yes"/>
    <s v="No"/>
    <s v="NA"/>
    <s v="NA"/>
    <s v="No"/>
    <s v="No"/>
    <s v="NA"/>
    <s v="NA"/>
    <s v="No"/>
    <s v="No"/>
    <s v="NA"/>
    <s v="NA"/>
    <s v="No"/>
    <s v="No"/>
    <s v="NA"/>
    <s v="NA"/>
    <s v="No"/>
    <s v="No"/>
    <s v="NA"/>
    <s v="NA"/>
    <s v="No"/>
    <n v="290"/>
    <n v="0"/>
    <n v="12"/>
    <n v="3480"/>
    <n v="20"/>
    <n v="0"/>
    <n v="0"/>
    <n v="0"/>
    <n v="0"/>
    <n v="0"/>
    <n v="100"/>
    <n v="0"/>
    <n v="0"/>
    <n v="0"/>
    <n v="100"/>
    <n v="0"/>
    <n v="0"/>
    <n v="0"/>
    <n v="696"/>
    <n v="0"/>
    <n v="100"/>
    <n v="0"/>
    <s v="S"/>
    <n v="0"/>
    <s v="20-30 years"/>
    <n v="100"/>
    <n v="0"/>
    <n v="0"/>
    <n v="0"/>
    <n v="100"/>
    <n v="0"/>
    <n v="0"/>
    <n v="0"/>
    <n v="0"/>
    <n v="3500"/>
    <n v="100"/>
    <n v="0"/>
    <n v="0"/>
    <n v="0"/>
    <b v="0"/>
    <n v="0"/>
    <n v="100"/>
    <n v="0"/>
    <n v="0"/>
    <n v="0"/>
    <n v="0.69522099999999998"/>
    <n v="0.69522099999999998"/>
    <s v="NA"/>
    <n v="3.1589999999999999E-3"/>
    <n v="8.2625000000000004E-2"/>
    <n v="5721.6710000000003"/>
    <s v="NA"/>
    <n v="26"/>
    <n v="680"/>
    <n v="10.37556"/>
    <n v="11.80621"/>
    <s v="Y"/>
    <s v="NA"/>
    <n v="0"/>
    <n v="0"/>
    <n v="0"/>
    <n v="0"/>
    <n v="0"/>
    <n v="0"/>
    <n v="23.63334"/>
    <n v="17.532050000000002"/>
    <n v="56.70729"/>
    <n v="0"/>
    <n v="0"/>
    <n v="0"/>
    <n v="0"/>
    <n v="0"/>
    <n v="0"/>
    <n v="0"/>
    <n v="0"/>
    <n v="0"/>
    <n v="0"/>
    <n v="0"/>
    <n v="0"/>
    <n v="76.366659999999996"/>
    <n v="82.467950000000002"/>
    <n v="43.29271"/>
    <n v="0"/>
    <n v="0"/>
    <n v="0"/>
    <s v="NA"/>
    <s v="NA"/>
    <s v="NA"/>
    <s v="NA"/>
    <s v="NA"/>
    <s v="NA"/>
    <s v="NA"/>
    <s v="NA"/>
    <s v="NA"/>
    <s v="NA"/>
    <s v="NA"/>
    <s v="NA"/>
    <n v="0"/>
    <n v="0"/>
    <n v="0"/>
    <n v="0"/>
    <n v="0"/>
    <n v="0"/>
    <n v="0"/>
    <n v="0"/>
    <n v="0"/>
    <n v="15.95951"/>
    <n v="19.2956"/>
    <n v="15.95951"/>
    <n v="84.040490000000005"/>
    <n v="80.704400000000007"/>
    <n v="84.040490000000005"/>
    <n v="0"/>
    <n v="0"/>
    <n v="0"/>
    <s v="NA"/>
    <s v="NA"/>
    <s v="NA"/>
    <s v="NA"/>
    <s v="NA"/>
    <s v="NA"/>
    <s v="NA"/>
    <s v="NA"/>
    <s v="NA"/>
    <s v="NA"/>
    <s v="NA"/>
    <s v="NA"/>
    <s v="NA"/>
    <s v="NA"/>
    <s v="NA"/>
    <s v="NA"/>
    <s v="NA"/>
    <s v="NA"/>
    <n v="0"/>
    <n v="0"/>
    <n v="0"/>
    <n v="100"/>
    <n v="100"/>
    <n v="100"/>
    <n v="0"/>
    <n v="0"/>
    <n v="0"/>
    <n v="0"/>
    <n v="0"/>
    <n v="0"/>
    <n v="0"/>
    <n v="0"/>
    <n v="0"/>
    <n v="23.63334"/>
    <n v="17.532050000000002"/>
    <n v="56.70729"/>
    <n v="50.998950000000001"/>
    <n v="54.89199"/>
    <n v="28.9116"/>
    <n v="14.05053"/>
    <n v="16.209759999999999"/>
    <n v="7.9653260000000001"/>
    <n v="11.31719"/>
    <n v="11.366199999999999"/>
    <n v="6.4157799999999998"/>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
    <s v="NA"/>
    <s v="NA"/>
    <s v="NA"/>
    <n v="100"/>
    <n v="0"/>
    <s v="Heat Pump"/>
    <s v="Electricity"/>
    <s v="None"/>
    <s v="20+ Years"/>
    <s v="Heat Pump"/>
    <s v="Electricity"/>
    <s v="None"/>
    <s v="20+ Years"/>
    <s v="NA"/>
    <s v="NA"/>
    <s v="NA"/>
    <s v="NA"/>
    <s v="NA"/>
    <s v="NA"/>
    <s v="NA"/>
    <s v="NA"/>
    <s v="DX - Air"/>
    <s v="20+ Years"/>
    <s v="DX - Air"/>
    <s v="20+ Years"/>
    <s v="NA"/>
    <s v="NA"/>
    <s v="NA"/>
    <s v="NA"/>
    <s v="NA"/>
    <s v="NA"/>
    <s v="NA"/>
    <b v="0"/>
    <b v="0"/>
    <b v="0"/>
    <b v="0"/>
    <b v="0"/>
    <b v="1"/>
    <b v="0"/>
    <b v="0"/>
    <b v="0"/>
    <b v="0"/>
    <b v="0"/>
    <n v="120"/>
    <n v="3"/>
    <n v="3"/>
    <n v="100"/>
    <n v="0"/>
    <n v="0"/>
    <n v="0"/>
    <n v="0"/>
    <n v="0"/>
    <n v="100"/>
    <n v="0"/>
    <s v="NA"/>
    <s v="NA"/>
    <s v="NA"/>
    <s v="NA"/>
    <s v="NA"/>
    <s v="NA"/>
    <s v="NA"/>
    <s v="NA"/>
    <s v="NA"/>
    <b v="0"/>
    <n v="0"/>
    <s v="NA"/>
    <s v="NA"/>
    <b v="1"/>
    <n v="100"/>
    <s v="CFL"/>
    <b v="0"/>
    <n v="0"/>
    <s v="NA"/>
    <s v="NA"/>
    <n v="0"/>
    <n v="0"/>
    <n v="2"/>
    <n v="1"/>
    <n v="11"/>
    <n v="0"/>
    <n v="0"/>
    <b v="0"/>
    <b v="0"/>
    <b v="0"/>
    <b v="1"/>
    <b v="0"/>
    <b v="0"/>
    <n v="900"/>
    <s v="N"/>
    <s v="E"/>
    <s v="N"/>
    <s v="N"/>
    <s v="N"/>
    <s v="G"/>
    <s v="N"/>
    <s v="NA"/>
    <s v="NA"/>
    <n v="1"/>
    <s v="NA"/>
    <s v="NA"/>
    <s v="NA"/>
    <s v="NA"/>
    <s v="NA"/>
    <n v="0"/>
    <n v="0"/>
    <n v="0"/>
    <x v="1"/>
    <s v="NA"/>
    <s v="NA"/>
    <n v="0"/>
    <n v="0"/>
    <n v="0"/>
    <s v="NA"/>
    <s v="NA"/>
    <s v="NA"/>
    <s v="NA"/>
    <s v="NA"/>
    <s v="NA"/>
    <n v="1"/>
    <n v="3"/>
    <n v="0"/>
    <n v="0"/>
    <n v="0"/>
    <n v="0"/>
    <n v="0"/>
    <n v="0"/>
    <n v="0"/>
    <n v="0"/>
    <n v="14.27422"/>
    <n v="14.253410000000001"/>
    <s v="actual"/>
    <n v="117476.8"/>
    <n v="117305.60000000001"/>
    <n v="9467.9609999999993"/>
    <n v="8691.8539999999994"/>
    <n v="9559.64"/>
    <n v="8748.7060000000001"/>
    <n v="10062.09"/>
    <n v="10579.11"/>
    <n v="12794.87"/>
    <n v="11771.34"/>
    <n v="10219.790000000001"/>
    <n v="8612.5589999999993"/>
    <n v="8401.241"/>
    <n v="8567.6450000000004"/>
    <n v="9642.3379999999997"/>
    <n v="8709.2080000000005"/>
    <n v="9642.3379999999997"/>
    <n v="9331.2950000000001"/>
    <n v="9729.116"/>
    <n v="9548.2389999999996"/>
    <n v="10857.22"/>
    <n v="11312.81"/>
    <n v="9917.0439999999999"/>
    <n v="9642.3379999999997"/>
    <n v="9331.2950000000001"/>
    <n v="9642.3379999999997"/>
    <n v="0.80475300000000005"/>
    <n v="0.85970400000000002"/>
    <s v="actual"/>
    <n v="6623.1189999999997"/>
    <n v="7075.3630000000003"/>
    <n v="913.66340000000002"/>
    <n v="807.76850000000002"/>
    <n v="786.96010000000001"/>
    <n v="519.86649999999997"/>
    <n v="373.21640000000002"/>
    <n v="300.71359999999999"/>
    <n v="287.2928"/>
    <n v="277.19569999999999"/>
    <n v="287.7466"/>
    <n v="436.64120000000003"/>
    <n v="697.26409999999998"/>
    <n v="934.79070000000002"/>
    <n v="926.65809999999999"/>
    <n v="779.68340000000001"/>
    <n v="778.79399999999998"/>
    <n v="634.96979999999996"/>
    <n v="489.61680000000001"/>
    <n v="350.47190000000001"/>
    <n v="267.82069999999999"/>
    <n v="260.33390000000003"/>
    <n v="342.04919999999998"/>
    <n v="563.54880000000003"/>
    <n v="753.82259999999997"/>
    <n v="927.59389999999996"/>
  </r>
  <r>
    <x v="135"/>
    <x v="2"/>
    <s v="core"/>
    <x v="10"/>
    <x v="1"/>
    <s v="&lt;50,001"/>
    <s v="urban"/>
    <n v="45"/>
    <n v="138.43430000000001"/>
    <n v="1694990"/>
    <n v="1694990"/>
    <n v="830544.9"/>
    <n v="2009"/>
    <n v="2009"/>
    <s v="2004-2013"/>
    <s v="F"/>
    <m/>
    <s v="Other Residential Care"/>
    <s v="Mental Health Care Facility"/>
    <s v="Hotel-Motel"/>
    <s v="Lodging"/>
    <s v="Lodging"/>
    <b v="0"/>
    <s v="Guest Room"/>
    <n v="51"/>
    <s v="NA"/>
    <n v="0"/>
    <s v="NA"/>
    <n v="0"/>
    <n v="49"/>
    <n v="0"/>
    <n v="0"/>
    <n v="12244"/>
    <n v="12244"/>
    <n v="0"/>
    <x v="0"/>
    <n v="100"/>
    <n v="0"/>
    <n v="0"/>
    <n v="49"/>
    <n v="0"/>
    <n v="0"/>
    <n v="0"/>
    <n v="3"/>
    <n v="1"/>
    <n v="4"/>
    <s v="S"/>
    <n v="0"/>
    <n v="4756"/>
    <n v="174"/>
    <s v="&lt; 6000 HDD"/>
    <n v="100"/>
    <n v="0"/>
    <n v="0"/>
    <s v="No"/>
    <n v="168"/>
    <n v="168"/>
    <n v="168"/>
    <n v="112"/>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220"/>
    <n v="220"/>
    <n v="9"/>
    <n v="5940"/>
    <n v="40"/>
    <n v="0"/>
    <n v="0"/>
    <n v="0"/>
    <n v="100"/>
    <n v="0"/>
    <n v="0"/>
    <n v="0"/>
    <n v="0"/>
    <n v="0"/>
    <n v="100"/>
    <n v="0"/>
    <n v="0"/>
    <n v="0"/>
    <n v="2376"/>
    <n v="0"/>
    <n v="100"/>
    <n v="0"/>
    <s v="P"/>
    <n v="100"/>
    <s v="Age of Building"/>
    <n v="100"/>
    <n v="0"/>
    <n v="0"/>
    <n v="0"/>
    <n v="0"/>
    <n v="0"/>
    <n v="0"/>
    <n v="100"/>
    <n v="0"/>
    <n v="4670.0609999999997"/>
    <n v="0"/>
    <n v="0"/>
    <n v="100"/>
    <n v="0"/>
    <b v="0"/>
    <n v="0"/>
    <n v="100"/>
    <n v="0"/>
    <n v="0"/>
    <n v="0"/>
    <n v="0.50361"/>
    <n v="0.50361"/>
    <s v="NA"/>
    <n v="0"/>
    <n v="3.4743000000000003E-2"/>
    <n v="6166.2030000000004"/>
    <s v="NA"/>
    <n v="0"/>
    <n v="425.38889999999998"/>
    <n v="8.5197959999999995"/>
    <n v="9"/>
    <s v="Y"/>
    <n v="0"/>
    <n v="0"/>
    <n v="0"/>
    <n v="0"/>
    <n v="58.377330000000001"/>
    <n v="39.23498"/>
    <n v="71.600930000000005"/>
    <n v="0"/>
    <n v="0"/>
    <n v="0"/>
    <n v="41.622669999999999"/>
    <n v="60.76502"/>
    <n v="28.399069999999998"/>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58.377330000000001"/>
    <n v="39.23498"/>
    <n v="71.600930000000005"/>
    <n v="13.205590000000001"/>
    <n v="20.380500000000001"/>
    <n v="9.0101499999999994"/>
    <n v="0"/>
    <n v="0"/>
    <n v="0"/>
    <n v="28.417079999999999"/>
    <n v="40.384520000000002"/>
    <n v="19.388919999999999"/>
    <s v="NA"/>
    <s v="NA"/>
    <s v="NA"/>
    <s v="NA"/>
    <s v="NA"/>
    <s v="NA"/>
    <s v="NA"/>
    <s v="NA"/>
    <s v="NA"/>
    <s v="NA"/>
    <s v="NA"/>
    <s v="NA"/>
    <s v="NA"/>
    <s v="NA"/>
    <s v="NA"/>
    <s v="NA"/>
    <s v="NA"/>
    <s v="NA"/>
    <s v="NA"/>
    <s v="NA"/>
    <s v="NA"/>
    <s v="NA"/>
    <s v="NA"/>
    <s v="NA"/>
    <s v="NA"/>
    <s v="NA"/>
    <s v="NA"/>
    <s v="NA"/>
    <s v="NA"/>
    <s v="NA"/>
    <s v="NA"/>
    <n v="0"/>
    <n v="0"/>
    <n v="0"/>
    <n v="33.746899999999997"/>
    <n v="22.22222"/>
    <n v="33.746899999999997"/>
    <n v="0"/>
    <n v="0"/>
    <n v="0"/>
    <n v="66.253100000000003"/>
    <n v="77.777780000000007"/>
    <n v="66.253100000000003"/>
    <n v="0"/>
    <n v="0"/>
    <n v="0"/>
    <n v="0"/>
    <n v="0"/>
    <n v="0"/>
    <n v="0"/>
    <n v="0"/>
    <n v="0"/>
    <n v="100"/>
    <n v="94.44444"/>
    <n v="100"/>
    <n v="0"/>
    <n v="0"/>
    <n v="0"/>
    <n v="0"/>
    <n v="5.5555560000000002"/>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96.796859999999995"/>
    <n v="3.2031450000000001"/>
    <s v="Electric Resistance"/>
    <s v="Electricity"/>
    <s v="None"/>
    <s v="0-4 Years"/>
    <s v="Furnace"/>
    <s v="Natural Gas"/>
    <s v="None"/>
    <s v="0-4 Years"/>
    <s v="NA"/>
    <s v="NA"/>
    <s v="NA"/>
    <s v="NA"/>
    <s v="NA"/>
    <s v="NA"/>
    <s v="NA"/>
    <s v="NA"/>
    <s v="DX - Air"/>
    <s v="0-4 Years"/>
    <s v="None"/>
    <s v="NA"/>
    <s v="NA"/>
    <s v="NA"/>
    <s v="NA"/>
    <s v="NA"/>
    <s v="NA"/>
    <s v="NA"/>
    <s v="NA"/>
    <b v="0"/>
    <b v="0"/>
    <b v="0"/>
    <b v="0"/>
    <b v="0"/>
    <b v="0"/>
    <b v="1"/>
    <b v="1"/>
    <b v="0"/>
    <b v="0"/>
    <b v="0"/>
    <n v="400"/>
    <n v="4"/>
    <n v="4"/>
    <n v="100"/>
    <n v="0"/>
    <n v="0"/>
    <n v="0"/>
    <n v="0"/>
    <n v="0"/>
    <n v="100"/>
    <n v="0"/>
    <s v="NA"/>
    <s v="NA"/>
    <s v="NA"/>
    <s v="NA"/>
    <s v="NA"/>
    <s v="NA"/>
    <s v="NA"/>
    <s v="NA"/>
    <s v="NA"/>
    <s v="NA"/>
    <s v="NA"/>
    <s v="NA"/>
    <s v="NA"/>
    <s v="NA"/>
    <s v="NA"/>
    <s v="NA"/>
    <s v="NA"/>
    <s v="NA"/>
    <s v="NA"/>
    <s v="NA"/>
    <n v="0"/>
    <n v="0"/>
    <n v="0"/>
    <n v="0"/>
    <n v="0"/>
    <n v="0"/>
    <n v="0"/>
    <b v="0"/>
    <b v="0"/>
    <b v="0"/>
    <b v="0"/>
    <b v="1"/>
    <b v="0"/>
    <n v="500"/>
    <s v="N"/>
    <s v="N"/>
    <s v="N"/>
    <s v="N"/>
    <s v="N"/>
    <s v="N"/>
    <s v="E"/>
    <s v="NA"/>
    <s v="NA"/>
    <s v="NA"/>
    <b v="1"/>
    <s v="C"/>
    <s v="NA"/>
    <n v="2"/>
    <n v="0"/>
    <n v="24"/>
    <n v="100"/>
    <n v="4"/>
    <x v="0"/>
    <n v="0"/>
    <s v="N"/>
    <n v="0"/>
    <n v="0"/>
    <n v="0"/>
    <b v="0"/>
    <b v="0"/>
    <s v="None"/>
    <b v="0"/>
    <b v="0"/>
    <s v="None"/>
    <n v="0"/>
    <n v="0"/>
    <n v="0"/>
    <n v="0"/>
    <n v="0"/>
    <n v="17"/>
    <n v="0"/>
    <n v="0"/>
    <n v="0"/>
    <n v="0"/>
    <n v="7.8565529999999999"/>
    <n v="7.8904480000000001"/>
    <s v="actual"/>
    <n v="96195.64"/>
    <n v="96610.65"/>
    <n v="10174.08"/>
    <n v="8991.25"/>
    <n v="9405.7139999999999"/>
    <n v="8019.2860000000001"/>
    <n v="7041.6670000000004"/>
    <n v="6360"/>
    <n v="6186.2370000000001"/>
    <n v="5979.0969999999998"/>
    <n v="6398.3450000000003"/>
    <n v="8064.8280000000004"/>
    <n v="9101.2980000000007"/>
    <n v="10473.83"/>
    <n v="9984.1170000000002"/>
    <n v="8616.17"/>
    <n v="8947.3770000000004"/>
    <n v="7826.482"/>
    <n v="7056.5330000000004"/>
    <n v="6173.5010000000002"/>
    <n v="7278.5709999999999"/>
    <n v="7943.7719999999999"/>
    <n v="6695.4369999999999"/>
    <n v="7438.1989999999996"/>
    <n v="8659.8109999999997"/>
    <n v="9990.6790000000001"/>
    <n v="0.38695800000000002"/>
    <n v="2.4432320000000001"/>
    <s v="model"/>
    <n v="4737.9170000000004"/>
    <n v="29914.93"/>
    <s v="NA"/>
    <s v="NA"/>
    <s v="NA"/>
    <s v="NA"/>
    <s v="NA"/>
    <s v="NA"/>
    <s v="NA"/>
    <s v="NA"/>
    <s v="NA"/>
    <s v="NA"/>
    <s v="NA"/>
    <s v="NA"/>
    <s v="NA"/>
    <s v="NA"/>
    <s v="NA"/>
    <s v="NA"/>
    <s v="NA"/>
    <s v="NA"/>
    <s v="NA"/>
    <s v="NA"/>
    <s v="NA"/>
    <s v="NA"/>
    <s v="NA"/>
    <s v="NA"/>
  </r>
  <r>
    <x v="136"/>
    <x v="2"/>
    <s v="core"/>
    <x v="0"/>
    <x v="0"/>
    <s v="&lt;100,001"/>
    <s v="urban"/>
    <n v="51"/>
    <n v="58.928809999999999"/>
    <n v="1570040"/>
    <n v="1570040"/>
    <n v="1083328"/>
    <n v="1987"/>
    <n v="1987"/>
    <s v="1981-2003"/>
    <s v="F"/>
    <m/>
    <s v="Motel"/>
    <m/>
    <s v="Hotel-Motel"/>
    <s v="Lodging"/>
    <s v="Lodging"/>
    <b v="1"/>
    <s v="Guest Room"/>
    <n v="69"/>
    <s v="Other"/>
    <n v="0"/>
    <s v="NA"/>
    <n v="0"/>
    <n v="31"/>
    <n v="0"/>
    <n v="0"/>
    <n v="26643"/>
    <n v="26643"/>
    <n v="0"/>
    <x v="1"/>
    <n v="100"/>
    <n v="0"/>
    <n v="0"/>
    <n v="69"/>
    <n v="0"/>
    <n v="0"/>
    <n v="0"/>
    <n v="2"/>
    <n v="0"/>
    <n v="65"/>
    <s v="S"/>
    <n v="0"/>
    <n v="5522"/>
    <n v="124"/>
    <s v="&lt; 6000 HDD"/>
    <n v="79"/>
    <n v="21"/>
    <n v="2"/>
    <s v="No"/>
    <n v="168"/>
    <n v="84"/>
    <n v="84"/>
    <n v="84"/>
    <n v="1"/>
    <n v="1"/>
    <n v="1"/>
    <s v="120-168 Hrs/Wk"/>
    <n v="52"/>
    <b v="1"/>
    <b v="1"/>
    <b v="0"/>
    <b v="0"/>
    <b v="0"/>
    <b v="0"/>
    <b v="0"/>
    <b v="0"/>
    <b v="0"/>
    <s v="NA"/>
    <s v="NA"/>
    <s v="NA"/>
    <s v="NA"/>
    <s v="Yes"/>
    <n v="2"/>
    <n v="50"/>
    <s v="No"/>
    <s v="No"/>
    <s v="NA"/>
    <s v="NA"/>
    <s v="No"/>
    <s v="No"/>
    <s v="NA"/>
    <s v="NA"/>
    <s v="No"/>
    <s v="No"/>
    <s v="NA"/>
    <s v="NA"/>
    <s v="No"/>
    <s v="No"/>
    <s v="NA"/>
    <s v="NA"/>
    <s v="No"/>
    <s v="No"/>
    <s v="NA"/>
    <s v="NA"/>
    <s v="No"/>
    <s v="No"/>
    <s v="NA"/>
    <s v="NA"/>
    <s v="No"/>
    <s v="No"/>
    <s v="NA"/>
    <s v="NA"/>
    <s v="No"/>
    <n v="777"/>
    <n v="777"/>
    <n v="10"/>
    <n v="15540"/>
    <n v="28.68806"/>
    <n v="0"/>
    <n v="0"/>
    <n v="0"/>
    <n v="100"/>
    <n v="0"/>
    <n v="0"/>
    <n v="0"/>
    <n v="0"/>
    <n v="0"/>
    <n v="100"/>
    <n v="0"/>
    <n v="0"/>
    <n v="0"/>
    <n v="4458.125"/>
    <n v="0"/>
    <n v="100"/>
    <n v="0"/>
    <s v="P"/>
    <n v="98"/>
    <s v="Age of Building"/>
    <n v="100"/>
    <n v="0"/>
    <n v="0"/>
    <n v="0"/>
    <n v="100"/>
    <n v="0"/>
    <n v="0"/>
    <n v="0"/>
    <n v="0"/>
    <n v="17192.53"/>
    <n v="0"/>
    <n v="0"/>
    <n v="100"/>
    <n v="0"/>
    <b v="0"/>
    <n v="0"/>
    <n v="100"/>
    <n v="0"/>
    <n v="0"/>
    <n v="0"/>
    <n v="1.025536"/>
    <n v="1.025536"/>
    <s v="NA"/>
    <n v="0"/>
    <n v="7.8069999999999997E-3"/>
    <n v="27323.360000000001"/>
    <s v="NA"/>
    <n v="0"/>
    <n v="208"/>
    <n v="8.8655620000000006"/>
    <n v="9.3604520000000004"/>
    <s v="Y"/>
    <n v="0"/>
    <n v="0"/>
    <n v="0"/>
    <n v="0"/>
    <n v="0"/>
    <n v="0"/>
    <n v="0"/>
    <n v="30.498760000000001"/>
    <n v="15.19009"/>
    <n v="46.702109999999998"/>
    <n v="0"/>
    <n v="0"/>
    <n v="0"/>
    <n v="0"/>
    <n v="0"/>
    <n v="0"/>
    <n v="0"/>
    <n v="0"/>
    <n v="0"/>
    <n v="23.291149999999998"/>
    <n v="76.757009999999994"/>
    <n v="36.579740000000001"/>
    <n v="46.210079999999998"/>
    <n v="8.0529010000000003"/>
    <n v="16.718150000000001"/>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30.498760000000001"/>
    <n v="15.19009"/>
    <n v="46.702109999999998"/>
    <n v="51.06532"/>
    <n v="34.493810000000003"/>
    <n v="24.343509999999998"/>
    <n v="0"/>
    <n v="0"/>
    <n v="0"/>
    <n v="18.43591"/>
    <n v="50.316099999999999"/>
    <n v="28.95438"/>
    <s v="NA"/>
    <s v="NA"/>
    <s v="NA"/>
    <s v="NA"/>
    <s v="NA"/>
    <s v="NA"/>
    <s v="NA"/>
    <s v="NA"/>
    <s v="NA"/>
    <s v="NA"/>
    <s v="NA"/>
    <s v="NA"/>
    <s v="NA"/>
    <s v="NA"/>
    <s v="NA"/>
    <s v="NA"/>
    <s v="NA"/>
    <s v="NA"/>
    <s v="NA"/>
    <s v="NA"/>
    <s v="NA"/>
    <s v="NA"/>
    <s v="NA"/>
    <s v="NA"/>
    <s v="NA"/>
    <s v="NA"/>
    <s v="NA"/>
    <s v="NA"/>
    <s v="NA"/>
    <s v="NA"/>
    <s v="NA"/>
    <n v="0"/>
    <n v="0"/>
    <n v="0"/>
    <n v="0"/>
    <n v="0"/>
    <n v="0"/>
    <n v="0"/>
    <n v="0"/>
    <n v="0"/>
    <n v="100"/>
    <n v="100"/>
    <n v="100"/>
    <n v="0"/>
    <n v="0"/>
    <n v="0"/>
    <n v="0"/>
    <n v="0"/>
    <n v="0"/>
    <n v="0"/>
    <n v="0"/>
    <n v="0"/>
    <n v="0"/>
    <n v="0"/>
    <n v="0"/>
    <n v="0"/>
    <n v="0"/>
    <n v="0"/>
    <n v="0"/>
    <n v="0"/>
    <n v="0"/>
    <n v="100"/>
    <n v="100"/>
    <n v="10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69"/>
    <n v="31"/>
    <s v="Heat Pump"/>
    <s v="Electricity"/>
    <s v="None"/>
    <s v="NA"/>
    <s v="Furnace"/>
    <s v="Natural Gas"/>
    <s v="None"/>
    <s v="20+ Years"/>
    <s v="NA"/>
    <s v="NA"/>
    <s v="NA"/>
    <s v="NA"/>
    <s v="NA"/>
    <s v="NA"/>
    <s v="NA"/>
    <s v="NA"/>
    <s v="DX - Air"/>
    <s v="NA"/>
    <s v="None"/>
    <s v="NA"/>
    <s v="NA"/>
    <s v="NA"/>
    <s v="NA"/>
    <s v="NA"/>
    <s v="NA"/>
    <s v="NA"/>
    <s v="NA"/>
    <b v="0"/>
    <b v="0"/>
    <b v="0"/>
    <b v="0"/>
    <b v="0"/>
    <b v="0"/>
    <b v="1"/>
    <b v="1"/>
    <b v="0"/>
    <b v="0"/>
    <b v="0"/>
    <n v="498.88400000000001"/>
    <s v="NA"/>
    <s v="NA"/>
    <n v="100"/>
    <n v="0"/>
    <n v="0"/>
    <n v="0"/>
    <n v="0"/>
    <n v="4.7874860000000004"/>
    <n v="95.212509999999995"/>
    <n v="0"/>
    <s v="NA"/>
    <s v="NA"/>
    <s v="NA"/>
    <s v="NA"/>
    <s v="NA"/>
    <s v="NA"/>
    <s v="NA"/>
    <s v="NA"/>
    <s v="NA"/>
    <s v="NA"/>
    <s v="NA"/>
    <s v="NA"/>
    <s v="NA"/>
    <s v="NA"/>
    <s v="NA"/>
    <s v="NA"/>
    <s v="NA"/>
    <s v="NA"/>
    <s v="NA"/>
    <s v="NA"/>
    <n v="1"/>
    <n v="1"/>
    <n v="0"/>
    <n v="1"/>
    <n v="0"/>
    <n v="0"/>
    <n v="0"/>
    <b v="0"/>
    <b v="0"/>
    <b v="0"/>
    <b v="0"/>
    <b v="0"/>
    <b v="0"/>
    <n v="0"/>
    <s v="NA"/>
    <s v="NA"/>
    <s v="NA"/>
    <s v="NA"/>
    <s v="NA"/>
    <s v="NA"/>
    <s v="NA"/>
    <s v="NA"/>
    <s v="NA"/>
    <s v="NA"/>
    <b v="1"/>
    <s v="S"/>
    <n v="100"/>
    <n v="0"/>
    <n v="2"/>
    <n v="40"/>
    <n v="67"/>
    <n v="0"/>
    <x v="0"/>
    <n v="0"/>
    <s v="N"/>
    <n v="0"/>
    <n v="0"/>
    <n v="0"/>
    <b v="0"/>
    <b v="0"/>
    <s v="None"/>
    <b v="0"/>
    <b v="0"/>
    <s v="None"/>
    <n v="0"/>
    <n v="0"/>
    <n v="0"/>
    <n v="0"/>
    <n v="0"/>
    <n v="44"/>
    <n v="0"/>
    <n v="0"/>
    <n v="0"/>
    <n v="0"/>
    <n v="13.602180000000001"/>
    <n v="80.947980000000001"/>
    <s v="model"/>
    <n v="362402.8"/>
    <n v="2156697"/>
    <s v="NA"/>
    <s v="NA"/>
    <s v="NA"/>
    <s v="NA"/>
    <s v="NA"/>
    <s v="NA"/>
    <s v="NA"/>
    <s v="NA"/>
    <s v="NA"/>
    <s v="NA"/>
    <s v="NA"/>
    <s v="NA"/>
    <s v="NA"/>
    <s v="NA"/>
    <s v="NA"/>
    <s v="NA"/>
    <s v="NA"/>
    <s v="NA"/>
    <s v="NA"/>
    <s v="NA"/>
    <s v="NA"/>
    <s v="NA"/>
    <s v="NA"/>
    <s v="NA"/>
    <n v="0.39249499999999998"/>
    <n v="1.8854880000000001"/>
    <s v="model"/>
    <n v="10457.24"/>
    <n v="50235.07"/>
    <s v="NA"/>
    <s v="NA"/>
    <s v="NA"/>
    <s v="NA"/>
    <s v="NA"/>
    <s v="NA"/>
    <s v="NA"/>
    <s v="NA"/>
    <s v="NA"/>
    <s v="NA"/>
    <s v="NA"/>
    <s v="NA"/>
    <s v="NA"/>
    <s v="NA"/>
    <s v="NA"/>
    <s v="NA"/>
    <s v="NA"/>
    <s v="NA"/>
    <s v="NA"/>
    <s v="NA"/>
    <s v="NA"/>
    <s v="NA"/>
    <s v="NA"/>
    <s v="NA"/>
  </r>
  <r>
    <x v="137"/>
    <x v="2"/>
    <s v="core"/>
    <x v="0"/>
    <x v="1"/>
    <s v="&lt;100,001"/>
    <s v="urban"/>
    <n v="53"/>
    <n v="62.683140000000002"/>
    <n v="5094384"/>
    <n v="3794837"/>
    <n v="3794837"/>
    <n v="2009"/>
    <n v="2009"/>
    <s v="2004-2013"/>
    <s v="F"/>
    <m/>
    <s v="Boarding/rooming House, Apt Hotel"/>
    <m/>
    <s v="Hotel-Motel"/>
    <s v="Lodging"/>
    <s v="Lodging"/>
    <b v="0"/>
    <s v="Guest Room"/>
    <n v="70"/>
    <s v="Assembly / Recreation"/>
    <n v="14"/>
    <s v="Sales"/>
    <n v="6"/>
    <n v="10"/>
    <n v="0"/>
    <n v="25.509399999999999"/>
    <n v="81272"/>
    <n v="60540"/>
    <n v="20732"/>
    <x v="2"/>
    <n v="100"/>
    <n v="0"/>
    <n v="30"/>
    <n v="100"/>
    <n v="30"/>
    <n v="0"/>
    <n v="0"/>
    <n v="7"/>
    <n v="3"/>
    <n v="40"/>
    <s v="S"/>
    <n v="0"/>
    <n v="4615"/>
    <n v="192"/>
    <s v="&lt; 6000 HDD"/>
    <n v="5"/>
    <n v="95"/>
    <n v="276"/>
    <s v="Yes"/>
    <n v="143.16"/>
    <n v="143.16"/>
    <n v="48.96"/>
    <n v="48.96"/>
    <n v="1"/>
    <n v="0.94"/>
    <n v="0.7"/>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455"/>
    <n v="455"/>
    <n v="10"/>
    <n v="31850"/>
    <n v="26"/>
    <n v="0"/>
    <n v="30"/>
    <n v="0"/>
    <n v="70"/>
    <n v="0"/>
    <n v="0"/>
    <n v="0"/>
    <n v="0"/>
    <n v="0"/>
    <n v="70"/>
    <n v="30"/>
    <n v="0"/>
    <n v="0"/>
    <n v="8281"/>
    <n v="0"/>
    <n v="100"/>
    <n v="0"/>
    <s v="S"/>
    <n v="21.538460000000001"/>
    <s v="0-5 years"/>
    <n v="100"/>
    <n v="0"/>
    <n v="0"/>
    <n v="0"/>
    <n v="9.6153849999999998"/>
    <n v="0"/>
    <n v="0"/>
    <n v="90.384619999999998"/>
    <n v="0"/>
    <n v="10525"/>
    <n v="100"/>
    <n v="0"/>
    <n v="0"/>
    <n v="0"/>
    <b v="0"/>
    <n v="0"/>
    <n v="0"/>
    <n v="0"/>
    <n v="0"/>
    <n v="100"/>
    <n v="0.75047200000000003"/>
    <n v="0.75047200000000003"/>
    <s v="NA"/>
    <n v="0"/>
    <n v="2.6941E-2"/>
    <n v="45433.55"/>
    <s v="NA"/>
    <n v="0"/>
    <n v="1631"/>
    <n v="8.0747870000000006"/>
    <n v="8.1865799999999993"/>
    <s v="Y"/>
    <s v="NA"/>
    <n v="8.8606420000000004"/>
    <n v="14.90856"/>
    <n v="10.152900000000001"/>
    <n v="65.090280000000007"/>
    <n v="56.261389999999999"/>
    <n v="74.583169999999996"/>
    <n v="0"/>
    <n v="0"/>
    <n v="0"/>
    <n v="22.39424"/>
    <n v="28.076070000000001"/>
    <n v="14.2745"/>
    <n v="0"/>
    <n v="0"/>
    <n v="0"/>
    <n v="0"/>
    <n v="0"/>
    <n v="0"/>
    <n v="0"/>
    <n v="0"/>
    <n v="0"/>
    <n v="3.6548449999999999"/>
    <n v="0.75397599999999998"/>
    <n v="0.98944299999999996"/>
    <n v="0"/>
    <n v="0"/>
    <n v="0"/>
    <n v="0"/>
    <n v="0"/>
    <n v="0"/>
    <n v="100"/>
    <n v="100"/>
    <n v="100"/>
    <n v="9.070487"/>
    <n v="1.2992520000000001"/>
    <n v="9.070487"/>
    <n v="90.929509999999993"/>
    <n v="98.700749999999999"/>
    <n v="90.929509999999993"/>
    <n v="0"/>
    <n v="0"/>
    <n v="0"/>
    <n v="0"/>
    <n v="0"/>
    <n v="0"/>
    <n v="0"/>
    <n v="0"/>
    <n v="0"/>
    <n v="100"/>
    <n v="100"/>
    <n v="100"/>
    <n v="0"/>
    <n v="0"/>
    <n v="0"/>
    <n v="0"/>
    <n v="0"/>
    <n v="0"/>
    <s v="NA"/>
    <s v="NA"/>
    <s v="NA"/>
    <s v="NA"/>
    <s v="NA"/>
    <s v="NA"/>
    <n v="0"/>
    <n v="0"/>
    <n v="0"/>
    <n v="98.064419999999998"/>
    <n v="99.189539999999994"/>
    <n v="98.064419999999998"/>
    <n v="0"/>
    <n v="0"/>
    <n v="0"/>
    <n v="1.935575"/>
    <n v="0.81045599999999995"/>
    <n v="1.935575"/>
    <s v="NA"/>
    <s v="NA"/>
    <s v="NA"/>
    <s v="NA"/>
    <s v="NA"/>
    <s v="NA"/>
    <s v="NA"/>
    <s v="NA"/>
    <s v="NA"/>
    <s v="NA"/>
    <s v="NA"/>
    <s v="NA"/>
    <n v="0"/>
    <n v="0"/>
    <n v="0"/>
    <n v="73.950919999999996"/>
    <n v="71.16995"/>
    <n v="84.736059999999995"/>
    <n v="1.463695"/>
    <n v="1.7761929999999999"/>
    <n v="0.93298599999999998"/>
    <n v="3.6548449999999999"/>
    <n v="0.75397599999999998"/>
    <n v="0.98944299999999996"/>
    <n v="20.930540000000001"/>
    <n v="26.299880000000002"/>
    <n v="13.34151"/>
    <s v="NA"/>
    <s v="NA"/>
    <s v="NA"/>
    <s v="NA"/>
    <s v="NA"/>
    <s v="NA"/>
    <s v="NA"/>
    <s v="NA"/>
    <s v="NA"/>
    <s v="NA"/>
    <s v="NA"/>
    <s v="NA"/>
    <s v="NA"/>
    <s v="NA"/>
    <s v="NA"/>
    <b v="0"/>
    <n v="0"/>
    <b v="0"/>
    <n v="0"/>
    <b v="1"/>
    <n v="7.199427"/>
    <b v="0"/>
    <n v="0"/>
    <b v="1"/>
    <n v="92.800569999999993"/>
    <b v="0"/>
    <n v="0"/>
    <b v="0"/>
    <n v="0"/>
    <b v="0"/>
    <n v="0"/>
    <n v="62.967500000000001"/>
    <n v="52"/>
    <n v="62.945189999999997"/>
    <n v="0"/>
    <n v="0"/>
    <n v="0"/>
    <n v="0"/>
    <n v="0"/>
    <n v="0"/>
    <n v="37.032499999999999"/>
    <n v="48"/>
    <n v="37.054810000000003"/>
    <n v="0"/>
    <n v="0"/>
    <n v="0"/>
    <n v="30.410789999999999"/>
    <n v="32"/>
    <n v="33.051389999999998"/>
    <n v="0"/>
    <n v="0"/>
    <n v="0"/>
    <n v="6.6217040000000003"/>
    <n v="16"/>
    <n v="4.0034239999999999"/>
    <n v="0"/>
    <n v="0"/>
    <n v="0"/>
    <n v="62.967500000000001"/>
    <n v="52"/>
    <n v="62.945189999999997"/>
    <n v="0"/>
    <n v="0"/>
    <n v="0"/>
    <n v="0"/>
    <n v="0"/>
    <n v="0"/>
    <n v="0"/>
    <n v="0"/>
    <n v="0"/>
    <b v="1"/>
    <n v="30.410789999999999"/>
    <b v="0"/>
    <n v="0"/>
    <b v="0"/>
    <n v="0"/>
    <b v="0"/>
    <n v="0"/>
    <b v="0"/>
    <n v="0"/>
    <b v="1"/>
    <n v="69.589209999999994"/>
    <s v="NA"/>
    <s v="NA"/>
    <s v="NA"/>
    <s v="NA"/>
    <s v="NA"/>
    <s v="NA"/>
    <s v="NA"/>
    <s v="NA"/>
    <s v="NA"/>
    <s v="NA"/>
    <s v="NA"/>
    <s v="NA"/>
    <s v="NA"/>
    <s v="NA"/>
    <s v="NA"/>
    <s v="NA"/>
    <s v="NA"/>
    <s v="NA"/>
    <s v="NA"/>
    <s v="NA"/>
    <s v="NA"/>
    <s v="NA"/>
    <s v="NA"/>
    <s v="NA"/>
    <s v="NA"/>
    <s v="NA"/>
    <s v="NA"/>
    <s v="NA"/>
    <s v="NA"/>
    <s v="NA"/>
    <s v="NA"/>
    <s v="NA"/>
    <s v="NA"/>
    <s v="NA"/>
    <s v="NA"/>
    <s v="NA"/>
    <s v="NA"/>
    <s v="Zonal"/>
    <s v="none"/>
    <s v="Variable Air Volume"/>
    <s v="NA"/>
    <s v="N"/>
    <s v="NA"/>
    <s v="NA"/>
    <n v="100"/>
    <n v="0"/>
    <s v="Heat Pump"/>
    <s v="Electricity"/>
    <s v="None"/>
    <s v="0-4 Years"/>
    <s v="Heat Pump"/>
    <s v="Electricity"/>
    <s v="None"/>
    <s v="0-4 Years"/>
    <s v="NA"/>
    <s v="NA"/>
    <s v="NA"/>
    <s v="NA"/>
    <s v="NA"/>
    <s v="NA"/>
    <s v="NA"/>
    <s v="NA"/>
    <s v="DX - Air"/>
    <s v="0-4 Years"/>
    <s v="DX - Air"/>
    <s v="0-4 Years"/>
    <s v="NA"/>
    <s v="NA"/>
    <s v="NA"/>
    <s v="NA"/>
    <s v="NA"/>
    <s v="NA"/>
    <s v="NA"/>
    <b v="1"/>
    <b v="0"/>
    <b v="0"/>
    <b v="0"/>
    <b v="0"/>
    <b v="0"/>
    <b v="0"/>
    <b v="0"/>
    <b v="1"/>
    <b v="0"/>
    <b v="0"/>
    <n v="1000"/>
    <n v="4"/>
    <n v="4"/>
    <n v="100"/>
    <n v="0"/>
    <n v="0"/>
    <n v="0"/>
    <n v="0"/>
    <n v="0"/>
    <n v="100"/>
    <n v="0"/>
    <s v="NA"/>
    <s v="NA"/>
    <s v="NA"/>
    <s v="NA"/>
    <s v="NA"/>
    <s v="NA"/>
    <s v="NA"/>
    <s v="NA"/>
    <s v="NA"/>
    <s v="NA"/>
    <s v="NA"/>
    <s v="NA"/>
    <s v="NA"/>
    <s v="NA"/>
    <s v="NA"/>
    <s v="NA"/>
    <s v="NA"/>
    <s v="NA"/>
    <s v="NA"/>
    <s v="NA"/>
    <n v="3"/>
    <n v="2"/>
    <n v="0"/>
    <n v="1"/>
    <n v="7"/>
    <n v="0"/>
    <n v="2"/>
    <b v="1"/>
    <b v="0"/>
    <b v="0"/>
    <b v="0"/>
    <b v="0"/>
    <b v="0"/>
    <n v="160"/>
    <s v="N"/>
    <s v="N"/>
    <s v="N"/>
    <s v="N"/>
    <s v="N"/>
    <s v="E"/>
    <s v="E"/>
    <s v="NA"/>
    <s v="NA"/>
    <s v="NA"/>
    <b v="1"/>
    <s v="L"/>
    <n v="100"/>
    <n v="9"/>
    <n v="0"/>
    <s v="NA"/>
    <s v="NA"/>
    <n v="0"/>
    <x v="0"/>
    <n v="0"/>
    <s v="N"/>
    <n v="0"/>
    <n v="0"/>
    <n v="0"/>
    <b v="0"/>
    <b v="0"/>
    <s v="None"/>
    <b v="0"/>
    <b v="0"/>
    <s v="None"/>
    <n v="0"/>
    <n v="5"/>
    <n v="0"/>
    <n v="0"/>
    <n v="2"/>
    <n v="80"/>
    <n v="0"/>
    <n v="0"/>
    <n v="0"/>
    <n v="0"/>
    <n v="14.96364"/>
    <n v="14.65892"/>
    <s v="actual"/>
    <n v="905898.9"/>
    <n v="887451.2"/>
    <n v="83194.7"/>
    <n v="69445.81"/>
    <n v="71936.259999999995"/>
    <n v="64212.93"/>
    <n v="69573.39"/>
    <n v="70301.61"/>
    <n v="80269.350000000006"/>
    <n v="83245.16"/>
    <n v="80142.38"/>
    <n v="77071.22"/>
    <n v="76965.990000000005"/>
    <n v="79540.13"/>
    <n v="80366.009999999995"/>
    <n v="71115.25"/>
    <n v="76651.64"/>
    <n v="71414.48"/>
    <n v="70579.53"/>
    <n v="67227.11"/>
    <n v="75782.990000000005"/>
    <n v="77646.7"/>
    <n v="69315.94"/>
    <n v="72104.37"/>
    <n v="74746.149999999994"/>
    <n v="80501.070000000007"/>
    <n v="0.246199"/>
    <n v="0.24962000000000001"/>
    <s v="actual"/>
    <n v="14904.92"/>
    <n v="15111.98"/>
    <n v="1535.598"/>
    <n v="1283.9190000000001"/>
    <n v="1400.1610000000001"/>
    <n v="1224.5"/>
    <n v="1173.3340000000001"/>
    <n v="1072.9290000000001"/>
    <n v="1019.432"/>
    <n v="1030.001"/>
    <n v="1036.1189999999999"/>
    <n v="1235.3219999999999"/>
    <n v="1368.26"/>
    <n v="1525.3440000000001"/>
    <n v="1508.8009999999999"/>
    <n v="1319.0319999999999"/>
    <n v="1398.4949999999999"/>
    <n v="1271.2850000000001"/>
    <n v="1199.277"/>
    <n v="1076.078"/>
    <n v="1056.2149999999999"/>
    <n v="1054.8779999999999"/>
    <n v="1081.4259999999999"/>
    <n v="1263.4549999999999"/>
    <n v="1370.2249999999999"/>
    <n v="1512.8119999999999"/>
  </r>
  <r>
    <x v="138"/>
    <x v="2"/>
    <s v="core"/>
    <x v="0"/>
    <x v="1"/>
    <s v="100,001+"/>
    <s v="urban"/>
    <n v="54"/>
    <n v="17.690259999999999"/>
    <n v="3344327"/>
    <n v="2979907"/>
    <n v="2979907"/>
    <n v="2005"/>
    <n v="2005"/>
    <s v="2004-2013"/>
    <s v="F"/>
    <m/>
    <s v="Hotel"/>
    <m/>
    <s v="Hotel-Motel"/>
    <s v="Lodging"/>
    <s v="Lodging"/>
    <b v="0"/>
    <s v="Guest Room"/>
    <n v="80"/>
    <s v="Office"/>
    <n v="14"/>
    <s v="Dining"/>
    <n v="6"/>
    <n v="0"/>
    <n v="0"/>
    <n v="10.896649999999999"/>
    <n v="189049"/>
    <n v="168449"/>
    <n v="20600"/>
    <x v="3"/>
    <n v="100"/>
    <n v="0"/>
    <n v="0"/>
    <n v="100"/>
    <n v="0"/>
    <n v="0"/>
    <n v="0"/>
    <n v="9"/>
    <n v="1"/>
    <n v="0"/>
    <s v="S"/>
    <n v="0"/>
    <n v="4615"/>
    <n v="192"/>
    <s v="&lt; 6000 HDD"/>
    <n v="100"/>
    <n v="0"/>
    <n v="0"/>
    <s v="Yes"/>
    <n v="166.74"/>
    <n v="166.74"/>
    <n v="166.74"/>
    <n v="166.74"/>
    <n v="1"/>
    <n v="1"/>
    <n v="0.94"/>
    <s v="120-168 Hrs/Wk"/>
    <n v="52"/>
    <b v="1"/>
    <b v="1"/>
    <b v="0"/>
    <b v="0"/>
    <b v="0"/>
    <b v="0"/>
    <b v="0"/>
    <b v="0"/>
    <b v="0"/>
    <s v="NA"/>
    <s v="NA"/>
    <s v="NA"/>
    <s v="NA"/>
    <s v="No"/>
    <s v="NA"/>
    <s v="NA"/>
    <s v="Yes"/>
    <s v="No"/>
    <s v="NA"/>
    <s v="NA"/>
    <s v="Yes"/>
    <s v="No"/>
    <s v="NA"/>
    <s v="NA"/>
    <s v="Yes"/>
    <s v="No"/>
    <s v="NA"/>
    <s v="NA"/>
    <s v="No"/>
    <s v="No"/>
    <s v="NA"/>
    <s v="NA"/>
    <s v="No"/>
    <s v="No"/>
    <s v="NA"/>
    <s v="NA"/>
    <s v="No"/>
    <s v="No"/>
    <s v="NA"/>
    <s v="NA"/>
    <s v="No"/>
    <s v="No"/>
    <s v="NA"/>
    <s v="NA"/>
    <s v="No"/>
    <n v="450"/>
    <n v="570"/>
    <n v="10"/>
    <n v="50100"/>
    <n v="18.3"/>
    <n v="100"/>
    <n v="0"/>
    <n v="0"/>
    <n v="0"/>
    <n v="0"/>
    <n v="0"/>
    <n v="0"/>
    <n v="0"/>
    <n v="100"/>
    <n v="0"/>
    <n v="0"/>
    <n v="0"/>
    <n v="0"/>
    <n v="9168.2999999999993"/>
    <n v="0"/>
    <n v="100"/>
    <n v="0"/>
    <s v="P"/>
    <n v="0"/>
    <s v="5-10 years"/>
    <n v="100"/>
    <n v="0"/>
    <n v="0"/>
    <n v="0"/>
    <n v="22.95082"/>
    <n v="0"/>
    <n v="0"/>
    <n v="77.049180000000007"/>
    <n v="0"/>
    <n v="18000"/>
    <n v="100"/>
    <n v="0"/>
    <n v="0"/>
    <n v="0"/>
    <b v="1"/>
    <n v="1420"/>
    <n v="0"/>
    <n v="100"/>
    <n v="0"/>
    <n v="0"/>
    <n v="0.92607700000000004"/>
    <n v="0.92607700000000004"/>
    <s v="NA"/>
    <n v="7.6000000000000004E-4"/>
    <n v="5.8257000000000003E-2"/>
    <n v="155996.70000000001"/>
    <s v="NA"/>
    <n v="128"/>
    <n v="9813.3469999999998"/>
    <n v="6.3540900000000002"/>
    <n v="9.8845419999999997"/>
    <s v="Y"/>
    <n v="30"/>
    <n v="0"/>
    <n v="0"/>
    <n v="0"/>
    <n v="2.3955489999999999"/>
    <n v="2.5754169999999998"/>
    <n v="6.5228609999999998"/>
    <n v="0"/>
    <n v="0"/>
    <n v="0"/>
    <n v="34.951349999999998"/>
    <n v="75.454999999999998"/>
    <n v="52.941569999999999"/>
    <n v="0"/>
    <n v="0"/>
    <n v="0"/>
    <n v="0"/>
    <n v="0"/>
    <n v="0"/>
    <n v="0.10667699999999999"/>
    <n v="0.61166200000000004"/>
    <n v="0.29791899999999999"/>
    <n v="62.546419999999998"/>
    <n v="21.35792"/>
    <n v="40.237650000000002"/>
    <n v="0"/>
    <n v="0"/>
    <n v="0"/>
    <n v="100"/>
    <n v="100"/>
    <n v="100"/>
    <n v="0"/>
    <n v="0"/>
    <n v="0"/>
    <n v="54.350940000000001"/>
    <n v="52.72878"/>
    <n v="54.350940000000001"/>
    <n v="45.649059999999999"/>
    <n v="47.27122"/>
    <n v="45.649059999999999"/>
    <n v="0"/>
    <n v="0"/>
    <n v="0"/>
    <n v="0"/>
    <n v="0"/>
    <n v="0"/>
    <n v="2.438167"/>
    <n v="1.579747"/>
    <n v="2.438167"/>
    <n v="9.2008930000000007"/>
    <n v="28.615100000000002"/>
    <n v="9.2008930000000007"/>
    <n v="88.360939999999999"/>
    <n v="69.805149999999998"/>
    <n v="88.360939999999999"/>
    <n v="0"/>
    <n v="0"/>
    <n v="0"/>
    <s v="NA"/>
    <s v="NA"/>
    <s v="NA"/>
    <s v="NA"/>
    <s v="NA"/>
    <s v="NA"/>
    <n v="0"/>
    <n v="0"/>
    <n v="0"/>
    <n v="100"/>
    <n v="100"/>
    <n v="100"/>
    <n v="0"/>
    <n v="0"/>
    <n v="0"/>
    <n v="0"/>
    <n v="0"/>
    <n v="0"/>
    <s v="NA"/>
    <s v="NA"/>
    <s v="NA"/>
    <s v="NA"/>
    <s v="NA"/>
    <s v="NA"/>
    <s v="NA"/>
    <s v="NA"/>
    <s v="NA"/>
    <s v="NA"/>
    <s v="NA"/>
    <s v="NA"/>
    <n v="0"/>
    <n v="0"/>
    <n v="0"/>
    <n v="2.3955489999999999"/>
    <n v="2.5754169999999998"/>
    <n v="6.5228609999999998"/>
    <n v="1.103575"/>
    <n v="2.4788389999999998"/>
    <n v="1.671608"/>
    <n v="5.650042"/>
    <n v="5.8313009999999998"/>
    <n v="3.634811"/>
    <n v="90.850830000000002"/>
    <n v="89.114440000000002"/>
    <n v="88.170720000000003"/>
    <s v="NA"/>
    <s v="NA"/>
    <s v="NA"/>
    <s v="NA"/>
    <s v="NA"/>
    <s v="NA"/>
    <s v="NA"/>
    <s v="NA"/>
    <s v="NA"/>
    <s v="NA"/>
    <s v="NA"/>
    <s v="NA"/>
    <s v="NA"/>
    <s v="NA"/>
    <s v="NA"/>
    <b v="0"/>
    <n v="0"/>
    <b v="0"/>
    <n v="0"/>
    <b v="0"/>
    <n v="0"/>
    <b v="1"/>
    <n v="2.3955489999999999"/>
    <b v="1"/>
    <n v="90.883809999999997"/>
    <b v="0"/>
    <n v="0"/>
    <b v="1"/>
    <n v="6.7206380000000001"/>
    <b v="0"/>
    <n v="0"/>
    <n v="53.724269999999997"/>
    <n v="23.25581"/>
    <n v="65.748260000000002"/>
    <n v="0"/>
    <n v="0"/>
    <n v="0"/>
    <n v="0"/>
    <n v="0"/>
    <n v="0"/>
    <n v="46.275730000000003"/>
    <n v="76.744190000000003"/>
    <n v="34.251739999999998"/>
    <n v="0"/>
    <n v="0"/>
    <n v="0"/>
    <n v="25.535450000000001"/>
    <n v="41.176470000000002"/>
    <n v="31.331499999999998"/>
    <n v="0"/>
    <n v="0"/>
    <n v="0"/>
    <n v="34.459009999999999"/>
    <n v="44.117649999999998"/>
    <n v="23.520160000000001"/>
    <n v="0"/>
    <n v="0"/>
    <n v="0"/>
    <n v="40.005540000000003"/>
    <n v="14.705880000000001"/>
    <n v="45.148339999999997"/>
    <n v="0"/>
    <n v="0"/>
    <n v="0"/>
    <n v="0"/>
    <n v="0"/>
    <n v="0"/>
    <n v="0"/>
    <n v="0"/>
    <n v="0"/>
    <b v="0"/>
    <n v="0"/>
    <b v="1"/>
    <n v="64.689809999999994"/>
    <b v="0"/>
    <n v="0"/>
    <b v="0"/>
    <n v="0"/>
    <b v="1"/>
    <n v="35.310189999999999"/>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A"/>
    <s v="NA"/>
    <n v="5"/>
    <s v="NA"/>
    <n v="95.03546"/>
    <n v="3.3096930000000002"/>
    <s v="Heat Pump"/>
    <s v="Electricity"/>
    <s v="Natural Gas"/>
    <s v="5-9 Years"/>
    <s v="Heat Pump"/>
    <s v="Electricity"/>
    <s v="Natural Gas"/>
    <s v="5-9 Years"/>
    <n v="4"/>
    <s v="Natural Gas"/>
    <n v="594"/>
    <n v="4"/>
    <n v="8"/>
    <s v="SH"/>
    <s v="N"/>
    <s v="NA"/>
    <s v="DX - Water"/>
    <s v="5-9 Years"/>
    <s v="DX - Water"/>
    <s v="5-9 Years"/>
    <n v="1"/>
    <s v="NA"/>
    <n v="8"/>
    <n v="8"/>
    <s v="None"/>
    <s v="NA"/>
    <s v="NA"/>
    <b v="1"/>
    <b v="0"/>
    <b v="0"/>
    <b v="0"/>
    <b v="0"/>
    <b v="1"/>
    <b v="0"/>
    <b v="0"/>
    <b v="0"/>
    <b v="0"/>
    <b v="0"/>
    <n v="1922"/>
    <n v="8"/>
    <n v="8"/>
    <n v="0"/>
    <n v="0"/>
    <n v="100"/>
    <n v="0"/>
    <n v="0"/>
    <n v="0"/>
    <n v="100"/>
    <n v="0"/>
    <s v="NA"/>
    <s v="NA"/>
    <s v="NA"/>
    <s v="NA"/>
    <s v="NA"/>
    <s v="NA"/>
    <s v="NA"/>
    <s v="NA"/>
    <s v="NA"/>
    <b v="0"/>
    <n v="0"/>
    <s v="NA"/>
    <s v="NA"/>
    <b v="1"/>
    <n v="60"/>
    <s v="T8"/>
    <b v="0"/>
    <n v="0"/>
    <s v="NA"/>
    <s v="NA"/>
    <n v="0"/>
    <n v="0"/>
    <n v="7"/>
    <n v="8"/>
    <n v="8"/>
    <n v="0"/>
    <n v="0"/>
    <b v="0"/>
    <b v="0"/>
    <b v="0"/>
    <b v="1"/>
    <b v="0"/>
    <b v="0"/>
    <n v="2000"/>
    <s v="N"/>
    <s v="E"/>
    <s v="G"/>
    <s v="G"/>
    <s v="N"/>
    <s v="G"/>
    <s v="G"/>
    <s v="NA"/>
    <s v="NA"/>
    <s v="NA"/>
    <b v="1"/>
    <s v="L"/>
    <n v="100"/>
    <n v="0"/>
    <n v="8"/>
    <n v="211"/>
    <n v="76"/>
    <n v="0"/>
    <x v="0"/>
    <n v="0"/>
    <s v="N"/>
    <n v="0"/>
    <n v="0"/>
    <n v="0"/>
    <b v="0"/>
    <b v="1"/>
    <s v="Natural Gas"/>
    <b v="0"/>
    <b v="1"/>
    <s v="Natural Gas"/>
    <n v="0"/>
    <n v="6"/>
    <n v="0"/>
    <n v="0"/>
    <n v="3"/>
    <n v="211"/>
    <n v="0"/>
    <n v="0"/>
    <n v="0"/>
    <n v="0"/>
    <n v="12.435090000000001"/>
    <n v="12.07192"/>
    <s v="actual"/>
    <n v="2094678"/>
    <n v="2033503"/>
    <n v="172265.7"/>
    <n v="154358.29999999999"/>
    <n v="162964.5"/>
    <n v="156233.29999999999"/>
    <n v="173280.8"/>
    <n v="180294.7"/>
    <n v="206689.2"/>
    <n v="208261"/>
    <n v="186496.2"/>
    <n v="165819.70000000001"/>
    <n v="162001.79999999999"/>
    <n v="166013.1"/>
    <n v="167890.1"/>
    <n v="151393.5"/>
    <n v="167261.79999999999"/>
    <n v="161398.70000000001"/>
    <n v="167623.9"/>
    <n v="165899.6"/>
    <n v="190382.6"/>
    <n v="194865.2"/>
    <n v="170420.3"/>
    <n v="166492.70000000001"/>
    <n v="161962.20000000001"/>
    <n v="167912.9"/>
    <n v="0.117225"/>
    <n v="0.11834"/>
    <s v="actual"/>
    <n v="19746.39"/>
    <n v="19934.169999999998"/>
    <n v="1878.53"/>
    <n v="1694.395"/>
    <n v="1729.5989999999999"/>
    <n v="1671.212"/>
    <n v="1482.62"/>
    <n v="1374.4169999999999"/>
    <n v="1475.7570000000001"/>
    <n v="1500.702"/>
    <n v="1469.9870000000001"/>
    <n v="1825.37"/>
    <n v="1762.7190000000001"/>
    <n v="1881.085"/>
    <n v="1898.3320000000001"/>
    <n v="1674.7560000000001"/>
    <n v="1797.83"/>
    <n v="1665.0340000000001"/>
    <n v="1616.318"/>
    <n v="1487.1759999999999"/>
    <n v="1485.97"/>
    <n v="1484.752"/>
    <n v="1492.049"/>
    <n v="1674.7909999999999"/>
    <n v="1755.181"/>
    <n v="1901.9870000000001"/>
  </r>
  <r>
    <x v="139"/>
    <x v="2"/>
    <s v="core"/>
    <x v="0"/>
    <x v="0"/>
    <s v="100,001+"/>
    <s v="urban"/>
    <n v="52"/>
    <n v="4.3308999999999997"/>
    <n v="1101218"/>
    <n v="991096.2"/>
    <n v="991096.2"/>
    <n v="2003"/>
    <n v="2003"/>
    <s v="1981-2003"/>
    <s v="F"/>
    <m/>
    <s v="Hotel"/>
    <m/>
    <s v="Hotel-Motel"/>
    <s v="Lodging"/>
    <s v="Lodging"/>
    <b v="0"/>
    <s v="Guest Room"/>
    <n v="69.117649999999998"/>
    <s v="Assembly / Recreation"/>
    <n v="27.941179999999999"/>
    <s v="Office"/>
    <n v="2.941176"/>
    <n v="0"/>
    <n v="0"/>
    <n v="10"/>
    <n v="254270"/>
    <n v="228843"/>
    <n v="25427"/>
    <x v="3"/>
    <n v="100"/>
    <n v="0"/>
    <n v="0"/>
    <n v="100"/>
    <n v="0"/>
    <n v="0"/>
    <n v="0"/>
    <n v="8"/>
    <n v="2"/>
    <n v="0"/>
    <s v="S"/>
    <n v="0"/>
    <n v="4615"/>
    <n v="192"/>
    <s v="&lt; 6000 HDD"/>
    <n v="100"/>
    <n v="0"/>
    <n v="0"/>
    <s v="Yes"/>
    <n v="168"/>
    <n v="51.882350000000002"/>
    <n v="51.882350000000002"/>
    <n v="51.882350000000002"/>
    <n v="1"/>
    <n v="1"/>
    <n v="1"/>
    <s v="NA"/>
    <n v="52"/>
    <b v="1"/>
    <b v="1"/>
    <b v="0"/>
    <b v="0"/>
    <b v="0"/>
    <b v="0"/>
    <b v="0"/>
    <b v="0"/>
    <b v="0"/>
    <s v="NA"/>
    <s v="NA"/>
    <s v="NA"/>
    <s v="NA"/>
    <s v="No"/>
    <s v="NA"/>
    <s v="NA"/>
    <s v="No"/>
    <s v="Yes"/>
    <n v="3"/>
    <n v="5"/>
    <s v="No"/>
    <s v="No"/>
    <s v="NA"/>
    <s v="NA"/>
    <s v="No"/>
    <s v="No"/>
    <s v="NA"/>
    <s v="NA"/>
    <s v="No"/>
    <s v="No"/>
    <s v="NA"/>
    <s v="NA"/>
    <s v="No"/>
    <s v="No"/>
    <s v="NA"/>
    <s v="NA"/>
    <s v="No"/>
    <s v="No"/>
    <s v="NA"/>
    <s v="NA"/>
    <s v="No"/>
    <s v="No"/>
    <s v="NA"/>
    <s v="NA"/>
    <s v="No"/>
    <n v="965"/>
    <n v="965"/>
    <n v="12"/>
    <n v="92640"/>
    <n v="80"/>
    <n v="0"/>
    <n v="100"/>
    <n v="0"/>
    <n v="0"/>
    <n v="0"/>
    <n v="0"/>
    <n v="0"/>
    <n v="0"/>
    <n v="0"/>
    <n v="0"/>
    <n v="0"/>
    <n v="0"/>
    <n v="100"/>
    <n v="74112"/>
    <n v="0"/>
    <n v="100"/>
    <n v="0"/>
    <s v="P"/>
    <n v="0"/>
    <s v="Age of Building"/>
    <n v="0"/>
    <n v="0"/>
    <n v="0"/>
    <n v="100"/>
    <n v="100"/>
    <n v="0"/>
    <n v="0"/>
    <n v="0"/>
    <n v="0"/>
    <n v="36917.68"/>
    <n v="100"/>
    <n v="0"/>
    <n v="0"/>
    <n v="0"/>
    <b v="0"/>
    <n v="0"/>
    <n v="0"/>
    <n v="0"/>
    <n v="0"/>
    <n v="100"/>
    <n v="1.08101"/>
    <n v="0.98168699999999998"/>
    <n v="8.7780999999999998E-2"/>
    <n v="8.52E-4"/>
    <n v="1.8266000000000001E-2"/>
    <n v="247381.5"/>
    <n v="2232"/>
    <n v="195"/>
    <n v="4180"/>
    <n v="7.5303740000000001"/>
    <n v="9.1765620000000006"/>
    <s v="Y"/>
    <n v="10"/>
    <n v="0"/>
    <n v="0"/>
    <n v="0"/>
    <n v="7.5318310000000004"/>
    <n v="4.4136470000000001"/>
    <n v="13.90302"/>
    <n v="0"/>
    <n v="0"/>
    <n v="0"/>
    <n v="72.987070000000003"/>
    <n v="66.720309999999998"/>
    <n v="74.947029999999998"/>
    <n v="0"/>
    <n v="0"/>
    <n v="0"/>
    <n v="0"/>
    <n v="0"/>
    <n v="0"/>
    <n v="1.821307"/>
    <n v="22.061150000000001"/>
    <n v="3.448159"/>
    <n v="17.659800000000001"/>
    <n v="6.8048869999999999"/>
    <n v="7.7017860000000002"/>
    <n v="0"/>
    <n v="0"/>
    <n v="0"/>
    <n v="0"/>
    <n v="0"/>
    <n v="0"/>
    <n v="100"/>
    <n v="100"/>
    <n v="100"/>
    <n v="30.596419999999998"/>
    <n v="35.772210000000001"/>
    <n v="30.596419999999998"/>
    <n v="69.403580000000005"/>
    <n v="64.227789999999999"/>
    <n v="69.403580000000005"/>
    <n v="0"/>
    <n v="0"/>
    <n v="0"/>
    <n v="85.175020000000004"/>
    <n v="76.699029999999993"/>
    <n v="85.175020000000004"/>
    <n v="0"/>
    <n v="0"/>
    <n v="0"/>
    <n v="14.82498"/>
    <n v="23.30097"/>
    <n v="14.82498"/>
    <n v="0"/>
    <n v="0"/>
    <n v="0"/>
    <n v="0"/>
    <n v="0"/>
    <n v="0"/>
    <s v="NA"/>
    <s v="NA"/>
    <s v="NA"/>
    <s v="NA"/>
    <s v="NA"/>
    <s v="NA"/>
    <n v="0"/>
    <n v="0"/>
    <n v="0"/>
    <n v="100"/>
    <n v="100"/>
    <n v="100"/>
    <n v="0"/>
    <n v="0"/>
    <n v="0"/>
    <n v="0"/>
    <n v="0"/>
    <n v="0"/>
    <s v="NA"/>
    <s v="NA"/>
    <s v="NA"/>
    <s v="NA"/>
    <s v="NA"/>
    <s v="NA"/>
    <s v="NA"/>
    <s v="NA"/>
    <s v="NA"/>
    <s v="NA"/>
    <s v="NA"/>
    <s v="NA"/>
    <n v="0"/>
    <n v="0"/>
    <n v="0"/>
    <n v="7.5318310000000004"/>
    <n v="4.4136470000000001"/>
    <n v="13.90302"/>
    <n v="29.719280000000001"/>
    <n v="21.873860000000001"/>
    <n v="23.493310000000001"/>
    <n v="0"/>
    <n v="0"/>
    <n v="0"/>
    <n v="62.748890000000003"/>
    <n v="73.712490000000003"/>
    <n v="62.60365999999999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n v="0"/>
    <n v="0"/>
    <n v="0"/>
    <n v="100"/>
    <n v="100"/>
    <n v="100"/>
    <n v="0"/>
    <n v="0"/>
    <n v="0"/>
    <n v="0"/>
    <n v="0"/>
    <n v="0"/>
    <n v="0"/>
    <n v="0"/>
    <n v="0"/>
    <n v="0"/>
    <n v="0"/>
    <n v="0"/>
    <n v="0"/>
    <n v="0"/>
    <n v="0"/>
    <n v="0"/>
    <n v="0"/>
    <n v="0"/>
    <n v="0"/>
    <n v="0"/>
    <n v="0"/>
    <b v="0"/>
    <n v="0"/>
    <b v="0"/>
    <n v="0"/>
    <b v="0"/>
    <n v="0"/>
    <b v="1"/>
    <n v="100"/>
    <b v="0"/>
    <n v="0"/>
    <s v="Water-source HP Loop"/>
    <s v="none"/>
    <s v="Constant Volume"/>
    <s v="N"/>
    <s v="N"/>
    <s v="NA"/>
    <s v="NA"/>
    <n v="97.647059999999996"/>
    <n v="2.3529409999999999"/>
    <s v="Heat Pump"/>
    <s v="Electricity"/>
    <s v="Natural Gas"/>
    <s v="10-19 Years"/>
    <s v="Heat Pump"/>
    <s v="Electricity"/>
    <s v="Natural Gas"/>
    <s v="10-19 Years"/>
    <n v="4"/>
    <s v="Natural Gas"/>
    <n v="2952"/>
    <n v="10"/>
    <n v="10"/>
    <s v="C"/>
    <s v="NA"/>
    <s v="N"/>
    <s v="DX - Water"/>
    <s v="10-19 Years"/>
    <s v="DX - Water"/>
    <s v="10-19 Years"/>
    <n v="1"/>
    <n v="0"/>
    <n v="0"/>
    <n v="0"/>
    <s v="None"/>
    <s v="NA"/>
    <s v="NA"/>
    <b v="0"/>
    <b v="0"/>
    <b v="1"/>
    <b v="0"/>
    <b v="0"/>
    <b v="0"/>
    <b v="0"/>
    <b v="1"/>
    <b v="0"/>
    <b v="0"/>
    <b v="0"/>
    <n v="5904"/>
    <n v="10"/>
    <n v="10"/>
    <n v="0"/>
    <n v="0"/>
    <n v="100"/>
    <n v="0"/>
    <n v="0"/>
    <n v="0"/>
    <n v="100"/>
    <n v="0"/>
    <n v="50"/>
    <n v="0"/>
    <n v="50"/>
    <s v="Unknown"/>
    <s v="Yes"/>
    <s v="None"/>
    <s v="Air-cooled"/>
    <s v="No"/>
    <s v="Permanent Split Capacitor"/>
    <b v="0"/>
    <n v="0"/>
    <s v="NA"/>
    <s v="NA"/>
    <b v="1"/>
    <n v="670"/>
    <s v="CFL"/>
    <b v="0"/>
    <n v="0"/>
    <s v="NA"/>
    <s v="NA"/>
    <n v="6"/>
    <n v="7"/>
    <n v="2"/>
    <n v="20"/>
    <n v="7"/>
    <n v="3"/>
    <n v="1"/>
    <b v="0"/>
    <b v="0"/>
    <b v="0"/>
    <b v="1"/>
    <b v="0"/>
    <b v="0"/>
    <n v="11421"/>
    <s v="E"/>
    <s v="E"/>
    <s v="G"/>
    <s v="G"/>
    <s v="G"/>
    <s v="N"/>
    <s v="G"/>
    <s v="NA"/>
    <s v="NA"/>
    <s v="NA"/>
    <b v="1"/>
    <s v="S"/>
    <n v="0"/>
    <n v="4"/>
    <n v="0"/>
    <n v="358"/>
    <n v="68"/>
    <n v="0"/>
    <x v="0"/>
    <n v="0"/>
    <s v="N"/>
    <n v="0"/>
    <n v="0"/>
    <n v="0"/>
    <b v="1"/>
    <b v="1"/>
    <s v="Electricity"/>
    <b v="0"/>
    <b v="0"/>
    <s v="None"/>
    <n v="0"/>
    <n v="0"/>
    <n v="0"/>
    <n v="0"/>
    <n v="0"/>
    <n v="375"/>
    <n v="0"/>
    <n v="0"/>
    <n v="0"/>
    <n v="0"/>
    <n v="19.02524"/>
    <n v="18.663699999999999"/>
    <s v="actual"/>
    <n v="4353793"/>
    <n v="4271058"/>
    <n v="361572.7"/>
    <n v="322000"/>
    <n v="353342.9"/>
    <n v="335237.09999999998"/>
    <n v="364816.9"/>
    <n v="374906.3"/>
    <n v="403996.9"/>
    <n v="416772.4"/>
    <n v="370398.5"/>
    <n v="343679"/>
    <n v="348942.9"/>
    <n v="358127.2"/>
    <n v="356750.8"/>
    <n v="321772.90000000002"/>
    <n v="355607.3"/>
    <n v="343284.9"/>
    <n v="355585.9"/>
    <n v="348925.9"/>
    <n v="386294.5"/>
    <n v="392412.4"/>
    <n v="355113.1"/>
    <n v="354207.3"/>
    <n v="344310.7"/>
    <n v="356792.4"/>
    <n v="0.51297599999999999"/>
    <n v="0.51900500000000005"/>
    <s v="actual"/>
    <n v="117391"/>
    <n v="118770.6"/>
    <n v="11813.14"/>
    <n v="10239.33"/>
    <n v="10883.15"/>
    <n v="9669.8559999999998"/>
    <n v="9359.4629999999997"/>
    <n v="8544.1540000000005"/>
    <n v="8591.607"/>
    <n v="8259.6110000000008"/>
    <n v="8187.3959999999997"/>
    <n v="9597.9310000000005"/>
    <n v="10912.68"/>
    <n v="11332.66"/>
    <n v="11666.03"/>
    <n v="10230.49"/>
    <n v="10893.18"/>
    <n v="9966.5810000000001"/>
    <n v="9497.3880000000008"/>
    <n v="8598.8870000000006"/>
    <n v="8495.0370000000003"/>
    <n v="8485.67"/>
    <n v="8636.3580000000002"/>
    <n v="9947.0409999999993"/>
    <n v="10659.8"/>
    <n v="11694.13"/>
  </r>
  <r>
    <x v="140"/>
    <x v="2"/>
    <s v="core"/>
    <x v="0"/>
    <x v="0"/>
    <s v="100,001+"/>
    <s v="urban"/>
    <n v="52"/>
    <n v="4.3308999999999997"/>
    <n v="5727932"/>
    <n v="5218323"/>
    <n v="5218323"/>
    <n v="1982"/>
    <n v="1982"/>
    <s v="1981-2003"/>
    <s v="F"/>
    <m/>
    <s v="Hotel"/>
    <m/>
    <s v="Hotel-Motel"/>
    <s v="Lodging"/>
    <s v="Lodging"/>
    <b v="0"/>
    <s v="Guest Room"/>
    <n v="55"/>
    <s v="Other"/>
    <n v="13"/>
    <s v="NA"/>
    <n v="0"/>
    <n v="32"/>
    <n v="0"/>
    <n v="8.8969000000000005"/>
    <n v="1322573"/>
    <n v="1204905"/>
    <n v="117668"/>
    <x v="3"/>
    <n v="100"/>
    <n v="0"/>
    <n v="45"/>
    <n v="100"/>
    <n v="45"/>
    <n v="0"/>
    <n v="0"/>
    <n v="34"/>
    <n v="3"/>
    <n v="0"/>
    <s v="M"/>
    <n v="2"/>
    <n v="4615"/>
    <n v="192"/>
    <s v="&lt; 6000 HDD"/>
    <n v="100"/>
    <n v="0"/>
    <n v="0"/>
    <s v="Yes"/>
    <n v="168"/>
    <n v="75.599999999999994"/>
    <n v="75.599999999999994"/>
    <n v="75.599999999999994"/>
    <n v="1"/>
    <n v="1"/>
    <n v="1"/>
    <s v="120-168 Hrs/Wk"/>
    <n v="52"/>
    <b v="1"/>
    <b v="1"/>
    <b v="0"/>
    <b v="0"/>
    <b v="0"/>
    <b v="0"/>
    <b v="0"/>
    <b v="1"/>
    <b v="0"/>
    <s v="NA"/>
    <s v="NA"/>
    <s v="NA"/>
    <s v="NA"/>
    <s v="Yes"/>
    <n v="1"/>
    <n v="100"/>
    <s v="Yes"/>
    <s v="Yes"/>
    <n v="1"/>
    <n v="20"/>
    <s v="Yes"/>
    <s v="No"/>
    <s v="NA"/>
    <s v="NA"/>
    <s v="Yes"/>
    <s v="Yes"/>
    <n v="1"/>
    <n v="20"/>
    <s v="No"/>
    <s v="Yes"/>
    <n v="1"/>
    <n v="20"/>
    <s v="Yes"/>
    <s v="Yes"/>
    <n v="1"/>
    <n v="20"/>
    <s v="Yes"/>
    <s v="No"/>
    <s v="NA"/>
    <s v="NA"/>
    <s v="No"/>
    <s v="No"/>
    <s v="NA"/>
    <s v="NA"/>
    <s v="No"/>
    <n v="1200"/>
    <n v="1200"/>
    <n v="10"/>
    <n v="408000"/>
    <n v="75"/>
    <n v="0"/>
    <n v="100"/>
    <n v="0"/>
    <n v="0"/>
    <n v="0"/>
    <n v="0"/>
    <n v="0"/>
    <n v="0"/>
    <n v="100"/>
    <n v="0"/>
    <n v="0"/>
    <n v="0"/>
    <n v="0"/>
    <n v="306000"/>
    <n v="0"/>
    <n v="100"/>
    <n v="0"/>
    <s v="NA"/>
    <n v="0"/>
    <s v="Age of Building"/>
    <n v="0"/>
    <n v="0"/>
    <n v="0"/>
    <n v="100"/>
    <n v="100"/>
    <n v="0"/>
    <n v="0"/>
    <n v="0"/>
    <n v="0"/>
    <n v="45736.26"/>
    <n v="100"/>
    <n v="0"/>
    <n v="0"/>
    <n v="0"/>
    <b v="0"/>
    <n v="0"/>
    <n v="0"/>
    <n v="0"/>
    <n v="0"/>
    <n v="100"/>
    <n v="0.40158300000000002"/>
    <n v="0.37456099999999998"/>
    <n v="9.7851999999999995E-2"/>
    <n v="1.94E-4"/>
    <n v="0"/>
    <n v="483869.6"/>
    <n v="11514"/>
    <n v="234"/>
    <n v="0"/>
    <n v="6.8993599999999997"/>
    <n v="10.09718"/>
    <s v="N"/>
    <n v="0"/>
    <n v="0"/>
    <n v="0"/>
    <n v="0"/>
    <n v="32.532580000000003"/>
    <n v="37.277880000000003"/>
    <n v="46.202939999999998"/>
    <n v="0"/>
    <n v="0"/>
    <n v="0"/>
    <n v="63.572189999999999"/>
    <n v="54.225430000000003"/>
    <n v="50.224780000000003"/>
    <n v="0"/>
    <n v="0"/>
    <n v="0"/>
    <n v="0"/>
    <n v="0"/>
    <n v="0"/>
    <n v="2.0206200000000001"/>
    <n v="8.2582629999999995"/>
    <n v="2.943276"/>
    <n v="1.8746080000000001"/>
    <n v="0.238428"/>
    <n v="0.62901200000000002"/>
    <n v="0"/>
    <n v="0"/>
    <n v="0"/>
    <n v="100"/>
    <n v="100"/>
    <n v="100"/>
    <n v="0"/>
    <n v="0"/>
    <n v="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32.532580000000003"/>
    <n v="37.277880000000003"/>
    <n v="46.202939999999998"/>
    <n v="0"/>
    <n v="0"/>
    <n v="0"/>
    <n v="0"/>
    <n v="0"/>
    <n v="0"/>
    <n v="67.467420000000004"/>
    <n v="62.722119999999997"/>
    <n v="53.797060000000002"/>
    <s v="NA"/>
    <s v="NA"/>
    <s v="NA"/>
    <s v="NA"/>
    <s v="NA"/>
    <s v="NA"/>
    <s v="NA"/>
    <s v="NA"/>
    <s v="NA"/>
    <s v="NA"/>
    <s v="NA"/>
    <s v="NA"/>
    <s v="NA"/>
    <s v="NA"/>
    <s v="NA"/>
    <b v="1"/>
    <n v="1.5519670000000001"/>
    <b v="0"/>
    <n v="0"/>
    <b v="0"/>
    <n v="0"/>
    <b v="1"/>
    <n v="17.31409"/>
    <b v="1"/>
    <n v="63.572189999999999"/>
    <b v="0"/>
    <n v="0"/>
    <b v="1"/>
    <n v="17.56175"/>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100"/>
    <n v="100"/>
    <n v="100"/>
    <n v="0"/>
    <n v="0"/>
    <n v="0"/>
    <n v="0"/>
    <n v="0"/>
    <n v="0"/>
    <n v="0"/>
    <n v="0"/>
    <n v="0"/>
    <n v="0"/>
    <n v="0"/>
    <n v="0"/>
    <n v="0"/>
    <n v="0"/>
    <n v="0"/>
    <n v="0"/>
    <n v="0"/>
    <n v="0"/>
    <n v="0"/>
    <n v="0"/>
    <n v="0"/>
    <n v="0"/>
    <n v="0"/>
    <n v="0"/>
    <b v="1"/>
    <n v="100"/>
    <b v="0"/>
    <n v="0"/>
    <b v="0"/>
    <n v="0"/>
    <b v="0"/>
    <n v="0"/>
    <b v="0"/>
    <n v="0"/>
    <s v="Zonal"/>
    <s v="standard"/>
    <s v="Constant Volume"/>
    <s v="NA"/>
    <s v="NA"/>
    <s v="NA"/>
    <s v="NA"/>
    <n v="32"/>
    <n v="68"/>
    <s v="Boiler"/>
    <s v="Natural Gas"/>
    <s v="Natural Gas"/>
    <s v="NA"/>
    <s v="Electric Resistance"/>
    <s v="Electricity"/>
    <s v="Electricity"/>
    <s v="20+ Years"/>
    <n v="4"/>
    <s v="Natural Gas"/>
    <n v="4000"/>
    <n v="6"/>
    <n v="6"/>
    <s v="SH"/>
    <s v="NA"/>
    <s v="N"/>
    <s v="Chiller"/>
    <s v="NA"/>
    <s v="Chiller"/>
    <s v="20+ Years"/>
    <n v="4"/>
    <n v="385"/>
    <n v="18.5"/>
    <n v="31"/>
    <s v="Centrifugal"/>
    <s v="N"/>
    <s v="N"/>
    <b v="1"/>
    <b v="0"/>
    <b v="1"/>
    <b v="0"/>
    <b v="0"/>
    <b v="0"/>
    <b v="0"/>
    <b v="1"/>
    <b v="0"/>
    <b v="1"/>
    <b v="1"/>
    <n v="26859.35"/>
    <n v="6"/>
    <n v="6"/>
    <n v="0"/>
    <n v="0"/>
    <n v="90.85369"/>
    <n v="0"/>
    <n v="9.1463140000000003"/>
    <n v="0"/>
    <n v="90.85369"/>
    <n v="9.1463140000000003"/>
    <n v="50"/>
    <n v="50"/>
    <n v="0"/>
    <s v="Unknown"/>
    <s v="No"/>
    <s v="None"/>
    <s v="Water-cooled"/>
    <s v="No"/>
    <s v="Shaded Pole"/>
    <b v="0"/>
    <n v="0"/>
    <s v="NA"/>
    <s v="NA"/>
    <b v="1"/>
    <n v="2250"/>
    <s v="CFL"/>
    <b v="0"/>
    <n v="0"/>
    <s v="NA"/>
    <s v="NA"/>
    <n v="0"/>
    <n v="0"/>
    <n v="6"/>
    <n v="64"/>
    <n v="50"/>
    <n v="50"/>
    <n v="30"/>
    <b v="0"/>
    <b v="0"/>
    <b v="1"/>
    <b v="1"/>
    <b v="1"/>
    <b v="0"/>
    <n v="10000"/>
    <s v="E"/>
    <s v="E"/>
    <s v="G"/>
    <s v="G"/>
    <s v="G"/>
    <s v="G"/>
    <s v="G"/>
    <s v="NA"/>
    <s v="NA"/>
    <s v="NA"/>
    <b v="1"/>
    <s v="L"/>
    <n v="100"/>
    <n v="0"/>
    <n v="6"/>
    <n v="1258"/>
    <n v="73"/>
    <n v="0"/>
    <x v="0"/>
    <n v="0"/>
    <s v="N"/>
    <n v="0"/>
    <n v="0"/>
    <n v="0"/>
    <b v="1"/>
    <b v="0"/>
    <s v="Electricity"/>
    <b v="0"/>
    <b v="0"/>
    <s v="None"/>
    <n v="0"/>
    <n v="0"/>
    <n v="0"/>
    <n v="0"/>
    <n v="0"/>
    <n v="1275"/>
    <n v="0"/>
    <n v="2"/>
    <n v="0"/>
    <n v="0"/>
    <n v="11.539260000000001"/>
    <n v="11.368460000000001"/>
    <s v="actual"/>
    <n v="13903710"/>
    <n v="13697912"/>
    <n v="1265233"/>
    <n v="1085633"/>
    <n v="1136530"/>
    <n v="1074296"/>
    <n v="1126014"/>
    <n v="1130092"/>
    <n v="1209170"/>
    <n v="1255671"/>
    <n v="1158741"/>
    <n v="1131885"/>
    <n v="1150569"/>
    <n v="1179875"/>
    <n v="1219102"/>
    <n v="1084828"/>
    <n v="1178018"/>
    <n v="1109440"/>
    <n v="1110736"/>
    <n v="1062677"/>
    <n v="1166412"/>
    <n v="1186668"/>
    <n v="1085423"/>
    <n v="1127722"/>
    <n v="1146291"/>
    <n v="1220596"/>
    <n v="6.9492999999999999E-2"/>
    <n v="7.4015999999999998E-2"/>
    <s v="actual"/>
    <n v="83732.490000000005"/>
    <n v="89182.75"/>
    <n v="6522.4009999999998"/>
    <n v="6335.2960000000003"/>
    <n v="7111.8649999999998"/>
    <n v="6701.3909999999996"/>
    <n v="7386.9380000000001"/>
    <n v="6886.2749999999996"/>
    <n v="7490.4549999999999"/>
    <n v="7289.3789999999999"/>
    <n v="7515.02"/>
    <n v="7782.0129999999999"/>
    <n v="6760.7219999999998"/>
    <n v="5950.7380000000003"/>
    <n v="7574.4260000000004"/>
    <n v="6841.4170000000004"/>
    <n v="7574.4260000000004"/>
    <n v="7330.0889999999999"/>
    <n v="7574.4260000000004"/>
    <n v="7330.0889999999999"/>
    <n v="7574.4260000000004"/>
    <n v="7574.4260000000004"/>
    <n v="7330.0889999999999"/>
    <n v="7574.4260000000004"/>
    <n v="7330.0889999999999"/>
    <n v="7574.4260000000004"/>
  </r>
  <r>
    <x v="141"/>
    <x v="2"/>
    <s v="core"/>
    <x v="6"/>
    <x v="0"/>
    <s v="20,001-100,000"/>
    <s v="urban"/>
    <n v="22"/>
    <n v="158.30189999999999"/>
    <n v="3482641"/>
    <n v="3482641"/>
    <n v="3482641"/>
    <n v="1979"/>
    <n v="1979"/>
    <s v="Pre-1980"/>
    <s v="F"/>
    <m/>
    <s v="Office- Admin, Professional, Government, Financial"/>
    <m/>
    <s v="Office"/>
    <s v="Office"/>
    <s v="Medium Office"/>
    <b v="0"/>
    <s v="Office"/>
    <n v="74"/>
    <s v="Storage - Low Bay"/>
    <n v="26"/>
    <s v="NA"/>
    <n v="0"/>
    <n v="0"/>
    <n v="0"/>
    <n v="0"/>
    <n v="22000"/>
    <n v="22000"/>
    <n v="0"/>
    <x v="1"/>
    <n v="100"/>
    <n v="0"/>
    <n v="100"/>
    <n v="100"/>
    <n v="100"/>
    <n v="0"/>
    <n v="0"/>
    <n v="2"/>
    <n v="0"/>
    <n v="12"/>
    <s v="S"/>
    <n v="0"/>
    <n v="4624"/>
    <n v="219"/>
    <s v="&lt; 6000 HDD"/>
    <n v="75"/>
    <n v="25"/>
    <n v="6"/>
    <s v="No"/>
    <n v="37.46"/>
    <n v="43.7"/>
    <n v="60"/>
    <n v="43.7"/>
    <n v="0"/>
    <n v="0"/>
    <n v="0"/>
    <s v="&lt; 40 Hrs/Wk"/>
    <n v="50.52"/>
    <b v="1"/>
    <b v="0"/>
    <b v="0"/>
    <b v="0"/>
    <b v="0"/>
    <b v="0"/>
    <b v="0"/>
    <b v="0"/>
    <b v="0"/>
    <s v="NA"/>
    <s v="NA"/>
    <s v="NA"/>
    <s v="NA"/>
    <s v="Yes"/>
    <n v="5"/>
    <n v="100"/>
    <s v="No"/>
    <s v="Yes"/>
    <n v="5"/>
    <n v="100"/>
    <s v="No"/>
    <s v="Yes"/>
    <n v="5"/>
    <n v="100"/>
    <s v="No"/>
    <s v="Unknown"/>
    <s v="NA"/>
    <s v="NA"/>
    <s v="No"/>
    <s v="Unknown"/>
    <s v="NA"/>
    <s v="NA"/>
    <s v="No"/>
    <s v="Unknown"/>
    <s v="NA"/>
    <s v="NA"/>
    <s v="No"/>
    <s v="Unknown"/>
    <s v="NA"/>
    <s v="NA"/>
    <s v="No"/>
    <s v="Unknown"/>
    <s v="NA"/>
    <s v="NA"/>
    <s v="No"/>
    <n v="485"/>
    <n v="485"/>
    <n v="10"/>
    <n v="9700"/>
    <n v="35"/>
    <n v="0"/>
    <n v="0"/>
    <n v="0"/>
    <n v="100"/>
    <n v="0"/>
    <n v="0"/>
    <n v="0"/>
    <n v="0"/>
    <n v="0"/>
    <n v="100"/>
    <n v="0"/>
    <n v="0"/>
    <n v="0"/>
    <n v="3395"/>
    <n v="0"/>
    <n v="100"/>
    <n v="0"/>
    <s v="P"/>
    <n v="0"/>
    <s v="Unknown"/>
    <n v="74"/>
    <n v="0"/>
    <n v="26"/>
    <n v="0"/>
    <n v="26"/>
    <n v="0"/>
    <n v="74"/>
    <n v="0"/>
    <n v="0"/>
    <n v="4200"/>
    <n v="100"/>
    <n v="0"/>
    <n v="0"/>
    <n v="0"/>
    <b v="0"/>
    <n v="0"/>
    <n v="100"/>
    <n v="0"/>
    <n v="0"/>
    <n v="0"/>
    <n v="1.823901"/>
    <n v="1.823901"/>
    <s v="NA"/>
    <n v="2.3640000000000002E-3"/>
    <n v="4.8091000000000002E-2"/>
    <n v="40125.82"/>
    <s v="NA"/>
    <n v="52"/>
    <n v="1058"/>
    <n v="10"/>
    <n v="10"/>
    <s v="Y"/>
    <s v="NA"/>
    <n v="0"/>
    <n v="0"/>
    <n v="0"/>
    <n v="100"/>
    <n v="100"/>
    <n v="100"/>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2.761574"/>
    <n v="4.0859430000000003"/>
    <n v="2.761574"/>
    <n v="97.238429999999994"/>
    <n v="95.914060000000006"/>
    <n v="97.238429999999994"/>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207940000000001"/>
    <n v="28.571429999999999"/>
    <n v="6.4333470000000004"/>
    <n v="0"/>
    <n v="0"/>
    <n v="0"/>
    <n v="89.792060000000006"/>
    <n v="71.428569999999993"/>
    <n v="93.566649999999996"/>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Heat Pump"/>
    <s v="Electricity"/>
    <s v="None"/>
    <s v="10-19 Years"/>
    <s v="Heat Pump"/>
    <s v="Electricity"/>
    <s v="None"/>
    <s v="10-19 Years"/>
    <s v="NA"/>
    <s v="NA"/>
    <s v="NA"/>
    <s v="NA"/>
    <s v="NA"/>
    <s v="NA"/>
    <s v="NA"/>
    <s v="NA"/>
    <s v="DX - Air"/>
    <s v="10-19 Years"/>
    <s v="DX - Air"/>
    <s v="10-19 Years"/>
    <s v="NA"/>
    <s v="NA"/>
    <s v="NA"/>
    <s v="NA"/>
    <s v="NA"/>
    <s v="NA"/>
    <s v="NA"/>
    <b v="0"/>
    <b v="0"/>
    <b v="0"/>
    <b v="0"/>
    <b v="0"/>
    <b v="0"/>
    <b v="0"/>
    <b v="0"/>
    <b v="0"/>
    <b v="0"/>
    <b v="0"/>
    <n v="137.75399999999999"/>
    <n v="14"/>
    <n v="14"/>
    <n v="100"/>
    <n v="0"/>
    <n v="0"/>
    <n v="0"/>
    <n v="0"/>
    <n v="100"/>
    <n v="0"/>
    <n v="0"/>
    <s v="NA"/>
    <s v="NA"/>
    <s v="NA"/>
    <s v="NA"/>
    <s v="NA"/>
    <s v="NA"/>
    <s v="NA"/>
    <s v="NA"/>
    <s v="NA"/>
    <b v="1"/>
    <n v="10"/>
    <n v="100"/>
    <s v="N"/>
    <b v="1"/>
    <n v="215"/>
    <s v="CFL"/>
    <b v="0"/>
    <n v="0"/>
    <s v="NA"/>
    <s v="NA"/>
    <n v="0"/>
    <n v="0"/>
    <n v="0"/>
    <n v="0"/>
    <n v="7"/>
    <n v="0"/>
    <n v="1"/>
    <b v="0"/>
    <b v="0"/>
    <b v="0"/>
    <b v="0"/>
    <b v="0"/>
    <b v="0"/>
    <n v="0"/>
    <s v="NA"/>
    <s v="NA"/>
    <s v="NA"/>
    <s v="NA"/>
    <s v="NA"/>
    <s v="NA"/>
    <s v="NA"/>
    <s v="NA"/>
    <s v="NA"/>
    <s v="NA"/>
    <s v="NA"/>
    <s v="NA"/>
    <s v="NA"/>
    <s v="NA"/>
    <s v="NA"/>
    <n v="0"/>
    <n v="0"/>
    <n v="0"/>
    <x v="1"/>
    <s v="NA"/>
    <s v="NA"/>
    <n v="0"/>
    <n v="0"/>
    <n v="0"/>
    <s v="NA"/>
    <s v="NA"/>
    <s v="NA"/>
    <s v="NA"/>
    <s v="NA"/>
    <s v="NA"/>
    <n v="0"/>
    <n v="82"/>
    <n v="0"/>
    <n v="0"/>
    <n v="9"/>
    <n v="6"/>
    <n v="0"/>
    <s v="NA"/>
    <s v="NA"/>
    <n v="0"/>
    <n v="12.778549999999999"/>
    <n v="12.607200000000001"/>
    <s v="actual"/>
    <n v="281128"/>
    <n v="277358.5"/>
    <n v="28264.48"/>
    <n v="22708.44"/>
    <n v="22519.33"/>
    <n v="20864.439999999999"/>
    <n v="21016.81"/>
    <n v="20734.5"/>
    <n v="23012.52"/>
    <n v="23567.48"/>
    <n v="22318.34"/>
    <n v="22599.66"/>
    <n v="24962"/>
    <n v="28560"/>
    <n v="27514.41"/>
    <n v="23700.65"/>
    <n v="24667.48"/>
    <n v="21875.87"/>
    <n v="20242.349999999999"/>
    <n v="18861.34"/>
    <n v="22986.46"/>
    <n v="23467.58"/>
    <n v="19790.810000000001"/>
    <n v="21880.17"/>
    <n v="24693"/>
    <n v="27678.37"/>
    <s v="NA"/>
    <s v="NA"/>
    <s v="no gas"/>
    <s v="NA"/>
    <s v="NA"/>
    <s v="NA"/>
    <s v="NA"/>
    <s v="NA"/>
    <s v="NA"/>
    <s v="NA"/>
    <s v="NA"/>
    <s v="NA"/>
    <s v="NA"/>
    <s v="NA"/>
    <s v="NA"/>
    <s v="NA"/>
    <s v="NA"/>
    <s v="NA"/>
    <s v="NA"/>
    <s v="NA"/>
    <s v="NA"/>
    <s v="NA"/>
    <s v="NA"/>
    <s v="NA"/>
    <s v="NA"/>
    <s v="NA"/>
    <s v="NA"/>
    <s v="NA"/>
    <s v="NA"/>
  </r>
  <r>
    <x v="142"/>
    <x v="2"/>
    <s v="core"/>
    <x v="6"/>
    <x v="0"/>
    <s v="20,001-100,000"/>
    <s v="urban"/>
    <n v="22"/>
    <n v="158.30189999999999"/>
    <n v="4817760"/>
    <n v="4195158"/>
    <n v="4195158"/>
    <n v="1981"/>
    <n v="1981"/>
    <s v="1981-2003"/>
    <s v="F"/>
    <m/>
    <s v="Office- Admin, Professional, Government, Financial"/>
    <m/>
    <s v="Office"/>
    <s v="Office"/>
    <s v="Medium Office"/>
    <b v="0"/>
    <s v="Office"/>
    <n v="100"/>
    <s v="NA"/>
    <n v="0"/>
    <s v="NA"/>
    <n v="0"/>
    <n v="0"/>
    <n v="0"/>
    <n v="12.92305"/>
    <n v="30434"/>
    <n v="26501"/>
    <n v="3933"/>
    <x v="1"/>
    <n v="100"/>
    <n v="0"/>
    <n v="100"/>
    <n v="100"/>
    <n v="100"/>
    <n v="0"/>
    <n v="0"/>
    <n v="6"/>
    <n v="1"/>
    <n v="0"/>
    <s v="S"/>
    <n v="0"/>
    <n v="4615"/>
    <n v="192"/>
    <s v="&lt; 6000 HDD"/>
    <n v="50"/>
    <n v="50"/>
    <n v="12"/>
    <s v="No"/>
    <n v="60"/>
    <n v="40"/>
    <n v="60"/>
    <n v="40"/>
    <n v="0"/>
    <n v="0"/>
    <n v="0"/>
    <s v="60-79 Hrs/Wk"/>
    <n v="52"/>
    <b v="1"/>
    <b v="0"/>
    <b v="0"/>
    <b v="0"/>
    <b v="0"/>
    <b v="0"/>
    <b v="0"/>
    <b v="0"/>
    <b v="0"/>
    <s v="NA"/>
    <s v="NA"/>
    <s v="NA"/>
    <s v="NA"/>
    <s v="Yes"/>
    <n v="1"/>
    <n v="50"/>
    <s v="No"/>
    <s v="Yes"/>
    <n v="1"/>
    <n v="50"/>
    <s v="No"/>
    <s v="Yes"/>
    <n v="5"/>
    <n v="50"/>
    <s v="No"/>
    <s v="Yes"/>
    <n v="9"/>
    <n v="50"/>
    <s v="No"/>
    <s v="No"/>
    <s v="NA"/>
    <s v="NA"/>
    <s v="No"/>
    <s v="No"/>
    <s v="NA"/>
    <s v="NA"/>
    <s v="No"/>
    <s v="Yes"/>
    <n v="5"/>
    <n v="10"/>
    <s v="No"/>
    <s v="No"/>
    <s v="NA"/>
    <s v="NA"/>
    <s v="No"/>
    <n v="336"/>
    <n v="58"/>
    <n v="15"/>
    <n v="9390"/>
    <n v="25"/>
    <n v="0"/>
    <n v="0"/>
    <n v="0"/>
    <n v="100"/>
    <n v="0"/>
    <n v="0"/>
    <n v="0"/>
    <n v="0"/>
    <n v="0"/>
    <n v="100"/>
    <n v="0"/>
    <n v="0"/>
    <n v="0"/>
    <n v="2347.5"/>
    <n v="0"/>
    <n v="100"/>
    <n v="0"/>
    <s v="P"/>
    <n v="15"/>
    <s v="0-5 years"/>
    <n v="100"/>
    <n v="0"/>
    <n v="0"/>
    <n v="0"/>
    <n v="100"/>
    <n v="0"/>
    <n v="0"/>
    <n v="0"/>
    <n v="0"/>
    <n v="3903"/>
    <n v="100"/>
    <n v="0"/>
    <n v="0"/>
    <n v="0"/>
    <b v="1"/>
    <n v="10"/>
    <n v="0"/>
    <n v="100"/>
    <n v="0"/>
    <n v="0"/>
    <n v="1.0378160000000001"/>
    <n v="0.92374199999999995"/>
    <n v="0.15509800000000001"/>
    <n v="0"/>
    <n v="7.6410000000000002E-3"/>
    <n v="27503.16"/>
    <n v="610"/>
    <n v="0"/>
    <n v="202.5"/>
    <n v="8.4165399999999995"/>
    <n v="9"/>
    <s v="Y"/>
    <n v="0"/>
    <n v="0"/>
    <n v="0"/>
    <n v="0"/>
    <n v="85.430210000000002"/>
    <n v="65.362970000000004"/>
    <n v="90.550030000000007"/>
    <n v="0"/>
    <n v="0"/>
    <n v="0"/>
    <n v="12.742789999999999"/>
    <n v="32.733879999999999"/>
    <n v="7.5134869999999996"/>
    <n v="1.8269949999999999"/>
    <n v="1.903157"/>
    <n v="1.9364859999999999"/>
    <n v="0"/>
    <n v="0"/>
    <n v="0"/>
    <n v="0"/>
    <n v="0"/>
    <n v="0"/>
    <n v="0"/>
    <n v="0"/>
    <n v="0"/>
    <n v="0"/>
    <n v="0"/>
    <n v="0"/>
    <n v="0"/>
    <n v="0"/>
    <n v="0"/>
    <n v="100"/>
    <n v="100"/>
    <n v="100"/>
    <n v="93.156409999999994"/>
    <n v="94.831980000000001"/>
    <n v="93.156409999999994"/>
    <n v="6.8435889999999997"/>
    <n v="5.1680250000000001"/>
    <n v="6.8435889999999997"/>
    <s v="NA"/>
    <s v="NA"/>
    <s v="NA"/>
    <s v="NA"/>
    <s v="NA"/>
    <s v="NA"/>
    <s v="NA"/>
    <s v="NA"/>
    <s v="NA"/>
    <s v="NA"/>
    <s v="NA"/>
    <s v="NA"/>
    <s v="NA"/>
    <s v="NA"/>
    <s v="NA"/>
    <s v="NA"/>
    <s v="NA"/>
    <s v="NA"/>
    <s v="NA"/>
    <s v="NA"/>
    <s v="NA"/>
    <s v="NA"/>
    <s v="NA"/>
    <s v="NA"/>
    <n v="0.64682099999999998"/>
    <n v="1.4157599999999999"/>
    <n v="0.64682099999999998"/>
    <n v="63.164729999999999"/>
    <n v="71.242509999999996"/>
    <n v="63.164729999999999"/>
    <n v="36.188450000000003"/>
    <n v="27.341729999999998"/>
    <n v="36.188450000000003"/>
    <n v="0"/>
    <n v="0"/>
    <n v="0"/>
    <s v="NA"/>
    <s v="NA"/>
    <s v="NA"/>
    <s v="NA"/>
    <s v="NA"/>
    <s v="NA"/>
    <s v="NA"/>
    <s v="NA"/>
    <s v="NA"/>
    <s v="NA"/>
    <s v="NA"/>
    <s v="NA"/>
    <n v="0"/>
    <n v="0"/>
    <n v="0"/>
    <n v="85.430210000000002"/>
    <n v="65.362970000000004"/>
    <n v="90.550030000000007"/>
    <n v="11.87073"/>
    <n v="31.042179999999998"/>
    <n v="6.999295"/>
    <n v="0"/>
    <n v="0"/>
    <n v="0"/>
    <n v="2.6990590000000001"/>
    <n v="3.5948519999999999"/>
    <n v="2.4506779999999999"/>
    <s v="NA"/>
    <s v="NA"/>
    <s v="NA"/>
    <s v="NA"/>
    <s v="NA"/>
    <s v="NA"/>
    <s v="NA"/>
    <s v="NA"/>
    <s v="NA"/>
    <s v="NA"/>
    <s v="NA"/>
    <s v="NA"/>
    <s v="NA"/>
    <s v="NA"/>
    <s v="NA"/>
    <b v="0"/>
    <n v="0"/>
    <b v="0"/>
    <n v="0"/>
    <b v="0"/>
    <n v="0"/>
    <b v="1"/>
    <n v="4.665152"/>
    <b v="1"/>
    <n v="73.197909999999993"/>
    <b v="0"/>
    <n v="0"/>
    <b v="1"/>
    <n v="22.136939999999999"/>
    <b v="0"/>
    <n v="0"/>
    <n v="0"/>
    <n v="0"/>
    <n v="0"/>
    <n v="0"/>
    <n v="12.5"/>
    <n v="0"/>
    <n v="0"/>
    <n v="0"/>
    <n v="0"/>
    <n v="100"/>
    <n v="87.5"/>
    <n v="100"/>
    <n v="0"/>
    <n v="0"/>
    <n v="0"/>
    <n v="0"/>
    <n v="0"/>
    <n v="0"/>
    <n v="0"/>
    <n v="0"/>
    <n v="0"/>
    <n v="33.333329999999997"/>
    <n v="62.5"/>
    <n v="54.070729999999998"/>
    <n v="0"/>
    <n v="0"/>
    <n v="0"/>
    <n v="0"/>
    <n v="12.5"/>
    <n v="0"/>
    <n v="0"/>
    <n v="0"/>
    <n v="0"/>
    <n v="66.666669999999996"/>
    <n v="25"/>
    <n v="45.929270000000002"/>
    <n v="0"/>
    <n v="0"/>
    <n v="0"/>
    <b v="0"/>
    <n v="0"/>
    <b v="1"/>
    <n v="100"/>
    <b v="0"/>
    <n v="0"/>
    <b v="0"/>
    <n v="0"/>
    <b v="0"/>
    <n v="0"/>
    <b v="1"/>
    <n v="0"/>
    <n v="0"/>
    <n v="0"/>
    <n v="0"/>
    <n v="94.426230000000004"/>
    <n v="94.736840000000001"/>
    <n v="96.820750000000004"/>
    <n v="0"/>
    <n v="0"/>
    <n v="0"/>
    <n v="5.5737699999999997"/>
    <n v="5.2631579999999998"/>
    <n v="3.1792500000000001"/>
    <n v="0"/>
    <n v="0"/>
    <n v="0"/>
    <n v="0"/>
    <n v="0"/>
    <n v="0"/>
    <n v="0"/>
    <n v="0"/>
    <n v="0"/>
    <n v="0"/>
    <n v="0"/>
    <n v="0"/>
    <n v="0"/>
    <n v="0"/>
    <n v="0"/>
    <b v="0"/>
    <n v="0"/>
    <b v="0"/>
    <n v="0"/>
    <b v="0"/>
    <n v="0"/>
    <b v="1"/>
    <n v="100"/>
    <b v="0"/>
    <n v="0"/>
    <s v="SZ Ducted"/>
    <s v="none"/>
    <s v="Constant Volume"/>
    <s v="A"/>
    <s v="NA"/>
    <s v="NA"/>
    <s v="NA"/>
    <n v="100"/>
    <n v="0"/>
    <s v="Heat Pump"/>
    <s v="Electricity"/>
    <s v="None"/>
    <s v="5-9 Years"/>
    <s v="Heat Pump"/>
    <s v="Electricity"/>
    <s v="None"/>
    <s v="5-9 Years"/>
    <s v="NA"/>
    <s v="NA"/>
    <s v="NA"/>
    <s v="NA"/>
    <s v="NA"/>
    <s v="NA"/>
    <s v="NA"/>
    <s v="NA"/>
    <s v="DX - Air"/>
    <s v="5-9 Years"/>
    <s v="DX - Air"/>
    <s v="5-9 Years"/>
    <s v="NA"/>
    <s v="NA"/>
    <s v="NA"/>
    <s v="NA"/>
    <s v="NA"/>
    <s v="NA"/>
    <s v="NA"/>
    <b v="0"/>
    <b v="0"/>
    <b v="0"/>
    <b v="0"/>
    <b v="1"/>
    <b v="0"/>
    <b v="0"/>
    <b v="0"/>
    <b v="0"/>
    <b v="1"/>
    <b v="1"/>
    <n v="15.353999999999999"/>
    <n v="5"/>
    <n v="5"/>
    <n v="100"/>
    <n v="0"/>
    <n v="0"/>
    <n v="0"/>
    <n v="0"/>
    <n v="100"/>
    <n v="0"/>
    <n v="0"/>
    <s v="NA"/>
    <s v="NA"/>
    <s v="NA"/>
    <s v="NA"/>
    <s v="NA"/>
    <s v="NA"/>
    <s v="NA"/>
    <s v="NA"/>
    <s v="NA"/>
    <s v="NA"/>
    <s v="NA"/>
    <s v="NA"/>
    <s v="NA"/>
    <s v="NA"/>
    <s v="NA"/>
    <s v="NA"/>
    <s v="NA"/>
    <s v="NA"/>
    <s v="NA"/>
    <s v="NA"/>
    <n v="0"/>
    <n v="0"/>
    <n v="0"/>
    <n v="0"/>
    <n v="0"/>
    <n v="0"/>
    <n v="0"/>
    <b v="0"/>
    <b v="0"/>
    <b v="0"/>
    <b v="0"/>
    <b v="1"/>
    <b v="0"/>
    <n v="34"/>
    <s v="N"/>
    <s v="N"/>
    <s v="N"/>
    <s v="N"/>
    <s v="N"/>
    <s v="E"/>
    <s v="E"/>
    <s v="NA"/>
    <s v="NA"/>
    <s v="NA"/>
    <s v="NA"/>
    <s v="NA"/>
    <s v="NA"/>
    <s v="NA"/>
    <s v="NA"/>
    <n v="0"/>
    <n v="0"/>
    <n v="0"/>
    <x v="1"/>
    <s v="NA"/>
    <s v="NA"/>
    <n v="0"/>
    <n v="0"/>
    <n v="0"/>
    <s v="NA"/>
    <s v="NA"/>
    <s v="NA"/>
    <s v="NA"/>
    <s v="NA"/>
    <s v="NA"/>
    <s v="NA"/>
    <n v="24"/>
    <n v="30"/>
    <n v="10"/>
    <n v="10"/>
    <n v="0"/>
    <s v="NA"/>
    <n v="0"/>
    <n v="0"/>
    <n v="0"/>
    <n v="9.1939829999999994"/>
    <n v="9.2466989999999996"/>
    <s v="actual"/>
    <n v="243649.7"/>
    <n v="245046.8"/>
    <n v="25394.93"/>
    <n v="23044.46"/>
    <n v="20794.3"/>
    <n v="19245.25"/>
    <n v="16814.53"/>
    <n v="16142.06"/>
    <n v="19407"/>
    <n v="19350.87"/>
    <n v="17939.02"/>
    <n v="17724.3"/>
    <n v="23504.77"/>
    <n v="24288.26"/>
    <n v="25874.75"/>
    <n v="22236.91"/>
    <n v="23016.42"/>
    <n v="20146.55"/>
    <n v="18044.47"/>
    <n v="15802.05"/>
    <n v="17335.61"/>
    <n v="17872.07"/>
    <n v="16511.740000000002"/>
    <n v="19517.13"/>
    <n v="22710.39"/>
    <n v="25978.69"/>
    <s v="NA"/>
    <s v="NA"/>
    <s v="no gas"/>
    <s v="NA"/>
    <s v="NA"/>
    <s v="NA"/>
    <s v="NA"/>
    <s v="NA"/>
    <s v="NA"/>
    <s v="NA"/>
    <s v="NA"/>
    <s v="NA"/>
    <s v="NA"/>
    <s v="NA"/>
    <s v="NA"/>
    <s v="NA"/>
    <s v="NA"/>
    <s v="NA"/>
    <s v="NA"/>
    <s v="NA"/>
    <s v="NA"/>
    <s v="NA"/>
    <s v="NA"/>
    <s v="NA"/>
    <s v="NA"/>
    <s v="NA"/>
    <s v="NA"/>
    <s v="NA"/>
    <s v="NA"/>
  </r>
  <r>
    <x v="143"/>
    <x v="2"/>
    <s v="core"/>
    <x v="6"/>
    <x v="0"/>
    <s v="20,001-100,000"/>
    <s v="urban"/>
    <n v="22"/>
    <n v="158.30189999999999"/>
    <n v="6332075"/>
    <n v="6332075"/>
    <n v="6332075"/>
    <n v="1984"/>
    <n v="1984"/>
    <s v="1981-2003"/>
    <s v="F"/>
    <m/>
    <s v="Office- Admin, Professional, Government, Financial"/>
    <m/>
    <s v="Office"/>
    <s v="Office"/>
    <s v="Medium Office"/>
    <b v="0"/>
    <s v="Office"/>
    <n v="83"/>
    <s v="NA"/>
    <n v="0"/>
    <s v="NA"/>
    <n v="0"/>
    <n v="17"/>
    <n v="0"/>
    <n v="0"/>
    <n v="40000"/>
    <n v="40000"/>
    <n v="0"/>
    <x v="1"/>
    <n v="100"/>
    <n v="0"/>
    <n v="100"/>
    <n v="100"/>
    <n v="100"/>
    <n v="0"/>
    <n v="0"/>
    <n v="3"/>
    <n v="0"/>
    <n v="106"/>
    <s v="S"/>
    <n v="0"/>
    <n v="4650"/>
    <n v="167"/>
    <s v="&lt; 6000 HDD"/>
    <n v="3"/>
    <n v="97"/>
    <n v="12"/>
    <s v="No"/>
    <n v="60"/>
    <n v="60"/>
    <n v="60"/>
    <n v="60"/>
    <n v="1"/>
    <n v="0"/>
    <n v="0"/>
    <s v="60-79 Hrs/Wk"/>
    <n v="52"/>
    <b v="1"/>
    <b v="1"/>
    <b v="0"/>
    <b v="0"/>
    <b v="0"/>
    <b v="0"/>
    <b v="0"/>
    <b v="0"/>
    <b v="0"/>
    <s v="NA"/>
    <s v="NA"/>
    <s v="NA"/>
    <s v="NA"/>
    <s v="Yes"/>
    <n v="4"/>
    <n v="90"/>
    <s v="No"/>
    <s v="Yes"/>
    <n v="4"/>
    <n v="90"/>
    <s v="No"/>
    <s v="No"/>
    <s v="NA"/>
    <s v="NA"/>
    <s v="No"/>
    <s v="No"/>
    <s v="NA"/>
    <s v="NA"/>
    <s v="No"/>
    <s v="No"/>
    <s v="NA"/>
    <s v="NA"/>
    <s v="No"/>
    <s v="No"/>
    <s v="NA"/>
    <s v="NA"/>
    <s v="No"/>
    <s v="No"/>
    <s v="NA"/>
    <s v="NA"/>
    <s v="No"/>
    <s v="No"/>
    <s v="NA"/>
    <s v="NA"/>
    <s v="No"/>
    <n v="500"/>
    <n v="10"/>
    <n v="9"/>
    <n v="4680"/>
    <n v="50"/>
    <n v="0"/>
    <n v="0"/>
    <n v="0"/>
    <n v="0"/>
    <n v="0"/>
    <n v="100"/>
    <n v="0"/>
    <n v="0"/>
    <n v="50"/>
    <n v="0"/>
    <n v="50"/>
    <n v="0"/>
    <n v="0"/>
    <n v="2340"/>
    <n v="0"/>
    <n v="100"/>
    <n v="0"/>
    <s v="P"/>
    <n v="0"/>
    <s v="Age of Building"/>
    <n v="0"/>
    <n v="0"/>
    <n v="100"/>
    <n v="0"/>
    <n v="100"/>
    <n v="0"/>
    <n v="0"/>
    <n v="0"/>
    <n v="0"/>
    <n v="16000"/>
    <n v="100"/>
    <n v="0"/>
    <n v="0"/>
    <n v="0"/>
    <b v="0"/>
    <n v="0"/>
    <n v="100"/>
    <n v="0"/>
    <n v="0"/>
    <n v="0"/>
    <n v="1.2175069999999999"/>
    <n v="1.2175069999999999"/>
    <s v="NA"/>
    <n v="0"/>
    <n v="3.5999999999999997E-2"/>
    <n v="48700.28"/>
    <s v="NA"/>
    <n v="0"/>
    <n v="1440"/>
    <n v="9"/>
    <n v="9"/>
    <s v="Y"/>
    <n v="0"/>
    <n v="0"/>
    <n v="0"/>
    <n v="0"/>
    <n v="96.251450000000006"/>
    <n v="88.22466"/>
    <n v="97.840180000000004"/>
    <n v="0"/>
    <n v="0"/>
    <n v="0"/>
    <n v="3.6644510000000001"/>
    <n v="7.5118559999999999"/>
    <n v="2.0721379999999998"/>
    <n v="0"/>
    <n v="0"/>
    <n v="0"/>
    <n v="0"/>
    <n v="0"/>
    <n v="0"/>
    <n v="8.4101999999999996E-2"/>
    <n v="4.2634860000000003"/>
    <n v="8.7681999999999996E-2"/>
    <n v="0"/>
    <n v="0"/>
    <n v="0"/>
    <n v="0"/>
    <n v="0"/>
    <n v="0"/>
    <n v="0"/>
    <n v="0"/>
    <n v="0"/>
    <n v="100"/>
    <n v="100"/>
    <n v="100"/>
    <n v="0"/>
    <n v="0"/>
    <n v="0"/>
    <n v="100"/>
    <n v="100"/>
    <n v="100"/>
    <s v="NA"/>
    <s v="NA"/>
    <s v="NA"/>
    <s v="NA"/>
    <s v="NA"/>
    <s v="NA"/>
    <s v="NA"/>
    <s v="NA"/>
    <s v="NA"/>
    <s v="NA"/>
    <s v="NA"/>
    <s v="NA"/>
    <s v="NA"/>
    <s v="NA"/>
    <s v="NA"/>
    <s v="NA"/>
    <s v="NA"/>
    <s v="NA"/>
    <s v="NA"/>
    <s v="NA"/>
    <s v="NA"/>
    <s v="NA"/>
    <s v="NA"/>
    <s v="NA"/>
    <n v="0"/>
    <n v="0"/>
    <n v="0"/>
    <n v="2.2489319999999999"/>
    <n v="3.9120509999999999"/>
    <n v="2.2489319999999999"/>
    <n v="6.070659"/>
    <n v="7.1337390000000003"/>
    <n v="6.070659"/>
    <n v="91.680409999999995"/>
    <n v="88.954210000000003"/>
    <n v="91.680409999999995"/>
    <s v="NA"/>
    <s v="NA"/>
    <s v="NA"/>
    <s v="NA"/>
    <s v="NA"/>
    <s v="NA"/>
    <s v="NA"/>
    <s v="NA"/>
    <s v="NA"/>
    <s v="NA"/>
    <s v="NA"/>
    <s v="NA"/>
    <n v="0"/>
    <n v="0"/>
    <n v="0"/>
    <n v="96.251450000000006"/>
    <n v="88.22466"/>
    <n v="97.840180000000004"/>
    <n v="3.6644510000000001"/>
    <n v="7.5118559999999999"/>
    <n v="2.0721379999999998"/>
    <n v="0"/>
    <n v="0"/>
    <n v="0"/>
    <n v="8.4101999999999996E-2"/>
    <n v="4.2634860000000003"/>
    <n v="8.7681999999999996E-2"/>
    <s v="NA"/>
    <s v="NA"/>
    <s v="NA"/>
    <s v="NA"/>
    <s v="NA"/>
    <s v="NA"/>
    <s v="NA"/>
    <s v="NA"/>
    <s v="NA"/>
    <s v="NA"/>
    <s v="NA"/>
    <s v="NA"/>
    <s v="NA"/>
    <s v="NA"/>
    <s v="NA"/>
    <s v="NA"/>
    <s v="NA"/>
    <s v="NA"/>
    <s v="NA"/>
    <s v="NA"/>
    <s v="NA"/>
    <s v="NA"/>
    <s v="NA"/>
    <s v="NA"/>
    <s v="NA"/>
    <s v="NA"/>
    <s v="NA"/>
    <s v="NA"/>
    <s v="NA"/>
    <s v="NA"/>
    <s v="NA"/>
    <n v="0"/>
    <n v="28.571429999999999"/>
    <n v="0"/>
    <n v="84.821430000000007"/>
    <n v="35.714289999999998"/>
    <n v="90.234110000000001"/>
    <n v="0"/>
    <n v="0"/>
    <n v="0"/>
    <n v="15.178570000000001"/>
    <n v="35.714289999999998"/>
    <n v="9.7658889999999996"/>
    <n v="0"/>
    <n v="0"/>
    <n v="0"/>
    <n v="0"/>
    <n v="0"/>
    <n v="0"/>
    <n v="0"/>
    <n v="0"/>
    <n v="0"/>
    <n v="15.178570000000001"/>
    <n v="35.714289999999998"/>
    <n v="9.7658889999999996"/>
    <n v="0"/>
    <n v="0"/>
    <n v="0"/>
    <n v="84.821430000000007"/>
    <n v="64.285709999999995"/>
    <n v="90.234110000000001"/>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NA"/>
    <s v="Furnace"/>
    <s v="Natural Gas"/>
    <s v="None"/>
    <s v="NA"/>
    <s v="NA"/>
    <s v="NA"/>
    <s v="NA"/>
    <s v="NA"/>
    <s v="NA"/>
    <s v="NA"/>
    <s v="NA"/>
    <s v="NA"/>
    <s v="DX - Air"/>
    <s v="NA"/>
    <s v="DX - Air"/>
    <s v="NA"/>
    <s v="NA"/>
    <s v="NA"/>
    <s v="NA"/>
    <s v="NA"/>
    <s v="NA"/>
    <s v="NA"/>
    <s v="NA"/>
    <b v="1"/>
    <b v="0"/>
    <b v="0"/>
    <b v="0"/>
    <b v="0"/>
    <b v="0"/>
    <b v="0"/>
    <b v="1"/>
    <b v="0"/>
    <b v="1"/>
    <b v="1"/>
    <n v="29.479679999999998"/>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0"/>
    <n v="50"/>
    <n v="0"/>
    <n v="15"/>
    <n v="10"/>
    <n v="0"/>
    <n v="0"/>
    <n v="0"/>
    <n v="0"/>
    <n v="14.912750000000001"/>
    <n v="155.29599999999999"/>
    <s v="model"/>
    <n v="596509.9"/>
    <n v="6211841"/>
    <s v="NA"/>
    <s v="NA"/>
    <s v="NA"/>
    <s v="NA"/>
    <s v="NA"/>
    <s v="NA"/>
    <s v="NA"/>
    <s v="NA"/>
    <s v="NA"/>
    <s v="NA"/>
    <s v="NA"/>
    <s v="NA"/>
    <s v="NA"/>
    <s v="NA"/>
    <s v="NA"/>
    <s v="NA"/>
    <s v="NA"/>
    <s v="NA"/>
    <s v="NA"/>
    <s v="NA"/>
    <s v="NA"/>
    <s v="NA"/>
    <s v="NA"/>
    <s v="NA"/>
    <n v="0.178753"/>
    <n v="1.603785"/>
    <s v="model"/>
    <n v="7150.1139999999996"/>
    <n v="64151.42"/>
    <s v="NA"/>
    <s v="NA"/>
    <s v="NA"/>
    <s v="NA"/>
    <s v="NA"/>
    <s v="NA"/>
    <s v="NA"/>
    <s v="NA"/>
    <s v="NA"/>
    <s v="NA"/>
    <s v="NA"/>
    <s v="NA"/>
    <s v="NA"/>
    <s v="NA"/>
    <s v="NA"/>
    <s v="NA"/>
    <s v="NA"/>
    <s v="NA"/>
    <s v="NA"/>
    <s v="NA"/>
    <s v="NA"/>
    <s v="NA"/>
    <s v="NA"/>
    <s v="NA"/>
  </r>
  <r>
    <x v="144"/>
    <x v="2"/>
    <s v="core"/>
    <x v="6"/>
    <x v="0"/>
    <s v="20,001-100,000"/>
    <s v="urban"/>
    <n v="22"/>
    <n v="158.30189999999999"/>
    <n v="8598167"/>
    <n v="5700609"/>
    <n v="5700609"/>
    <n v="1981"/>
    <n v="1981"/>
    <s v="1981-2003"/>
    <s v="F"/>
    <m/>
    <s v="Office- Admin, Professional, Government, Financial"/>
    <m/>
    <s v="Office"/>
    <s v="Office"/>
    <s v="Medium Office"/>
    <b v="0"/>
    <s v="Office"/>
    <n v="89"/>
    <s v="NA"/>
    <n v="0"/>
    <s v="NA"/>
    <n v="0"/>
    <n v="11"/>
    <n v="0"/>
    <n v="33.699710000000003"/>
    <n v="54315"/>
    <n v="36011"/>
    <n v="18304"/>
    <x v="1"/>
    <n v="100"/>
    <n v="0"/>
    <n v="100"/>
    <n v="100"/>
    <n v="100"/>
    <n v="0"/>
    <n v="0"/>
    <n v="2"/>
    <n v="1"/>
    <n v="20"/>
    <s v="M"/>
    <n v="2"/>
    <n v="4615"/>
    <n v="192"/>
    <s v="&lt; 6000 HDD"/>
    <n v="0"/>
    <n v="100"/>
    <n v="9"/>
    <s v="No"/>
    <n v="60"/>
    <n v="50"/>
    <n v="50"/>
    <n v="50"/>
    <n v="0"/>
    <n v="0"/>
    <n v="0"/>
    <s v="60-79 Hrs/Wk"/>
    <n v="50"/>
    <b v="1"/>
    <b v="0"/>
    <b v="0"/>
    <b v="0"/>
    <b v="0"/>
    <b v="0"/>
    <b v="0"/>
    <b v="0"/>
    <b v="0"/>
    <s v="NA"/>
    <s v="NA"/>
    <s v="NA"/>
    <s v="NA"/>
    <s v="Yes"/>
    <n v="0"/>
    <s v="NA"/>
    <s v="Unknown"/>
    <s v="Yes"/>
    <n v="0"/>
    <s v="NA"/>
    <s v="Unknown"/>
    <s v="Yes"/>
    <n v="0"/>
    <n v="0"/>
    <s v="Unknown"/>
    <s v="Yes"/>
    <n v="0"/>
    <n v="0"/>
    <s v="Yes"/>
    <s v="No"/>
    <s v="NA"/>
    <s v="NA"/>
    <s v="Unknown"/>
    <s v="No"/>
    <s v="NA"/>
    <s v="NA"/>
    <s v="Unknown"/>
    <s v="No"/>
    <s v="NA"/>
    <s v="NA"/>
    <s v="Unknown"/>
    <s v="No"/>
    <s v="NA"/>
    <s v="NA"/>
    <s v="Unknown"/>
    <n v="608"/>
    <n v="608"/>
    <n v="10"/>
    <n v="12160"/>
    <n v="45"/>
    <n v="0"/>
    <n v="100"/>
    <n v="0"/>
    <n v="0"/>
    <n v="0"/>
    <n v="0"/>
    <n v="0"/>
    <n v="0"/>
    <n v="0"/>
    <n v="100"/>
    <n v="0"/>
    <n v="0"/>
    <n v="0"/>
    <n v="5472"/>
    <n v="0"/>
    <n v="100"/>
    <n v="0"/>
    <s v="S"/>
    <n v="0"/>
    <s v="Unknown"/>
    <n v="0"/>
    <n v="0"/>
    <n v="11.11111"/>
    <n v="88.888890000000004"/>
    <n v="100"/>
    <n v="0"/>
    <n v="0"/>
    <n v="0"/>
    <n v="0"/>
    <n v="17088"/>
    <n v="100"/>
    <n v="0"/>
    <n v="0"/>
    <n v="0"/>
    <b v="1"/>
    <n v="180"/>
    <n v="0"/>
    <n v="100"/>
    <n v="0"/>
    <n v="0"/>
    <n v="0.93447599999999997"/>
    <n v="0.653142"/>
    <n v="9.9650000000000002E-2"/>
    <n v="0"/>
    <s v="NA"/>
    <n v="33651.42"/>
    <n v="1824"/>
    <n v="0"/>
    <n v="0"/>
    <n v="9.0777979999999996"/>
    <n v="9.1684020000000004"/>
    <s v="Y"/>
    <s v="NA"/>
    <n v="0"/>
    <n v="0"/>
    <n v="0"/>
    <n v="93.876620000000003"/>
    <n v="83.761449999999996"/>
    <n v="96.498500000000007"/>
    <n v="0"/>
    <n v="0"/>
    <n v="0"/>
    <n v="6.1233769999999996"/>
    <n v="16.23855"/>
    <n v="3.5014980000000002"/>
    <n v="0"/>
    <n v="0"/>
    <n v="0"/>
    <n v="0"/>
    <n v="0"/>
    <n v="0"/>
    <n v="0"/>
    <n v="0"/>
    <n v="0"/>
    <n v="0"/>
    <n v="0"/>
    <n v="0"/>
    <n v="0"/>
    <n v="0"/>
    <n v="0"/>
    <s v="NA"/>
    <s v="NA"/>
    <s v="NA"/>
    <s v="NA"/>
    <s v="NA"/>
    <s v="NA"/>
    <n v="0"/>
    <n v="0"/>
    <n v="0"/>
    <n v="100"/>
    <n v="100"/>
    <n v="100"/>
    <s v="NA"/>
    <s v="NA"/>
    <s v="NA"/>
    <s v="NA"/>
    <s v="NA"/>
    <s v="NA"/>
    <s v="NA"/>
    <s v="NA"/>
    <s v="NA"/>
    <s v="NA"/>
    <s v="NA"/>
    <s v="NA"/>
    <s v="NA"/>
    <s v="NA"/>
    <s v="NA"/>
    <s v="NA"/>
    <s v="NA"/>
    <s v="NA"/>
    <s v="NA"/>
    <s v="NA"/>
    <s v="NA"/>
    <s v="NA"/>
    <s v="NA"/>
    <s v="NA"/>
    <n v="2.1157210000000002"/>
    <n v="5.8525770000000001"/>
    <n v="2.1157210000000002"/>
    <n v="0"/>
    <n v="0"/>
    <n v="0"/>
    <n v="97.884280000000004"/>
    <n v="94.147419999999997"/>
    <n v="97.884280000000004"/>
    <n v="0"/>
    <n v="0"/>
    <n v="0"/>
    <s v="NA"/>
    <s v="NA"/>
    <s v="NA"/>
    <s v="NA"/>
    <s v="NA"/>
    <s v="NA"/>
    <s v="NA"/>
    <s v="NA"/>
    <s v="NA"/>
    <s v="NA"/>
    <s v="NA"/>
    <s v="NA"/>
    <n v="0"/>
    <n v="0"/>
    <n v="0"/>
    <n v="93.876620000000003"/>
    <n v="83.761449999999996"/>
    <n v="96.498500000000007"/>
    <n v="6.1233769999999996"/>
    <n v="16.23855"/>
    <n v="3.5014980000000002"/>
    <n v="0"/>
    <n v="0"/>
    <n v="0"/>
    <n v="0"/>
    <n v="0"/>
    <n v="0"/>
    <s v="NA"/>
    <s v="NA"/>
    <s v="NA"/>
    <s v="NA"/>
    <s v="NA"/>
    <s v="NA"/>
    <s v="NA"/>
    <s v="NA"/>
    <s v="NA"/>
    <s v="NA"/>
    <s v="NA"/>
    <s v="NA"/>
    <s v="NA"/>
    <s v="NA"/>
    <s v="NA"/>
    <b v="0"/>
    <n v="0"/>
    <b v="0"/>
    <n v="0"/>
    <b v="0"/>
    <n v="0"/>
    <b v="0"/>
    <n v="0"/>
    <b v="1"/>
    <n v="94.398089999999996"/>
    <b v="0"/>
    <n v="0"/>
    <b v="1"/>
    <n v="5.6019119999999996"/>
    <b v="0"/>
    <n v="0"/>
    <n v="0"/>
    <n v="0"/>
    <n v="0"/>
    <n v="0"/>
    <n v="60"/>
    <n v="0"/>
    <n v="0"/>
    <n v="0"/>
    <n v="0"/>
    <n v="0"/>
    <n v="40"/>
    <n v="0"/>
    <n v="0"/>
    <n v="0"/>
    <n v="0"/>
    <n v="0"/>
    <n v="0"/>
    <n v="0"/>
    <n v="0"/>
    <n v="0"/>
    <n v="0"/>
    <n v="0"/>
    <n v="0"/>
    <n v="0"/>
    <n v="0"/>
    <n v="0"/>
    <n v="0"/>
    <n v="0"/>
    <n v="100"/>
    <n v="0"/>
    <n v="0"/>
    <n v="0"/>
    <n v="0"/>
    <n v="0"/>
    <n v="0"/>
    <n v="0"/>
    <n v="0"/>
    <n v="0"/>
    <n v="0"/>
    <b v="0"/>
    <n v="0"/>
    <b v="1"/>
    <n v="0"/>
    <b v="0"/>
    <n v="0"/>
    <b v="0"/>
    <n v="0"/>
    <b v="0"/>
    <n v="0"/>
    <b v="1"/>
    <n v="0"/>
    <n v="0"/>
    <n v="0"/>
    <n v="0"/>
    <n v="100"/>
    <n v="100"/>
    <n v="100"/>
    <n v="0"/>
    <n v="0"/>
    <n v="0"/>
    <n v="0"/>
    <n v="0"/>
    <n v="0"/>
    <n v="0"/>
    <n v="0"/>
    <n v="0"/>
    <n v="0"/>
    <n v="0"/>
    <n v="0"/>
    <n v="0"/>
    <n v="0"/>
    <n v="0"/>
    <n v="0"/>
    <n v="0"/>
    <n v="0"/>
    <n v="0"/>
    <n v="0"/>
    <n v="0"/>
    <b v="0"/>
    <n v="0"/>
    <b v="0"/>
    <n v="0"/>
    <b v="0"/>
    <n v="0"/>
    <b v="0"/>
    <n v="0"/>
    <b v="1"/>
    <n v="100"/>
    <s v="Water-source HP Loop"/>
    <s v="none"/>
    <s v="Constant Volume"/>
    <s v="NA"/>
    <s v="N"/>
    <s v="NA"/>
    <s v="NA"/>
    <n v="100"/>
    <n v="0"/>
    <s v="Heat Pump"/>
    <s v="Electricity"/>
    <s v="Electricity"/>
    <s v="10-19 Years"/>
    <s v="None"/>
    <s v="NA"/>
    <s v="NA"/>
    <s v="NA"/>
    <n v="1"/>
    <s v="Electricity"/>
    <n v="437"/>
    <n v="18"/>
    <n v="18"/>
    <s v="SH"/>
    <s v="N"/>
    <s v="N"/>
    <s v="DX - Water"/>
    <s v="10-19 Years"/>
    <s v="None"/>
    <s v="NA"/>
    <n v="1"/>
    <n v="0"/>
    <n v="0"/>
    <n v="0"/>
    <s v="None"/>
    <s v="NA"/>
    <s v="NA"/>
    <b v="0"/>
    <b v="0"/>
    <b v="0"/>
    <b v="0"/>
    <b v="0"/>
    <b v="1"/>
    <b v="0"/>
    <b v="1"/>
    <b v="0"/>
    <b v="1"/>
    <b v="1"/>
    <n v="11.942"/>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9"/>
    <n v="0"/>
    <n v="2"/>
    <n v="1"/>
    <n v="10"/>
    <n v="0"/>
    <n v="0"/>
    <n v="0"/>
    <n v="0"/>
    <n v="17.814060000000001"/>
    <n v="8.7444729999999993"/>
    <s v="model"/>
    <n v="641502"/>
    <n v="314897.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45"/>
    <x v="2"/>
    <s v="core"/>
    <x v="6"/>
    <x v="0"/>
    <s v="20,001-100,000"/>
    <s v="urban"/>
    <n v="22"/>
    <n v="158.30189999999999"/>
    <n v="8149381"/>
    <n v="7095724"/>
    <n v="7095724"/>
    <n v="1913"/>
    <n v="1913"/>
    <s v="Pre-1980"/>
    <s v="F"/>
    <m/>
    <s v="Office- Admin, Professional, Government, Financial"/>
    <m/>
    <s v="Office"/>
    <s v="Office"/>
    <s v="Medium Office"/>
    <b v="0"/>
    <s v="Office"/>
    <n v="97"/>
    <s v="Sales"/>
    <n v="3"/>
    <s v="NA"/>
    <n v="0"/>
    <n v="0"/>
    <n v="0"/>
    <n v="12.92929"/>
    <n v="51480"/>
    <n v="44824"/>
    <n v="6656"/>
    <x v="1"/>
    <n v="100"/>
    <n v="0"/>
    <n v="100"/>
    <n v="100"/>
    <n v="100"/>
    <n v="0"/>
    <n v="0"/>
    <n v="5"/>
    <n v="0"/>
    <n v="0"/>
    <s v="S"/>
    <n v="0"/>
    <n v="4615"/>
    <n v="192"/>
    <s v="&lt; 6000 HDD"/>
    <n v="0"/>
    <n v="100"/>
    <n v="2"/>
    <s v="Yes"/>
    <n v="55"/>
    <n v="60"/>
    <n v="60"/>
    <n v="62.5"/>
    <n v="0"/>
    <n v="0"/>
    <n v="0"/>
    <s v="50-59 Hrs/Wk"/>
    <n v="52"/>
    <b v="1"/>
    <b v="1"/>
    <b v="0"/>
    <b v="0"/>
    <b v="0"/>
    <b v="0"/>
    <b v="0"/>
    <b v="0"/>
    <b v="0"/>
    <s v="NA"/>
    <s v="NA"/>
    <s v="NA"/>
    <s v="NA"/>
    <s v="No"/>
    <s v="NA"/>
    <s v="NA"/>
    <s v="No"/>
    <s v="Yes"/>
    <n v="2"/>
    <n v="0"/>
    <s v="No"/>
    <s v="No"/>
    <s v="NA"/>
    <s v="NA"/>
    <s v="No"/>
    <s v="Yes"/>
    <n v="3"/>
    <n v="50"/>
    <s v="Yes"/>
    <s v="Yes"/>
    <n v="6"/>
    <n v="50"/>
    <s v="Yes"/>
    <s v="No"/>
    <s v="NA"/>
    <s v="NA"/>
    <s v="No"/>
    <s v="No"/>
    <s v="NA"/>
    <s v="NA"/>
    <s v="No"/>
    <s v="No"/>
    <s v="NA"/>
    <s v="NA"/>
    <s v="No"/>
    <n v="480"/>
    <n v="480"/>
    <n v="15"/>
    <n v="36000"/>
    <n v="70"/>
    <n v="0"/>
    <n v="0"/>
    <n v="100"/>
    <n v="0"/>
    <n v="0"/>
    <n v="0"/>
    <n v="0"/>
    <n v="0"/>
    <n v="0"/>
    <n v="100"/>
    <n v="0"/>
    <n v="0"/>
    <n v="0"/>
    <n v="25200"/>
    <n v="28.571429999999999"/>
    <n v="71.428569999999993"/>
    <n v="0"/>
    <s v="P"/>
    <n v="0"/>
    <s v="10-20 years"/>
    <n v="100"/>
    <n v="0"/>
    <n v="0"/>
    <n v="0"/>
    <n v="28.571429999999999"/>
    <n v="0"/>
    <n v="0"/>
    <n v="71.428569999999993"/>
    <n v="0"/>
    <n v="13076"/>
    <n v="100"/>
    <n v="0"/>
    <n v="0"/>
    <n v="0"/>
    <b v="1"/>
    <n v="60"/>
    <n v="100"/>
    <n v="0"/>
    <n v="0"/>
    <n v="0"/>
    <n v="0.69984599999999997"/>
    <n v="0.632243"/>
    <n v="0.176983"/>
    <n v="0"/>
    <n v="0"/>
    <n v="31369.89"/>
    <n v="1178"/>
    <n v="0"/>
    <n v="0"/>
    <n v="7.9998329999999997"/>
    <n v="12.808"/>
    <s v="N"/>
    <s v="NA"/>
    <n v="0"/>
    <n v="0"/>
    <n v="0"/>
    <n v="86.191280000000006"/>
    <n v="57.257339999999999"/>
    <n v="87.790520000000001"/>
    <n v="0"/>
    <n v="0"/>
    <n v="0"/>
    <n v="4.6355890000000004"/>
    <n v="11.68308"/>
    <n v="2.6265700000000001"/>
    <n v="0"/>
    <n v="0"/>
    <n v="0"/>
    <n v="0"/>
    <n v="0"/>
    <n v="0"/>
    <n v="9.1731350000000003"/>
    <n v="31.05958"/>
    <n v="9.5829109999999993"/>
    <n v="0"/>
    <n v="0"/>
    <n v="0"/>
    <n v="0"/>
    <n v="0"/>
    <n v="0"/>
    <n v="0"/>
    <n v="0"/>
    <n v="0"/>
    <n v="100"/>
    <n v="100"/>
    <n v="100"/>
    <n v="61.648519999999998"/>
    <n v="77.330960000000005"/>
    <n v="61.648519999999998"/>
    <n v="38.351480000000002"/>
    <n v="22.669039999999999"/>
    <n v="38.351480000000002"/>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6.191280000000006"/>
    <n v="57.257339999999999"/>
    <n v="87.790520000000001"/>
    <n v="0"/>
    <n v="0"/>
    <n v="0"/>
    <n v="9.1731350000000003"/>
    <n v="31.05958"/>
    <n v="9.5829109999999993"/>
    <n v="4.6355890000000004"/>
    <n v="11.68308"/>
    <n v="2.6265700000000001"/>
    <s v="NA"/>
    <s v="NA"/>
    <s v="NA"/>
    <s v="NA"/>
    <s v="NA"/>
    <s v="NA"/>
    <s v="NA"/>
    <s v="NA"/>
    <s v="NA"/>
    <s v="NA"/>
    <s v="NA"/>
    <s v="NA"/>
    <s v="NA"/>
    <s v="NA"/>
    <s v="NA"/>
    <b v="0"/>
    <n v="0"/>
    <b v="1"/>
    <n v="84.861270000000005"/>
    <b v="0"/>
    <n v="0"/>
    <b v="0"/>
    <n v="0"/>
    <b v="1"/>
    <n v="0.956901"/>
    <b v="0"/>
    <n v="0"/>
    <b v="0"/>
    <n v="0"/>
    <b v="1"/>
    <n v="14.18183"/>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0"/>
    <n v="0"/>
    <n v="0"/>
    <n v="0"/>
    <n v="0"/>
    <n v="0"/>
    <n v="0"/>
    <n v="0"/>
    <n v="0"/>
    <n v="0"/>
    <n v="0"/>
    <n v="0"/>
    <b v="0"/>
    <n v="0"/>
    <b v="0"/>
    <n v="0"/>
    <b v="0"/>
    <n v="0"/>
    <b v="0"/>
    <n v="0"/>
    <b v="1"/>
    <n v="100"/>
    <s v="VAV"/>
    <s v="standard"/>
    <s v="NA"/>
    <s v="NA"/>
    <s v="NA"/>
    <s v="NA"/>
    <s v="NA"/>
    <n v="23.380279999999999"/>
    <n v="76.619720000000001"/>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1"/>
    <b v="1"/>
    <n v="249.3844"/>
    <n v="17"/>
    <n v="17"/>
    <n v="50"/>
    <n v="50"/>
    <n v="0"/>
    <n v="0"/>
    <n v="0"/>
    <n v="100"/>
    <n v="0"/>
    <n v="0"/>
    <s v="NA"/>
    <s v="NA"/>
    <s v="NA"/>
    <s v="NA"/>
    <s v="NA"/>
    <s v="NA"/>
    <s v="NA"/>
    <s v="NA"/>
    <s v="NA"/>
    <s v="NA"/>
    <s v="NA"/>
    <s v="NA"/>
    <s v="NA"/>
    <s v="NA"/>
    <s v="NA"/>
    <s v="NA"/>
    <s v="NA"/>
    <s v="NA"/>
    <s v="NA"/>
    <s v="NA"/>
    <n v="1"/>
    <n v="1"/>
    <n v="0"/>
    <n v="0"/>
    <n v="0"/>
    <n v="0"/>
    <n v="0"/>
    <b v="0"/>
    <b v="0"/>
    <b v="0"/>
    <b v="0"/>
    <b v="1"/>
    <b v="0"/>
    <n v="1260"/>
    <s v="N"/>
    <s v="N"/>
    <s v="N"/>
    <s v="N"/>
    <s v="N"/>
    <s v="E"/>
    <s v="N"/>
    <s v="NA"/>
    <s v="NA"/>
    <s v="NA"/>
    <s v="NA"/>
    <s v="NA"/>
    <s v="NA"/>
    <s v="NA"/>
    <s v="NA"/>
    <n v="0"/>
    <n v="0"/>
    <n v="0"/>
    <x v="1"/>
    <s v="NA"/>
    <s v="NA"/>
    <n v="0"/>
    <n v="0"/>
    <n v="0"/>
    <s v="NA"/>
    <s v="NA"/>
    <s v="NA"/>
    <s v="NA"/>
    <s v="NA"/>
    <s v="NA"/>
    <n v="0"/>
    <n v="63"/>
    <n v="63"/>
    <n v="0"/>
    <n v="7"/>
    <n v="1"/>
    <n v="1"/>
    <n v="0"/>
    <n v="0"/>
    <n v="0"/>
    <n v="16.501529999999999"/>
    <n v="16.458649999999999"/>
    <s v="actual"/>
    <n v="739664.8"/>
    <n v="737742.3"/>
    <n v="67114.539999999994"/>
    <n v="63691.31"/>
    <n v="68394.759999999995"/>
    <n v="61366.97"/>
    <n v="60558.89"/>
    <n v="61113.1"/>
    <n v="63610.53"/>
    <n v="61474.98"/>
    <n v="58090.67"/>
    <n v="57118.84"/>
    <n v="57133.13"/>
    <n v="59997.04"/>
    <n v="65134.31"/>
    <n v="58247.16"/>
    <n v="63662.5"/>
    <n v="60513.43"/>
    <n v="61134.25"/>
    <n v="58396.01"/>
    <n v="61271.74"/>
    <n v="61643.69"/>
    <n v="58857.16"/>
    <n v="61860.65"/>
    <n v="61833.599999999999"/>
    <n v="65187.83"/>
    <n v="0.195022"/>
    <n v="0.24099499999999999"/>
    <s v="actual"/>
    <n v="8741.67"/>
    <n v="10802.35"/>
    <n v="1615.962"/>
    <n v="1197.9860000000001"/>
    <n v="876.91930000000002"/>
    <n v="789.69970000000001"/>
    <n v="176.16560000000001"/>
    <n v="37.872210000000003"/>
    <n v="5.0566700000000004"/>
    <n v="8.6052169999999997"/>
    <n v="125.1073"/>
    <n v="804.29719999999998"/>
    <n v="1153.204"/>
    <n v="1950.7950000000001"/>
    <n v="1706.373"/>
    <n v="1388.038"/>
    <n v="1320.1569999999999"/>
    <n v="990.11789999999996"/>
    <n v="622.62729999999999"/>
    <n v="306.63220000000001"/>
    <n v="121.7166"/>
    <n v="117.0352"/>
    <n v="325.35789999999997"/>
    <n v="847.33489999999995"/>
    <n v="1336.5419999999999"/>
    <n v="1720.4179999999999"/>
  </r>
  <r>
    <x v="146"/>
    <x v="2"/>
    <s v="core"/>
    <x v="6"/>
    <x v="1"/>
    <s v="20,001-100,000"/>
    <s v="urban"/>
    <n v="25"/>
    <n v="120.86060000000001"/>
    <n v="11872862"/>
    <n v="5936431"/>
    <n v="5936431"/>
    <n v="2007"/>
    <n v="2007"/>
    <s v="2004-2013"/>
    <s v="F"/>
    <m/>
    <s v="Other Office"/>
    <s v="Dentist Office/University"/>
    <s v="Office"/>
    <s v="Office"/>
    <s v="Medium Office"/>
    <b v="0"/>
    <s v="Office"/>
    <n v="50"/>
    <s v="Classroom"/>
    <n v="38"/>
    <s v="Other"/>
    <n v="12"/>
    <n v="0"/>
    <n v="0"/>
    <n v="50"/>
    <n v="98236"/>
    <n v="49118"/>
    <n v="49118"/>
    <x v="1"/>
    <n v="100"/>
    <n v="0"/>
    <n v="100"/>
    <n v="100"/>
    <n v="100"/>
    <n v="0"/>
    <n v="0"/>
    <n v="2"/>
    <n v="1"/>
    <n v="81"/>
    <s v="S"/>
    <n v="0"/>
    <n v="4756"/>
    <n v="174"/>
    <s v="&lt; 6000 HDD"/>
    <n v="0"/>
    <n v="100"/>
    <n v="5"/>
    <s v="No"/>
    <n v="63"/>
    <n v="67"/>
    <n v="168"/>
    <n v="67"/>
    <n v="0.5"/>
    <n v="0"/>
    <n v="0"/>
    <s v="60-79 Hrs/Wk"/>
    <n v="52"/>
    <b v="1"/>
    <b v="1"/>
    <b v="0"/>
    <b v="1"/>
    <b v="0"/>
    <b v="0"/>
    <b v="0"/>
    <b v="0"/>
    <b v="0"/>
    <b v="1"/>
    <b v="0"/>
    <b v="0"/>
    <n v="20"/>
    <s v="No"/>
    <s v="NA"/>
    <s v="NA"/>
    <s v="No"/>
    <s v="No"/>
    <s v="NA"/>
    <s v="NA"/>
    <s v="No"/>
    <s v="No"/>
    <s v="NA"/>
    <s v="NA"/>
    <s v="No"/>
    <s v="Yes"/>
    <n v="3"/>
    <n v="17"/>
    <s v="No"/>
    <s v="No"/>
    <s v="NA"/>
    <s v="NA"/>
    <s v="No"/>
    <s v="No"/>
    <s v="NA"/>
    <s v="NA"/>
    <s v="No"/>
    <s v="No"/>
    <s v="NA"/>
    <s v="NA"/>
    <s v="No"/>
    <s v="No"/>
    <s v="NA"/>
    <s v="NA"/>
    <s v="No"/>
    <n v="700"/>
    <n v="700"/>
    <n v="15"/>
    <n v="21000"/>
    <n v="25"/>
    <n v="33.333329999999997"/>
    <n v="0"/>
    <n v="0"/>
    <n v="0"/>
    <n v="0"/>
    <n v="33.333329999999997"/>
    <n v="33.333329999999997"/>
    <n v="0"/>
    <n v="0"/>
    <n v="0"/>
    <n v="100"/>
    <n v="0"/>
    <n v="0"/>
    <n v="5250"/>
    <n v="0"/>
    <n v="100"/>
    <n v="0"/>
    <s v="P"/>
    <n v="0"/>
    <s v="Age of Building"/>
    <n v="100"/>
    <n v="0"/>
    <n v="0"/>
    <n v="0"/>
    <s v="NA"/>
    <s v="NA"/>
    <s v="NA"/>
    <s v="NA"/>
    <s v="NA"/>
    <n v="24559"/>
    <n v="100"/>
    <n v="0"/>
    <n v="0"/>
    <n v="0"/>
    <b v="0"/>
    <n v="0"/>
    <n v="0"/>
    <n v="100"/>
    <n v="0"/>
    <n v="0"/>
    <n v="1.0437209999999999"/>
    <n v="0.62383900000000003"/>
    <n v="0.203958"/>
    <n v="0"/>
    <n v="8.3491999999999997E-2"/>
    <n v="51265.48"/>
    <n v="10018"/>
    <n v="0"/>
    <n v="4100.9459999999999"/>
    <n v="9.0351230000000005"/>
    <n v="10.74156"/>
    <s v="Y"/>
    <n v="0"/>
    <n v="0"/>
    <n v="0"/>
    <n v="0"/>
    <n v="73.256600000000006"/>
    <n v="70.916330000000002"/>
    <n v="84.709479999999999"/>
    <n v="0"/>
    <n v="0"/>
    <n v="0"/>
    <n v="21.27543"/>
    <n v="27.006260000000001"/>
    <n v="13.685589999999999"/>
    <n v="0"/>
    <n v="0"/>
    <n v="0"/>
    <n v="0"/>
    <n v="0"/>
    <n v="0"/>
    <n v="0.121688"/>
    <n v="0.59354399999999996"/>
    <n v="0.14432"/>
    <n v="5.3462870000000002"/>
    <n v="1.1870890000000001"/>
    <n v="1.4606110000000001"/>
    <n v="0"/>
    <n v="0.29677199999999998"/>
    <n v="0"/>
    <n v="0"/>
    <n v="0"/>
    <n v="0"/>
    <n v="100"/>
    <n v="100"/>
    <n v="100"/>
    <n v="24.022500000000001"/>
    <n v="34.79853"/>
    <n v="24.022500000000001"/>
    <n v="75.977500000000006"/>
    <n v="65.20147"/>
    <n v="75.977500000000006"/>
    <n v="0"/>
    <n v="0"/>
    <n v="0"/>
    <n v="0"/>
    <n v="0"/>
    <n v="0"/>
    <n v="100"/>
    <n v="100"/>
    <n v="100"/>
    <n v="0"/>
    <n v="0"/>
    <n v="0"/>
    <n v="0"/>
    <n v="0"/>
    <n v="0"/>
    <n v="0"/>
    <n v="0"/>
    <n v="0"/>
    <s v="NA"/>
    <s v="NA"/>
    <s v="NA"/>
    <s v="NA"/>
    <s v="NA"/>
    <s v="NA"/>
    <n v="23.0871"/>
    <n v="36.926969999999997"/>
    <n v="23.0871"/>
    <n v="60.650280000000002"/>
    <n v="54.005920000000003"/>
    <n v="60.650280000000002"/>
    <n v="16.262619999999998"/>
    <n v="9.0671110000000006"/>
    <n v="16.262619999999998"/>
    <n v="0"/>
    <n v="0"/>
    <n v="0"/>
    <s v="NA"/>
    <s v="NA"/>
    <s v="NA"/>
    <s v="NA"/>
    <s v="NA"/>
    <s v="NA"/>
    <s v="NA"/>
    <s v="NA"/>
    <s v="NA"/>
    <s v="NA"/>
    <s v="NA"/>
    <s v="NA"/>
    <n v="0"/>
    <n v="0"/>
    <n v="0"/>
    <n v="73.256600000000006"/>
    <n v="70.916330000000002"/>
    <n v="84.709479999999999"/>
    <n v="10.546950000000001"/>
    <n v="11.277340000000001"/>
    <n v="6.7844069999999999"/>
    <n v="0"/>
    <n v="0"/>
    <n v="0"/>
    <n v="16.196459999999998"/>
    <n v="17.806329999999999"/>
    <n v="8.5061119999999999"/>
    <s v="NA"/>
    <s v="NA"/>
    <s v="NA"/>
    <s v="NA"/>
    <s v="NA"/>
    <s v="NA"/>
    <s v="NA"/>
    <s v="NA"/>
    <s v="NA"/>
    <s v="NA"/>
    <s v="NA"/>
    <s v="NA"/>
    <s v="NA"/>
    <s v="NA"/>
    <s v="NA"/>
    <b v="1"/>
    <n v="28.472560000000001"/>
    <b v="0"/>
    <n v="0"/>
    <b v="0"/>
    <n v="0"/>
    <b v="1"/>
    <n v="23.051069999999999"/>
    <b v="1"/>
    <n v="48.476370000000003"/>
    <b v="0"/>
    <n v="0"/>
    <b v="0"/>
    <n v="0"/>
    <b v="0"/>
    <n v="0"/>
    <n v="0"/>
    <n v="0"/>
    <n v="0"/>
    <n v="65.666449999999998"/>
    <n v="38.888890000000004"/>
    <n v="65.666449999999998"/>
    <n v="0"/>
    <n v="0"/>
    <n v="0"/>
    <n v="34.333550000000002"/>
    <n v="61.111109999999996"/>
    <n v="34.333550000000002"/>
    <n v="0"/>
    <n v="0"/>
    <n v="0"/>
    <n v="0"/>
    <n v="0"/>
    <n v="0"/>
    <n v="0"/>
    <n v="0"/>
    <n v="0"/>
    <n v="0"/>
    <n v="0"/>
    <n v="0"/>
    <n v="0"/>
    <n v="0"/>
    <n v="0"/>
    <n v="100"/>
    <n v="100"/>
    <n v="100"/>
    <n v="0"/>
    <n v="0"/>
    <n v="0"/>
    <n v="0"/>
    <n v="0"/>
    <n v="0"/>
    <n v="0"/>
    <n v="0"/>
    <n v="0"/>
    <b v="0"/>
    <n v="0"/>
    <b v="0"/>
    <n v="0"/>
    <b v="1"/>
    <n v="100"/>
    <b v="0"/>
    <n v="0"/>
    <b v="0"/>
    <n v="0"/>
    <b v="0"/>
    <n v="0"/>
    <n v="0"/>
    <n v="0"/>
    <n v="0"/>
    <n v="1.2777000000000001"/>
    <n v="8"/>
    <n v="1.3875900000000001"/>
    <n v="0"/>
    <n v="0"/>
    <n v="0"/>
    <n v="0"/>
    <n v="0"/>
    <n v="0"/>
    <n v="0"/>
    <n v="0"/>
    <n v="0"/>
    <n v="98.722300000000004"/>
    <n v="92"/>
    <n v="98.612409999999997"/>
    <n v="0"/>
    <n v="0"/>
    <n v="0"/>
    <n v="0"/>
    <n v="0"/>
    <n v="0"/>
    <n v="0"/>
    <n v="0"/>
    <n v="0"/>
    <b v="0"/>
    <n v="0"/>
    <b v="1"/>
    <n v="100"/>
    <b v="0"/>
    <n v="0"/>
    <b v="0"/>
    <n v="0"/>
    <b v="0"/>
    <n v="0"/>
    <s v="VAV"/>
    <s v="fpb_parallel"/>
    <s v="Variable Air Volume"/>
    <s v="A"/>
    <s v="N"/>
    <s v="NA"/>
    <s v="NA"/>
    <n v="0"/>
    <n v="100"/>
    <s v="Furnace"/>
    <s v="Natural Gas"/>
    <s v="None"/>
    <s v="0-4 Years"/>
    <s v="Furnace"/>
    <s v="Natural Gas"/>
    <s v="None"/>
    <s v="0-4 Years"/>
    <s v="NA"/>
    <s v="NA"/>
    <s v="NA"/>
    <s v="NA"/>
    <s v="NA"/>
    <s v="NA"/>
    <s v="NA"/>
    <s v="NA"/>
    <s v="DX - Air"/>
    <s v="5-9 Years"/>
    <s v="DX - Air"/>
    <s v="0-4 Years"/>
    <s v="NA"/>
    <s v="NA"/>
    <s v="NA"/>
    <s v="NA"/>
    <s v="NA"/>
    <s v="NA"/>
    <s v="NA"/>
    <b v="1"/>
    <b v="0"/>
    <b v="0"/>
    <b v="0"/>
    <b v="0"/>
    <b v="0"/>
    <b v="0"/>
    <b v="1"/>
    <b v="0"/>
    <b v="1"/>
    <b v="1"/>
    <n v="143.304"/>
    <n v="6"/>
    <n v="6"/>
    <n v="100"/>
    <n v="0"/>
    <n v="0"/>
    <n v="0"/>
    <n v="0"/>
    <n v="100"/>
    <n v="0"/>
    <n v="0"/>
    <s v="NA"/>
    <s v="NA"/>
    <s v="NA"/>
    <s v="NA"/>
    <s v="NA"/>
    <s v="NA"/>
    <s v="NA"/>
    <s v="NA"/>
    <s v="NA"/>
    <s v="NA"/>
    <s v="NA"/>
    <s v="NA"/>
    <s v="NA"/>
    <s v="NA"/>
    <s v="NA"/>
    <s v="NA"/>
    <s v="NA"/>
    <s v="NA"/>
    <s v="NA"/>
    <s v="NA"/>
    <n v="1"/>
    <n v="1"/>
    <n v="1"/>
    <n v="0"/>
    <n v="0"/>
    <n v="0"/>
    <n v="0"/>
    <b v="0"/>
    <b v="0"/>
    <b v="0"/>
    <b v="0"/>
    <b v="0"/>
    <b v="0"/>
    <n v="0"/>
    <s v="NA"/>
    <s v="NA"/>
    <s v="NA"/>
    <s v="NA"/>
    <s v="NA"/>
    <s v="NA"/>
    <s v="NA"/>
    <s v="NA"/>
    <s v="NA"/>
    <s v="NA"/>
    <b v="1"/>
    <s v="S"/>
    <n v="0"/>
    <n v="2"/>
    <n v="0"/>
    <n v="0"/>
    <n v="0"/>
    <n v="0"/>
    <x v="3"/>
    <n v="6"/>
    <s v="Y"/>
    <n v="0"/>
    <n v="0"/>
    <n v="0"/>
    <b v="0"/>
    <b v="0"/>
    <s v="None"/>
    <b v="0"/>
    <b v="0"/>
    <s v="None"/>
    <s v="NA"/>
    <n v="0"/>
    <n v="0"/>
    <n v="0"/>
    <n v="10"/>
    <n v="5"/>
    <s v="NA"/>
    <n v="0"/>
    <n v="0"/>
    <n v="0"/>
    <n v="14.359439999999999"/>
    <n v="58.685659999999999"/>
    <s v="model"/>
    <n v="705306.8"/>
    <n v="2882522"/>
    <s v="NA"/>
    <s v="NA"/>
    <s v="NA"/>
    <s v="NA"/>
    <s v="NA"/>
    <s v="NA"/>
    <s v="NA"/>
    <s v="NA"/>
    <s v="NA"/>
    <s v="NA"/>
    <s v="NA"/>
    <s v="NA"/>
    <s v="NA"/>
    <s v="NA"/>
    <s v="NA"/>
    <s v="NA"/>
    <s v="NA"/>
    <s v="NA"/>
    <s v="NA"/>
    <s v="NA"/>
    <s v="NA"/>
    <s v="NA"/>
    <s v="NA"/>
    <s v="NA"/>
    <n v="0.167545"/>
    <n v="0.65954100000000004"/>
    <s v="model"/>
    <n v="8229.4930000000004"/>
    <n v="32395.360000000001"/>
    <s v="NA"/>
    <s v="NA"/>
    <s v="NA"/>
    <s v="NA"/>
    <s v="NA"/>
    <s v="NA"/>
    <s v="NA"/>
    <s v="NA"/>
    <s v="NA"/>
    <s v="NA"/>
    <s v="NA"/>
    <s v="NA"/>
    <s v="NA"/>
    <s v="NA"/>
    <s v="NA"/>
    <s v="NA"/>
    <s v="NA"/>
    <s v="NA"/>
    <s v="NA"/>
    <s v="NA"/>
    <s v="NA"/>
    <s v="NA"/>
    <s v="NA"/>
    <s v="NA"/>
  </r>
  <r>
    <x v="147"/>
    <x v="2"/>
    <s v="core"/>
    <x v="8"/>
    <x v="1"/>
    <s v="100,001+"/>
    <s v="urban"/>
    <n v="6"/>
    <n v="29.68553"/>
    <n v="11284154"/>
    <n v="11284154"/>
    <n v="11284154"/>
    <n v="2009"/>
    <n v="2009"/>
    <s v="2004-2013"/>
    <s v="F"/>
    <m/>
    <s v="Other Specialty Merchandise"/>
    <s v="Mall"/>
    <s v="Dry Goods Retail"/>
    <s v="Mercantile - Retail"/>
    <s v="Small Box"/>
    <b v="1"/>
    <s v="Sales"/>
    <n v="74.524469999999994"/>
    <s v="Classroom"/>
    <n v="16.3123"/>
    <s v="Storage - Low Bay"/>
    <n v="9.1632350000000002"/>
    <n v="0"/>
    <n v="0"/>
    <n v="0"/>
    <n v="380123"/>
    <n v="380123"/>
    <n v="0"/>
    <x v="3"/>
    <n v="100"/>
    <n v="0"/>
    <n v="100"/>
    <n v="100"/>
    <n v="100"/>
    <n v="0"/>
    <n v="0"/>
    <n v="3"/>
    <n v="0"/>
    <n v="0"/>
    <s v="S"/>
    <n v="0"/>
    <n v="4615"/>
    <n v="192"/>
    <s v="&lt; 6000 HDD"/>
    <n v="5"/>
    <n v="95"/>
    <n v="28"/>
    <s v="Yes"/>
    <n v="66"/>
    <n v="66"/>
    <n v="73"/>
    <n v="73"/>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4500"/>
    <n v="4500"/>
    <n v="14"/>
    <n v="189000"/>
    <n v="15.879849999999999"/>
    <n v="0"/>
    <n v="0"/>
    <n v="100"/>
    <n v="0"/>
    <n v="0"/>
    <n v="0"/>
    <n v="0"/>
    <n v="0"/>
    <n v="0"/>
    <n v="0"/>
    <n v="100"/>
    <n v="0"/>
    <n v="0"/>
    <n v="30012.92"/>
    <n v="0"/>
    <n v="100"/>
    <n v="0"/>
    <s v="S"/>
    <n v="0"/>
    <s v="Age of Building"/>
    <n v="0"/>
    <n v="0"/>
    <n v="0"/>
    <n v="100"/>
    <n v="100"/>
    <n v="0"/>
    <n v="0"/>
    <n v="0"/>
    <n v="0"/>
    <n v="124000"/>
    <n v="100"/>
    <n v="0"/>
    <n v="0"/>
    <n v="0"/>
    <b v="0"/>
    <n v="0"/>
    <n v="0"/>
    <n v="100"/>
    <n v="0"/>
    <n v="0"/>
    <n v="1.686771"/>
    <n v="1.686771"/>
    <s v="NA"/>
    <n v="3.68E-5"/>
    <n v="0"/>
    <n v="641180.4"/>
    <s v="NA"/>
    <n v="14"/>
    <n v="0"/>
    <n v="12"/>
    <n v="12"/>
    <s v="N"/>
    <n v="50"/>
    <n v="0"/>
    <n v="0"/>
    <n v="0"/>
    <n v="85.862889999999993"/>
    <n v="64.905190000000005"/>
    <n v="90.599459999999993"/>
    <n v="0"/>
    <n v="0"/>
    <n v="0"/>
    <n v="11.91112"/>
    <n v="14.90287"/>
    <n v="6.991536"/>
    <n v="0"/>
    <n v="0"/>
    <n v="0"/>
    <n v="0"/>
    <n v="0"/>
    <n v="0"/>
    <n v="2.2259880000000001"/>
    <n v="20.191939999999999"/>
    <n v="2.4090090000000002"/>
    <n v="0"/>
    <n v="0"/>
    <n v="0"/>
    <n v="0"/>
    <n v="0"/>
    <n v="0"/>
    <n v="100"/>
    <n v="100"/>
    <n v="100"/>
    <n v="0"/>
    <n v="0"/>
    <n v="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5.862889999999993"/>
    <n v="64.905190000000005"/>
    <n v="90.599459999999993"/>
    <n v="11.91112"/>
    <n v="14.90287"/>
    <n v="6.991536"/>
    <n v="2.2259880000000001"/>
    <n v="20.191939999999999"/>
    <n v="2.4090090000000002"/>
    <n v="0"/>
    <n v="0"/>
    <n v="0"/>
    <s v="NA"/>
    <s v="NA"/>
    <s v="NA"/>
    <s v="NA"/>
    <s v="NA"/>
    <s v="NA"/>
    <s v="NA"/>
    <s v="NA"/>
    <s v="NA"/>
    <s v="NA"/>
    <s v="NA"/>
    <s v="NA"/>
    <s v="NA"/>
    <s v="NA"/>
    <s v="NA"/>
    <b v="0"/>
    <n v="0"/>
    <b v="1"/>
    <n v="100"/>
    <b v="0"/>
    <n v="0"/>
    <b v="0"/>
    <n v="0"/>
    <b v="0"/>
    <n v="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Boiler"/>
    <s v="Natural Gas"/>
    <s v="Natural Gas"/>
    <s v="NA"/>
    <s v="None"/>
    <s v="NA"/>
    <s v="NA"/>
    <s v="NA"/>
    <n v="2"/>
    <s v="Natural Gas"/>
    <n v="4100"/>
    <n v="4"/>
    <n v="4"/>
    <s v="C"/>
    <s v="N"/>
    <s v="N"/>
    <s v="Chiller"/>
    <s v="NA"/>
    <s v="None"/>
    <s v="NA"/>
    <n v="6"/>
    <n v="530"/>
    <n v="4"/>
    <n v="4"/>
    <s v="Screw"/>
    <s v="Y"/>
    <s v="Y"/>
    <b v="1"/>
    <b v="0"/>
    <b v="0"/>
    <b v="0"/>
    <b v="0"/>
    <b v="0"/>
    <b v="0"/>
    <b v="1"/>
    <b v="0"/>
    <b v="1"/>
    <b v="1"/>
    <n v="1694.9079999999999"/>
    <n v="4"/>
    <n v="4"/>
    <n v="0"/>
    <n v="0"/>
    <n v="0"/>
    <n v="0"/>
    <n v="100"/>
    <n v="0"/>
    <n v="100"/>
    <n v="0"/>
    <s v="NA"/>
    <s v="NA"/>
    <s v="NA"/>
    <s v="NA"/>
    <s v="NA"/>
    <s v="NA"/>
    <s v="NA"/>
    <s v="NA"/>
    <s v="NA"/>
    <b v="0"/>
    <n v="0"/>
    <s v="NA"/>
    <s v="NA"/>
    <b v="1"/>
    <n v="36"/>
    <s v="CFL"/>
    <b v="0"/>
    <n v="0"/>
    <s v="NA"/>
    <s v="NA"/>
    <n v="0"/>
    <n v="0"/>
    <n v="0"/>
    <n v="0"/>
    <n v="2"/>
    <n v="0"/>
    <n v="0"/>
    <b v="0"/>
    <b v="0"/>
    <b v="0"/>
    <b v="0"/>
    <b v="1"/>
    <b v="0"/>
    <n v="444"/>
    <s v="N"/>
    <s v="N"/>
    <s v="N"/>
    <s v="N"/>
    <s v="N"/>
    <s v="G"/>
    <s v="G"/>
    <n v="0"/>
    <n v="1"/>
    <n v="0"/>
    <s v="NA"/>
    <s v="NA"/>
    <s v="NA"/>
    <s v="NA"/>
    <s v="NA"/>
    <n v="0"/>
    <n v="0"/>
    <n v="0"/>
    <x v="1"/>
    <s v="NA"/>
    <s v="NA"/>
    <n v="0"/>
    <n v="0"/>
    <n v="0"/>
    <s v="NA"/>
    <s v="NA"/>
    <s v="NA"/>
    <s v="NA"/>
    <s v="NA"/>
    <s v="NA"/>
    <n v="9"/>
    <n v="0"/>
    <n v="0"/>
    <n v="0"/>
    <n v="0"/>
    <n v="0"/>
    <n v="0"/>
    <n v="0"/>
    <n v="0"/>
    <n v="0"/>
    <n v="10.894780000000001"/>
    <n v="1.7060489999999999"/>
    <s v="model"/>
    <n v="4141357"/>
    <n v="648508.4"/>
    <s v="NA"/>
    <s v="NA"/>
    <s v="NA"/>
    <s v="NA"/>
    <s v="NA"/>
    <s v="NA"/>
    <s v="NA"/>
    <s v="NA"/>
    <s v="NA"/>
    <s v="NA"/>
    <s v="NA"/>
    <s v="NA"/>
    <s v="NA"/>
    <s v="NA"/>
    <s v="NA"/>
    <s v="NA"/>
    <s v="NA"/>
    <s v="NA"/>
    <s v="NA"/>
    <s v="NA"/>
    <s v="NA"/>
    <s v="NA"/>
    <s v="NA"/>
    <s v="NA"/>
    <n v="0.10237499999999999"/>
    <n v="4.0725999999999998E-2"/>
    <s v="model"/>
    <n v="38915.050000000003"/>
    <n v="15480.83"/>
    <s v="NA"/>
    <s v="NA"/>
    <s v="NA"/>
    <s v="NA"/>
    <s v="NA"/>
    <s v="NA"/>
    <s v="NA"/>
    <s v="NA"/>
    <s v="NA"/>
    <s v="NA"/>
    <s v="NA"/>
    <s v="NA"/>
    <s v="NA"/>
    <s v="NA"/>
    <s v="NA"/>
    <s v="NA"/>
    <s v="NA"/>
    <s v="NA"/>
    <s v="NA"/>
    <s v="NA"/>
    <s v="NA"/>
    <s v="NA"/>
    <s v="NA"/>
    <s v="NA"/>
  </r>
  <r>
    <x v="148"/>
    <x v="2"/>
    <s v="core"/>
    <x v="6"/>
    <x v="1"/>
    <s v="100,001+"/>
    <s v="urban"/>
    <n v="26"/>
    <n v="31.325510000000001"/>
    <n v="10793235"/>
    <n v="5383696"/>
    <n v="5383696"/>
    <n v="2009"/>
    <n v="2009"/>
    <s v="2004-2013"/>
    <s v="F"/>
    <m/>
    <s v="Office- Admin, Professional, Government, Financial"/>
    <m/>
    <s v="Office"/>
    <s v="Office"/>
    <s v="Medium Office"/>
    <b v="0"/>
    <s v="Office"/>
    <n v="75"/>
    <s v="Assembly / Recreation"/>
    <n v="18"/>
    <s v="NA"/>
    <n v="0"/>
    <n v="7"/>
    <n v="0"/>
    <n v="50.119720000000001"/>
    <n v="344551"/>
    <n v="171863"/>
    <n v="172688"/>
    <x v="3"/>
    <n v="100"/>
    <n v="0"/>
    <n v="100"/>
    <n v="100"/>
    <n v="100"/>
    <n v="0"/>
    <n v="0"/>
    <n v="6"/>
    <n v="5"/>
    <n v="22"/>
    <s v="M"/>
    <n v="6"/>
    <n v="4615"/>
    <n v="192"/>
    <s v="&lt; 6000 HDD"/>
    <n v="0"/>
    <n v="100"/>
    <n v="1"/>
    <s v="Yes"/>
    <n v="65"/>
    <n v="65"/>
    <n v="65"/>
    <n v="65"/>
    <n v="1"/>
    <n v="0"/>
    <n v="0"/>
    <s v="60-79 Hrs/Wk"/>
    <n v="52"/>
    <b v="1"/>
    <b v="0"/>
    <b v="1"/>
    <b v="0"/>
    <b v="0"/>
    <b v="0"/>
    <b v="0"/>
    <b v="0"/>
    <b v="0"/>
    <b v="1"/>
    <b v="0"/>
    <b v="0"/>
    <n v="400"/>
    <s v="No"/>
    <s v="NA"/>
    <s v="NA"/>
    <s v="No"/>
    <s v="No"/>
    <s v="NA"/>
    <s v="NA"/>
    <s v="No"/>
    <s v="No"/>
    <s v="NA"/>
    <s v="NA"/>
    <s v="No"/>
    <s v="No"/>
    <s v="NA"/>
    <s v="NA"/>
    <s v="No"/>
    <s v="No"/>
    <s v="NA"/>
    <s v="NA"/>
    <s v="No"/>
    <s v="No"/>
    <s v="NA"/>
    <s v="NA"/>
    <s v="No"/>
    <s v="No"/>
    <s v="NA"/>
    <s v="NA"/>
    <s v="No"/>
    <s v="No"/>
    <s v="NA"/>
    <s v="NA"/>
    <s v="No"/>
    <n v="739"/>
    <n v="702"/>
    <n v="9"/>
    <n v="38241"/>
    <n v="57.5"/>
    <n v="0"/>
    <n v="100"/>
    <n v="0"/>
    <n v="0"/>
    <n v="0"/>
    <n v="0"/>
    <n v="0"/>
    <n v="0"/>
    <n v="0"/>
    <n v="0"/>
    <n v="100"/>
    <n v="0"/>
    <n v="0"/>
    <n v="21988.58"/>
    <n v="0"/>
    <n v="100"/>
    <n v="0"/>
    <s v="P"/>
    <n v="0"/>
    <s v="0-5 years"/>
    <n v="0"/>
    <n v="0"/>
    <n v="100"/>
    <n v="0"/>
    <n v="0"/>
    <n v="100"/>
    <n v="0"/>
    <n v="0"/>
    <n v="0"/>
    <n v="30000"/>
    <n v="100"/>
    <n v="0"/>
    <n v="0"/>
    <n v="0"/>
    <b v="0"/>
    <n v="0"/>
    <n v="0"/>
    <n v="100"/>
    <n v="0"/>
    <n v="0"/>
    <n v="0.80077600000000004"/>
    <n v="0.446575"/>
    <n v="9.4065999999999997E-2"/>
    <n v="0"/>
    <n v="7.0499999999999998E-3"/>
    <n v="137623.79999999999"/>
    <n v="16244"/>
    <n v="0"/>
    <n v="1211.7159999999999"/>
    <n v="9.0362419999999997"/>
    <n v="9.3261810000000001"/>
    <s v="Y"/>
    <n v="3"/>
    <n v="95.112350000000006"/>
    <n v="94.595699999999994"/>
    <n v="96.992469999999997"/>
    <n v="0.51901799999999998"/>
    <n v="0.89593400000000001"/>
    <n v="0.529277"/>
    <n v="0"/>
    <n v="0"/>
    <n v="0"/>
    <n v="4.3686309999999997"/>
    <n v="4.5083700000000002"/>
    <n v="2.478256"/>
    <n v="0"/>
    <n v="0"/>
    <n v="0"/>
    <n v="0"/>
    <n v="0"/>
    <n v="0"/>
    <n v="0"/>
    <n v="0"/>
    <n v="0"/>
    <n v="0"/>
    <n v="0"/>
    <n v="0"/>
    <n v="0"/>
    <n v="0"/>
    <n v="0"/>
    <s v="NA"/>
    <s v="NA"/>
    <s v="NA"/>
    <s v="NA"/>
    <s v="NA"/>
    <s v="NA"/>
    <n v="7.0163080000000004"/>
    <n v="21.401350000000001"/>
    <n v="7.0163080000000004"/>
    <n v="92.983689999999996"/>
    <n v="78.598650000000006"/>
    <n v="92.983689999999996"/>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5.631370000000004"/>
    <n v="95.491630000000001"/>
    <n v="97.521739999999994"/>
    <n v="0.74439699999999998"/>
    <n v="2.343213"/>
    <n v="0.42228500000000002"/>
    <n v="0"/>
    <n v="0"/>
    <n v="0"/>
    <n v="3.6242329999999998"/>
    <n v="2.1651579999999999"/>
    <n v="2.055971"/>
    <s v="NA"/>
    <s v="NA"/>
    <s v="NA"/>
    <s v="NA"/>
    <s v="NA"/>
    <s v="NA"/>
    <s v="NA"/>
    <s v="NA"/>
    <s v="NA"/>
    <s v="NA"/>
    <s v="NA"/>
    <s v="NA"/>
    <s v="NA"/>
    <s v="NA"/>
    <s v="NA"/>
    <b v="0"/>
    <n v="0"/>
    <b v="0"/>
    <n v="0"/>
    <b v="0"/>
    <n v="0"/>
    <b v="1"/>
    <n v="100"/>
    <b v="0"/>
    <n v="0"/>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n v="0"/>
    <n v="0"/>
    <n v="0"/>
    <n v="93.129769999999994"/>
    <n v="87.142859999999999"/>
    <n v="96.058009999999996"/>
    <n v="0"/>
    <n v="0"/>
    <n v="0"/>
    <n v="6.8702290000000001"/>
    <n v="12.857139999999999"/>
    <n v="3.9419949999999999"/>
    <n v="0"/>
    <n v="0"/>
    <n v="0"/>
    <n v="0"/>
    <n v="0"/>
    <n v="0"/>
    <n v="0"/>
    <n v="0"/>
    <n v="0"/>
    <n v="0"/>
    <n v="0"/>
    <n v="0"/>
    <n v="0"/>
    <n v="0"/>
    <n v="0"/>
    <b v="0"/>
    <n v="0"/>
    <b v="0"/>
    <n v="0"/>
    <b v="1"/>
    <n v="100"/>
    <b v="0"/>
    <n v="0"/>
    <b v="0"/>
    <n v="0"/>
    <s v="SZ Ducted"/>
    <s v="standard"/>
    <s v="Variable Air Volume"/>
    <s v="A"/>
    <s v="NA"/>
    <n v="65"/>
    <n v="50"/>
    <n v="100"/>
    <n v="0"/>
    <s v="Electric Resistance"/>
    <s v="Electricity"/>
    <s v="None"/>
    <s v="5-9 Years"/>
    <s v="Heat Pump"/>
    <s v="Electricity"/>
    <s v="None"/>
    <s v="5-9 Years"/>
    <s v="NA"/>
    <s v="NA"/>
    <s v="NA"/>
    <s v="NA"/>
    <s v="NA"/>
    <s v="NA"/>
    <s v="NA"/>
    <s v="NA"/>
    <s v="DX - Air"/>
    <s v="5-9 Years"/>
    <s v="DX - Water"/>
    <s v="5-9 Years"/>
    <s v="NA"/>
    <s v="NA"/>
    <s v="NA"/>
    <s v="NA"/>
    <s v="NA"/>
    <s v="NA"/>
    <s v="NA"/>
    <b v="1"/>
    <b v="0"/>
    <b v="0"/>
    <b v="0"/>
    <b v="0"/>
    <b v="0"/>
    <b v="0"/>
    <b v="1"/>
    <b v="1"/>
    <b v="1"/>
    <b v="1"/>
    <n v="105.77200000000001"/>
    <n v="5"/>
    <n v="5"/>
    <n v="29.032260000000001"/>
    <n v="70.967740000000006"/>
    <n v="0"/>
    <n v="0"/>
    <n v="0"/>
    <n v="100"/>
    <n v="0"/>
    <n v="0"/>
    <s v="NA"/>
    <s v="NA"/>
    <s v="NA"/>
    <s v="NA"/>
    <s v="NA"/>
    <s v="NA"/>
    <s v="NA"/>
    <s v="NA"/>
    <s v="NA"/>
    <s v="NA"/>
    <s v="NA"/>
    <s v="NA"/>
    <s v="NA"/>
    <s v="NA"/>
    <s v="NA"/>
    <s v="NA"/>
    <s v="NA"/>
    <s v="NA"/>
    <s v="NA"/>
    <s v="NA"/>
    <n v="6"/>
    <n v="6"/>
    <n v="6"/>
    <n v="0"/>
    <n v="2"/>
    <n v="0"/>
    <n v="2"/>
    <b v="1"/>
    <b v="0"/>
    <b v="0"/>
    <b v="0"/>
    <b v="0"/>
    <b v="0"/>
    <n v="3200"/>
    <s v="N"/>
    <s v="N"/>
    <s v="N"/>
    <s v="N"/>
    <s v="N"/>
    <s v="E"/>
    <s v="N"/>
    <s v="NA"/>
    <s v="NA"/>
    <s v="NA"/>
    <s v="NA"/>
    <s v="NA"/>
    <s v="NA"/>
    <s v="NA"/>
    <s v="NA"/>
    <n v="0"/>
    <n v="0"/>
    <n v="0"/>
    <x v="1"/>
    <s v="NA"/>
    <s v="NA"/>
    <n v="0"/>
    <n v="0"/>
    <n v="0"/>
    <s v="NA"/>
    <s v="NA"/>
    <s v="NA"/>
    <s v="NA"/>
    <s v="NA"/>
    <s v="NA"/>
    <n v="0"/>
    <n v="700"/>
    <n v="200"/>
    <n v="350"/>
    <n v="12"/>
    <n v="12"/>
    <n v="0"/>
    <n v="0"/>
    <n v="0"/>
    <n v="0"/>
    <n v="14.23414"/>
    <n v="13.95027"/>
    <s v="actual"/>
    <n v="2446323"/>
    <n v="2397536"/>
    <n v="255848.4"/>
    <n v="211919.6"/>
    <n v="228070.2"/>
    <n v="195286.8"/>
    <n v="182893.2"/>
    <n v="178631.8"/>
    <n v="204287.9"/>
    <n v="200762.1"/>
    <n v="182340"/>
    <n v="183277.2"/>
    <n v="198307.8"/>
    <n v="224697.60000000001"/>
    <n v="230810.3"/>
    <n v="201750"/>
    <n v="213859.9"/>
    <n v="194345.3"/>
    <n v="185071.5"/>
    <n v="171192.2"/>
    <n v="191831.7"/>
    <n v="197101.3"/>
    <n v="177489.1"/>
    <n v="193108.5"/>
    <n v="209549.3"/>
    <n v="231426.6"/>
    <s v="NA"/>
    <s v="NA"/>
    <s v="no gas"/>
    <s v="NA"/>
    <s v="NA"/>
    <s v="NA"/>
    <s v="NA"/>
    <s v="NA"/>
    <s v="NA"/>
    <s v="NA"/>
    <s v="NA"/>
    <s v="NA"/>
    <s v="NA"/>
    <s v="NA"/>
    <s v="NA"/>
    <s v="NA"/>
    <s v="NA"/>
    <s v="NA"/>
    <s v="NA"/>
    <s v="NA"/>
    <s v="NA"/>
    <s v="NA"/>
    <s v="NA"/>
    <s v="NA"/>
    <s v="NA"/>
    <s v="NA"/>
    <s v="NA"/>
    <s v="NA"/>
    <s v="NA"/>
  </r>
  <r>
    <x v="149"/>
    <x v="2"/>
    <s v="core"/>
    <x v="6"/>
    <x v="0"/>
    <s v="100,001+"/>
    <s v="urban"/>
    <n v="23"/>
    <n v="22.786349999999999"/>
    <n v="6712676"/>
    <n v="5674712"/>
    <n v="5674712"/>
    <n v="1959"/>
    <n v="1959"/>
    <s v="Pre-1980"/>
    <s v="F"/>
    <m/>
    <s v="Office- Admin, Professional, Government, Financial"/>
    <m/>
    <s v="Office"/>
    <s v="Office"/>
    <s v="Medium Office"/>
    <b v="0"/>
    <s v="Office"/>
    <n v="100"/>
    <s v="NA"/>
    <n v="0"/>
    <s v="NA"/>
    <n v="0"/>
    <n v="0"/>
    <n v="0"/>
    <n v="15.46274"/>
    <n v="294592"/>
    <n v="249040"/>
    <n v="45552"/>
    <x v="3"/>
    <n v="100"/>
    <n v="0"/>
    <n v="100"/>
    <n v="100"/>
    <n v="100"/>
    <n v="0"/>
    <n v="0"/>
    <n v="17"/>
    <n v="0"/>
    <n v="0"/>
    <s v="S"/>
    <n v="0"/>
    <n v="4615"/>
    <n v="192"/>
    <s v="&lt; 6000 HDD"/>
    <n v="2"/>
    <n v="98"/>
    <n v="29"/>
    <s v="Yes"/>
    <n v="62.5"/>
    <n v="62.5"/>
    <n v="62.5"/>
    <n v="62.5"/>
    <n v="0"/>
    <n v="0"/>
    <n v="0"/>
    <s v="60-79 Hrs/Wk"/>
    <n v="52"/>
    <b v="1"/>
    <b v="0"/>
    <b v="0"/>
    <b v="0"/>
    <b v="0"/>
    <b v="0"/>
    <b v="0"/>
    <b v="1"/>
    <b v="0"/>
    <s v="NA"/>
    <s v="NA"/>
    <s v="NA"/>
    <s v="NA"/>
    <s v="Yes"/>
    <n v="6"/>
    <n v="100"/>
    <s v="No"/>
    <s v="Yes"/>
    <n v="6"/>
    <n v="100"/>
    <s v="No"/>
    <s v="Yes"/>
    <n v="15"/>
    <n v="10"/>
    <s v="No"/>
    <s v="No"/>
    <s v="NA"/>
    <s v="NA"/>
    <s v="No"/>
    <s v="Yes"/>
    <n v="8"/>
    <n v="100"/>
    <s v="No"/>
    <s v="No"/>
    <s v="NA"/>
    <s v="NA"/>
    <s v="No"/>
    <s v="Yes"/>
    <n v="13"/>
    <n v="100"/>
    <s v="No"/>
    <s v="Yes"/>
    <n v="13"/>
    <n v="100"/>
    <s v="No"/>
    <n v="562"/>
    <n v="562"/>
    <n v="13"/>
    <n v="124202"/>
    <n v="90"/>
    <n v="0"/>
    <n v="100"/>
    <n v="0"/>
    <n v="0"/>
    <n v="0"/>
    <n v="0"/>
    <n v="0"/>
    <n v="0"/>
    <n v="100"/>
    <n v="0"/>
    <n v="0"/>
    <n v="0"/>
    <n v="0"/>
    <n v="111781.8"/>
    <n v="0"/>
    <n v="100"/>
    <n v="0"/>
    <s v="C"/>
    <n v="0"/>
    <s v="10-20 years"/>
    <n v="0"/>
    <n v="0"/>
    <n v="0"/>
    <n v="100"/>
    <n v="0"/>
    <n v="100"/>
    <n v="0"/>
    <n v="0"/>
    <n v="0"/>
    <n v="15184"/>
    <n v="100"/>
    <n v="0"/>
    <n v="0"/>
    <n v="0"/>
    <b v="0"/>
    <n v="0"/>
    <n v="100"/>
    <n v="0"/>
    <n v="0"/>
    <n v="0"/>
    <n v="0.56815400000000005"/>
    <n v="0.56553799999999999"/>
    <n v="0.55123800000000001"/>
    <n v="0"/>
    <n v="1.1424E-2"/>
    <n v="141493"/>
    <n v="25110"/>
    <n v="0"/>
    <n v="2845.1239999999998"/>
    <n v="9.0115339999999993"/>
    <n v="9.0115339999999993"/>
    <s v="Y"/>
    <n v="25"/>
    <n v="0"/>
    <n v="0"/>
    <n v="0"/>
    <n v="89.586759999999998"/>
    <n v="73.240189999999998"/>
    <n v="93.92662"/>
    <n v="0"/>
    <n v="0"/>
    <n v="0"/>
    <n v="10.41324"/>
    <n v="26.759810000000002"/>
    <n v="6.0733790000000001"/>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89.586759999999998"/>
    <n v="73.240189999999998"/>
    <n v="93.92662"/>
    <n v="10.41324"/>
    <n v="26.759810000000002"/>
    <n v="6.0733790000000001"/>
    <n v="0"/>
    <n v="0"/>
    <n v="0"/>
    <n v="0"/>
    <n v="0"/>
    <n v="0"/>
    <s v="NA"/>
    <s v="NA"/>
    <s v="NA"/>
    <s v="NA"/>
    <s v="NA"/>
    <s v="NA"/>
    <s v="NA"/>
    <s v="NA"/>
    <s v="NA"/>
    <s v="NA"/>
    <s v="NA"/>
    <s v="NA"/>
    <s v="NA"/>
    <s v="NA"/>
    <s v="NA"/>
    <b v="0"/>
    <n v="0"/>
    <b v="1"/>
    <n v="1.887019"/>
    <b v="0"/>
    <n v="0"/>
    <b v="1"/>
    <n v="24.450679999999998"/>
    <b v="1"/>
    <n v="10.375069999999999"/>
    <b v="0"/>
    <n v="0"/>
    <b v="0"/>
    <n v="0"/>
    <b v="1"/>
    <n v="63.287230000000001"/>
    <n v="40.068559999999998"/>
    <n v="60"/>
    <n v="40.068559999999998"/>
    <n v="59.931440000000002"/>
    <n v="40"/>
    <n v="59.931440000000002"/>
    <n v="0"/>
    <n v="0"/>
    <n v="0"/>
    <n v="0"/>
    <n v="0"/>
    <n v="0"/>
    <n v="0"/>
    <n v="0"/>
    <n v="0"/>
    <n v="0"/>
    <n v="0"/>
    <n v="0"/>
    <n v="0"/>
    <n v="0"/>
    <n v="0"/>
    <n v="0"/>
    <n v="0"/>
    <n v="0"/>
    <n v="0"/>
    <n v="0"/>
    <n v="0"/>
    <n v="100"/>
    <n v="100"/>
    <n v="100"/>
    <n v="0"/>
    <n v="0"/>
    <n v="0"/>
    <n v="0"/>
    <n v="0"/>
    <n v="0"/>
    <n v="0"/>
    <n v="0"/>
    <n v="0"/>
    <b v="0"/>
    <n v="0"/>
    <b v="0"/>
    <n v="0"/>
    <b v="1"/>
    <n v="100"/>
    <b v="0"/>
    <n v="0"/>
    <b v="0"/>
    <n v="0"/>
    <b v="0"/>
    <n v="0"/>
    <n v="0"/>
    <n v="0"/>
    <n v="0"/>
    <n v="100"/>
    <n v="100"/>
    <n v="100"/>
    <n v="0"/>
    <n v="0"/>
    <n v="0"/>
    <n v="0"/>
    <n v="0"/>
    <n v="0"/>
    <n v="0"/>
    <n v="0"/>
    <n v="0"/>
    <n v="0"/>
    <n v="0"/>
    <n v="0"/>
    <n v="0"/>
    <n v="0"/>
    <n v="0"/>
    <n v="0"/>
    <n v="0"/>
    <n v="0"/>
    <n v="0"/>
    <n v="0"/>
    <n v="0"/>
    <b v="0"/>
    <n v="0"/>
    <b v="0"/>
    <n v="0"/>
    <b v="1"/>
    <n v="100"/>
    <b v="0"/>
    <n v="0"/>
    <b v="0"/>
    <n v="0"/>
    <s v="VAV"/>
    <s v="standard"/>
    <s v="Inlet Vane"/>
    <s v="A"/>
    <s v="N"/>
    <n v="400"/>
    <n v="120"/>
    <n v="100"/>
    <n v="0"/>
    <s v="Electric Resistance"/>
    <s v="Electricity"/>
    <s v="Other"/>
    <s v="10-19 Years"/>
    <s v="None"/>
    <s v="NA"/>
    <s v="NA"/>
    <s v="NA"/>
    <n v="1"/>
    <s v="Off-site Steam"/>
    <n v="0"/>
    <n v="0"/>
    <n v="0"/>
    <s v="NA"/>
    <s v="NA"/>
    <s v="NA"/>
    <s v="Chiller"/>
    <s v="10-19 Years"/>
    <s v="None"/>
    <s v="NA"/>
    <n v="2"/>
    <n v="450"/>
    <n v="21"/>
    <n v="21"/>
    <s v="Centrifugal"/>
    <s v="Y"/>
    <s v="N"/>
    <b v="0"/>
    <b v="1"/>
    <b v="0"/>
    <b v="0"/>
    <b v="0"/>
    <b v="0"/>
    <b v="0"/>
    <b v="1"/>
    <b v="1"/>
    <b v="1"/>
    <b v="1"/>
    <n v="1385.568"/>
    <s v="NA"/>
    <s v="NA"/>
    <n v="0"/>
    <n v="0"/>
    <n v="0"/>
    <n v="0"/>
    <n v="100"/>
    <n v="0"/>
    <n v="0"/>
    <n v="100"/>
    <s v="NA"/>
    <s v="NA"/>
    <s v="NA"/>
    <s v="NA"/>
    <s v="NA"/>
    <s v="NA"/>
    <s v="NA"/>
    <s v="NA"/>
    <s v="NA"/>
    <s v="NA"/>
    <s v="NA"/>
    <s v="NA"/>
    <s v="NA"/>
    <s v="NA"/>
    <s v="NA"/>
    <s v="NA"/>
    <s v="NA"/>
    <s v="NA"/>
    <s v="NA"/>
    <s v="NA"/>
    <s v="NA"/>
    <s v="NA"/>
    <n v="0"/>
    <n v="0"/>
    <n v="0"/>
    <n v="0"/>
    <n v="0"/>
    <b v="0"/>
    <b v="0"/>
    <b v="0"/>
    <b v="0"/>
    <b v="0"/>
    <b v="0"/>
    <n v="0"/>
    <s v="NA"/>
    <s v="NA"/>
    <s v="NA"/>
    <s v="NA"/>
    <s v="NA"/>
    <s v="NA"/>
    <s v="NA"/>
    <s v="NA"/>
    <s v="NA"/>
    <s v="NA"/>
    <s v="NA"/>
    <s v="NA"/>
    <s v="NA"/>
    <s v="NA"/>
    <s v="NA"/>
    <n v="0"/>
    <n v="0"/>
    <n v="0"/>
    <x v="1"/>
    <s v="NA"/>
    <s v="NA"/>
    <n v="0"/>
    <n v="0"/>
    <n v="0"/>
    <s v="NA"/>
    <s v="NA"/>
    <s v="NA"/>
    <s v="NA"/>
    <s v="NA"/>
    <s v="NA"/>
    <n v="0"/>
    <n v="700"/>
    <n v="2000"/>
    <n v="50"/>
    <n v="50"/>
    <n v="5"/>
    <n v="1"/>
    <n v="0"/>
    <n v="0"/>
    <n v="0"/>
    <n v="17.936250000000001"/>
    <n v="18.226279999999999"/>
    <s v="actual"/>
    <n v="4466844"/>
    <n v="4539072"/>
    <n v="354141.7"/>
    <n v="325323.7"/>
    <n v="353584.1"/>
    <n v="354414.1"/>
    <n v="377117.5"/>
    <n v="384509.5"/>
    <n v="422826.9"/>
    <n v="429908.9"/>
    <n v="389145.9"/>
    <n v="367287"/>
    <n v="352075.7"/>
    <n v="356508.8"/>
    <n v="378755.9"/>
    <n v="342102.1"/>
    <n v="378755.9"/>
    <n v="366537.9"/>
    <n v="380412.7"/>
    <n v="372751"/>
    <n v="406507.7"/>
    <n v="411478.2"/>
    <n v="377721.5"/>
    <n v="378755.9"/>
    <n v="366537.9"/>
    <n v="378755.9"/>
    <s v="NA"/>
    <s v="NA"/>
    <s v="no gas"/>
    <s v="NA"/>
    <s v="NA"/>
    <s v="NA"/>
    <s v="NA"/>
    <s v="NA"/>
    <s v="NA"/>
    <s v="NA"/>
    <s v="NA"/>
    <s v="NA"/>
    <s v="NA"/>
    <s v="NA"/>
    <s v="NA"/>
    <s v="NA"/>
    <s v="NA"/>
    <s v="NA"/>
    <s v="NA"/>
    <s v="NA"/>
    <s v="NA"/>
    <s v="NA"/>
    <s v="NA"/>
    <s v="NA"/>
    <s v="NA"/>
    <s v="NA"/>
    <s v="NA"/>
    <s v="NA"/>
    <s v="NA"/>
  </r>
  <r>
    <x v="150"/>
    <x v="2"/>
    <s v="core"/>
    <x v="6"/>
    <x v="0"/>
    <s v="100,001+"/>
    <s v="urban"/>
    <n v="23"/>
    <n v="22.786349999999999"/>
    <n v="11826114"/>
    <n v="9969027"/>
    <n v="9969027"/>
    <n v="1986"/>
    <n v="1986"/>
    <s v="1981-2003"/>
    <s v="F"/>
    <m/>
    <s v="Office- Admin, Professional, Government, Financial"/>
    <m/>
    <s v="Office"/>
    <s v="Office"/>
    <s v="Medium Office"/>
    <b v="0"/>
    <s v="Office"/>
    <n v="92"/>
    <s v="Assembly / Recreation"/>
    <n v="8"/>
    <s v="NA"/>
    <n v="0"/>
    <n v="0"/>
    <n v="0"/>
    <n v="15.703279999999999"/>
    <n v="519000"/>
    <n v="437500"/>
    <n v="81500"/>
    <x v="3"/>
    <n v="100"/>
    <n v="0"/>
    <n v="100"/>
    <n v="100"/>
    <n v="100"/>
    <n v="0"/>
    <n v="0"/>
    <n v="25"/>
    <n v="5"/>
    <n v="0"/>
    <s v="S"/>
    <n v="0"/>
    <n v="4615"/>
    <n v="192"/>
    <s v="&lt; 6000 HDD"/>
    <n v="0"/>
    <n v="100"/>
    <n v="24"/>
    <s v="Yes"/>
    <n v="75"/>
    <n v="75"/>
    <n v="75"/>
    <n v="75"/>
    <n v="1"/>
    <n v="1"/>
    <n v="0"/>
    <s v="60-79 Hrs/Wk"/>
    <n v="52"/>
    <b v="1"/>
    <b v="0"/>
    <b v="0"/>
    <b v="0"/>
    <b v="0"/>
    <b v="0"/>
    <b v="0"/>
    <b v="0"/>
    <b v="0"/>
    <s v="NA"/>
    <s v="NA"/>
    <s v="NA"/>
    <s v="NA"/>
    <s v="Yes"/>
    <n v="10"/>
    <n v="100"/>
    <s v="Unknown"/>
    <s v="Yes"/>
    <n v="10"/>
    <n v="100"/>
    <s v="Unknown"/>
    <s v="Yes"/>
    <n v="10"/>
    <n v="100"/>
    <s v="Unknown"/>
    <s v="No"/>
    <s v="NA"/>
    <s v="NA"/>
    <s v="Unknown"/>
    <s v="No"/>
    <s v="NA"/>
    <s v="NA"/>
    <s v="Unknown"/>
    <s v="No"/>
    <s v="NA"/>
    <s v="NA"/>
    <s v="Unknown"/>
    <s v="No"/>
    <s v="NA"/>
    <s v="NA"/>
    <s v="Unknown"/>
    <s v="No"/>
    <s v="NA"/>
    <s v="NA"/>
    <s v="Unknown"/>
    <s v="NA"/>
    <s v="NA"/>
    <n v="12"/>
    <n v="335985.1"/>
    <n v="99.321849999999998"/>
    <n v="0"/>
    <n v="0"/>
    <n v="0"/>
    <n v="0"/>
    <n v="0"/>
    <n v="0"/>
    <n v="100"/>
    <n v="0"/>
    <n v="100"/>
    <n v="0"/>
    <n v="0"/>
    <n v="0"/>
    <n v="0"/>
    <n v="333706.7"/>
    <n v="0"/>
    <n v="100"/>
    <n v="0"/>
    <s v="C"/>
    <n v="0"/>
    <s v="Age of Building"/>
    <n v="0"/>
    <n v="0"/>
    <n v="100"/>
    <n v="0"/>
    <n v="100"/>
    <n v="0"/>
    <n v="0"/>
    <n v="0"/>
    <n v="0"/>
    <n v="15000"/>
    <n v="100"/>
    <n v="0"/>
    <n v="0"/>
    <n v="0"/>
    <b v="0"/>
    <n v="0"/>
    <n v="0"/>
    <n v="0"/>
    <n v="0"/>
    <n v="100"/>
    <n v="0.891486"/>
    <n v="0.80443500000000001"/>
    <n v="0.33714100000000002"/>
    <n v="0"/>
    <n v="2.0569999999999998E-3"/>
    <n v="390025"/>
    <n v="27477"/>
    <n v="0"/>
    <n v="900"/>
    <n v="8.8312399999999993"/>
    <n v="9.6777870000000004"/>
    <s v="Y"/>
    <n v="0"/>
    <n v="3.4679829999999998"/>
    <n v="3.918669"/>
    <n v="3.7056979999999999"/>
    <n v="82.074740000000006"/>
    <n v="57.486139999999999"/>
    <n v="87.700620000000001"/>
    <n v="0"/>
    <n v="0"/>
    <n v="0"/>
    <n v="14.457280000000001"/>
    <n v="38.595190000000002"/>
    <n v="8.5936859999999999"/>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2.848940000000001"/>
    <n v="21.31833"/>
    <n v="12.848940000000001"/>
    <n v="0"/>
    <n v="0"/>
    <n v="0"/>
    <n v="87.151060000000001"/>
    <n v="78.681669999999997"/>
    <n v="87.151060000000001"/>
    <s v="NA"/>
    <s v="NA"/>
    <s v="NA"/>
    <s v="NA"/>
    <s v="NA"/>
    <s v="NA"/>
    <s v="NA"/>
    <s v="NA"/>
    <s v="NA"/>
    <s v="NA"/>
    <s v="NA"/>
    <s v="NA"/>
    <n v="0"/>
    <n v="0"/>
    <n v="0"/>
    <n v="85.542720000000003"/>
    <n v="61.404809999999998"/>
    <n v="91.406310000000005"/>
    <n v="0"/>
    <n v="0"/>
    <n v="0"/>
    <n v="0"/>
    <n v="0"/>
    <n v="0"/>
    <n v="14.457280000000001"/>
    <n v="38.595190000000002"/>
    <n v="8.593685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0"/>
    <n v="0"/>
    <b v="0"/>
    <n v="0"/>
    <b v="0"/>
    <n v="0"/>
    <b v="1"/>
    <n v="100"/>
    <n v="0"/>
    <n v="0"/>
    <n v="0"/>
    <n v="100"/>
    <n v="100"/>
    <n v="100"/>
    <n v="0"/>
    <n v="0"/>
    <n v="0"/>
    <n v="0"/>
    <n v="0"/>
    <n v="0"/>
    <n v="0"/>
    <n v="0"/>
    <n v="0"/>
    <n v="0"/>
    <n v="0"/>
    <n v="0"/>
    <n v="0"/>
    <n v="0"/>
    <n v="0"/>
    <n v="0"/>
    <n v="0"/>
    <n v="0"/>
    <n v="0"/>
    <n v="0"/>
    <n v="0"/>
    <b v="1"/>
    <n v="44.135089999999998"/>
    <b v="0"/>
    <n v="0"/>
    <b v="0"/>
    <n v="0"/>
    <b v="1"/>
    <n v="55.864910000000002"/>
    <b v="0"/>
    <n v="0"/>
    <s v="VAV"/>
    <s v="fpb_parallel"/>
    <s v="Variable Air Volume"/>
    <s v="A"/>
    <s v="Y"/>
    <s v="NA"/>
    <n v="25"/>
    <n v="100"/>
    <n v="0"/>
    <s v="Electric Resistance"/>
    <s v="Electricity"/>
    <s v="Electricity"/>
    <s v="20+ Years"/>
    <s v="Electric Resistance"/>
    <s v="Electricity"/>
    <s v="None"/>
    <s v="20+ Years"/>
    <s v="NA"/>
    <s v="NA"/>
    <s v="NA"/>
    <s v="NA"/>
    <s v="NA"/>
    <s v="NA"/>
    <s v="NA"/>
    <s v="NA"/>
    <s v="Chiller"/>
    <s v="20+ Years"/>
    <s v="DX - Air"/>
    <s v="NA"/>
    <n v="3"/>
    <n v="146.66669999999999"/>
    <n v="27"/>
    <n v="27"/>
    <s v="Reciprocating"/>
    <s v="NA"/>
    <s v="N"/>
    <b v="1"/>
    <b v="0"/>
    <b v="0"/>
    <b v="0"/>
    <b v="0"/>
    <b v="0"/>
    <b v="0"/>
    <b v="1"/>
    <b v="0"/>
    <b v="0"/>
    <b v="0"/>
    <n v="163.77600000000001"/>
    <n v="2"/>
    <n v="2"/>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s v="NA"/>
    <s v="NA"/>
    <s v="NA"/>
    <s v="NA"/>
    <n v="0"/>
    <n v="0"/>
    <n v="0"/>
    <n v="0"/>
    <n v="0"/>
    <n v="17.463789999999999"/>
    <n v="17.603020000000001"/>
    <s v="actual"/>
    <n v="7640406"/>
    <n v="7701321"/>
    <n v="784184.9"/>
    <n v="664904.30000000005"/>
    <n v="692946.2"/>
    <n v="598136.4"/>
    <n v="585311.30000000005"/>
    <n v="567602.9"/>
    <n v="621571.69999999995"/>
    <n v="617588.30000000005"/>
    <n v="562210.5"/>
    <n v="603952.6"/>
    <n v="633636.9"/>
    <n v="708360"/>
    <n v="735080.8"/>
    <n v="642570.1"/>
    <n v="681198.4"/>
    <n v="619120.6"/>
    <n v="591013.80000000005"/>
    <n v="550503.6"/>
    <n v="633432.1"/>
    <n v="654169.9"/>
    <n v="574507"/>
    <n v="615233.19999999995"/>
    <n v="667451.4"/>
    <n v="737040.1"/>
    <n v="0.13667799999999999"/>
    <n v="4.4455000000000001E-2"/>
    <s v="model"/>
    <n v="59796.55"/>
    <n v="19448.91"/>
    <s v="NA"/>
    <s v="NA"/>
    <s v="NA"/>
    <s v="NA"/>
    <s v="NA"/>
    <s v="NA"/>
    <s v="NA"/>
    <s v="NA"/>
    <s v="NA"/>
    <s v="NA"/>
    <s v="NA"/>
    <s v="NA"/>
    <s v="NA"/>
    <s v="NA"/>
    <s v="NA"/>
    <s v="NA"/>
    <s v="NA"/>
    <s v="NA"/>
    <s v="NA"/>
    <s v="NA"/>
    <s v="NA"/>
    <s v="NA"/>
    <s v="NA"/>
    <s v="NA"/>
  </r>
  <r>
    <x v="151"/>
    <x v="2"/>
    <s v="core"/>
    <x v="6"/>
    <x v="0"/>
    <s v="20,001-100,000"/>
    <s v="urban"/>
    <n v="22"/>
    <n v="158.30189999999999"/>
    <n v="3541213"/>
    <n v="3541213"/>
    <n v="3541213"/>
    <n v="2001"/>
    <n v="2002"/>
    <s v="1981-2003"/>
    <s v="F"/>
    <m/>
    <s v="Office- Admin, Professional, Government, Financial"/>
    <m/>
    <s v="Office"/>
    <s v="Office"/>
    <s v="Medium Office"/>
    <b v="1"/>
    <s v="Office"/>
    <n v="43.514530000000001"/>
    <s v="Dining"/>
    <n v="22.579350000000002"/>
    <s v="Assembly / Recreation"/>
    <n v="17.639700000000001"/>
    <n v="16.26643"/>
    <n v="0"/>
    <n v="0"/>
    <n v="22370"/>
    <n v="22370"/>
    <n v="0"/>
    <x v="1"/>
    <n v="100"/>
    <n v="0"/>
    <n v="100"/>
    <n v="100"/>
    <n v="100"/>
    <n v="0"/>
    <n v="0"/>
    <n v="2"/>
    <n v="0"/>
    <n v="522"/>
    <s v="S"/>
    <n v="0"/>
    <n v="5750"/>
    <n v="99"/>
    <s v="&lt; 6000 HDD"/>
    <n v="0"/>
    <n v="100"/>
    <n v="14"/>
    <s v="No"/>
    <n v="55.797049999999999"/>
    <n v="55.797049999999999"/>
    <n v="67.757930000000002"/>
    <n v="55.797049999999999"/>
    <n v="1"/>
    <n v="0.33985199999999999"/>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s v="NA"/>
    <s v="NA"/>
    <s v="NA"/>
    <n v="17179.400000000001"/>
    <n v="64.559200000000004"/>
    <n v="0"/>
    <n v="0"/>
    <n v="45.391150000000003"/>
    <n v="0"/>
    <n v="0"/>
    <n v="54.608849999999997"/>
    <n v="0"/>
    <n v="0"/>
    <n v="0"/>
    <n v="100"/>
    <n v="0"/>
    <n v="0"/>
    <n v="0"/>
    <n v="11090.88"/>
    <n v="0"/>
    <n v="100"/>
    <n v="0"/>
    <s v="S"/>
    <n v="0"/>
    <s v="Age of Building"/>
    <n v="100"/>
    <n v="0"/>
    <n v="0"/>
    <n v="0"/>
    <n v="100"/>
    <n v="0"/>
    <n v="0"/>
    <n v="0"/>
    <n v="0"/>
    <n v="11867.88"/>
    <n v="0"/>
    <n v="100"/>
    <n v="0"/>
    <n v="0"/>
    <b v="0"/>
    <n v="0"/>
    <n v="100"/>
    <n v="0"/>
    <n v="0"/>
    <n v="0"/>
    <n v="1.2701119999999999"/>
    <n v="1.2701119999999999"/>
    <s v="NA"/>
    <n v="4.2469999999999999E-3"/>
    <n v="0.16459199999999999"/>
    <n v="28412.41"/>
    <s v="NA"/>
    <n v="95"/>
    <n v="3681.9180000000001"/>
    <n v="8.7613830000000004"/>
    <n v="9"/>
    <s v="Y"/>
    <n v="20"/>
    <n v="0"/>
    <n v="0"/>
    <n v="0"/>
    <n v="71.237780000000001"/>
    <n v="51.86965"/>
    <n v="82.093069999999997"/>
    <n v="4.4691700000000001"/>
    <n v="2.4046789999999998"/>
    <n v="5.1501869999999998"/>
    <n v="16.656040000000001"/>
    <n v="43.718960000000003"/>
    <n v="10.67745"/>
    <n v="0"/>
    <n v="0"/>
    <n v="0"/>
    <n v="0"/>
    <n v="0"/>
    <n v="0"/>
    <n v="0"/>
    <n v="0"/>
    <n v="0"/>
    <n v="7.6370110000000002"/>
    <n v="2.0067110000000001"/>
    <n v="2.079297"/>
    <n v="0"/>
    <n v="0"/>
    <n v="0"/>
    <n v="0"/>
    <n v="0"/>
    <n v="0"/>
    <n v="100"/>
    <n v="100"/>
    <n v="100"/>
    <n v="100"/>
    <n v="100"/>
    <n v="100"/>
    <n v="0"/>
    <n v="0"/>
    <n v="0"/>
    <n v="0"/>
    <n v="0"/>
    <n v="0"/>
    <n v="100"/>
    <n v="100"/>
    <n v="100"/>
    <n v="0"/>
    <n v="0"/>
    <n v="0"/>
    <n v="0"/>
    <n v="0"/>
    <n v="0"/>
    <n v="0"/>
    <n v="0"/>
    <n v="0"/>
    <n v="0"/>
    <n v="0"/>
    <n v="0"/>
    <s v="NA"/>
    <s v="NA"/>
    <s v="NA"/>
    <s v="NA"/>
    <s v="NA"/>
    <s v="NA"/>
    <n v="0.14496000000000001"/>
    <n v="0.35458099999999998"/>
    <n v="0.14496000000000001"/>
    <n v="9.9608399999999993"/>
    <n v="23.978169999999999"/>
    <n v="9.9608399999999993"/>
    <n v="89.894199999999998"/>
    <n v="75.667249999999996"/>
    <n v="89.894199999999998"/>
    <n v="0"/>
    <n v="0"/>
    <n v="0"/>
    <n v="40.014519999999997"/>
    <n v="46.153849999999998"/>
    <n v="40.014519999999997"/>
    <n v="59.985480000000003"/>
    <n v="53.846150000000002"/>
    <n v="59.985480000000003"/>
    <n v="0"/>
    <n v="0"/>
    <n v="0"/>
    <n v="0"/>
    <n v="0"/>
    <n v="0"/>
    <n v="0"/>
    <n v="0"/>
    <n v="0"/>
    <n v="75.706950000000006"/>
    <n v="54.274329999999999"/>
    <n v="87.243250000000003"/>
    <n v="15.370900000000001"/>
    <n v="37.765830000000001"/>
    <n v="9.8536070000000002"/>
    <n v="0.71825600000000001"/>
    <n v="3.3444039999999999"/>
    <n v="0.46044299999999999"/>
    <n v="8.2038890000000002"/>
    <n v="4.6154339999999996"/>
    <n v="2.442698"/>
    <s v="NA"/>
    <s v="NA"/>
    <s v="NA"/>
    <s v="NA"/>
    <s v="NA"/>
    <s v="NA"/>
    <s v="NA"/>
    <s v="NA"/>
    <s v="NA"/>
    <s v="NA"/>
    <s v="NA"/>
    <s v="NA"/>
    <s v="NA"/>
    <s v="NA"/>
    <s v="NA"/>
    <b v="1"/>
    <n v="12.26831"/>
    <b v="0"/>
    <n v="0"/>
    <b v="0"/>
    <n v="0"/>
    <b v="0"/>
    <n v="0"/>
    <b v="1"/>
    <n v="87.73169"/>
    <b v="0"/>
    <n v="0"/>
    <b v="0"/>
    <n v="0"/>
    <b v="0"/>
    <n v="0"/>
    <n v="0"/>
    <n v="0"/>
    <n v="0"/>
    <n v="81.667169999999999"/>
    <n v="21.875"/>
    <n v="88.046139999999994"/>
    <n v="0"/>
    <n v="0"/>
    <n v="0"/>
    <n v="18.332830000000001"/>
    <n v="78.125"/>
    <n v="11.953860000000001"/>
    <n v="0"/>
    <n v="0"/>
    <n v="0"/>
    <n v="0"/>
    <n v="0"/>
    <n v="0"/>
    <n v="0"/>
    <n v="0"/>
    <n v="0"/>
    <n v="18.332830000000001"/>
    <n v="78.125"/>
    <n v="11.953860000000001"/>
    <n v="0"/>
    <n v="0"/>
    <n v="0"/>
    <n v="81.667169999999999"/>
    <n v="21.875"/>
    <n v="88.046139999999994"/>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2940320000000001"/>
    <n v="98.705969999999994"/>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1"/>
    <b v="1"/>
    <n v="66.534000000000006"/>
    <s v="NA"/>
    <s v="NA"/>
    <n v="0"/>
    <n v="100"/>
    <n v="0"/>
    <n v="0"/>
    <n v="0"/>
    <n v="100"/>
    <n v="0"/>
    <n v="0"/>
    <s v="NA"/>
    <s v="NA"/>
    <s v="NA"/>
    <s v="NA"/>
    <s v="NA"/>
    <s v="NA"/>
    <s v="NA"/>
    <s v="NA"/>
    <s v="NA"/>
    <b v="1"/>
    <n v="35"/>
    <n v="0"/>
    <s v="N"/>
    <b v="1"/>
    <n v="174"/>
    <s v="CFL"/>
    <b v="0"/>
    <n v="0"/>
    <s v="NA"/>
    <s v="NA"/>
    <n v="0"/>
    <n v="0"/>
    <n v="2"/>
    <n v="2"/>
    <n v="2"/>
    <n v="0"/>
    <n v="9"/>
    <b v="0"/>
    <b v="0"/>
    <b v="0"/>
    <b v="1"/>
    <b v="0"/>
    <b v="0"/>
    <n v="1608"/>
    <s v="N"/>
    <s v="N"/>
    <s v="N"/>
    <s v="G"/>
    <s v="N"/>
    <s v="G"/>
    <s v="G"/>
    <n v="0"/>
    <n v="0"/>
    <n v="1"/>
    <b v="0"/>
    <s v="N"/>
    <n v="0"/>
    <n v="0"/>
    <n v="0"/>
    <n v="0"/>
    <n v="0"/>
    <n v="0"/>
    <x v="0"/>
    <n v="0"/>
    <s v="N"/>
    <n v="0"/>
    <n v="0"/>
    <n v="0"/>
    <b v="0"/>
    <b v="0"/>
    <s v="None"/>
    <b v="0"/>
    <b v="0"/>
    <s v="None"/>
    <n v="4"/>
    <n v="0"/>
    <n v="12"/>
    <n v="0"/>
    <n v="6"/>
    <n v="3"/>
    <n v="0"/>
    <n v="0"/>
    <n v="0"/>
    <n v="0"/>
    <n v="2.1634630000000001"/>
    <n v="2.1425610000000002"/>
    <s v="actual"/>
    <n v="48396.67"/>
    <n v="47929.1"/>
    <n v="4166.6670000000004"/>
    <n v="3649.6550000000002"/>
    <n v="3955.3449999999998"/>
    <n v="3827.4140000000002"/>
    <n v="3587.8989999999999"/>
    <n v="3909.375"/>
    <n v="4380.3130000000001"/>
    <n v="4303.75"/>
    <n v="3956.25"/>
    <n v="4176.97"/>
    <n v="4109.0910000000003"/>
    <n v="4373.9390000000003"/>
    <n v="4275.7870000000003"/>
    <n v="3807.7629999999999"/>
    <n v="4142.6530000000002"/>
    <n v="3914.3429999999998"/>
    <n v="3928.66"/>
    <n v="3749.0630000000001"/>
    <n v="3951.7359999999999"/>
    <n v="4052.5659999999998"/>
    <n v="3764.0219999999999"/>
    <n v="4012.51"/>
    <n v="4043.7379999999998"/>
    <n v="4286.2579999999998"/>
    <n v="3.8371000000000002E-2"/>
    <n v="6.2008000000000001E-2"/>
    <s v="actual"/>
    <n v="858.3605"/>
    <n v="1387.1079999999999"/>
    <n v="207.8175"/>
    <n v="140.62860000000001"/>
    <n v="85.798389999999998"/>
    <n v="55.982030000000002"/>
    <n v="10.30147"/>
    <n v="1.963125"/>
    <n v="1.104438"/>
    <n v="0.39818799999999999"/>
    <n v="5.9728130000000004"/>
    <n v="68.193240000000003"/>
    <n v="71.377269999999996"/>
    <n v="208.8235"/>
    <n v="203.1208"/>
    <n v="165.97049999999999"/>
    <n v="160.1808"/>
    <n v="124.4778"/>
    <n v="86.603769999999997"/>
    <n v="50.659590000000001"/>
    <n v="23.399909999999998"/>
    <n v="26.294740000000001"/>
    <n v="55.484310000000001"/>
    <n v="118.20569999999999"/>
    <n v="166.21170000000001"/>
    <n v="206.49809999999999"/>
  </r>
  <r>
    <x v="152"/>
    <x v="2"/>
    <s v="core"/>
    <x v="6"/>
    <x v="0"/>
    <s v="20,001-100,000"/>
    <s v="urban"/>
    <n v="22"/>
    <n v="158.30189999999999"/>
    <n v="4305811"/>
    <n v="4305811"/>
    <n v="4305811"/>
    <n v="1998"/>
    <n v="1998"/>
    <s v="1981-2003"/>
    <s v="F"/>
    <m/>
    <s v="Office- Admin, Professional, Government, Financial"/>
    <m/>
    <s v="Office"/>
    <s v="Office"/>
    <s v="Medium Office"/>
    <b v="1"/>
    <s v="Office"/>
    <n v="80"/>
    <s v="Other"/>
    <n v="0"/>
    <s v="NA"/>
    <n v="0"/>
    <n v="20"/>
    <n v="0"/>
    <n v="0"/>
    <n v="27200"/>
    <n v="27200"/>
    <n v="0"/>
    <x v="1"/>
    <n v="100"/>
    <n v="0"/>
    <n v="100"/>
    <n v="100"/>
    <n v="100"/>
    <n v="0"/>
    <n v="0"/>
    <n v="2"/>
    <n v="0"/>
    <n v="36"/>
    <s v="S"/>
    <n v="0"/>
    <n v="4624"/>
    <n v="219"/>
    <s v="&lt; 6000 HDD"/>
    <n v="0"/>
    <n v="100"/>
    <n v="5"/>
    <s v="No"/>
    <n v="50"/>
    <n v="50"/>
    <n v="50"/>
    <n v="50"/>
    <n v="0"/>
    <n v="0"/>
    <n v="0"/>
    <s v="50-59 Hrs/Wk"/>
    <n v="52"/>
    <b v="1"/>
    <b v="1"/>
    <b v="0"/>
    <b v="0"/>
    <b v="0"/>
    <b v="0"/>
    <b v="0"/>
    <b v="0"/>
    <b v="0"/>
    <s v="NA"/>
    <s v="NA"/>
    <s v="NA"/>
    <s v="NA"/>
    <s v="No"/>
    <s v="NA"/>
    <s v="NA"/>
    <s v="No"/>
    <s v="No"/>
    <s v="NA"/>
    <s v="NA"/>
    <s v="No"/>
    <s v="Yes"/>
    <s v="NA"/>
    <n v="75"/>
    <s v="No"/>
    <s v="No"/>
    <s v="NA"/>
    <s v="NA"/>
    <s v="No"/>
    <s v="No"/>
    <s v="NA"/>
    <s v="NA"/>
    <s v="No"/>
    <s v="No"/>
    <s v="NA"/>
    <s v="NA"/>
    <s v="No"/>
    <s v="No"/>
    <s v="NA"/>
    <s v="NA"/>
    <s v="No"/>
    <s v="No"/>
    <s v="NA"/>
    <s v="NA"/>
    <s v="No"/>
    <n v="500"/>
    <n v="500"/>
    <n v="10"/>
    <n v="10000"/>
    <n v="35"/>
    <n v="0"/>
    <n v="0"/>
    <n v="0"/>
    <n v="0"/>
    <n v="0"/>
    <n v="100"/>
    <n v="0"/>
    <n v="0"/>
    <n v="100"/>
    <n v="0"/>
    <n v="0"/>
    <n v="0"/>
    <n v="0"/>
    <n v="3500"/>
    <n v="0"/>
    <n v="100"/>
    <n v="0"/>
    <s v="P"/>
    <n v="0"/>
    <s v="Age of Building"/>
    <n v="100"/>
    <n v="0"/>
    <n v="0"/>
    <n v="0"/>
    <n v="100"/>
    <n v="0"/>
    <n v="0"/>
    <n v="0"/>
    <n v="0"/>
    <n v="13600"/>
    <n v="100"/>
    <n v="0"/>
    <n v="0"/>
    <n v="0"/>
    <b v="0"/>
    <n v="0"/>
    <n v="0"/>
    <n v="0"/>
    <n v="100"/>
    <n v="0"/>
    <n v="1.006958"/>
    <n v="1.006958"/>
    <s v="NA"/>
    <n v="0"/>
    <n v="6.6360000000000002E-2"/>
    <n v="27389.26"/>
    <s v="NA"/>
    <n v="0"/>
    <n v="1805"/>
    <n v="9"/>
    <n v="9"/>
    <s v="Y"/>
    <s v="NA"/>
    <n v="0"/>
    <n v="0"/>
    <n v="0"/>
    <n v="92.561189999999996"/>
    <n v="81.829710000000006"/>
    <n v="96.115200000000002"/>
    <n v="0"/>
    <n v="0"/>
    <n v="0"/>
    <n v="6.1983800000000002"/>
    <n v="16.32246"/>
    <n v="3.580479"/>
    <n v="0"/>
    <n v="0"/>
    <n v="0"/>
    <n v="0"/>
    <n v="0"/>
    <n v="0"/>
    <n v="0"/>
    <n v="0"/>
    <n v="0"/>
    <n v="1.2404250000000001"/>
    <n v="1.847826"/>
    <n v="0.30431999999999998"/>
    <n v="0"/>
    <n v="0"/>
    <n v="0"/>
    <n v="0"/>
    <n v="0"/>
    <n v="0"/>
    <n v="100"/>
    <n v="100"/>
    <n v="100"/>
    <n v="0"/>
    <n v="0"/>
    <n v="0"/>
    <n v="100"/>
    <n v="100"/>
    <n v="100"/>
    <n v="0"/>
    <n v="0"/>
    <n v="0"/>
    <n v="0"/>
    <n v="0"/>
    <n v="0"/>
    <n v="0"/>
    <n v="0"/>
    <n v="0"/>
    <n v="0"/>
    <n v="0"/>
    <n v="0"/>
    <n v="100"/>
    <n v="100"/>
    <n v="100"/>
    <n v="0"/>
    <n v="0"/>
    <n v="0"/>
    <s v="NA"/>
    <s v="NA"/>
    <s v="NA"/>
    <s v="NA"/>
    <s v="NA"/>
    <s v="NA"/>
    <n v="0"/>
    <n v="0"/>
    <n v="0"/>
    <n v="0"/>
    <n v="0"/>
    <n v="0"/>
    <n v="100"/>
    <n v="100"/>
    <n v="100"/>
    <n v="0"/>
    <n v="0"/>
    <n v="0"/>
    <s v="NA"/>
    <s v="NA"/>
    <s v="NA"/>
    <s v="NA"/>
    <s v="NA"/>
    <s v="NA"/>
    <s v="NA"/>
    <s v="NA"/>
    <s v="NA"/>
    <s v="NA"/>
    <s v="NA"/>
    <s v="NA"/>
    <n v="0"/>
    <n v="0"/>
    <n v="0"/>
    <n v="92.561189999999996"/>
    <n v="81.829710000000006"/>
    <n v="96.115200000000002"/>
    <n v="4.8755090000000001"/>
    <n v="11.39493"/>
    <n v="2.404118"/>
    <n v="0"/>
    <n v="0"/>
    <n v="0"/>
    <n v="2.5632959999999998"/>
    <n v="6.7753620000000003"/>
    <n v="1.4806820000000001"/>
    <s v="NA"/>
    <s v="NA"/>
    <s v="NA"/>
    <s v="NA"/>
    <s v="NA"/>
    <s v="NA"/>
    <s v="NA"/>
    <s v="NA"/>
    <s v="NA"/>
    <s v="NA"/>
    <s v="NA"/>
    <s v="NA"/>
    <s v="NA"/>
    <s v="NA"/>
    <s v="NA"/>
    <b v="0"/>
    <n v="0"/>
    <b v="0"/>
    <n v="0"/>
    <b v="0"/>
    <n v="0"/>
    <b v="1"/>
    <n v="69.47654"/>
    <b v="1"/>
    <n v="29.28304"/>
    <b v="0"/>
    <n v="0"/>
    <b v="1"/>
    <n v="1.2404250000000001"/>
    <b v="0"/>
    <n v="0"/>
    <n v="0"/>
    <n v="0"/>
    <n v="0"/>
    <n v="15.78947"/>
    <n v="15.78947"/>
    <n v="15.78947"/>
    <n v="0"/>
    <n v="0"/>
    <n v="0"/>
    <n v="84.210530000000006"/>
    <n v="84.210530000000006"/>
    <n v="84.210530000000006"/>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3483149999999999"/>
    <n v="98.651690000000002"/>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1"/>
    <b v="1"/>
    <n v="37.531999999999996"/>
    <n v="9"/>
    <n v="9"/>
    <n v="100"/>
    <n v="0"/>
    <n v="0"/>
    <n v="0"/>
    <n v="0"/>
    <n v="100"/>
    <n v="0"/>
    <n v="0"/>
    <s v="NA"/>
    <s v="NA"/>
    <s v="NA"/>
    <s v="NA"/>
    <s v="NA"/>
    <s v="NA"/>
    <s v="NA"/>
    <s v="NA"/>
    <s v="NA"/>
    <s v="NA"/>
    <s v="NA"/>
    <s v="NA"/>
    <s v="NA"/>
    <s v="NA"/>
    <s v="NA"/>
    <s v="NA"/>
    <s v="NA"/>
    <s v="NA"/>
    <s v="NA"/>
    <s v="NA"/>
    <n v="3"/>
    <n v="0"/>
    <n v="0"/>
    <n v="0"/>
    <n v="0"/>
    <n v="0"/>
    <n v="0"/>
    <b v="0"/>
    <b v="0"/>
    <b v="0"/>
    <b v="0"/>
    <b v="0"/>
    <b v="0"/>
    <n v="0"/>
    <s v="NA"/>
    <s v="NA"/>
    <s v="NA"/>
    <s v="NA"/>
    <s v="NA"/>
    <s v="NA"/>
    <s v="NA"/>
    <s v="NA"/>
    <s v="NA"/>
    <s v="NA"/>
    <s v="NA"/>
    <s v="NA"/>
    <s v="NA"/>
    <s v="NA"/>
    <s v="NA"/>
    <n v="0"/>
    <n v="0"/>
    <n v="0"/>
    <x v="1"/>
    <s v="NA"/>
    <s v="NA"/>
    <n v="0"/>
    <n v="0"/>
    <n v="0"/>
    <s v="NA"/>
    <s v="NA"/>
    <s v="NA"/>
    <s v="NA"/>
    <s v="NA"/>
    <s v="NA"/>
    <n v="0"/>
    <n v="75"/>
    <s v="NA"/>
    <n v="0"/>
    <n v="6"/>
    <n v="0"/>
    <n v="0"/>
    <n v="0"/>
    <n v="0"/>
    <n v="0"/>
    <n v="13.818429999999999"/>
    <n v="27.72522"/>
    <s v="model"/>
    <n v="375861.3"/>
    <n v="754125.9"/>
    <s v="NA"/>
    <s v="NA"/>
    <s v="NA"/>
    <s v="NA"/>
    <s v="NA"/>
    <s v="NA"/>
    <s v="NA"/>
    <s v="NA"/>
    <s v="NA"/>
    <s v="NA"/>
    <s v="NA"/>
    <s v="NA"/>
    <s v="NA"/>
    <s v="NA"/>
    <s v="NA"/>
    <s v="NA"/>
    <s v="NA"/>
    <s v="NA"/>
    <s v="NA"/>
    <s v="NA"/>
    <s v="NA"/>
    <s v="NA"/>
    <s v="NA"/>
    <s v="NA"/>
    <n v="0.15854199999999999"/>
    <n v="1.0528789999999999"/>
    <s v="model"/>
    <n v="4312.3310000000001"/>
    <n v="28638.3"/>
    <s v="NA"/>
    <s v="NA"/>
    <s v="NA"/>
    <s v="NA"/>
    <s v="NA"/>
    <s v="NA"/>
    <s v="NA"/>
    <s v="NA"/>
    <s v="NA"/>
    <s v="NA"/>
    <s v="NA"/>
    <s v="NA"/>
    <s v="NA"/>
    <s v="NA"/>
    <s v="NA"/>
    <s v="NA"/>
    <s v="NA"/>
    <s v="NA"/>
    <s v="NA"/>
    <s v="NA"/>
    <s v="NA"/>
    <s v="NA"/>
    <s v="NA"/>
    <s v="NA"/>
  </r>
  <r>
    <x v="153"/>
    <x v="2"/>
    <s v="core"/>
    <x v="6"/>
    <x v="0"/>
    <s v="100,001+"/>
    <s v="urban"/>
    <n v="23"/>
    <n v="22.786349999999999"/>
    <n v="8199713"/>
    <n v="4744117"/>
    <n v="4744117"/>
    <n v="1981"/>
    <n v="1981"/>
    <s v="1981-2003"/>
    <s v="F"/>
    <m/>
    <s v="Office- Admin, Professional, Government, Financial"/>
    <m/>
    <s v="Office"/>
    <s v="Office"/>
    <s v="Medium Office"/>
    <b v="0"/>
    <s v="Office"/>
    <n v="100"/>
    <s v="NA"/>
    <n v="0"/>
    <s v="NA"/>
    <n v="0"/>
    <n v="0"/>
    <n v="0"/>
    <n v="42.142879999999998"/>
    <n v="359852"/>
    <n v="208200"/>
    <n v="151652"/>
    <x v="3"/>
    <n v="100"/>
    <n v="0"/>
    <n v="100"/>
    <n v="100"/>
    <n v="100"/>
    <n v="0"/>
    <n v="0"/>
    <n v="8"/>
    <n v="5"/>
    <n v="0"/>
    <s v="S"/>
    <n v="0"/>
    <n v="4615"/>
    <n v="192"/>
    <s v="&lt; 6000 HDD"/>
    <n v="0"/>
    <n v="100"/>
    <n v="7"/>
    <s v="Yes"/>
    <n v="65"/>
    <n v="65"/>
    <n v="65"/>
    <n v="65"/>
    <n v="1"/>
    <n v="0"/>
    <n v="0"/>
    <s v="60-79 Hrs/Wk"/>
    <n v="52"/>
    <b v="1"/>
    <b v="1"/>
    <b v="0"/>
    <b v="0"/>
    <b v="0"/>
    <b v="0"/>
    <b v="0"/>
    <b v="0"/>
    <b v="0"/>
    <s v="NA"/>
    <s v="NA"/>
    <s v="NA"/>
    <s v="NA"/>
    <s v="Yes"/>
    <n v="9"/>
    <n v="100"/>
    <s v="Yes"/>
    <s v="Yes"/>
    <n v="9"/>
    <n v="100"/>
    <s v="Yes"/>
    <s v="No"/>
    <s v="NA"/>
    <s v="NA"/>
    <s v="Yes"/>
    <s v="No"/>
    <s v="NA"/>
    <s v="NA"/>
    <s v="No"/>
    <s v="No"/>
    <s v="NA"/>
    <s v="NA"/>
    <s v="Yes"/>
    <s v="No"/>
    <s v="NA"/>
    <s v="NA"/>
    <s v="Yes"/>
    <s v="No"/>
    <s v="NA"/>
    <s v="NA"/>
    <s v="No"/>
    <s v="Yes"/>
    <n v="6"/>
    <n v="100"/>
    <s v="No"/>
    <n v="1000"/>
    <n v="1000"/>
    <n v="12"/>
    <n v="96000"/>
    <n v="75"/>
    <n v="0"/>
    <n v="100"/>
    <n v="0"/>
    <n v="0"/>
    <n v="0"/>
    <n v="0"/>
    <n v="0"/>
    <n v="0"/>
    <n v="0"/>
    <n v="0"/>
    <n v="100"/>
    <n v="0"/>
    <n v="0"/>
    <n v="72000"/>
    <n v="0"/>
    <n v="100"/>
    <n v="0"/>
    <s v="P"/>
    <n v="0"/>
    <s v="Age of Building"/>
    <n v="0"/>
    <n v="0"/>
    <n v="0"/>
    <n v="100"/>
    <n v="100"/>
    <n v="0"/>
    <n v="0"/>
    <n v="0"/>
    <n v="0"/>
    <n v="27613.919999999998"/>
    <n v="100"/>
    <n v="0"/>
    <n v="0"/>
    <n v="0"/>
    <b v="1"/>
    <n v="6000"/>
    <n v="0"/>
    <n v="0"/>
    <n v="0"/>
    <n v="100"/>
    <n v="0.67529799999999995"/>
    <n v="0.440328"/>
    <n v="0.117743"/>
    <n v="0"/>
    <s v="NA"/>
    <n v="140597"/>
    <n v="17856"/>
    <n v="0"/>
    <n v="0"/>
    <n v="8.9446860000000008"/>
    <n v="9.0661470000000008"/>
    <s v="Y"/>
    <n v="0"/>
    <n v="0"/>
    <n v="0"/>
    <n v="0"/>
    <n v="98.891159999999999"/>
    <n v="83.043480000000002"/>
    <n v="98.863050000000001"/>
    <n v="0"/>
    <n v="0"/>
    <n v="0"/>
    <n v="0"/>
    <n v="0"/>
    <n v="0"/>
    <n v="0"/>
    <n v="0"/>
    <n v="0"/>
    <n v="0"/>
    <n v="0"/>
    <n v="0"/>
    <n v="1.108843"/>
    <n v="16.956520000000001"/>
    <n v="1.136952"/>
    <n v="0"/>
    <n v="0"/>
    <n v="0"/>
    <n v="0"/>
    <n v="0"/>
    <n v="0"/>
    <n v="0"/>
    <n v="0"/>
    <n v="0"/>
    <n v="100"/>
    <n v="100"/>
    <n v="100"/>
    <s v="NA"/>
    <s v="NA"/>
    <s v="NA"/>
    <s v="NA"/>
    <s v="NA"/>
    <s v="NA"/>
    <s v="NA"/>
    <s v="NA"/>
    <s v="NA"/>
    <s v="NA"/>
    <s v="NA"/>
    <s v="NA"/>
    <s v="NA"/>
    <s v="NA"/>
    <s v="NA"/>
    <s v="NA"/>
    <s v="NA"/>
    <s v="NA"/>
    <s v="NA"/>
    <s v="NA"/>
    <s v="NA"/>
    <s v="NA"/>
    <s v="NA"/>
    <s v="NA"/>
    <s v="NA"/>
    <s v="NA"/>
    <s v="NA"/>
    <s v="NA"/>
    <s v="NA"/>
    <s v="NA"/>
    <n v="0"/>
    <n v="0"/>
    <n v="0"/>
    <n v="4.4548969999999999"/>
    <n v="6.5445029999999997"/>
    <n v="4.4548969999999999"/>
    <n v="95.545100000000005"/>
    <n v="93.455500000000001"/>
    <n v="95.545100000000005"/>
    <n v="0"/>
    <n v="0"/>
    <n v="0"/>
    <s v="NA"/>
    <s v="NA"/>
    <s v="NA"/>
    <s v="NA"/>
    <s v="NA"/>
    <s v="NA"/>
    <s v="NA"/>
    <s v="NA"/>
    <s v="NA"/>
    <s v="NA"/>
    <s v="NA"/>
    <s v="NA"/>
    <n v="0"/>
    <n v="0"/>
    <n v="0"/>
    <n v="98.891159999999999"/>
    <n v="83.043480000000002"/>
    <n v="98.863050000000001"/>
    <n v="0"/>
    <n v="0"/>
    <n v="0"/>
    <n v="0"/>
    <n v="0"/>
    <n v="0"/>
    <n v="1.108843"/>
    <n v="16.956520000000001"/>
    <n v="1.136952"/>
    <s v="NA"/>
    <s v="NA"/>
    <s v="NA"/>
    <s v="NA"/>
    <s v="NA"/>
    <s v="NA"/>
    <s v="NA"/>
    <s v="NA"/>
    <s v="NA"/>
    <s v="NA"/>
    <s v="NA"/>
    <s v="NA"/>
    <s v="NA"/>
    <s v="NA"/>
    <s v="NA"/>
    <s v="NA"/>
    <s v="NA"/>
    <s v="NA"/>
    <s v="NA"/>
    <s v="NA"/>
    <s v="NA"/>
    <s v="NA"/>
    <s v="NA"/>
    <s v="NA"/>
    <s v="NA"/>
    <s v="NA"/>
    <s v="NA"/>
    <s v="NA"/>
    <s v="NA"/>
    <s v="NA"/>
    <s v="NA"/>
    <n v="0"/>
    <n v="0"/>
    <n v="0"/>
    <n v="0"/>
    <n v="0"/>
    <n v="0"/>
    <n v="0"/>
    <n v="0"/>
    <n v="0"/>
    <n v="0"/>
    <n v="100"/>
    <n v="0"/>
    <n v="0"/>
    <n v="0"/>
    <n v="0"/>
    <n v="0"/>
    <n v="0"/>
    <n v="0"/>
    <n v="0"/>
    <n v="0"/>
    <n v="0"/>
    <n v="0"/>
    <n v="0"/>
    <n v="0"/>
    <n v="0"/>
    <n v="0"/>
    <n v="0"/>
    <n v="0"/>
    <n v="100"/>
    <n v="0"/>
    <n v="0"/>
    <n v="0"/>
    <n v="0"/>
    <n v="0"/>
    <n v="0"/>
    <n v="0"/>
    <n v="0"/>
    <n v="0"/>
    <n v="0"/>
    <b v="0"/>
    <n v="0"/>
    <b v="0"/>
    <n v="0"/>
    <b v="0"/>
    <n v="0"/>
    <b v="1"/>
    <n v="0"/>
    <b v="0"/>
    <n v="0"/>
    <b v="0"/>
    <n v="0"/>
    <n v="0"/>
    <n v="0"/>
    <n v="0"/>
    <n v="100"/>
    <n v="100"/>
    <n v="100"/>
    <n v="0"/>
    <n v="0"/>
    <n v="0"/>
    <n v="0"/>
    <n v="0"/>
    <n v="0"/>
    <n v="0"/>
    <n v="0"/>
    <n v="0"/>
    <n v="0"/>
    <n v="0"/>
    <n v="0"/>
    <n v="0"/>
    <n v="0"/>
    <n v="0"/>
    <n v="0"/>
    <n v="0"/>
    <n v="0"/>
    <n v="0"/>
    <n v="0"/>
    <n v="0"/>
    <s v="NA"/>
    <s v="NA"/>
    <s v="NA"/>
    <s v="NA"/>
    <s v="NA"/>
    <s v="NA"/>
    <s v="NA"/>
    <s v="NA"/>
    <s v="NA"/>
    <s v="NA"/>
    <s v="VAV"/>
    <s v="standard"/>
    <s v="Variable Air Volume"/>
    <s v="A"/>
    <s v="N"/>
    <n v="185"/>
    <s v="NA"/>
    <n v="0"/>
    <n v="100"/>
    <s v="Boiler"/>
    <s v="Natural Gas"/>
    <s v="Natural Gas"/>
    <s v="20+ Years"/>
    <s v="None"/>
    <s v="NA"/>
    <s v="NA"/>
    <s v="NA"/>
    <n v="2"/>
    <s v="Natural Gas"/>
    <s v="NA"/>
    <n v="22.5"/>
    <n v="32"/>
    <s v="SH"/>
    <s v="N"/>
    <s v="Y"/>
    <s v="Chiller"/>
    <s v="20+ Years"/>
    <s v="Chiller"/>
    <s v="20+ Years"/>
    <n v="2"/>
    <n v="250"/>
    <n v="32"/>
    <n v="32"/>
    <s v="Centrifugal"/>
    <s v="N"/>
    <s v="Y"/>
    <b v="0"/>
    <b v="1"/>
    <b v="0"/>
    <b v="0"/>
    <b v="0"/>
    <b v="0"/>
    <b v="0"/>
    <b v="1"/>
    <b v="0"/>
    <b v="0"/>
    <b v="0"/>
    <n v="275"/>
    <n v="6"/>
    <n v="6"/>
    <n v="100"/>
    <n v="0"/>
    <n v="0"/>
    <n v="0"/>
    <n v="0"/>
    <n v="0"/>
    <n v="100"/>
    <n v="0"/>
    <s v="NA"/>
    <s v="NA"/>
    <s v="NA"/>
    <s v="NA"/>
    <s v="NA"/>
    <s v="NA"/>
    <s v="NA"/>
    <s v="NA"/>
    <s v="NA"/>
    <s v="NA"/>
    <s v="NA"/>
    <s v="NA"/>
    <s v="NA"/>
    <s v="NA"/>
    <s v="NA"/>
    <s v="NA"/>
    <s v="NA"/>
    <s v="NA"/>
    <s v="NA"/>
    <s v="NA"/>
    <n v="2"/>
    <n v="2"/>
    <n v="0"/>
    <n v="0"/>
    <n v="0"/>
    <n v="0"/>
    <n v="0"/>
    <b v="0"/>
    <b v="0"/>
    <b v="0"/>
    <b v="0"/>
    <b v="0"/>
    <b v="0"/>
    <n v="0"/>
    <s v="NA"/>
    <s v="NA"/>
    <s v="NA"/>
    <s v="NA"/>
    <s v="NA"/>
    <s v="NA"/>
    <s v="NA"/>
    <s v="NA"/>
    <s v="NA"/>
    <s v="NA"/>
    <s v="NA"/>
    <s v="NA"/>
    <s v="NA"/>
    <s v="NA"/>
    <s v="NA"/>
    <n v="0"/>
    <n v="0"/>
    <n v="0"/>
    <x v="1"/>
    <s v="NA"/>
    <s v="NA"/>
    <n v="0"/>
    <n v="0"/>
    <n v="0"/>
    <s v="NA"/>
    <s v="NA"/>
    <s v="NA"/>
    <s v="NA"/>
    <s v="NA"/>
    <s v="NA"/>
    <n v="0"/>
    <n v="300"/>
    <s v="NA"/>
    <s v="NA"/>
    <n v="14"/>
    <n v="4"/>
    <n v="0"/>
    <n v="0"/>
    <n v="0"/>
    <n v="0"/>
    <n v="12.768140000000001"/>
    <n v="12.160830000000001"/>
    <s v="actual"/>
    <n v="2658327"/>
    <n v="2531884"/>
    <n v="189300"/>
    <n v="169130.8"/>
    <n v="184428.1"/>
    <n v="189826.9"/>
    <n v="217636.9"/>
    <n v="227177.4"/>
    <n v="275803.40000000002"/>
    <n v="295436.59999999998"/>
    <n v="247497.5"/>
    <n v="204893.5"/>
    <n v="204409"/>
    <n v="252787.3"/>
    <n v="208314.9"/>
    <n v="186990.4"/>
    <n v="205378.1"/>
    <n v="196567.2"/>
    <n v="203194.4"/>
    <n v="203071.3"/>
    <n v="248531"/>
    <n v="257856.4"/>
    <n v="212574.7"/>
    <n v="201782.7"/>
    <n v="199201.4"/>
    <n v="208421.7"/>
    <n v="0.35350900000000002"/>
    <n v="0.37406400000000001"/>
    <s v="actual"/>
    <n v="73600.570000000007"/>
    <n v="77880.19"/>
    <n v="11501.57"/>
    <n v="8951.3269999999993"/>
    <n v="7207.5529999999999"/>
    <n v="5296.4920000000002"/>
    <n v="3627.4470000000001"/>
    <n v="3265.48"/>
    <n v="2135.17"/>
    <n v="2554.0720000000001"/>
    <n v="3298.2190000000001"/>
    <n v="5568.9740000000002"/>
    <n v="8378.1679999999997"/>
    <n v="11816.09"/>
    <n v="10837.09"/>
    <n v="8968.3320000000003"/>
    <n v="8769.893"/>
    <n v="6948.4170000000004"/>
    <n v="5036.4089999999997"/>
    <n v="3290.1039999999998"/>
    <n v="2355.317"/>
    <n v="2330.2600000000002"/>
    <n v="3390.3310000000001"/>
    <n v="6239.143"/>
    <n v="8802.6299999999992"/>
    <n v="10912.26"/>
  </r>
  <r>
    <x v="154"/>
    <x v="2"/>
    <s v="core"/>
    <x v="10"/>
    <x v="1"/>
    <s v="&lt;50,001"/>
    <s v="urban"/>
    <n v="45"/>
    <n v="138.43430000000001"/>
    <n v="5942985"/>
    <n v="5942985"/>
    <n v="5942985"/>
    <n v="2006"/>
    <n v="2006"/>
    <s v="2004-2013"/>
    <s v="F"/>
    <m/>
    <s v="Assisted Living"/>
    <m/>
    <s v="Hotel-Motel"/>
    <s v="Lodging"/>
    <s v="Lodging"/>
    <b v="0"/>
    <s v="Guest Room"/>
    <n v="75"/>
    <s v="Office"/>
    <n v="5"/>
    <s v="NA"/>
    <n v="0"/>
    <n v="20"/>
    <n v="0"/>
    <n v="0"/>
    <n v="42930"/>
    <n v="42930"/>
    <n v="0"/>
    <x v="1"/>
    <n v="100"/>
    <n v="0"/>
    <n v="25"/>
    <n v="100"/>
    <n v="25"/>
    <n v="0"/>
    <n v="0"/>
    <n v="3"/>
    <n v="0"/>
    <n v="54"/>
    <s v="S"/>
    <n v="0"/>
    <n v="5393"/>
    <n v="101"/>
    <s v="&lt; 6000 HDD"/>
    <n v="100"/>
    <n v="0"/>
    <n v="0"/>
    <s v="Yes"/>
    <n v="168"/>
    <n v="168"/>
    <n v="42"/>
    <n v="42"/>
    <n v="1"/>
    <n v="1"/>
    <n v="1"/>
    <s v="120-168 Hrs/Wk"/>
    <n v="52"/>
    <b v="1"/>
    <b v="1"/>
    <b v="0"/>
    <b v="0"/>
    <b v="0"/>
    <b v="0"/>
    <b v="0"/>
    <b v="0"/>
    <b v="0"/>
    <s v="NA"/>
    <s v="NA"/>
    <s v="NA"/>
    <s v="NA"/>
    <s v="Yes"/>
    <n v="2"/>
    <n v="20"/>
    <s v="No"/>
    <s v="No"/>
    <s v="NA"/>
    <s v="NA"/>
    <s v="No"/>
    <s v="No"/>
    <s v="NA"/>
    <s v="NA"/>
    <s v="No"/>
    <s v="No"/>
    <s v="NA"/>
    <s v="NA"/>
    <s v="No"/>
    <s v="No"/>
    <s v="NA"/>
    <s v="NA"/>
    <s v="No"/>
    <s v="No"/>
    <s v="NA"/>
    <s v="NA"/>
    <s v="No"/>
    <s v="No"/>
    <s v="NA"/>
    <s v="NA"/>
    <s v="No"/>
    <s v="No"/>
    <s v="NA"/>
    <s v="NA"/>
    <s v="No"/>
    <n v="740"/>
    <n v="740"/>
    <n v="10"/>
    <n v="22200"/>
    <n v="35"/>
    <n v="0"/>
    <n v="100"/>
    <n v="0"/>
    <n v="0"/>
    <n v="0"/>
    <n v="0"/>
    <n v="0"/>
    <n v="0"/>
    <n v="0"/>
    <n v="100"/>
    <n v="0"/>
    <n v="0"/>
    <n v="0"/>
    <n v="7770"/>
    <n v="0"/>
    <n v="100"/>
    <n v="0"/>
    <s v="P"/>
    <n v="45"/>
    <s v="Age of Building"/>
    <n v="100"/>
    <n v="0"/>
    <n v="0"/>
    <n v="0"/>
    <n v="0"/>
    <n v="0"/>
    <n v="0"/>
    <n v="100"/>
    <n v="0"/>
    <n v="16374.2"/>
    <n v="0"/>
    <n v="0"/>
    <n v="100"/>
    <n v="0"/>
    <b v="0"/>
    <n v="0"/>
    <n v="100"/>
    <n v="0"/>
    <n v="0"/>
    <n v="0"/>
    <n v="0.95386000000000004"/>
    <n v="0.95386000000000004"/>
    <s v="NA"/>
    <n v="4.9849999999999998E-3"/>
    <n v="0.127667"/>
    <n v="40949.21"/>
    <s v="NA"/>
    <n v="214"/>
    <n v="5480.7550000000001"/>
    <n v="9.6900589999999998"/>
    <n v="10"/>
    <s v="Y"/>
    <n v="1"/>
    <n v="0"/>
    <n v="0"/>
    <n v="0"/>
    <n v="36.695720000000001"/>
    <n v="36.00629"/>
    <n v="61.185580000000002"/>
    <n v="0"/>
    <n v="0"/>
    <n v="0"/>
    <n v="26.004999999999999"/>
    <n v="52.056049999999999"/>
    <n v="24.120719999999999"/>
    <n v="0"/>
    <n v="0"/>
    <n v="0"/>
    <n v="0"/>
    <n v="0"/>
    <n v="0"/>
    <n v="0"/>
    <n v="0"/>
    <n v="0"/>
    <n v="37.299289999999999"/>
    <n v="11.93765"/>
    <n v="14.6937"/>
    <n v="0"/>
    <n v="0"/>
    <n v="0"/>
    <n v="0"/>
    <n v="0"/>
    <n v="0"/>
    <n v="100"/>
    <n v="100"/>
    <n v="100"/>
    <n v="29.79626"/>
    <n v="31.203099999999999"/>
    <n v="29.79626"/>
    <n v="70.203739999999996"/>
    <n v="68.796899999999994"/>
    <n v="70.203739999999996"/>
    <n v="0"/>
    <n v="0"/>
    <n v="0"/>
    <n v="0"/>
    <n v="0"/>
    <n v="0"/>
    <n v="0"/>
    <n v="0"/>
    <n v="0"/>
    <n v="100"/>
    <n v="100"/>
    <n v="100"/>
    <n v="0"/>
    <n v="0"/>
    <n v="0"/>
    <n v="0"/>
    <n v="0"/>
    <n v="0"/>
    <s v="NA"/>
    <s v="NA"/>
    <s v="NA"/>
    <s v="NA"/>
    <s v="NA"/>
    <s v="NA"/>
    <n v="0"/>
    <n v="0"/>
    <n v="0"/>
    <n v="7.6863669999999997"/>
    <n v="19.02328"/>
    <n v="7.6863669999999997"/>
    <n v="92.313630000000003"/>
    <n v="80.97672"/>
    <n v="92.313630000000003"/>
    <n v="0"/>
    <n v="0"/>
    <n v="0"/>
    <s v="NA"/>
    <s v="NA"/>
    <s v="NA"/>
    <s v="NA"/>
    <s v="NA"/>
    <s v="NA"/>
    <s v="NA"/>
    <s v="NA"/>
    <s v="NA"/>
    <s v="NA"/>
    <s v="NA"/>
    <s v="NA"/>
    <n v="0"/>
    <n v="0"/>
    <n v="0"/>
    <n v="36.695720000000001"/>
    <n v="36.00629"/>
    <n v="61.185580000000002"/>
    <n v="0"/>
    <n v="0"/>
    <n v="0"/>
    <n v="0"/>
    <n v="0"/>
    <n v="0"/>
    <n v="63.304279999999999"/>
    <n v="63.99371"/>
    <n v="38.814419999999998"/>
    <s v="NA"/>
    <s v="NA"/>
    <s v="NA"/>
    <s v="NA"/>
    <s v="NA"/>
    <s v="NA"/>
    <s v="NA"/>
    <s v="NA"/>
    <s v="NA"/>
    <s v="NA"/>
    <s v="NA"/>
    <s v="NA"/>
    <s v="NA"/>
    <s v="NA"/>
    <s v="NA"/>
    <b v="0"/>
    <n v="0"/>
    <b v="0"/>
    <n v="0"/>
    <b v="0"/>
    <n v="0"/>
    <b v="0"/>
    <n v="0"/>
    <b v="1"/>
    <n v="80.749319999999997"/>
    <b v="0"/>
    <n v="0"/>
    <b v="1"/>
    <n v="19.250679999999999"/>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4.365020000000001"/>
    <n v="15.634980000000001"/>
    <s v="Electric Resistance"/>
    <s v="Electricity"/>
    <s v="None"/>
    <s v="5-9 Years"/>
    <s v="Furnace"/>
    <s v="Natural Gas"/>
    <s v="None"/>
    <s v="5-9 Years"/>
    <s v="NA"/>
    <s v="NA"/>
    <s v="NA"/>
    <s v="NA"/>
    <s v="NA"/>
    <s v="NA"/>
    <s v="NA"/>
    <s v="NA"/>
    <s v="DX - Air"/>
    <s v="5-9 Years"/>
    <s v="DX - Air"/>
    <s v="5-9 Years"/>
    <s v="NA"/>
    <s v="NA"/>
    <s v="NA"/>
    <s v="NA"/>
    <s v="NA"/>
    <s v="NA"/>
    <s v="NA"/>
    <b v="0"/>
    <b v="0"/>
    <b v="0"/>
    <b v="0"/>
    <b v="1"/>
    <b v="0"/>
    <b v="0"/>
    <b v="1"/>
    <b v="0"/>
    <b v="1"/>
    <b v="1"/>
    <n v="597"/>
    <n v="7"/>
    <n v="7"/>
    <n v="100"/>
    <n v="0"/>
    <n v="0"/>
    <n v="0"/>
    <n v="0"/>
    <n v="0"/>
    <n v="100"/>
    <n v="0"/>
    <s v="NA"/>
    <s v="NA"/>
    <s v="NA"/>
    <s v="NA"/>
    <s v="NA"/>
    <s v="NA"/>
    <s v="NA"/>
    <s v="NA"/>
    <s v="NA"/>
    <b v="0"/>
    <n v="0"/>
    <s v="NA"/>
    <s v="NA"/>
    <b v="1"/>
    <n v="85"/>
    <s v="T8"/>
    <b v="0"/>
    <n v="0"/>
    <s v="NA"/>
    <s v="NA"/>
    <n v="0"/>
    <n v="0"/>
    <n v="0"/>
    <n v="1"/>
    <n v="2"/>
    <n v="0"/>
    <n v="0"/>
    <b v="0"/>
    <b v="0"/>
    <b v="0"/>
    <b v="1"/>
    <b v="0"/>
    <b v="0"/>
    <n v="1200"/>
    <s v="E"/>
    <s v="E"/>
    <s v="N"/>
    <s v="G"/>
    <s v="G"/>
    <s v="E"/>
    <s v="G"/>
    <s v="NA"/>
    <s v="NA"/>
    <s v="NA"/>
    <b v="1"/>
    <s v="S"/>
    <n v="100"/>
    <n v="6"/>
    <n v="2"/>
    <n v="92"/>
    <n v="78"/>
    <n v="0"/>
    <x v="0"/>
    <n v="0"/>
    <s v="N"/>
    <n v="0"/>
    <n v="0"/>
    <n v="0"/>
    <b v="0"/>
    <b v="0"/>
    <s v="None"/>
    <b v="0"/>
    <b v="0"/>
    <s v="None"/>
    <n v="0"/>
    <n v="0"/>
    <n v="0"/>
    <n v="0"/>
    <n v="0"/>
    <n v="105"/>
    <n v="0"/>
    <n v="0"/>
    <n v="0"/>
    <n v="0"/>
    <n v="20.60294"/>
    <n v="21.09552"/>
    <s v="actual"/>
    <n v="884484.4"/>
    <n v="905630.9"/>
    <n v="104192.1"/>
    <n v="82448.28"/>
    <n v="79068.97"/>
    <n v="69980.649999999994"/>
    <n v="60629.7"/>
    <n v="55547.72"/>
    <n v="56796.77"/>
    <n v="56465.16"/>
    <n v="57576.55"/>
    <n v="74053.45"/>
    <n v="86240.320000000007"/>
    <n v="101484.7"/>
    <n v="100630.6"/>
    <n v="85889"/>
    <n v="89232.94"/>
    <n v="77391.09"/>
    <n v="67331.58"/>
    <n v="56565.71"/>
    <n v="54298.95"/>
    <n v="55155.58"/>
    <n v="56871.95"/>
    <n v="74259.56"/>
    <n v="87373.35"/>
    <n v="100630.6"/>
    <n v="0.387042"/>
    <n v="0.39944600000000002"/>
    <s v="actual"/>
    <n v="16615.72"/>
    <n v="17148.2"/>
    <n v="1872.921"/>
    <n v="1441.4949999999999"/>
    <n v="1508.6010000000001"/>
    <n v="1370.0909999999999"/>
    <n v="1510.1959999999999"/>
    <n v="1424.5340000000001"/>
    <n v="1180.3920000000001"/>
    <n v="915.69749999999999"/>
    <n v="876.05089999999996"/>
    <n v="1186.3140000000001"/>
    <n v="1495.5550000000001"/>
    <n v="1833.875"/>
    <n v="1743.8620000000001"/>
    <n v="1517.64"/>
    <n v="1612.961"/>
    <n v="1457.9860000000001"/>
    <n v="1361.424"/>
    <n v="1204.7380000000001"/>
    <n v="1146.6769999999999"/>
    <n v="1140.6880000000001"/>
    <n v="1204.7380000000001"/>
    <n v="1440.992"/>
    <n v="1572.6310000000001"/>
    <n v="1743.8620000000001"/>
  </r>
  <r>
    <x v="155"/>
    <x v="2"/>
    <s v="core"/>
    <x v="10"/>
    <x v="0"/>
    <s v="50,001+"/>
    <s v="urban"/>
    <n v="44"/>
    <n v="24.08231"/>
    <n v="2519010"/>
    <n v="2519010"/>
    <n v="410603.4"/>
    <n v="1992"/>
    <n v="1992"/>
    <s v="1981-2003"/>
    <s v="F"/>
    <m/>
    <s v="Retirement Home"/>
    <m/>
    <s v="Hotel-Motel"/>
    <s v="Lodging"/>
    <s v="Lodging"/>
    <b v="1"/>
    <s v="Guest Room"/>
    <n v="83.699809999999999"/>
    <s v="Dining"/>
    <n v="2.9541110000000002"/>
    <s v="Office"/>
    <n v="1.5296369999999999"/>
    <n v="10.83174"/>
    <n v="0"/>
    <n v="0"/>
    <n v="104600"/>
    <n v="104600"/>
    <n v="0"/>
    <x v="3"/>
    <n v="100"/>
    <n v="0"/>
    <n v="0"/>
    <n v="16.300190000000001"/>
    <n v="0"/>
    <n v="0"/>
    <n v="0"/>
    <n v="4"/>
    <n v="0"/>
    <n v="37"/>
    <s v="M"/>
    <n v="2"/>
    <n v="4756"/>
    <n v="174"/>
    <s v="&lt; 6000 HDD"/>
    <n v="98"/>
    <n v="2"/>
    <n v="2"/>
    <s v="No"/>
    <n v="154.30779999999999"/>
    <n v="78.141009999999994"/>
    <n v="154.30779999999999"/>
    <n v="101.577"/>
    <n v="1"/>
    <n v="1"/>
    <n v="0.83699800000000002"/>
    <s v="120-168 Hrs/Wk"/>
    <n v="52"/>
    <b v="1"/>
    <b v="1"/>
    <b v="0"/>
    <b v="1"/>
    <b v="0"/>
    <b v="0"/>
    <b v="0"/>
    <b v="0"/>
    <b v="0"/>
    <b v="1"/>
    <b v="0"/>
    <b v="0"/>
    <s v="NA"/>
    <s v="No"/>
    <s v="NA"/>
    <s v="NA"/>
    <s v="No"/>
    <s v="No"/>
    <s v="NA"/>
    <s v="NA"/>
    <s v="No"/>
    <s v="No"/>
    <s v="NA"/>
    <s v="NA"/>
    <s v="No"/>
    <s v="No"/>
    <s v="NA"/>
    <s v="NA"/>
    <s v="No"/>
    <s v="No"/>
    <s v="NA"/>
    <s v="NA"/>
    <s v="No"/>
    <s v="No"/>
    <s v="NA"/>
    <s v="NA"/>
    <s v="No"/>
    <s v="No"/>
    <s v="NA"/>
    <s v="NA"/>
    <s v="No"/>
    <s v="No"/>
    <s v="NA"/>
    <s v="NA"/>
    <s v="No"/>
    <n v="1102"/>
    <n v="1102"/>
    <n v="13"/>
    <n v="57304"/>
    <n v="20"/>
    <n v="0"/>
    <n v="50"/>
    <n v="0"/>
    <n v="50"/>
    <n v="0"/>
    <n v="0"/>
    <n v="0"/>
    <n v="0"/>
    <n v="0"/>
    <n v="50"/>
    <n v="50"/>
    <n v="0"/>
    <n v="0"/>
    <n v="11460.8"/>
    <n v="0"/>
    <n v="100"/>
    <n v="0"/>
    <s v="P"/>
    <n v="30"/>
    <s v="Age of Building"/>
    <n v="100"/>
    <n v="0"/>
    <n v="0"/>
    <n v="0"/>
    <n v="0"/>
    <n v="100"/>
    <n v="0"/>
    <n v="0"/>
    <n v="0"/>
    <n v="29922.11"/>
    <n v="0"/>
    <n v="100"/>
    <n v="0"/>
    <n v="0"/>
    <b v="0"/>
    <n v="0"/>
    <n v="100"/>
    <n v="0"/>
    <n v="0"/>
    <n v="0"/>
    <n v="0.65333600000000003"/>
    <n v="0.65333600000000003"/>
    <s v="NA"/>
    <n v="0"/>
    <s v="NA"/>
    <n v="68338.94"/>
    <s v="NA"/>
    <n v="0"/>
    <n v="0"/>
    <n v="7.1605869999999996"/>
    <n v="8"/>
    <s v="Y"/>
    <n v="10"/>
    <n v="0"/>
    <n v="0"/>
    <n v="0"/>
    <n v="37.048780000000001"/>
    <n v="31.582840000000001"/>
    <n v="51.408230000000003"/>
    <n v="0"/>
    <n v="0"/>
    <n v="0"/>
    <n v="62.951219999999999"/>
    <n v="68.417159999999996"/>
    <n v="48.591769999999997"/>
    <n v="0"/>
    <n v="0"/>
    <n v="0"/>
    <n v="0"/>
    <n v="0"/>
    <n v="0"/>
    <n v="0"/>
    <n v="0"/>
    <n v="0"/>
    <n v="0"/>
    <n v="0"/>
    <n v="0"/>
    <n v="0"/>
    <n v="0"/>
    <n v="0"/>
    <n v="0"/>
    <n v="0"/>
    <n v="0"/>
    <n v="100"/>
    <n v="100"/>
    <n v="100"/>
    <n v="66.671689999999998"/>
    <n v="66.663120000000006"/>
    <n v="66.671689999999998"/>
    <n v="33.328310000000002"/>
    <n v="33.336880000000001"/>
    <n v="33.328310000000002"/>
    <s v="NA"/>
    <s v="NA"/>
    <s v="NA"/>
    <s v="NA"/>
    <s v="NA"/>
    <s v="NA"/>
    <s v="NA"/>
    <s v="NA"/>
    <s v="NA"/>
    <s v="NA"/>
    <s v="NA"/>
    <s v="NA"/>
    <s v="NA"/>
    <s v="NA"/>
    <s v="NA"/>
    <s v="NA"/>
    <s v="NA"/>
    <s v="NA"/>
    <s v="NA"/>
    <s v="NA"/>
    <s v="NA"/>
    <s v="NA"/>
    <s v="NA"/>
    <s v="NA"/>
    <n v="0"/>
    <n v="0"/>
    <n v="0"/>
    <n v="85.348010000000002"/>
    <n v="89.740949999999998"/>
    <n v="85.348010000000002"/>
    <n v="14.65199"/>
    <n v="10.25905"/>
    <n v="14.65199"/>
    <n v="0"/>
    <n v="0"/>
    <n v="0"/>
    <s v="NA"/>
    <s v="NA"/>
    <s v="NA"/>
    <s v="NA"/>
    <s v="NA"/>
    <s v="NA"/>
    <s v="NA"/>
    <s v="NA"/>
    <s v="NA"/>
    <s v="NA"/>
    <s v="NA"/>
    <s v="NA"/>
    <n v="0"/>
    <n v="0"/>
    <n v="0"/>
    <n v="37.048780000000001"/>
    <n v="31.582840000000001"/>
    <n v="51.408230000000003"/>
    <n v="0"/>
    <n v="0"/>
    <n v="0"/>
    <n v="0"/>
    <n v="0"/>
    <n v="0"/>
    <n v="62.951219999999999"/>
    <n v="68.417159999999996"/>
    <n v="48.591769999999997"/>
    <s v="NA"/>
    <s v="NA"/>
    <s v="NA"/>
    <s v="NA"/>
    <s v="NA"/>
    <s v="NA"/>
    <s v="NA"/>
    <s v="NA"/>
    <s v="NA"/>
    <s v="NA"/>
    <s v="NA"/>
    <s v="NA"/>
    <s v="NA"/>
    <s v="NA"/>
    <s v="NA"/>
    <b v="0"/>
    <n v="0"/>
    <b v="0"/>
    <n v="0"/>
    <b v="0"/>
    <n v="0"/>
    <b v="0"/>
    <n v="0"/>
    <b v="1"/>
    <n v="100"/>
    <b v="0"/>
    <n v="0"/>
    <b v="0"/>
    <n v="0"/>
    <b v="0"/>
    <n v="0"/>
    <n v="0"/>
    <n v="0"/>
    <n v="0"/>
    <n v="0"/>
    <n v="100"/>
    <n v="0"/>
    <n v="0"/>
    <n v="0"/>
    <n v="0"/>
    <n v="0"/>
    <n v="0"/>
    <n v="0"/>
    <n v="0"/>
    <n v="0"/>
    <n v="0"/>
    <n v="0"/>
    <n v="0"/>
    <n v="0"/>
    <n v="0"/>
    <n v="0"/>
    <n v="0"/>
    <n v="0"/>
    <n v="0"/>
    <n v="0"/>
    <n v="0"/>
    <n v="0"/>
    <n v="0"/>
    <n v="0"/>
    <n v="100"/>
    <n v="0"/>
    <n v="0"/>
    <n v="0"/>
    <n v="0"/>
    <n v="0"/>
    <n v="0"/>
    <n v="0"/>
    <n v="0"/>
    <n v="0"/>
    <n v="0"/>
    <b v="0"/>
    <n v="0"/>
    <b v="1"/>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20+ Years"/>
    <s v="Heat Pump"/>
    <s v="Electricity"/>
    <s v="None"/>
    <s v="20+ Years"/>
    <s v="NA"/>
    <s v="NA"/>
    <s v="NA"/>
    <s v="NA"/>
    <s v="NA"/>
    <s v="NA"/>
    <s v="NA"/>
    <s v="NA"/>
    <s v="DX - Air"/>
    <s v="20+ Years"/>
    <s v="None"/>
    <s v="NA"/>
    <s v="NA"/>
    <s v="NA"/>
    <s v="NA"/>
    <s v="NA"/>
    <s v="NA"/>
    <s v="NA"/>
    <s v="NA"/>
    <b v="0"/>
    <b v="0"/>
    <b v="0"/>
    <b v="0"/>
    <b v="1"/>
    <b v="0"/>
    <b v="0"/>
    <b v="0"/>
    <b v="0"/>
    <b v="0"/>
    <b v="0"/>
    <n v="400"/>
    <n v="8"/>
    <n v="8"/>
    <n v="100"/>
    <n v="0"/>
    <n v="0"/>
    <n v="0"/>
    <n v="0"/>
    <n v="0"/>
    <n v="100"/>
    <n v="0"/>
    <s v="NA"/>
    <s v="NA"/>
    <s v="NA"/>
    <s v="NA"/>
    <s v="NA"/>
    <s v="NA"/>
    <s v="NA"/>
    <s v="NA"/>
    <s v="NA"/>
    <s v="NA"/>
    <s v="NA"/>
    <s v="NA"/>
    <s v="NA"/>
    <s v="NA"/>
    <s v="NA"/>
    <s v="NA"/>
    <s v="NA"/>
    <s v="NA"/>
    <s v="NA"/>
    <s v="NA"/>
    <n v="0"/>
    <n v="0"/>
    <n v="0"/>
    <n v="1"/>
    <n v="4"/>
    <n v="0"/>
    <n v="2"/>
    <b v="0"/>
    <b v="0"/>
    <b v="0"/>
    <b v="1"/>
    <b v="0"/>
    <b v="0"/>
    <n v="1415"/>
    <s v="E"/>
    <s v="N"/>
    <s v="E"/>
    <s v="G"/>
    <s v="N"/>
    <s v="G"/>
    <s v="G"/>
    <s v="NA"/>
    <s v="NA"/>
    <s v="NA"/>
    <b v="1"/>
    <s v="S"/>
    <n v="100"/>
    <n v="3"/>
    <n v="0"/>
    <n v="118"/>
    <n v="90"/>
    <n v="0"/>
    <x v="0"/>
    <n v="0"/>
    <s v="N"/>
    <n v="0"/>
    <n v="0"/>
    <n v="0"/>
    <b v="0"/>
    <b v="0"/>
    <s v="None"/>
    <b v="0"/>
    <b v="0"/>
    <s v="None"/>
    <n v="0"/>
    <n v="8"/>
    <n v="0"/>
    <n v="1"/>
    <n v="4"/>
    <n v="95"/>
    <n v="0"/>
    <n v="0"/>
    <n v="0"/>
    <n v="0"/>
    <n v="8.9589859999999994"/>
    <n v="8.848058"/>
    <s v="model"/>
    <n v="937110"/>
    <n v="925506.9"/>
    <s v="NA"/>
    <s v="NA"/>
    <s v="NA"/>
    <s v="NA"/>
    <s v="NA"/>
    <s v="NA"/>
    <s v="NA"/>
    <s v="NA"/>
    <s v="NA"/>
    <s v="NA"/>
    <s v="NA"/>
    <s v="NA"/>
    <s v="NA"/>
    <s v="NA"/>
    <s v="NA"/>
    <s v="NA"/>
    <s v="NA"/>
    <s v="NA"/>
    <s v="NA"/>
    <s v="NA"/>
    <s v="NA"/>
    <s v="NA"/>
    <s v="NA"/>
    <s v="NA"/>
    <n v="0.12681500000000001"/>
    <n v="0.130605"/>
    <s v="actual"/>
    <n v="13264.89"/>
    <n v="13661.27"/>
    <n v="1384.7349999999999"/>
    <n v="1204.617"/>
    <n v="1262.23"/>
    <n v="1152.665"/>
    <n v="1033.2529999999999"/>
    <n v="873.64829999999995"/>
    <n v="821.89009999999996"/>
    <n v="791.72059999999999"/>
    <n v="846.03830000000005"/>
    <n v="1018.688"/>
    <n v="1333.5319999999999"/>
    <n v="1541.875"/>
    <n v="1474.49"/>
    <n v="1276.5250000000001"/>
    <n v="1331.855"/>
    <n v="1174.3869999999999"/>
    <n v="1052.903"/>
    <n v="899.94979999999998"/>
    <n v="838.95039999999995"/>
    <n v="831.72839999999997"/>
    <n v="891.82500000000005"/>
    <n v="1124.221"/>
    <n v="1289.037"/>
    <n v="1475.393"/>
  </r>
  <r>
    <x v="156"/>
    <x v="2"/>
    <s v="core"/>
    <x v="10"/>
    <x v="0"/>
    <s v="50,001+"/>
    <s v="urban"/>
    <n v="44"/>
    <n v="24.08231"/>
    <n v="1898987"/>
    <n v="1898987"/>
    <n v="417777"/>
    <n v="1972"/>
    <n v="1972"/>
    <s v="Pre-1980"/>
    <s v="F"/>
    <m/>
    <s v="Retirement Home"/>
    <m/>
    <s v="Hotel-Motel"/>
    <s v="Lodging"/>
    <s v="Lodging"/>
    <b v="0"/>
    <s v="Guest Room"/>
    <n v="78"/>
    <s v="Assembly / Recreation"/>
    <n v="9"/>
    <s v="Kitchen"/>
    <n v="2"/>
    <n v="11"/>
    <n v="0"/>
    <n v="0"/>
    <n v="78854"/>
    <n v="78854"/>
    <n v="0"/>
    <x v="2"/>
    <n v="100"/>
    <n v="0"/>
    <n v="78"/>
    <n v="22"/>
    <n v="0"/>
    <n v="0"/>
    <n v="0"/>
    <n v="13"/>
    <n v="1"/>
    <n v="40"/>
    <s v="S"/>
    <n v="0"/>
    <n v="4615"/>
    <n v="192"/>
    <s v="&lt; 6000 HDD"/>
    <n v="0"/>
    <n v="100"/>
    <n v="200"/>
    <s v="Yes"/>
    <n v="161.8947"/>
    <n v="161.8947"/>
    <n v="164.75790000000001"/>
    <n v="4.5052630000000002"/>
    <n v="0.97894700000000001"/>
    <n v="1"/>
    <n v="0.93684199999999995"/>
    <s v="120-168 Hrs/Wk"/>
    <n v="52"/>
    <b v="1"/>
    <b v="1"/>
    <b v="0"/>
    <b v="0"/>
    <b v="0"/>
    <b v="0"/>
    <b v="0"/>
    <b v="0"/>
    <b v="0"/>
    <s v="NA"/>
    <s v="NA"/>
    <s v="NA"/>
    <s v="NA"/>
    <s v="Yes"/>
    <n v="4"/>
    <n v="100"/>
    <s v="No"/>
    <s v="Yes"/>
    <n v="4"/>
    <n v="100"/>
    <s v="No"/>
    <s v="Yes"/>
    <n v="0"/>
    <n v="0"/>
    <s v="No"/>
    <s v="Yes"/>
    <n v="2"/>
    <n v="100"/>
    <s v="No"/>
    <s v="Yes"/>
    <n v="2"/>
    <n v="100"/>
    <s v="No"/>
    <s v="Yes"/>
    <n v="10"/>
    <n v="0"/>
    <s v="Unknown"/>
    <s v="Yes"/>
    <n v="5"/>
    <n v="100"/>
    <s v="No"/>
    <s v="Yes"/>
    <n v="1"/>
    <n v="100"/>
    <s v="No"/>
    <n v="520"/>
    <n v="370"/>
    <n v="8"/>
    <n v="39680"/>
    <n v="36.5"/>
    <n v="0"/>
    <n v="95"/>
    <n v="0"/>
    <n v="0"/>
    <n v="5"/>
    <n v="0"/>
    <n v="0"/>
    <n v="0"/>
    <n v="100"/>
    <n v="0"/>
    <n v="0"/>
    <n v="0"/>
    <n v="0"/>
    <n v="14483.2"/>
    <n v="0"/>
    <n v="100"/>
    <n v="0"/>
    <s v="P"/>
    <n v="60.123289999999997"/>
    <s v="5-10 years"/>
    <n v="91.095889999999997"/>
    <n v="0"/>
    <n v="0"/>
    <n v="8.9041099999999993"/>
    <n v="8.9041099999999993"/>
    <n v="0"/>
    <n v="0"/>
    <n v="91.095889999999997"/>
    <n v="0"/>
    <n v="5000"/>
    <n v="100"/>
    <n v="0"/>
    <n v="0"/>
    <n v="0"/>
    <b v="0"/>
    <n v="0"/>
    <n v="0"/>
    <n v="0"/>
    <n v="0"/>
    <n v="100"/>
    <n v="0.550786"/>
    <n v="0.550786"/>
    <s v="NA"/>
    <n v="3.0439999999999998E-3"/>
    <n v="6.7359999999999998E-3"/>
    <n v="43431.64"/>
    <s v="NA"/>
    <n v="240"/>
    <n v="531.18439999999998"/>
    <n v="8.8979800000000004"/>
    <n v="9.0114929999999998"/>
    <s v="Y"/>
    <s v="NA"/>
    <n v="0"/>
    <n v="0"/>
    <n v="0"/>
    <n v="48.664909999999999"/>
    <n v="40.692300000000003"/>
    <n v="63.930779999999999"/>
    <n v="0"/>
    <n v="0"/>
    <n v="0"/>
    <n v="41.543939999999999"/>
    <n v="46.811140000000002"/>
    <n v="30.35999"/>
    <n v="2.6614399999999998"/>
    <n v="3.4494090000000002"/>
    <n v="3.4963160000000002"/>
    <n v="0"/>
    <n v="0"/>
    <n v="0"/>
    <n v="0"/>
    <n v="0"/>
    <n v="0"/>
    <n v="7.1297100000000002"/>
    <n v="9.0471570000000003"/>
    <n v="2.2129059999999998"/>
    <n v="0"/>
    <n v="0"/>
    <n v="0"/>
    <n v="0"/>
    <n v="0"/>
    <n v="0"/>
    <n v="100"/>
    <n v="100"/>
    <n v="100"/>
    <n v="84.304299999999998"/>
    <n v="88.449489999999997"/>
    <n v="84.304299999999998"/>
    <n v="15.6957"/>
    <n v="11.550509999999999"/>
    <n v="15.6957"/>
    <n v="0"/>
    <n v="0"/>
    <n v="0"/>
    <n v="0"/>
    <n v="0"/>
    <n v="0"/>
    <n v="0"/>
    <n v="0"/>
    <n v="0"/>
    <n v="0"/>
    <n v="0"/>
    <n v="0"/>
    <n v="100"/>
    <n v="100"/>
    <n v="100"/>
    <n v="0"/>
    <n v="0"/>
    <n v="0"/>
    <s v="NA"/>
    <s v="NA"/>
    <s v="NA"/>
    <s v="NA"/>
    <s v="NA"/>
    <s v="NA"/>
    <n v="0"/>
    <n v="0"/>
    <n v="0"/>
    <n v="100"/>
    <n v="100"/>
    <n v="100"/>
    <n v="0"/>
    <n v="0"/>
    <n v="0"/>
    <n v="0"/>
    <n v="0"/>
    <n v="0"/>
    <s v="NA"/>
    <s v="NA"/>
    <s v="NA"/>
    <s v="NA"/>
    <s v="NA"/>
    <s v="NA"/>
    <s v="NA"/>
    <s v="NA"/>
    <s v="NA"/>
    <s v="NA"/>
    <s v="NA"/>
    <s v="NA"/>
    <n v="0"/>
    <n v="0"/>
    <n v="0"/>
    <n v="48.664909999999999"/>
    <n v="40.692300000000003"/>
    <n v="63.930779999999999"/>
    <n v="1.373947"/>
    <n v="2.141346"/>
    <n v="0.81801599999999997"/>
    <n v="0"/>
    <n v="0"/>
    <n v="0"/>
    <n v="49.961150000000004"/>
    <n v="57.166350000000001"/>
    <n v="35.251199999999997"/>
    <s v="NA"/>
    <s v="NA"/>
    <s v="NA"/>
    <s v="NA"/>
    <s v="NA"/>
    <s v="NA"/>
    <s v="NA"/>
    <s v="NA"/>
    <s v="NA"/>
    <s v="NA"/>
    <s v="NA"/>
    <s v="NA"/>
    <s v="NA"/>
    <s v="NA"/>
    <s v="NA"/>
    <b v="0"/>
    <n v="0"/>
    <b v="0"/>
    <n v="0"/>
    <b v="0"/>
    <n v="0"/>
    <b v="0"/>
    <n v="0"/>
    <b v="1"/>
    <n v="73.132369999999995"/>
    <b v="0"/>
    <n v="0"/>
    <b v="1"/>
    <n v="26.867629999999998"/>
    <b v="0"/>
    <n v="0"/>
    <n v="12.79447"/>
    <n v="44.44444"/>
    <n v="8.8633249999999997"/>
    <n v="67.877660000000006"/>
    <n v="11.11111"/>
    <n v="77.747349999999997"/>
    <n v="0"/>
    <n v="0"/>
    <n v="0"/>
    <n v="19.32788"/>
    <n v="44.44444"/>
    <n v="13.38932"/>
    <n v="0"/>
    <n v="0"/>
    <n v="0"/>
    <n v="0"/>
    <n v="0"/>
    <n v="0"/>
    <n v="0"/>
    <n v="0"/>
    <n v="0"/>
    <n v="32.122340000000001"/>
    <n v="66.666669999999996"/>
    <n v="22.252649999999999"/>
    <n v="0"/>
    <n v="0"/>
    <n v="0"/>
    <n v="67.877660000000006"/>
    <n v="33.333329999999997"/>
    <n v="77.74734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20+ Years"/>
    <s v="Heat Pump"/>
    <s v="Electricity"/>
    <s v="None"/>
    <s v="NA"/>
    <n v="1"/>
    <s v="Natural Gas"/>
    <n v="369"/>
    <n v="4"/>
    <n v="4"/>
    <s v="NA"/>
    <s v="NA"/>
    <s v="NA"/>
    <s v="DX - Air"/>
    <s v="NA"/>
    <s v="DX - Air"/>
    <s v="NA"/>
    <s v="NA"/>
    <s v="NA"/>
    <s v="NA"/>
    <s v="NA"/>
    <s v="NA"/>
    <s v="NA"/>
    <s v="NA"/>
    <b v="0"/>
    <b v="0"/>
    <b v="0"/>
    <b v="0"/>
    <b v="0"/>
    <b v="1"/>
    <b v="0"/>
    <b v="1"/>
    <b v="0"/>
    <b v="0"/>
    <b v="0"/>
    <n v="800"/>
    <n v="1"/>
    <n v="1"/>
    <n v="0"/>
    <n v="100"/>
    <n v="0"/>
    <n v="0"/>
    <n v="0"/>
    <n v="0"/>
    <n v="100"/>
    <n v="0"/>
    <s v="NA"/>
    <s v="NA"/>
    <s v="NA"/>
    <s v="NA"/>
    <s v="NA"/>
    <s v="NA"/>
    <s v="NA"/>
    <s v="NA"/>
    <s v="NA"/>
    <b v="1"/>
    <n v="5"/>
    <n v="0"/>
    <s v="INC"/>
    <b v="1"/>
    <n v="90"/>
    <s v="INC"/>
    <b v="0"/>
    <n v="0"/>
    <s v="NA"/>
    <s v="NA"/>
    <n v="1"/>
    <n v="0"/>
    <n v="0"/>
    <n v="1"/>
    <n v="2"/>
    <n v="0"/>
    <n v="0"/>
    <b v="0"/>
    <b v="0"/>
    <b v="0"/>
    <b v="1"/>
    <b v="0"/>
    <b v="0"/>
    <n v="1000"/>
    <s v="N"/>
    <s v="N"/>
    <s v="G"/>
    <s v="G"/>
    <s v="N"/>
    <s v="G"/>
    <s v="G"/>
    <s v="NA"/>
    <s v="NA"/>
    <s v="NA"/>
    <b v="1"/>
    <s v="C"/>
    <n v="100"/>
    <n v="4"/>
    <n v="0"/>
    <s v="NA"/>
    <s v="NA"/>
    <n v="0"/>
    <x v="0"/>
    <n v="0"/>
    <s v="N"/>
    <n v="0"/>
    <n v="0"/>
    <n v="0"/>
    <b v="0"/>
    <b v="0"/>
    <s v="None"/>
    <b v="0"/>
    <b v="0"/>
    <s v="None"/>
    <n v="0"/>
    <n v="3"/>
    <n v="0"/>
    <n v="0"/>
    <n v="4"/>
    <n v="163"/>
    <n v="0"/>
    <n v="0"/>
    <n v="0"/>
    <n v="0"/>
    <n v="16.87847"/>
    <n v="17.370989999999999"/>
    <s v="actual"/>
    <n v="1330935"/>
    <n v="1369772"/>
    <n v="166973.4"/>
    <n v="134532.5"/>
    <n v="140586.79999999999"/>
    <n v="114283.7"/>
    <n v="90153.09"/>
    <n v="71752.350000000006"/>
    <n v="64984.99"/>
    <n v="66584.87"/>
    <n v="73674.61"/>
    <n v="111655.7"/>
    <n v="131254"/>
    <n v="164498.9"/>
    <n v="161842.70000000001"/>
    <n v="137306.9"/>
    <n v="139472.70000000001"/>
    <n v="118323.9"/>
    <n v="99117.27"/>
    <n v="78909.34"/>
    <n v="70833.38"/>
    <n v="70701.16"/>
    <n v="80132.88"/>
    <n v="112086.3"/>
    <n v="138389.20000000001"/>
    <n v="162656.20000000001"/>
    <n v="0.33852700000000002"/>
    <n v="0.12479"/>
    <s v="model"/>
    <n v="26694.22"/>
    <n v="9840.1740000000009"/>
    <s v="NA"/>
    <s v="NA"/>
    <s v="NA"/>
    <s v="NA"/>
    <s v="NA"/>
    <s v="NA"/>
    <s v="NA"/>
    <s v="NA"/>
    <s v="NA"/>
    <s v="NA"/>
    <s v="NA"/>
    <s v="NA"/>
    <s v="NA"/>
    <s v="NA"/>
    <s v="NA"/>
    <s v="NA"/>
    <s v="NA"/>
    <s v="NA"/>
    <s v="NA"/>
    <s v="NA"/>
    <s v="NA"/>
    <s v="NA"/>
    <s v="NA"/>
    <s v="NA"/>
  </r>
  <r>
    <x v="157"/>
    <x v="2"/>
    <s v="core"/>
    <x v="10"/>
    <x v="1"/>
    <s v="50,001+"/>
    <s v="urban"/>
    <n v="46"/>
    <n v="16.381550000000001"/>
    <n v="2904596"/>
    <n v="2431529"/>
    <n v="340414.1"/>
    <n v="2005"/>
    <n v="2005"/>
    <s v="2004-2013"/>
    <s v="F"/>
    <m/>
    <s v="Assisted Living"/>
    <m/>
    <s v="Hotel-Motel"/>
    <s v="Lodging"/>
    <s v="Lodging"/>
    <b v="0"/>
    <s v="Guest Room"/>
    <n v="86"/>
    <s v="NA"/>
    <n v="0"/>
    <s v="NA"/>
    <n v="0"/>
    <n v="14"/>
    <n v="0"/>
    <n v="16.286819999999999"/>
    <n v="177309"/>
    <n v="148431"/>
    <n v="28878"/>
    <x v="3"/>
    <n v="100"/>
    <n v="0"/>
    <n v="0"/>
    <n v="14"/>
    <n v="0"/>
    <n v="0"/>
    <n v="0"/>
    <n v="3"/>
    <n v="1"/>
    <n v="46"/>
    <s v="S"/>
    <n v="0"/>
    <n v="4756"/>
    <n v="174"/>
    <s v="&lt; 6000 HDD"/>
    <n v="100"/>
    <n v="0"/>
    <n v="0"/>
    <s v="Yes"/>
    <n v="168"/>
    <n v="168"/>
    <n v="168"/>
    <n v="168"/>
    <n v="1"/>
    <n v="1"/>
    <n v="1"/>
    <s v="120-168 Hrs/Wk"/>
    <n v="52"/>
    <b v="1"/>
    <b v="1"/>
    <b v="0"/>
    <b v="0"/>
    <b v="0"/>
    <b v="0"/>
    <b v="0"/>
    <b v="0"/>
    <b v="0"/>
    <s v="NA"/>
    <s v="NA"/>
    <s v="NA"/>
    <s v="NA"/>
    <s v="No"/>
    <s v="NA"/>
    <s v="NA"/>
    <s v="No"/>
    <s v="No"/>
    <s v="NA"/>
    <s v="NA"/>
    <s v="No"/>
    <s v="Yes"/>
    <n v="2"/>
    <n v="10"/>
    <s v="No"/>
    <s v="No"/>
    <s v="NA"/>
    <s v="NA"/>
    <s v="No"/>
    <s v="No"/>
    <s v="NA"/>
    <s v="NA"/>
    <s v="No"/>
    <s v="No"/>
    <s v="NA"/>
    <s v="NA"/>
    <s v="No"/>
    <s v="No"/>
    <s v="NA"/>
    <s v="NA"/>
    <s v="No"/>
    <s v="No"/>
    <s v="NA"/>
    <s v="NA"/>
    <s v="No"/>
    <n v="920"/>
    <n v="920"/>
    <n v="10"/>
    <n v="27600"/>
    <n v="30"/>
    <n v="0"/>
    <n v="0"/>
    <n v="0"/>
    <n v="0"/>
    <n v="0"/>
    <n v="0"/>
    <n v="0"/>
    <n v="100"/>
    <n v="0"/>
    <n v="100"/>
    <n v="0"/>
    <n v="0"/>
    <n v="0"/>
    <n v="8280"/>
    <n v="0"/>
    <n v="100"/>
    <n v="0"/>
    <s v="P"/>
    <n v="90"/>
    <s v="Age of Building"/>
    <n v="100"/>
    <n v="0"/>
    <n v="0"/>
    <n v="0"/>
    <n v="0"/>
    <n v="0"/>
    <n v="0"/>
    <n v="100"/>
    <n v="0"/>
    <n v="56614"/>
    <n v="0"/>
    <n v="0"/>
    <n v="100"/>
    <n v="0"/>
    <b v="1"/>
    <n v="128"/>
    <n v="0"/>
    <n v="0"/>
    <n v="0"/>
    <n v="100"/>
    <n v="0.68595099999999998"/>
    <n v="0.58201499999999995"/>
    <n v="4.7787000000000003E-2"/>
    <n v="1.2130000000000001E-3"/>
    <n v="1.859E-3"/>
    <n v="101816.5"/>
    <n v="1380"/>
    <n v="180"/>
    <n v="276"/>
    <n v="7.5050869999999996"/>
    <n v="11.415990000000001"/>
    <s v="Y"/>
    <n v="5"/>
    <n v="0"/>
    <n v="0"/>
    <n v="0"/>
    <n v="22.264420000000001"/>
    <n v="23.30734"/>
    <n v="44.263590000000001"/>
    <n v="0"/>
    <n v="0"/>
    <n v="0"/>
    <n v="30.21369"/>
    <n v="55.740020000000001"/>
    <n v="33.41478"/>
    <n v="0"/>
    <n v="0"/>
    <n v="0"/>
    <n v="0"/>
    <n v="0"/>
    <n v="0"/>
    <n v="0"/>
    <n v="0"/>
    <n v="0"/>
    <n v="47.521889999999999"/>
    <n v="20.952629999999999"/>
    <n v="22.321629999999999"/>
    <n v="0"/>
    <n v="0"/>
    <n v="0"/>
    <n v="0"/>
    <n v="0"/>
    <n v="0"/>
    <n v="100"/>
    <n v="100"/>
    <n v="100"/>
    <n v="75.3172"/>
    <n v="69.435109999999995"/>
    <n v="75.3172"/>
    <n v="24.6828"/>
    <n v="30.564889999999998"/>
    <n v="24.6828"/>
    <n v="0"/>
    <n v="0"/>
    <n v="0"/>
    <n v="100"/>
    <n v="100"/>
    <n v="100"/>
    <n v="0"/>
    <n v="0"/>
    <n v="0"/>
    <n v="0"/>
    <n v="0"/>
    <n v="0"/>
    <n v="0"/>
    <n v="0"/>
    <n v="0"/>
    <n v="0"/>
    <n v="0"/>
    <n v="0"/>
    <s v="NA"/>
    <s v="NA"/>
    <s v="NA"/>
    <s v="NA"/>
    <s v="NA"/>
    <s v="NA"/>
    <n v="9.2487300000000001"/>
    <n v="17.029669999999999"/>
    <n v="9.2487300000000001"/>
    <n v="80.413150000000002"/>
    <n v="76.420450000000002"/>
    <n v="80.413150000000002"/>
    <n v="10.33812"/>
    <n v="6.5498750000000001"/>
    <n v="10.33812"/>
    <n v="0"/>
    <n v="0"/>
    <n v="0"/>
    <s v="NA"/>
    <s v="NA"/>
    <s v="NA"/>
    <s v="NA"/>
    <s v="NA"/>
    <s v="NA"/>
    <s v="NA"/>
    <s v="NA"/>
    <s v="NA"/>
    <s v="NA"/>
    <s v="NA"/>
    <s v="NA"/>
    <n v="0"/>
    <n v="0"/>
    <n v="0"/>
    <n v="22.264420000000001"/>
    <n v="23.30734"/>
    <n v="44.263590000000001"/>
    <n v="7.4575849999999999"/>
    <n v="17.03688"/>
    <n v="8.2477049999999998"/>
    <n v="2.4502220000000001"/>
    <n v="0.91596100000000003"/>
    <n v="1.1509"/>
    <n v="67.827770000000001"/>
    <n v="58.739820000000002"/>
    <n v="46.337809999999998"/>
    <s v="NA"/>
    <s v="NA"/>
    <s v="NA"/>
    <s v="NA"/>
    <s v="NA"/>
    <s v="NA"/>
    <s v="NA"/>
    <s v="NA"/>
    <s v="NA"/>
    <s v="NA"/>
    <s v="NA"/>
    <s v="NA"/>
    <s v="NA"/>
    <s v="NA"/>
    <s v="NA"/>
    <b v="1"/>
    <n v="16.625969999999999"/>
    <b v="0"/>
    <n v="0"/>
    <b v="0"/>
    <n v="0"/>
    <b v="0"/>
    <n v="0"/>
    <b v="1"/>
    <n v="72.986990000000006"/>
    <b v="0"/>
    <n v="0"/>
    <b v="1"/>
    <n v="10.387040000000001"/>
    <b v="0"/>
    <n v="0"/>
    <n v="0"/>
    <n v="0"/>
    <n v="0"/>
    <n v="100"/>
    <n v="100"/>
    <n v="100"/>
    <n v="0"/>
    <n v="0"/>
    <n v="0"/>
    <n v="0"/>
    <n v="0"/>
    <n v="0"/>
    <n v="0"/>
    <n v="0"/>
    <n v="0"/>
    <n v="0"/>
    <n v="0"/>
    <n v="0"/>
    <n v="0"/>
    <n v="0"/>
    <n v="0"/>
    <n v="100"/>
    <n v="100"/>
    <n v="100"/>
    <n v="0"/>
    <n v="0"/>
    <n v="0"/>
    <n v="0"/>
    <n v="0"/>
    <n v="0"/>
    <n v="0"/>
    <n v="0"/>
    <n v="0"/>
    <n v="0"/>
    <n v="0"/>
    <n v="0"/>
    <n v="0"/>
    <n v="0"/>
    <n v="0"/>
    <b v="0"/>
    <n v="0"/>
    <b v="1"/>
    <n v="100"/>
    <b v="0"/>
    <n v="0"/>
    <b v="0"/>
    <n v="0"/>
    <b v="0"/>
    <n v="0"/>
    <b v="0"/>
    <n v="0"/>
    <n v="0"/>
    <n v="0"/>
    <n v="0"/>
    <n v="0"/>
    <n v="0"/>
    <n v="0"/>
    <n v="0"/>
    <n v="0"/>
    <n v="0"/>
    <n v="100"/>
    <n v="100"/>
    <n v="100"/>
    <n v="0"/>
    <n v="0"/>
    <n v="0"/>
    <n v="0"/>
    <n v="0"/>
    <n v="0"/>
    <n v="0"/>
    <n v="0"/>
    <n v="0"/>
    <n v="0"/>
    <n v="0"/>
    <n v="0"/>
    <n v="0"/>
    <n v="0"/>
    <n v="0"/>
    <b v="0"/>
    <n v="0"/>
    <b v="0"/>
    <n v="0"/>
    <b v="0"/>
    <n v="0"/>
    <b v="1"/>
    <n v="100"/>
    <b v="0"/>
    <n v="0"/>
    <s v="Zonal"/>
    <s v="none"/>
    <s v="NA"/>
    <s v="N"/>
    <s v="N"/>
    <s v="NA"/>
    <s v="NA"/>
    <n v="94.608270000000005"/>
    <n v="5.3917339999999996"/>
    <s v="Electric Resistance"/>
    <s v="Electricity"/>
    <s v="None"/>
    <s v="5-9 Years"/>
    <s v="Heat Pump"/>
    <s v="Electricity"/>
    <s v="None"/>
    <s v="5-9 Years"/>
    <s v="NA"/>
    <s v="NA"/>
    <s v="NA"/>
    <s v="NA"/>
    <s v="NA"/>
    <s v="NA"/>
    <s v="NA"/>
    <s v="NA"/>
    <s v="DX - Air"/>
    <s v="5-9 Years"/>
    <s v="DX - Air"/>
    <s v="5-9 Years"/>
    <s v="NA"/>
    <s v="NA"/>
    <s v="NA"/>
    <s v="NA"/>
    <s v="NA"/>
    <s v="NA"/>
    <s v="NA"/>
    <b v="0"/>
    <b v="0"/>
    <b v="0"/>
    <b v="0"/>
    <b v="1"/>
    <b v="0"/>
    <b v="0"/>
    <b v="0"/>
    <b v="0"/>
    <b v="0"/>
    <b v="0"/>
    <n v="1995"/>
    <n v="8"/>
    <n v="8"/>
    <n v="100"/>
    <n v="0"/>
    <n v="0"/>
    <n v="0"/>
    <n v="0"/>
    <n v="0"/>
    <n v="100"/>
    <n v="0"/>
    <s v="NA"/>
    <s v="NA"/>
    <s v="NA"/>
    <s v="NA"/>
    <s v="NA"/>
    <s v="NA"/>
    <s v="NA"/>
    <s v="NA"/>
    <s v="NA"/>
    <b v="0"/>
    <n v="0"/>
    <s v="NA"/>
    <s v="NA"/>
    <b v="1"/>
    <n v="192"/>
    <s v="INC"/>
    <b v="0"/>
    <n v="0"/>
    <s v="NA"/>
    <s v="NA"/>
    <n v="0"/>
    <n v="0"/>
    <n v="1"/>
    <n v="1"/>
    <n v="1"/>
    <n v="3"/>
    <n v="1"/>
    <b v="0"/>
    <b v="0"/>
    <b v="0"/>
    <b v="1"/>
    <b v="0"/>
    <b v="0"/>
    <n v="1861"/>
    <s v="G"/>
    <s v="N"/>
    <s v="G"/>
    <s v="G"/>
    <s v="G"/>
    <s v="N"/>
    <s v="N"/>
    <s v="NA"/>
    <s v="NA"/>
    <s v="NA"/>
    <b v="1"/>
    <s v="S"/>
    <n v="100"/>
    <n v="18"/>
    <n v="1"/>
    <n v="143"/>
    <n v="89"/>
    <n v="100"/>
    <x v="0"/>
    <n v="0"/>
    <s v="N"/>
    <n v="0"/>
    <n v="0"/>
    <n v="0"/>
    <b v="1"/>
    <b v="0"/>
    <s v="Natural Gas"/>
    <b v="1"/>
    <b v="0"/>
    <s v="Natural Gas"/>
    <n v="0"/>
    <n v="0"/>
    <n v="0"/>
    <n v="0"/>
    <n v="0"/>
    <n v="148"/>
    <n v="0"/>
    <n v="0"/>
    <n v="0"/>
    <n v="0"/>
    <n v="11.600680000000001"/>
    <n v="11.560549999999999"/>
    <s v="actual"/>
    <n v="1721900"/>
    <n v="1715945"/>
    <n v="181100"/>
    <n v="150600"/>
    <n v="149663.6"/>
    <n v="128167.4"/>
    <n v="115225.2"/>
    <n v="110683.8"/>
    <n v="124615.2"/>
    <n v="129744.8"/>
    <n v="126279.3"/>
    <n v="139940.70000000001"/>
    <n v="169980"/>
    <n v="195900"/>
    <n v="192276.6"/>
    <n v="164384.4"/>
    <n v="168316.1"/>
    <n v="143651.70000000001"/>
    <n v="123147"/>
    <n v="101776.3"/>
    <n v="109180.2"/>
    <n v="116841"/>
    <n v="107595.2"/>
    <n v="133437"/>
    <n v="162911"/>
    <n v="192428.2"/>
    <n v="0.220106"/>
    <n v="0.22809399999999999"/>
    <s v="actual"/>
    <n v="32670.55"/>
    <n v="33856.199999999997"/>
    <n v="3223.3429999999998"/>
    <n v="2816.8389999999999"/>
    <n v="2884.7779999999998"/>
    <n v="2547.4960000000001"/>
    <n v="2270.2950000000001"/>
    <n v="2007.6980000000001"/>
    <n v="2022.114"/>
    <n v="2033.048"/>
    <n v="2137.9740000000002"/>
    <n v="2655.2719999999999"/>
    <n v="3551.1469999999999"/>
    <n v="4520.5519999999997"/>
    <n v="3751.75"/>
    <n v="3234.5349999999999"/>
    <n v="3353.9690000000001"/>
    <n v="2926.4459999999999"/>
    <n v="2576.029"/>
    <n v="2161.0949999999998"/>
    <n v="1979.357"/>
    <n v="1959.2159999999999"/>
    <n v="2138.4360000000001"/>
    <n v="2774.92"/>
    <n v="3246.1819999999998"/>
    <n v="3754.268"/>
  </r>
  <r>
    <x v="158"/>
    <x v="2"/>
    <s v="core"/>
    <x v="8"/>
    <x v="0"/>
    <s v="&lt;20,001"/>
    <s v="urban"/>
    <n v="1"/>
    <n v="907.65440000000001"/>
    <n v="522808.9"/>
    <n v="522808.9"/>
    <n v="418247.1"/>
    <n v="1970"/>
    <n v="1970"/>
    <s v="Pre-1980"/>
    <s v="F"/>
    <m/>
    <s v="Other Specialty Merchandise"/>
    <s v="Dog Day Care"/>
    <s v="Dry Goods Retail"/>
    <s v="Mercantile - Retail"/>
    <s v="Small Box"/>
    <b v="0"/>
    <s v="Assembly / Recreation"/>
    <n v="80"/>
    <s v="Kitchen"/>
    <n v="13"/>
    <s v="NA"/>
    <n v="0"/>
    <n v="7"/>
    <n v="0"/>
    <n v="0"/>
    <n v="576"/>
    <n v="576"/>
    <n v="0"/>
    <x v="4"/>
    <n v="100"/>
    <n v="7"/>
    <n v="0"/>
    <n v="80"/>
    <n v="0"/>
    <n v="0"/>
    <n v="0"/>
    <n v="1"/>
    <n v="0"/>
    <n v="0"/>
    <s v="S"/>
    <n v="0"/>
    <n v="5393"/>
    <n v="101"/>
    <s v="&lt; 6000 HDD"/>
    <n v="100"/>
    <n v="0"/>
    <n v="0"/>
    <s v="No"/>
    <n v="55"/>
    <n v="55"/>
    <n v="20"/>
    <n v="55"/>
    <n v="0"/>
    <n v="0"/>
    <n v="0"/>
    <s v="50-59 Hrs/Wk"/>
    <n v="50"/>
    <b v="1"/>
    <b v="0"/>
    <b v="0"/>
    <b v="0"/>
    <b v="0"/>
    <b v="0"/>
    <b v="0"/>
    <b v="0"/>
    <b v="0"/>
    <s v="NA"/>
    <s v="NA"/>
    <s v="NA"/>
    <s v="NA"/>
    <s v="No"/>
    <s v="NA"/>
    <s v="NA"/>
    <s v="No"/>
    <s v="No"/>
    <s v="NA"/>
    <s v="NA"/>
    <s v="No"/>
    <s v="No"/>
    <s v="NA"/>
    <s v="NA"/>
    <s v="No"/>
    <s v="No"/>
    <s v="NA"/>
    <s v="NA"/>
    <s v="No"/>
    <s v="No"/>
    <s v="NA"/>
    <s v="NA"/>
    <s v="No"/>
    <s v="No"/>
    <s v="NA"/>
    <s v="NA"/>
    <s v="No"/>
    <s v="No"/>
    <s v="NA"/>
    <s v="NA"/>
    <s v="No"/>
    <s v="No"/>
    <s v="NA"/>
    <s v="NA"/>
    <s v="No"/>
    <n v="140"/>
    <n v="0"/>
    <n v="14"/>
    <n v="1960"/>
    <n v="15"/>
    <n v="0"/>
    <n v="0"/>
    <n v="0"/>
    <n v="100"/>
    <n v="0"/>
    <n v="0"/>
    <n v="0"/>
    <n v="0"/>
    <n v="0"/>
    <n v="100"/>
    <n v="0"/>
    <n v="0"/>
    <n v="0"/>
    <n v="294"/>
    <n v="50"/>
    <n v="50"/>
    <n v="0"/>
    <s v="S"/>
    <n v="50"/>
    <s v="Unknown"/>
    <n v="100"/>
    <n v="0"/>
    <n v="0"/>
    <n v="0"/>
    <n v="0"/>
    <n v="0"/>
    <n v="0"/>
    <n v="50"/>
    <n v="50"/>
    <n v="666.66669999999999"/>
    <n v="60"/>
    <n v="40"/>
    <n v="0"/>
    <n v="0"/>
    <b v="0"/>
    <n v="0"/>
    <n v="0"/>
    <n v="0"/>
    <n v="100"/>
    <n v="0"/>
    <n v="1.559876"/>
    <n v="1.559876"/>
    <s v="NA"/>
    <n v="0"/>
    <n v="0.3125"/>
    <n v="898.48850000000004"/>
    <s v="NA"/>
    <n v="0"/>
    <n v="180"/>
    <n v="8.0963010000000004"/>
    <n v="8"/>
    <s v="Y"/>
    <s v="NA"/>
    <n v="0"/>
    <n v="0"/>
    <n v="0"/>
    <n v="62.483980000000003"/>
    <n v="54.994370000000004"/>
    <n v="67.752970000000005"/>
    <n v="18.80491"/>
    <n v="17.49126"/>
    <n v="20.390650000000001"/>
    <n v="17.59132"/>
    <n v="18.34864"/>
    <n v="10.611039999999999"/>
    <n v="0"/>
    <n v="0"/>
    <n v="0"/>
    <n v="0"/>
    <n v="0"/>
    <n v="0"/>
    <n v="1.119785"/>
    <n v="9.1657279999999997"/>
    <n v="1.245344"/>
    <n v="0"/>
    <n v="0"/>
    <n v="0"/>
    <n v="0"/>
    <n v="0"/>
    <n v="0"/>
    <s v="NA"/>
    <s v="NA"/>
    <s v="NA"/>
    <s v="NA"/>
    <s v="NA"/>
    <s v="NA"/>
    <n v="100"/>
    <n v="100"/>
    <n v="100"/>
    <n v="0"/>
    <n v="0"/>
    <n v="0"/>
    <s v="NA"/>
    <s v="NA"/>
    <s v="NA"/>
    <s v="NA"/>
    <s v="NA"/>
    <s v="NA"/>
    <s v="NA"/>
    <s v="NA"/>
    <s v="NA"/>
    <s v="NA"/>
    <s v="NA"/>
    <s v="NA"/>
    <s v="NA"/>
    <s v="NA"/>
    <s v="NA"/>
    <s v="NA"/>
    <s v="NA"/>
    <s v="NA"/>
    <s v="NA"/>
    <s v="NA"/>
    <s v="NA"/>
    <s v="NA"/>
    <s v="NA"/>
    <s v="NA"/>
    <n v="0"/>
    <n v="0"/>
    <n v="0"/>
    <n v="0"/>
    <n v="0"/>
    <n v="0"/>
    <n v="100"/>
    <n v="100"/>
    <n v="100"/>
    <n v="0"/>
    <n v="0"/>
    <n v="0"/>
    <n v="0"/>
    <n v="0"/>
    <n v="0"/>
    <n v="100"/>
    <n v="100"/>
    <n v="100"/>
    <n v="0"/>
    <n v="0"/>
    <n v="0"/>
    <n v="0"/>
    <n v="0"/>
    <n v="0"/>
    <n v="0"/>
    <n v="0"/>
    <n v="0"/>
    <n v="81.288889999999995"/>
    <n v="72.48563"/>
    <n v="88.143609999999995"/>
    <n v="0"/>
    <n v="0"/>
    <n v="0"/>
    <n v="1.119785"/>
    <n v="9.1657279999999997"/>
    <n v="1.245344"/>
    <n v="17.59132"/>
    <n v="18.34864"/>
    <n v="10.61103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A"/>
    <s v="NA"/>
    <s v="NA"/>
    <n v="100"/>
    <n v="0"/>
    <s v="Electric Resistance"/>
    <s v="Electricity"/>
    <s v="None"/>
    <s v="20+ Years"/>
    <s v="Electric Resistance"/>
    <s v="Electricity"/>
    <s v="None"/>
    <s v="20+ Years"/>
    <s v="NA"/>
    <s v="NA"/>
    <s v="NA"/>
    <s v="NA"/>
    <s v="NA"/>
    <s v="NA"/>
    <s v="NA"/>
    <s v="NA"/>
    <s v="DX - Air"/>
    <s v="NA"/>
    <s v="DX - Air"/>
    <s v="0-4 Years"/>
    <s v="NA"/>
    <s v="NA"/>
    <s v="NA"/>
    <s v="NA"/>
    <s v="NA"/>
    <s v="NA"/>
    <s v="NA"/>
    <b v="0"/>
    <b v="0"/>
    <b v="0"/>
    <b v="0"/>
    <b v="0"/>
    <b v="1"/>
    <b v="0"/>
    <b v="0"/>
    <b v="0"/>
    <b v="0"/>
    <b v="0"/>
    <n v="15.353999999999999"/>
    <n v="15"/>
    <n v="15"/>
    <n v="100"/>
    <n v="0"/>
    <n v="0"/>
    <n v="0"/>
    <n v="0"/>
    <n v="100"/>
    <n v="0"/>
    <n v="0"/>
    <s v="NA"/>
    <s v="NA"/>
    <s v="NA"/>
    <s v="NA"/>
    <s v="NA"/>
    <s v="NA"/>
    <s v="NA"/>
    <s v="NA"/>
    <s v="NA"/>
    <s v="NA"/>
    <s v="NA"/>
    <s v="NA"/>
    <s v="NA"/>
    <s v="NA"/>
    <s v="NA"/>
    <s v="NA"/>
    <s v="NA"/>
    <s v="NA"/>
    <s v="NA"/>
    <s v="NA"/>
    <n v="0"/>
    <n v="0"/>
    <n v="0"/>
    <n v="0"/>
    <n v="0"/>
    <n v="0"/>
    <n v="0"/>
    <b v="1"/>
    <b v="0"/>
    <b v="0"/>
    <b v="0"/>
    <b v="0"/>
    <b v="0"/>
    <n v="78"/>
    <s v="N"/>
    <s v="N"/>
    <s v="N"/>
    <s v="N"/>
    <s v="N"/>
    <s v="N"/>
    <s v="E"/>
    <n v="0"/>
    <n v="0"/>
    <n v="0"/>
    <s v="NA"/>
    <s v="NA"/>
    <s v="NA"/>
    <s v="NA"/>
    <s v="NA"/>
    <n v="0"/>
    <n v="0"/>
    <n v="0"/>
    <x v="1"/>
    <s v="NA"/>
    <s v="NA"/>
    <n v="0"/>
    <n v="0"/>
    <n v="0"/>
    <s v="NA"/>
    <s v="NA"/>
    <s v="NA"/>
    <s v="NA"/>
    <s v="NA"/>
    <s v="NA"/>
    <n v="0"/>
    <n v="0"/>
    <n v="1"/>
    <n v="0"/>
    <n v="1"/>
    <n v="1"/>
    <n v="0"/>
    <n v="0"/>
    <n v="0"/>
    <n v="0"/>
    <n v="24.8048"/>
    <n v="25.453099999999999"/>
    <s v="actual"/>
    <n v="14287.57"/>
    <n v="14660.99"/>
    <n v="2226.6210000000001"/>
    <n v="1809.3789999999999"/>
    <n v="1508.3440000000001"/>
    <n v="1274.6559999999999"/>
    <n v="661.26670000000001"/>
    <n v="635.73329999999999"/>
    <n v="895.41380000000004"/>
    <n v="768.98620000000005"/>
    <n v="587.94380000000001"/>
    <n v="778.65629999999999"/>
    <n v="1335"/>
    <n v="1805.567"/>
    <n v="1948.9269999999999"/>
    <n v="1609.0619999999999"/>
    <n v="1604.3440000000001"/>
    <n v="1281.6030000000001"/>
    <n v="942.20320000000004"/>
    <n v="664.29690000000005"/>
    <n v="605.09929999999997"/>
    <n v="644.84040000000005"/>
    <n v="676.63160000000005"/>
    <n v="1151.6559999999999"/>
    <n v="1583.395"/>
    <n v="1948.9269999999999"/>
    <s v="NA"/>
    <s v="NA"/>
    <s v="no gas"/>
    <s v="NA"/>
    <s v="NA"/>
    <s v="NA"/>
    <s v="NA"/>
    <s v="NA"/>
    <s v="NA"/>
    <s v="NA"/>
    <s v="NA"/>
    <s v="NA"/>
    <s v="NA"/>
    <s v="NA"/>
    <s v="NA"/>
    <s v="NA"/>
    <s v="NA"/>
    <s v="NA"/>
    <s v="NA"/>
    <s v="NA"/>
    <s v="NA"/>
    <s v="NA"/>
    <s v="NA"/>
    <s v="NA"/>
    <s v="NA"/>
    <s v="NA"/>
    <s v="NA"/>
    <s v="NA"/>
    <s v="NA"/>
  </r>
  <r>
    <x v="159"/>
    <x v="2"/>
    <s v="core"/>
    <x v="8"/>
    <x v="0"/>
    <s v="20,001-100,000"/>
    <s v="urban"/>
    <n v="2"/>
    <n v="173.8459"/>
    <n v="4519994"/>
    <n v="4519994"/>
    <n v="4519994"/>
    <n v="1987"/>
    <n v="1987"/>
    <s v="1981-2003"/>
    <s v="F"/>
    <m/>
    <s v="Other Specialty Merchandise"/>
    <s v="Strip mall"/>
    <s v="Dry Goods Retail"/>
    <s v="Mercantile - Retail"/>
    <s v="Small Box"/>
    <b v="1"/>
    <s v="Dining"/>
    <n v="56.25"/>
    <s v="Assembly / Recreation"/>
    <n v="25"/>
    <s v="Sales"/>
    <n v="12.5"/>
    <n v="0"/>
    <n v="0"/>
    <n v="0"/>
    <n v="26000"/>
    <n v="26000"/>
    <n v="0"/>
    <x v="1"/>
    <n v="100"/>
    <n v="0"/>
    <n v="0"/>
    <n v="100"/>
    <n v="100"/>
    <n v="0"/>
    <n v="0"/>
    <n v="1"/>
    <n v="0"/>
    <n v="120"/>
    <s v="S"/>
    <n v="0"/>
    <n v="4624"/>
    <n v="219"/>
    <s v="&lt; 6000 HDD"/>
    <n v="30"/>
    <n v="70"/>
    <n v="11"/>
    <s v="No"/>
    <n v="74.5"/>
    <n v="74.5"/>
    <n v="74.5"/>
    <n v="74.5"/>
    <n v="1"/>
    <n v="1"/>
    <n v="0"/>
    <s v="60-79 Hrs/Wk"/>
    <n v="52"/>
    <b v="1"/>
    <b v="1"/>
    <b v="0"/>
    <b v="0"/>
    <b v="0"/>
    <b v="0"/>
    <b v="0"/>
    <b v="0"/>
    <b v="0"/>
    <s v="NA"/>
    <s v="NA"/>
    <s v="NA"/>
    <s v="NA"/>
    <s v="Unknown"/>
    <s v="NA"/>
    <s v="NA"/>
    <s v="No"/>
    <s v="Unknown"/>
    <s v="NA"/>
    <s v="NA"/>
    <s v="No"/>
    <s v="Unknown"/>
    <s v="NA"/>
    <s v="NA"/>
    <s v="No"/>
    <s v="Unknown"/>
    <s v="NA"/>
    <s v="NA"/>
    <s v="No"/>
    <s v="Unknown"/>
    <s v="NA"/>
    <s v="NA"/>
    <s v="No"/>
    <s v="Unknown"/>
    <s v="NA"/>
    <s v="NA"/>
    <s v="No"/>
    <s v="Unknown"/>
    <s v="NA"/>
    <s v="NA"/>
    <s v="No"/>
    <s v="Unknown"/>
    <s v="NA"/>
    <s v="NA"/>
    <s v="No"/>
    <n v="1440"/>
    <n v="0"/>
    <n v="10"/>
    <n v="14400"/>
    <n v="5"/>
    <n v="0"/>
    <n v="0"/>
    <n v="100"/>
    <n v="0"/>
    <n v="0"/>
    <n v="0"/>
    <n v="0"/>
    <n v="0"/>
    <n v="100"/>
    <n v="0"/>
    <n v="0"/>
    <n v="0"/>
    <n v="0"/>
    <n v="720"/>
    <n v="0"/>
    <n v="100"/>
    <n v="0"/>
    <s v="S"/>
    <n v="0"/>
    <s v="Age of Building"/>
    <n v="100"/>
    <n v="0"/>
    <n v="0"/>
    <n v="0"/>
    <n v="100"/>
    <n v="0"/>
    <n v="0"/>
    <n v="0"/>
    <n v="0"/>
    <n v="26000"/>
    <n v="100"/>
    <n v="0"/>
    <n v="0"/>
    <n v="0"/>
    <b v="0"/>
    <n v="0"/>
    <n v="100"/>
    <n v="0"/>
    <n v="0"/>
    <n v="0"/>
    <n v="1.676042"/>
    <n v="1.676042"/>
    <s v="NA"/>
    <n v="5.0000000000000001E-3"/>
    <n v="9.3687999999999994E-2"/>
    <n v="43577.08"/>
    <s v="NA"/>
    <n v="130"/>
    <n v="2435.8910000000001"/>
    <n v="10"/>
    <n v="10"/>
    <s v="Y"/>
    <n v="10"/>
    <n v="0"/>
    <n v="0"/>
    <n v="0"/>
    <n v="52.40522"/>
    <n v="43.312100000000001"/>
    <n v="61.739739999999998"/>
    <n v="1.7899320000000001"/>
    <n v="1.2738849999999999"/>
    <n v="2.1087579999999999"/>
    <n v="31.485389999999999"/>
    <n v="45.222929999999998"/>
    <n v="20.63475"/>
    <n v="0"/>
    <n v="0"/>
    <n v="0"/>
    <n v="14.31945"/>
    <n v="10.191079999999999"/>
    <n v="15.51675"/>
    <n v="0"/>
    <n v="0"/>
    <n v="0"/>
    <n v="0"/>
    <n v="0"/>
    <n v="0"/>
    <n v="0"/>
    <n v="0"/>
    <n v="0"/>
    <s v="NA"/>
    <s v="NA"/>
    <s v="NA"/>
    <s v="NA"/>
    <s v="NA"/>
    <s v="NA"/>
    <n v="62.771419999999999"/>
    <n v="42.253520000000002"/>
    <n v="62.771419999999999"/>
    <n v="37.228580000000001"/>
    <n v="57.746479999999998"/>
    <n v="37.228580000000001"/>
    <s v="NA"/>
    <s v="NA"/>
    <s v="NA"/>
    <s v="NA"/>
    <s v="NA"/>
    <s v="NA"/>
    <s v="NA"/>
    <s v="NA"/>
    <s v="NA"/>
    <s v="NA"/>
    <s v="NA"/>
    <s v="NA"/>
    <s v="NA"/>
    <s v="NA"/>
    <s v="NA"/>
    <s v="NA"/>
    <s v="NA"/>
    <s v="NA"/>
    <n v="0"/>
    <n v="0"/>
    <n v="0"/>
    <n v="100"/>
    <n v="100"/>
    <n v="100"/>
    <n v="0"/>
    <n v="0"/>
    <n v="0"/>
    <n v="100"/>
    <n v="100"/>
    <n v="100"/>
    <n v="0"/>
    <n v="0"/>
    <n v="0"/>
    <n v="0"/>
    <n v="0"/>
    <n v="0"/>
    <n v="0"/>
    <n v="0"/>
    <n v="0"/>
    <n v="100"/>
    <n v="100"/>
    <n v="100"/>
    <n v="0"/>
    <n v="0"/>
    <n v="0"/>
    <n v="0"/>
    <n v="0"/>
    <n v="0"/>
    <n v="0"/>
    <n v="0"/>
    <n v="0"/>
    <n v="54.195149999999998"/>
    <n v="44.585990000000002"/>
    <n v="63.848500000000001"/>
    <n v="11.72157"/>
    <n v="26.114650000000001"/>
    <n v="7.6820250000000003"/>
    <n v="14.31945"/>
    <n v="10.191079999999999"/>
    <n v="15.51675"/>
    <n v="19.763829999999999"/>
    <n v="19.108280000000001"/>
    <n v="12.952730000000001"/>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115.9299"/>
    <n v="12"/>
    <n v="12"/>
    <n v="100"/>
    <n v="0"/>
    <n v="0"/>
    <n v="0"/>
    <n v="0"/>
    <n v="0"/>
    <n v="100"/>
    <n v="0"/>
    <s v="NA"/>
    <s v="NA"/>
    <s v="NA"/>
    <s v="NA"/>
    <s v="NA"/>
    <s v="NA"/>
    <s v="NA"/>
    <s v="NA"/>
    <s v="NA"/>
    <b v="0"/>
    <n v="0"/>
    <s v="NA"/>
    <s v="NA"/>
    <b v="1"/>
    <n v="160"/>
    <s v="CFL"/>
    <b v="0"/>
    <n v="0"/>
    <s v="NA"/>
    <s v="NA"/>
    <n v="0"/>
    <n v="0"/>
    <n v="0"/>
    <n v="2"/>
    <n v="5"/>
    <n v="0"/>
    <n v="2"/>
    <b v="0"/>
    <b v="0"/>
    <b v="0"/>
    <b v="1"/>
    <b v="0"/>
    <b v="0"/>
    <n v="600"/>
    <s v="E"/>
    <s v="E"/>
    <s v="G"/>
    <s v="G"/>
    <s v="N"/>
    <s v="G"/>
    <s v="E"/>
    <n v="0"/>
    <n v="0"/>
    <n v="0"/>
    <s v="NA"/>
    <s v="NA"/>
    <s v="NA"/>
    <s v="NA"/>
    <s v="NA"/>
    <n v="0"/>
    <n v="0"/>
    <n v="0"/>
    <x v="1"/>
    <s v="NA"/>
    <s v="NA"/>
    <n v="0"/>
    <n v="0"/>
    <n v="0"/>
    <s v="NA"/>
    <s v="NA"/>
    <s v="NA"/>
    <s v="NA"/>
    <s v="NA"/>
    <s v="NA"/>
    <n v="0"/>
    <n v="0"/>
    <n v="0"/>
    <n v="0"/>
    <n v="0"/>
    <n v="9"/>
    <n v="0"/>
    <n v="0"/>
    <n v="0"/>
    <n v="0"/>
    <n v="13.98296"/>
    <n v="2.12283"/>
    <s v="model"/>
    <n v="363556.9"/>
    <n v="55193.59"/>
    <s v="NA"/>
    <s v="NA"/>
    <s v="NA"/>
    <s v="NA"/>
    <s v="NA"/>
    <s v="NA"/>
    <s v="NA"/>
    <s v="NA"/>
    <s v="NA"/>
    <s v="NA"/>
    <s v="NA"/>
    <s v="NA"/>
    <s v="NA"/>
    <s v="NA"/>
    <s v="NA"/>
    <s v="NA"/>
    <s v="NA"/>
    <s v="NA"/>
    <s v="NA"/>
    <s v="NA"/>
    <s v="NA"/>
    <s v="NA"/>
    <s v="NA"/>
    <s v="NA"/>
    <n v="0.199937"/>
    <n v="3.5007999999999997E-2"/>
    <s v="model"/>
    <n v="5198.3559999999998"/>
    <n v="910.20029999999997"/>
    <s v="NA"/>
    <s v="NA"/>
    <s v="NA"/>
    <s v="NA"/>
    <s v="NA"/>
    <s v="NA"/>
    <s v="NA"/>
    <s v="NA"/>
    <s v="NA"/>
    <s v="NA"/>
    <s v="NA"/>
    <s v="NA"/>
    <s v="NA"/>
    <s v="NA"/>
    <s v="NA"/>
    <s v="NA"/>
    <s v="NA"/>
    <s v="NA"/>
    <s v="NA"/>
    <s v="NA"/>
    <s v="NA"/>
    <s v="NA"/>
    <s v="NA"/>
    <s v="NA"/>
  </r>
  <r>
    <x v="160"/>
    <x v="2"/>
    <s v="core"/>
    <x v="6"/>
    <x v="0"/>
    <s v="20,001-100,000"/>
    <s v="urban"/>
    <n v="22"/>
    <n v="158.30189999999999"/>
    <n v="18587807"/>
    <n v="12391872"/>
    <n v="12391872"/>
    <n v="1964"/>
    <n v="1984"/>
    <s v="1981-2003"/>
    <s v="F"/>
    <m/>
    <s v="Outpatient Rehab"/>
    <m/>
    <s v="Other Health"/>
    <s v="Health Care - Outpatient"/>
    <s v="OtherHealth"/>
    <b v="0"/>
    <s v="Office"/>
    <n v="33.214100000000002"/>
    <s v="Sales"/>
    <n v="4.4072560000000003"/>
    <s v="NA"/>
    <n v="0"/>
    <n v="0"/>
    <n v="62.378639999999997"/>
    <n v="33.333329999999997"/>
    <n v="117420"/>
    <n v="78280"/>
    <n v="39140"/>
    <x v="2"/>
    <n v="100"/>
    <n v="0"/>
    <n v="100"/>
    <n v="100"/>
    <n v="100"/>
    <n v="0"/>
    <n v="0"/>
    <n v="4"/>
    <n v="2"/>
    <n v="15"/>
    <s v="S"/>
    <n v="0"/>
    <n v="4615"/>
    <n v="192"/>
    <s v="&lt; 6000 HDD"/>
    <n v="33"/>
    <n v="67"/>
    <n v="1"/>
    <s v="Yes"/>
    <n v="50"/>
    <n v="19.11919"/>
    <n v="19.11919"/>
    <n v="19.11919"/>
    <n v="4.4073000000000001E-2"/>
    <n v="0"/>
    <n v="0"/>
    <s v="50-59 Hrs/Wk"/>
    <n v="52"/>
    <b v="1"/>
    <b v="1"/>
    <b v="0"/>
    <b v="0"/>
    <b v="0"/>
    <b v="0"/>
    <b v="0"/>
    <b v="0"/>
    <b v="0"/>
    <s v="NA"/>
    <s v="NA"/>
    <s v="NA"/>
    <s v="NA"/>
    <s v="Yes"/>
    <n v="2"/>
    <n v="25"/>
    <s v="Yes"/>
    <s v="Yes"/>
    <n v="2"/>
    <n v="25"/>
    <s v="Yes"/>
    <s v="Yes"/>
    <n v="2"/>
    <n v="25"/>
    <s v="Yes"/>
    <s v="Yes"/>
    <n v="2"/>
    <n v="25"/>
    <s v="No"/>
    <s v="Yes"/>
    <n v="2"/>
    <n v="25"/>
    <s v="No"/>
    <s v="No"/>
    <s v="NA"/>
    <s v="NA"/>
    <s v="No"/>
    <s v="No"/>
    <s v="NA"/>
    <s v="NA"/>
    <s v="No"/>
    <s v="No"/>
    <s v="NA"/>
    <s v="NA"/>
    <s v="No"/>
    <n v="586"/>
    <n v="586"/>
    <n v="13"/>
    <n v="30472"/>
    <n v="55"/>
    <n v="0"/>
    <n v="100"/>
    <n v="0"/>
    <n v="0"/>
    <n v="0"/>
    <n v="0"/>
    <n v="0"/>
    <n v="0"/>
    <n v="0"/>
    <n v="0"/>
    <n v="100"/>
    <n v="0"/>
    <n v="0"/>
    <n v="16759.599999999999"/>
    <n v="0"/>
    <n v="100"/>
    <n v="0"/>
    <s v="P"/>
    <n v="2"/>
    <s v="10-20 years"/>
    <n v="0"/>
    <n v="0"/>
    <n v="0"/>
    <n v="100"/>
    <n v="0"/>
    <n v="100"/>
    <n v="0"/>
    <n v="0"/>
    <n v="0"/>
    <n v="19570"/>
    <n v="100"/>
    <n v="0"/>
    <n v="0"/>
    <n v="0"/>
    <b v="0"/>
    <n v="0"/>
    <n v="100"/>
    <n v="0"/>
    <n v="0"/>
    <n v="0"/>
    <n v="1.220925"/>
    <n v="1.220925"/>
    <s v="NA"/>
    <n v="0"/>
    <n v="1.2008E-2"/>
    <n v="95574"/>
    <s v="NA"/>
    <n v="0"/>
    <n v="940"/>
    <n v="9.3700799999999997"/>
    <n v="10"/>
    <s v="Y"/>
    <n v="0"/>
    <n v="0"/>
    <n v="0"/>
    <n v="0"/>
    <n v="25.2349"/>
    <n v="32.389679999999998"/>
    <n v="25.2349"/>
    <n v="74.765100000000004"/>
    <n v="67.610320000000002"/>
    <n v="74.765100000000004"/>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100"/>
    <n v="100"/>
    <n v="100"/>
    <n v="0"/>
    <n v="0"/>
    <n v="0"/>
    <n v="0"/>
    <n v="0"/>
    <n v="0"/>
    <n v="0"/>
    <n v="0"/>
    <n v="0"/>
    <s v="NA"/>
    <s v="NA"/>
    <s v="NA"/>
    <s v="NA"/>
    <s v="NA"/>
    <s v="NA"/>
    <s v="NA"/>
    <s v="NA"/>
    <s v="NA"/>
    <s v="NA"/>
    <s v="NA"/>
    <s v="NA"/>
    <s v="NA"/>
    <s v="NA"/>
    <s v="NA"/>
    <b v="0"/>
    <n v="0"/>
    <b v="0"/>
    <n v="0"/>
    <b v="0"/>
    <n v="0"/>
    <b v="1"/>
    <n v="21.666979999999999"/>
    <b v="1"/>
    <n v="78.333020000000005"/>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75"/>
    <n v="25"/>
    <n v="0"/>
    <n v="100"/>
    <s v="Boiler"/>
    <s v="Natural Gas"/>
    <s v="Natural Gas"/>
    <s v="NA"/>
    <s v="Boiler"/>
    <s v="Natural Gas"/>
    <s v="Natural Gas"/>
    <s v="20+ Years"/>
    <n v="2"/>
    <s v="Natural Gas"/>
    <n v="1357"/>
    <n v="50"/>
    <n v="50"/>
    <s v="SH"/>
    <s v="N"/>
    <s v="N"/>
    <s v="Chiller"/>
    <s v="20+ Years"/>
    <s v="None"/>
    <s v="NA"/>
    <n v="2"/>
    <n v="100"/>
    <n v="1"/>
    <n v="1"/>
    <s v="Reciprocating"/>
    <s v="Y"/>
    <s v="N"/>
    <b v="1"/>
    <b v="0"/>
    <b v="0"/>
    <b v="0"/>
    <b v="0"/>
    <b v="0"/>
    <b v="0"/>
    <b v="1"/>
    <b v="1"/>
    <b v="1"/>
    <b v="1"/>
    <n v="61.415999999999997"/>
    <n v="3"/>
    <n v="3"/>
    <n v="100"/>
    <n v="0"/>
    <n v="0"/>
    <n v="0"/>
    <n v="0"/>
    <n v="100"/>
    <n v="0"/>
    <n v="0"/>
    <s v="NA"/>
    <s v="NA"/>
    <s v="NA"/>
    <s v="NA"/>
    <s v="NA"/>
    <s v="NA"/>
    <s v="NA"/>
    <s v="NA"/>
    <s v="NA"/>
    <s v="NA"/>
    <s v="NA"/>
    <s v="NA"/>
    <s v="NA"/>
    <s v="NA"/>
    <s v="NA"/>
    <s v="NA"/>
    <s v="NA"/>
    <s v="NA"/>
    <s v="NA"/>
    <s v="NA"/>
    <n v="0"/>
    <n v="0"/>
    <n v="0"/>
    <n v="0"/>
    <n v="0"/>
    <n v="0"/>
    <n v="0"/>
    <b v="0"/>
    <b v="0"/>
    <b v="0"/>
    <b v="0"/>
    <b v="1"/>
    <b v="0"/>
    <s v="NA"/>
    <s v="N"/>
    <s v="N"/>
    <s v="N"/>
    <s v="N"/>
    <s v="N"/>
    <s v="N"/>
    <s v="N"/>
    <s v="NA"/>
    <s v="NA"/>
    <s v="NA"/>
    <b v="1"/>
    <s v="S"/>
    <n v="10"/>
    <n v="1"/>
    <n v="0"/>
    <n v="0"/>
    <n v="0"/>
    <n v="0"/>
    <x v="0"/>
    <n v="0"/>
    <s v="N"/>
    <n v="0"/>
    <n v="0"/>
    <n v="0"/>
    <b v="0"/>
    <b v="0"/>
    <s v="None"/>
    <b v="0"/>
    <b v="0"/>
    <s v="None"/>
    <n v="0"/>
    <n v="2"/>
    <n v="16"/>
    <n v="3"/>
    <n v="0"/>
    <n v="0"/>
    <n v="0"/>
    <n v="0"/>
    <n v="0"/>
    <n v="0"/>
    <n v="6.9644269999999997"/>
    <n v="6.6671440000000004"/>
    <s v="actual"/>
    <n v="545175.30000000005"/>
    <n v="521904"/>
    <n v="53069.09"/>
    <n v="35619.69"/>
    <n v="40426.18"/>
    <n v="36934.93"/>
    <n v="42003.519999999997"/>
    <n v="46682.86"/>
    <n v="52705.06"/>
    <n v="54095.360000000001"/>
    <n v="46495.45"/>
    <n v="40702.730000000003"/>
    <n v="38846.47"/>
    <n v="57594"/>
    <n v="48615.53"/>
    <n v="42505.21"/>
    <n v="45072.1"/>
    <n v="40980.86"/>
    <n v="39395.75"/>
    <n v="37422.400000000001"/>
    <n v="46191.78"/>
    <n v="48318.68"/>
    <n v="39764.050000000003"/>
    <n v="40734.1"/>
    <n v="44159.199999999997"/>
    <n v="48744.38"/>
    <n v="0.14533099999999999"/>
    <n v="2.5703E-2"/>
    <s v="model"/>
    <n v="11376.49"/>
    <n v="2012.02"/>
    <s v="NA"/>
    <s v="NA"/>
    <s v="NA"/>
    <s v="NA"/>
    <s v="NA"/>
    <s v="NA"/>
    <s v="NA"/>
    <s v="NA"/>
    <s v="NA"/>
    <s v="NA"/>
    <s v="NA"/>
    <s v="NA"/>
    <s v="NA"/>
    <s v="NA"/>
    <s v="NA"/>
    <s v="NA"/>
    <s v="NA"/>
    <s v="NA"/>
    <s v="NA"/>
    <s v="NA"/>
    <s v="NA"/>
    <s v="NA"/>
    <s v="NA"/>
    <s v="NA"/>
  </r>
  <r>
    <x v="161"/>
    <x v="2"/>
    <s v="core"/>
    <x v="6"/>
    <x v="0"/>
    <s v="&lt;20,001"/>
    <s v="urban"/>
    <n v="21"/>
    <n v="1568.972"/>
    <n v="3765534"/>
    <n v="3765534"/>
    <n v="3765534"/>
    <n v="1977"/>
    <n v="1977"/>
    <s v="Pre-1980"/>
    <s v="F"/>
    <m/>
    <s v="Retail Banking"/>
    <m/>
    <s v="Office"/>
    <s v="Office"/>
    <s v="Medium Office"/>
    <b v="0"/>
    <s v="Office"/>
    <n v="64"/>
    <s v="NA"/>
    <n v="0"/>
    <s v="NA"/>
    <n v="0"/>
    <n v="36"/>
    <n v="0"/>
    <n v="0"/>
    <n v="2400"/>
    <n v="2400"/>
    <n v="0"/>
    <x v="4"/>
    <n v="100"/>
    <n v="0"/>
    <n v="0"/>
    <n v="100"/>
    <n v="0"/>
    <n v="0"/>
    <n v="0"/>
    <n v="1"/>
    <n v="0"/>
    <n v="7"/>
    <s v="S"/>
    <n v="0"/>
    <n v="4756"/>
    <n v="174"/>
    <s v="&lt; 6000 HDD"/>
    <n v="0"/>
    <n v="100"/>
    <n v="2"/>
    <s v="No"/>
    <n v="54"/>
    <n v="66"/>
    <n v="66"/>
    <n v="66"/>
    <n v="1"/>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200"/>
    <n v="0"/>
    <n v="13"/>
    <n v="2600"/>
    <n v="10"/>
    <n v="0"/>
    <n v="0"/>
    <n v="100"/>
    <n v="0"/>
    <n v="0"/>
    <n v="0"/>
    <n v="0"/>
    <n v="0"/>
    <n v="0"/>
    <n v="0"/>
    <n v="0"/>
    <n v="0"/>
    <n v="0"/>
    <n v="260"/>
    <n v="100"/>
    <n v="0"/>
    <n v="0"/>
    <s v="S"/>
    <n v="5"/>
    <s v="Age of Building"/>
    <n v="0"/>
    <n v="0"/>
    <n v="0"/>
    <n v="100"/>
    <n v="100"/>
    <n v="0"/>
    <n v="0"/>
    <n v="0"/>
    <n v="0"/>
    <n v="2400"/>
    <n v="100"/>
    <n v="0"/>
    <n v="0"/>
    <n v="0"/>
    <b v="0"/>
    <n v="0"/>
    <n v="100"/>
    <n v="0"/>
    <n v="0"/>
    <n v="0"/>
    <n v="1.455843"/>
    <n v="1.455843"/>
    <s v="NA"/>
    <n v="0"/>
    <n v="0.156667"/>
    <n v="3494.0219999999999"/>
    <s v="NA"/>
    <n v="0"/>
    <n v="376"/>
    <n v="10"/>
    <n v="10"/>
    <s v="Y"/>
    <s v="NA"/>
    <n v="0"/>
    <n v="0"/>
    <n v="0"/>
    <n v="78.395910000000001"/>
    <n v="46.926830000000002"/>
    <n v="86.707700000000003"/>
    <n v="0"/>
    <n v="0"/>
    <n v="0"/>
    <n v="21.604089999999999"/>
    <n v="53.073169999999998"/>
    <n v="13.29229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0"/>
    <n v="0"/>
    <n v="0"/>
    <n v="78.395910000000001"/>
    <n v="46.926830000000002"/>
    <n v="86.707700000000003"/>
    <n v="21.604089999999999"/>
    <n v="53.073169999999998"/>
    <n v="13.292299999999999"/>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15.353999999999999"/>
    <n v="10"/>
    <n v="10"/>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5"/>
    <n v="0"/>
    <n v="0"/>
    <n v="2"/>
    <n v="0"/>
    <n v="0"/>
    <n v="0"/>
    <n v="0"/>
    <n v="0"/>
    <n v="12.745229999999999"/>
    <n v="12.28172"/>
    <s v="actual"/>
    <n v="30588.54"/>
    <n v="29476.12"/>
    <n v="2697.7420000000002"/>
    <n v="2330.386"/>
    <n v="2549.395"/>
    <n v="2266.7800000000002"/>
    <n v="2438.2559999999999"/>
    <n v="2746.364"/>
    <n v="2837.6790000000001"/>
    <n v="2830.7890000000002"/>
    <n v="2658.6709999999998"/>
    <n v="2329.81"/>
    <n v="2319.9279999999999"/>
    <n v="2582.7429999999999"/>
    <n v="2668.2489999999998"/>
    <n v="2358.8449999999998"/>
    <n v="2536.1570000000002"/>
    <n v="2348.3040000000001"/>
    <n v="2311.9810000000002"/>
    <n v="2179.5450000000001"/>
    <n v="2557.8870000000002"/>
    <n v="2730.5250000000001"/>
    <n v="2317.1889999999999"/>
    <n v="2343.87"/>
    <n v="2454.48"/>
    <n v="2669.085"/>
    <n v="0.23211499999999999"/>
    <n v="4.0620979999999998"/>
    <s v="model"/>
    <n v="557.07569999999998"/>
    <n v="9749.0339999999997"/>
    <s v="NA"/>
    <s v="NA"/>
    <s v="NA"/>
    <s v="NA"/>
    <s v="NA"/>
    <s v="NA"/>
    <s v="NA"/>
    <s v="NA"/>
    <s v="NA"/>
    <s v="NA"/>
    <s v="NA"/>
    <s v="NA"/>
    <s v="NA"/>
    <s v="NA"/>
    <s v="NA"/>
    <s v="NA"/>
    <s v="NA"/>
    <s v="NA"/>
    <s v="NA"/>
    <s v="NA"/>
    <s v="NA"/>
    <s v="NA"/>
    <s v="NA"/>
    <s v="NA"/>
  </r>
  <r>
    <x v="162"/>
    <x v="2"/>
    <s v="core"/>
    <x v="1"/>
    <x v="0"/>
    <s v="&lt;50,001"/>
    <s v="urban"/>
    <n v="59"/>
    <n v="127.1157"/>
    <n v="4692094"/>
    <n v="4692094"/>
    <n v="0"/>
    <n v="1960"/>
    <n v="1960"/>
    <s v="Pre-1980"/>
    <s v="F"/>
    <m/>
    <s v="Other K-12 School"/>
    <s v="Catholic Elementary School/Parish"/>
    <s v="School"/>
    <s v="Education"/>
    <s v="K-12"/>
    <b v="0"/>
    <s v="Assembly / Recreation"/>
    <n v="44"/>
    <s v="Classroom"/>
    <n v="26"/>
    <s v="Office"/>
    <n v="5"/>
    <n v="25"/>
    <n v="0"/>
    <n v="0"/>
    <n v="36912"/>
    <n v="36912"/>
    <n v="0"/>
    <x v="1"/>
    <n v="100"/>
    <n v="0"/>
    <n v="75"/>
    <n v="0"/>
    <n v="0"/>
    <n v="0"/>
    <n v="0"/>
    <n v="1"/>
    <n v="1"/>
    <n v="30"/>
    <s v="M"/>
    <n v="3"/>
    <n v="4624"/>
    <n v="219"/>
    <s v="&lt; 6000 HDD"/>
    <n v="100"/>
    <n v="0"/>
    <n v="0"/>
    <s v="No"/>
    <n v="27.8"/>
    <n v="27.8"/>
    <n v="26.4"/>
    <n v="27.8"/>
    <n v="0.3"/>
    <n v="0.3"/>
    <n v="0"/>
    <s v="&lt; 40 Hrs/Wk"/>
    <n v="40.799999999999997"/>
    <b v="1"/>
    <b v="1"/>
    <b v="1"/>
    <b v="0"/>
    <b v="0"/>
    <b v="0"/>
    <b v="0"/>
    <b v="0"/>
    <b v="0"/>
    <s v="NA"/>
    <s v="NA"/>
    <s v="NA"/>
    <s v="NA"/>
    <s v="No"/>
    <s v="NA"/>
    <s v="NA"/>
    <s v="No"/>
    <s v="No"/>
    <s v="NA"/>
    <s v="NA"/>
    <s v="No"/>
    <s v="No"/>
    <s v="NA"/>
    <s v="NA"/>
    <s v="No"/>
    <s v="No"/>
    <s v="NA"/>
    <s v="NA"/>
    <s v="No"/>
    <s v="No"/>
    <s v="NA"/>
    <s v="NA"/>
    <s v="No"/>
    <s v="No"/>
    <s v="NA"/>
    <s v="NA"/>
    <s v="No"/>
    <s v="No"/>
    <s v="NA"/>
    <s v="NA"/>
    <s v="No"/>
    <s v="No"/>
    <s v="NA"/>
    <s v="NA"/>
    <s v="No"/>
    <n v="1076"/>
    <n v="0"/>
    <n v="13"/>
    <n v="13988"/>
    <n v="31"/>
    <n v="100"/>
    <n v="0"/>
    <n v="0"/>
    <n v="0"/>
    <n v="0"/>
    <n v="0"/>
    <n v="0"/>
    <n v="0"/>
    <n v="0"/>
    <n v="0"/>
    <n v="0"/>
    <n v="0"/>
    <n v="0"/>
    <n v="4336.28"/>
    <n v="100"/>
    <n v="0"/>
    <n v="0"/>
    <s v="S"/>
    <n v="18.548390000000001"/>
    <s v="Age of Building"/>
    <n v="90.322580000000002"/>
    <n v="9.6774190000000004"/>
    <n v="0"/>
    <n v="0"/>
    <n v="100"/>
    <n v="0"/>
    <n v="0"/>
    <n v="0"/>
    <n v="0"/>
    <n v="39677.949999999997"/>
    <n v="0"/>
    <n v="100"/>
    <n v="0"/>
    <n v="0"/>
    <b v="1"/>
    <n v="20"/>
    <n v="100"/>
    <n v="0"/>
    <n v="0"/>
    <n v="0"/>
    <n v="2.4803410000000001"/>
    <n v="2.4803410000000001"/>
    <s v="NA"/>
    <n v="0"/>
    <n v="3.9960000000000002E-2"/>
    <n v="91554.33"/>
    <s v="NA"/>
    <n v="0"/>
    <n v="1475"/>
    <n v="11"/>
    <n v="11"/>
    <s v="Y"/>
    <n v="5"/>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0"/>
    <n v="0"/>
    <n v="0"/>
    <n v="100"/>
    <n v="100"/>
    <n v="100"/>
    <n v="0"/>
    <n v="0"/>
    <n v="0"/>
    <n v="100"/>
    <n v="100"/>
    <n v="100"/>
    <n v="0"/>
    <n v="0"/>
    <n v="0"/>
    <n v="0"/>
    <n v="0"/>
    <n v="0"/>
    <n v="0"/>
    <n v="0"/>
    <n v="0"/>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N"/>
    <s v="N"/>
    <s v="NA"/>
    <s v="NA"/>
    <n v="0"/>
    <n v="100"/>
    <s v="Furnace"/>
    <s v="Natural Gas"/>
    <s v="None"/>
    <s v="10-19 Years"/>
    <s v="Boiler"/>
    <s v="Natural Gas"/>
    <s v="Natural Gas"/>
    <s v="20+ Years"/>
    <n v="1"/>
    <s v="Natural Gas"/>
    <s v="NA"/>
    <n v="53"/>
    <n v="53"/>
    <s v="SH"/>
    <s v="N"/>
    <s v="N"/>
    <s v="None"/>
    <s v="NA"/>
    <s v="None"/>
    <s v="NA"/>
    <s v="NA"/>
    <s v="NA"/>
    <s v="NA"/>
    <s v="NA"/>
    <s v="NA"/>
    <s v="NA"/>
    <s v="NA"/>
    <b v="0"/>
    <b v="0"/>
    <b v="0"/>
    <b v="0"/>
    <b v="1"/>
    <b v="0"/>
    <b v="0"/>
    <b v="1"/>
    <b v="0"/>
    <b v="0"/>
    <b v="0"/>
    <n v="117.714"/>
    <n v="9.7391299999999994"/>
    <n v="10"/>
    <n v="100"/>
    <n v="0"/>
    <n v="0"/>
    <n v="0"/>
    <n v="0"/>
    <n v="13.043480000000001"/>
    <n v="86.956519999999998"/>
    <n v="0"/>
    <s v="NA"/>
    <s v="NA"/>
    <s v="NA"/>
    <s v="NA"/>
    <s v="NA"/>
    <s v="NA"/>
    <s v="NA"/>
    <s v="NA"/>
    <s v="NA"/>
    <s v="NA"/>
    <s v="NA"/>
    <s v="NA"/>
    <s v="NA"/>
    <s v="NA"/>
    <s v="NA"/>
    <s v="NA"/>
    <s v="NA"/>
    <s v="NA"/>
    <s v="NA"/>
    <s v="NA"/>
    <n v="0"/>
    <n v="0"/>
    <n v="0"/>
    <n v="0"/>
    <n v="3"/>
    <n v="0"/>
    <n v="4"/>
    <b v="0"/>
    <b v="0"/>
    <b v="0"/>
    <b v="0"/>
    <b v="1"/>
    <b v="0"/>
    <n v="420"/>
    <s v="N"/>
    <s v="N"/>
    <s v="N"/>
    <s v="G"/>
    <s v="N"/>
    <s v="G"/>
    <s v="N"/>
    <s v="NA"/>
    <s v="NA"/>
    <s v="NA"/>
    <s v="NA"/>
    <s v="NA"/>
    <s v="NA"/>
    <s v="NA"/>
    <s v="NA"/>
    <n v="0"/>
    <n v="0"/>
    <n v="0"/>
    <x v="1"/>
    <s v="NA"/>
    <s v="NA"/>
    <n v="0"/>
    <n v="0"/>
    <n v="0"/>
    <s v="NA"/>
    <s v="NA"/>
    <s v="NA"/>
    <s v="NA"/>
    <s v="NA"/>
    <s v="NA"/>
    <n v="0"/>
    <n v="4"/>
    <n v="0"/>
    <n v="1"/>
    <n v="3"/>
    <n v="0"/>
    <n v="0"/>
    <n v="0"/>
    <n v="0"/>
    <n v="0"/>
    <n v="4.3707269999999996"/>
    <n v="5.0322750000000003"/>
    <s v="actual"/>
    <n v="161332.29999999999"/>
    <n v="185751.3"/>
    <n v="16212.36"/>
    <n v="15275.64"/>
    <n v="16797.68"/>
    <n v="14638.89"/>
    <n v="14127.43"/>
    <n v="9548"/>
    <n v="5865.0320000000002"/>
    <n v="8118.9679999999998"/>
    <n v="12659.59"/>
    <n v="15949.91"/>
    <n v="15907.5"/>
    <n v="16231.27"/>
    <n v="16746.150000000001"/>
    <n v="14917.05"/>
    <n v="16230.47"/>
    <n v="15345.38"/>
    <n v="15388.1"/>
    <n v="14540.81"/>
    <n v="14823.83"/>
    <n v="14815.73"/>
    <n v="14586.71"/>
    <n v="15725.59"/>
    <n v="15855.66"/>
    <n v="16775.849999999999"/>
    <n v="0.27614499999999997"/>
    <n v="0.322571"/>
    <s v="actual"/>
    <n v="10193.049999999999"/>
    <n v="11906.73"/>
    <n v="1868.356"/>
    <n v="1352.48"/>
    <n v="1363.57"/>
    <n v="929.23680000000002"/>
    <n v="330.40480000000002"/>
    <n v="138.9426"/>
    <n v="4.3573750000000002"/>
    <n v="0"/>
    <n v="249.06370000000001"/>
    <n v="838.78420000000006"/>
    <n v="1360.4680000000001"/>
    <n v="1757.386"/>
    <n v="1936.3879999999999"/>
    <n v="1550.1410000000001"/>
    <n v="1444.566"/>
    <n v="1053.1690000000001"/>
    <n v="641.1712"/>
    <n v="285.82330000000002"/>
    <n v="102.99939999999999"/>
    <n v="95.274429999999995"/>
    <n v="329.59800000000001"/>
    <n v="963.04420000000005"/>
    <n v="1539.8409999999999"/>
    <n v="1964.713"/>
  </r>
  <r>
    <x v="163"/>
    <x v="2"/>
    <s v="core"/>
    <x v="7"/>
    <x v="0"/>
    <s v="20,001-100,000"/>
    <s v="urban"/>
    <n v="82"/>
    <n v="117.2824"/>
    <n v="8380531"/>
    <n v="8380531"/>
    <n v="8380531"/>
    <n v="1982"/>
    <n v="1992"/>
    <s v="1981-2003"/>
    <s v="F"/>
    <s v="Other"/>
    <s v="Other"/>
    <s v="Other"/>
    <s v="Other"/>
    <s v="Other"/>
    <s v="Other"/>
    <b v="0"/>
    <s v="Office"/>
    <n v="90"/>
    <s v="NA"/>
    <n v="0"/>
    <s v="NA"/>
    <n v="0"/>
    <n v="10"/>
    <n v="0"/>
    <n v="0"/>
    <n v="71456"/>
    <n v="71456"/>
    <n v="0"/>
    <x v="2"/>
    <n v="100"/>
    <n v="0"/>
    <n v="65"/>
    <n v="100"/>
    <n v="65"/>
    <n v="0"/>
    <n v="0"/>
    <n v="1"/>
    <n v="1"/>
    <n v="150"/>
    <s v="S"/>
    <n v="0"/>
    <n v="4756"/>
    <n v="174"/>
    <s v="&lt; 6000 HDD"/>
    <n v="100"/>
    <n v="0"/>
    <n v="0"/>
    <s v="Yes"/>
    <n v="84.8"/>
    <n v="84.8"/>
    <n v="97.8"/>
    <n v="102.05"/>
    <n v="0.35"/>
    <n v="0.35"/>
    <n v="0.35"/>
    <s v="80-119 Hrs/Wk"/>
    <n v="50.7"/>
    <b v="1"/>
    <b v="0"/>
    <b v="1"/>
    <b v="0"/>
    <b v="0"/>
    <b v="0"/>
    <b v="0"/>
    <b v="0"/>
    <b v="0"/>
    <b v="1"/>
    <b v="0"/>
    <b v="0"/>
    <s v="NA"/>
    <s v="Yes"/>
    <n v="11"/>
    <n v="90"/>
    <s v="Yes"/>
    <s v="Yes"/>
    <n v="11"/>
    <n v="90"/>
    <s v="Yes"/>
    <s v="Yes"/>
    <n v="11"/>
    <n v="90"/>
    <s v="Yes"/>
    <s v="No"/>
    <s v="NA"/>
    <s v="NA"/>
    <s v="Yes"/>
    <s v="Yes"/>
    <n v="4"/>
    <n v="100"/>
    <s v="No"/>
    <s v="No"/>
    <s v="NA"/>
    <s v="NA"/>
    <s v="No"/>
    <s v="No"/>
    <s v="NA"/>
    <s v="NA"/>
    <s v="No"/>
    <s v="No"/>
    <s v="NA"/>
    <s v="NA"/>
    <s v="No"/>
    <n v="868"/>
    <n v="868"/>
    <n v="10"/>
    <n v="8680"/>
    <n v="23.75"/>
    <n v="10"/>
    <n v="35"/>
    <n v="0"/>
    <n v="0"/>
    <n v="0"/>
    <n v="55"/>
    <n v="0"/>
    <n v="0"/>
    <n v="65"/>
    <n v="0"/>
    <n v="35"/>
    <n v="0"/>
    <n v="0"/>
    <n v="2061.5"/>
    <n v="0"/>
    <n v="100"/>
    <n v="0"/>
    <s v="C"/>
    <n v="0"/>
    <s v="20-30 years"/>
    <n v="0"/>
    <n v="0"/>
    <n v="14.736840000000001"/>
    <n v="85.263159999999999"/>
    <n v="0"/>
    <n v="0"/>
    <n v="100"/>
    <n v="0"/>
    <n v="0"/>
    <n v="70000"/>
    <n v="50"/>
    <n v="50"/>
    <n v="0"/>
    <n v="0"/>
    <b v="1"/>
    <n v="500"/>
    <n v="35"/>
    <n v="65"/>
    <n v="0"/>
    <n v="0"/>
    <n v="0.58952899999999997"/>
    <n v="0.58952899999999997"/>
    <s v="NA"/>
    <n v="0"/>
    <n v="0.115596"/>
    <n v="42125.4"/>
    <s v="NA"/>
    <n v="0"/>
    <n v="8260"/>
    <n v="10.919269999999999"/>
    <n v="13.22518"/>
    <s v="Y"/>
    <s v="NA"/>
    <n v="0"/>
    <n v="0"/>
    <n v="0"/>
    <n v="87.745519999999999"/>
    <n v="79.522409999999994"/>
    <n v="94.096760000000003"/>
    <n v="0"/>
    <n v="0"/>
    <n v="0"/>
    <n v="6.6997999999999998"/>
    <n v="14.53328"/>
    <n v="3.9967899999999998"/>
    <n v="0"/>
    <n v="0"/>
    <n v="0"/>
    <n v="0.68089699999999997"/>
    <n v="0.48197099999999998"/>
    <n v="0.67160699999999995"/>
    <n v="0"/>
    <n v="0"/>
    <n v="0"/>
    <n v="4.873786"/>
    <n v="5.4623400000000002"/>
    <n v="1.234847"/>
    <n v="0"/>
    <n v="0"/>
    <n v="0"/>
    <n v="0"/>
    <n v="0"/>
    <n v="0"/>
    <n v="100"/>
    <n v="100"/>
    <n v="100"/>
    <n v="0"/>
    <n v="0"/>
    <n v="0"/>
    <n v="100"/>
    <n v="100"/>
    <n v="100"/>
    <n v="0"/>
    <n v="0"/>
    <n v="0"/>
    <n v="0"/>
    <n v="0"/>
    <n v="0"/>
    <n v="0"/>
    <n v="0"/>
    <n v="0"/>
    <n v="100"/>
    <n v="100"/>
    <n v="100"/>
    <n v="0"/>
    <n v="0"/>
    <n v="0"/>
    <n v="0"/>
    <n v="0"/>
    <n v="0"/>
    <n v="0"/>
    <n v="0"/>
    <n v="0"/>
    <n v="100"/>
    <n v="100"/>
    <n v="100"/>
    <n v="0"/>
    <n v="0"/>
    <n v="0"/>
    <n v="50.676720000000003"/>
    <n v="60.6479"/>
    <n v="50.676720000000003"/>
    <n v="49.323279999999997"/>
    <n v="39.3521"/>
    <n v="49.323279999999997"/>
    <n v="0"/>
    <n v="0"/>
    <n v="0"/>
    <s v="NA"/>
    <s v="NA"/>
    <s v="NA"/>
    <s v="NA"/>
    <s v="NA"/>
    <s v="NA"/>
    <s v="NA"/>
    <s v="NA"/>
    <s v="NA"/>
    <s v="NA"/>
    <s v="NA"/>
    <s v="NA"/>
    <n v="0"/>
    <n v="0"/>
    <n v="0"/>
    <n v="87.745519999999999"/>
    <n v="79.522409999999994"/>
    <n v="94.096760000000003"/>
    <n v="12.254479999999999"/>
    <n v="20.477589999999999"/>
    <n v="5.9032439999999999"/>
    <n v="0"/>
    <n v="0"/>
    <n v="0"/>
    <n v="0"/>
    <n v="0"/>
    <n v="0"/>
    <s v="NA"/>
    <s v="NA"/>
    <s v="NA"/>
    <s v="NA"/>
    <s v="NA"/>
    <s v="NA"/>
    <s v="NA"/>
    <s v="NA"/>
    <s v="NA"/>
    <s v="NA"/>
    <s v="NA"/>
    <s v="NA"/>
    <s v="NA"/>
    <s v="NA"/>
    <s v="NA"/>
    <b v="0"/>
    <n v="0"/>
    <b v="0"/>
    <n v="0"/>
    <b v="0"/>
    <n v="0"/>
    <b v="1"/>
    <n v="49.386270000000003"/>
    <b v="1"/>
    <n v="50.613729999999997"/>
    <b v="0"/>
    <n v="0"/>
    <b v="0"/>
    <n v="0"/>
    <b v="0"/>
    <n v="0"/>
    <n v="0"/>
    <n v="0"/>
    <n v="0"/>
    <n v="90.799030000000002"/>
    <n v="78.947370000000006"/>
    <n v="90.799030000000002"/>
    <n v="0"/>
    <n v="0"/>
    <n v="0"/>
    <n v="9.2009690000000006"/>
    <n v="21.052630000000001"/>
    <n v="9.2009690000000006"/>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Constant Volume"/>
    <s v="A"/>
    <s v="N"/>
    <s v="NA"/>
    <s v="NA"/>
    <n v="100"/>
    <n v="0"/>
    <s v="Heat Pump"/>
    <s v="Electricity"/>
    <s v="None"/>
    <s v="20+ Years"/>
    <s v="Heat Pump"/>
    <s v="Electricity"/>
    <s v="None"/>
    <s v="20+ Years"/>
    <s v="NA"/>
    <s v="NA"/>
    <s v="NA"/>
    <s v="NA"/>
    <s v="NA"/>
    <s v="NA"/>
    <s v="NA"/>
    <s v="NA"/>
    <s v="DX - Air"/>
    <s v="20+ Years"/>
    <s v="Chiller"/>
    <s v="20+ Years"/>
    <n v="1"/>
    <n v="80"/>
    <n v="31"/>
    <n v="31"/>
    <s v="Reciprocating"/>
    <s v="N"/>
    <s v="N"/>
    <b v="1"/>
    <b v="0"/>
    <b v="0"/>
    <b v="0"/>
    <b v="0"/>
    <b v="0"/>
    <b v="0"/>
    <b v="1"/>
    <b v="0"/>
    <b v="1"/>
    <b v="1"/>
    <n v="163.77600000000001"/>
    <n v="10"/>
    <n v="10"/>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0"/>
    <n v="0"/>
    <n v="0"/>
    <n v="0"/>
    <n v="10"/>
    <n v="1"/>
    <n v="0"/>
    <n v="0"/>
    <n v="0"/>
    <n v="21.28471"/>
    <n v="21.06597"/>
    <s v="actual"/>
    <n v="1520920"/>
    <n v="1505290"/>
    <n v="138040"/>
    <n v="119387.1"/>
    <n v="127747.4"/>
    <n v="120917.9"/>
    <n v="118802.6"/>
    <n v="116285"/>
    <n v="128905.5"/>
    <n v="129434.5"/>
    <n v="120165.5"/>
    <n v="122610.5"/>
    <n v="132464"/>
    <n v="146160"/>
    <n v="142525.5"/>
    <n v="125590.6"/>
    <n v="134417"/>
    <n v="123571.7"/>
    <n v="119421"/>
    <n v="110124.8"/>
    <n v="118460.5"/>
    <n v="122573.9"/>
    <n v="113325.2"/>
    <n v="122613.5"/>
    <n v="130089.2"/>
    <n v="142576.79999999999"/>
    <s v="NA"/>
    <s v="NA"/>
    <s v="no gas"/>
    <s v="NA"/>
    <s v="NA"/>
    <s v="NA"/>
    <s v="NA"/>
    <s v="NA"/>
    <s v="NA"/>
    <s v="NA"/>
    <s v="NA"/>
    <s v="NA"/>
    <s v="NA"/>
    <s v="NA"/>
    <s v="NA"/>
    <s v="NA"/>
    <s v="NA"/>
    <s v="NA"/>
    <s v="NA"/>
    <s v="NA"/>
    <s v="NA"/>
    <s v="NA"/>
    <s v="NA"/>
    <s v="NA"/>
    <s v="NA"/>
    <s v="NA"/>
    <s v="NA"/>
    <s v="NA"/>
    <s v="NA"/>
  </r>
  <r>
    <x v="164"/>
    <x v="2"/>
    <s v="core"/>
    <x v="1"/>
    <x v="1"/>
    <s v="50,001+"/>
    <s v="urban"/>
    <n v="62"/>
    <n v="57.162640000000003"/>
    <n v="4165841"/>
    <n v="4165841"/>
    <n v="4165841"/>
    <n v="2008"/>
    <n v="2008"/>
    <s v="2004-2013"/>
    <s v="F"/>
    <m/>
    <s v="Elementary School"/>
    <m/>
    <s v="School"/>
    <s v="Education"/>
    <s v="K-12"/>
    <b v="0"/>
    <s v="Classroom"/>
    <n v="33"/>
    <s v="Assembly / Recreation"/>
    <n v="14"/>
    <s v="Office"/>
    <n v="5"/>
    <n v="48"/>
    <n v="0"/>
    <n v="0"/>
    <n v="72877"/>
    <n v="72877"/>
    <n v="0"/>
    <x v="2"/>
    <n v="100"/>
    <n v="0"/>
    <n v="100"/>
    <n v="100"/>
    <n v="100"/>
    <n v="0"/>
    <n v="0"/>
    <n v="2"/>
    <n v="0"/>
    <n v="61"/>
    <s v="S"/>
    <n v="0"/>
    <n v="4624"/>
    <n v="219"/>
    <s v="&lt; 6000 HDD"/>
    <n v="100"/>
    <n v="0"/>
    <n v="0"/>
    <s v="Yes"/>
    <n v="45"/>
    <n v="49"/>
    <n v="61"/>
    <n v="49"/>
    <n v="0"/>
    <n v="1"/>
    <n v="0"/>
    <s v="40-49 Hrs/Wk"/>
    <n v="52"/>
    <b v="1"/>
    <b v="1"/>
    <b v="1"/>
    <b v="0"/>
    <b v="0"/>
    <b v="0"/>
    <b v="0"/>
    <b v="0"/>
    <b v="0"/>
    <b v="1"/>
    <b v="0"/>
    <b v="0"/>
    <n v="80"/>
    <s v="No"/>
    <s v="NA"/>
    <s v="NA"/>
    <s v="No"/>
    <s v="No"/>
    <s v="NA"/>
    <s v="NA"/>
    <s v="No"/>
    <s v="No"/>
    <s v="NA"/>
    <s v="NA"/>
    <s v="No"/>
    <s v="No"/>
    <s v="NA"/>
    <s v="NA"/>
    <s v="No"/>
    <s v="No"/>
    <s v="NA"/>
    <s v="NA"/>
    <s v="No"/>
    <s v="No"/>
    <s v="NA"/>
    <s v="NA"/>
    <s v="No"/>
    <s v="No"/>
    <s v="NA"/>
    <s v="NA"/>
    <s v="No"/>
    <s v="No"/>
    <s v="NA"/>
    <s v="NA"/>
    <s v="No"/>
    <n v="1200"/>
    <n v="1200"/>
    <n v="15"/>
    <n v="36000"/>
    <n v="13"/>
    <n v="100"/>
    <n v="0"/>
    <n v="0"/>
    <n v="0"/>
    <n v="0"/>
    <n v="0"/>
    <n v="0"/>
    <n v="0"/>
    <n v="0"/>
    <n v="0"/>
    <n v="100"/>
    <n v="0"/>
    <n v="0"/>
    <n v="4680"/>
    <n v="0"/>
    <n v="100"/>
    <n v="0"/>
    <s v="P"/>
    <n v="0"/>
    <s v="Age of Building"/>
    <n v="100"/>
    <n v="0"/>
    <n v="0"/>
    <n v="0"/>
    <n v="100"/>
    <n v="0"/>
    <n v="0"/>
    <n v="0"/>
    <n v="0"/>
    <n v="39168.97"/>
    <n v="0"/>
    <n v="100"/>
    <n v="0"/>
    <n v="0"/>
    <b v="0"/>
    <n v="0"/>
    <n v="100"/>
    <n v="0"/>
    <n v="0"/>
    <n v="0"/>
    <n v="1.1780809999999999"/>
    <n v="1.1780809999999999"/>
    <s v="NA"/>
    <n v="1.756E-3"/>
    <n v="0.23958699999999999"/>
    <n v="85855.02"/>
    <s v="NA"/>
    <n v="128"/>
    <n v="17460.36"/>
    <n v="14.083920000000001"/>
    <n v="16.961659999999998"/>
    <s v="Y"/>
    <s v="NA"/>
    <n v="0"/>
    <n v="0"/>
    <n v="0"/>
    <n v="60.552520000000001"/>
    <n v="76.696510000000004"/>
    <n v="72.692480000000003"/>
    <n v="0"/>
    <n v="0"/>
    <n v="0"/>
    <n v="26.523199999999999"/>
    <n v="12.880050000000001"/>
    <n v="17.712630000000001"/>
    <n v="0"/>
    <n v="0"/>
    <n v="0"/>
    <n v="7.225822"/>
    <n v="2.690677"/>
    <n v="7.9786339999999996"/>
    <n v="0"/>
    <n v="0"/>
    <n v="0"/>
    <n v="5.6984539999999999"/>
    <n v="7.7327659999999998"/>
    <n v="1.6162609999999999"/>
    <n v="0"/>
    <n v="0"/>
    <n v="0"/>
    <n v="0"/>
    <n v="0"/>
    <n v="0"/>
    <n v="100"/>
    <n v="100"/>
    <n v="100"/>
    <n v="58.67257"/>
    <n v="25.06832"/>
    <n v="58.67257"/>
    <n v="41.32743"/>
    <n v="74.93168"/>
    <n v="41.32743"/>
    <n v="100"/>
    <n v="100"/>
    <n v="100"/>
    <n v="0"/>
    <n v="0"/>
    <n v="0"/>
    <n v="0"/>
    <n v="0"/>
    <n v="0"/>
    <n v="0"/>
    <n v="0"/>
    <n v="0"/>
    <n v="0"/>
    <n v="0"/>
    <n v="0"/>
    <n v="0"/>
    <n v="0"/>
    <n v="0"/>
    <n v="0"/>
    <n v="0"/>
    <n v="0"/>
    <n v="100"/>
    <n v="100"/>
    <n v="100"/>
    <n v="0"/>
    <n v="0"/>
    <n v="0"/>
    <n v="94.370500000000007"/>
    <n v="96.199939999999998"/>
    <n v="94.370500000000007"/>
    <n v="5.6295019999999996"/>
    <n v="3.8000630000000002"/>
    <n v="5.6295019999999996"/>
    <n v="0"/>
    <n v="0"/>
    <n v="0"/>
    <s v="NA"/>
    <s v="NA"/>
    <s v="NA"/>
    <s v="NA"/>
    <s v="NA"/>
    <s v="NA"/>
    <s v="NA"/>
    <s v="NA"/>
    <s v="NA"/>
    <s v="NA"/>
    <s v="NA"/>
    <s v="NA"/>
    <n v="27.72457"/>
    <n v="8.2768239999999995"/>
    <n v="21.668040000000001"/>
    <n v="60.552520000000001"/>
    <n v="76.696510000000004"/>
    <n v="72.692480000000003"/>
    <n v="2.2961930000000002"/>
    <n v="5.4887800000000002"/>
    <n v="1.5334350000000001"/>
    <n v="0"/>
    <n v="0"/>
    <n v="0"/>
    <n v="9.4267099999999999"/>
    <n v="9.5378880000000006"/>
    <n v="4.1060509999999999"/>
    <n v="0"/>
    <n v="0"/>
    <n v="0"/>
    <n v="0"/>
    <n v="0"/>
    <n v="0"/>
    <n v="0"/>
    <n v="0"/>
    <n v="0"/>
    <n v="26.06288"/>
    <n v="32.508569999999999"/>
    <n v="36.822139999999997"/>
    <n v="73.937119999999993"/>
    <n v="67.491429999999994"/>
    <n v="63.177860000000003"/>
    <b v="0"/>
    <n v="0"/>
    <b v="1"/>
    <n v="69.05104"/>
    <b v="0"/>
    <n v="0"/>
    <b v="0"/>
    <n v="0"/>
    <b v="0"/>
    <n v="0"/>
    <b v="0"/>
    <n v="0"/>
    <b v="0"/>
    <n v="0"/>
    <b v="1"/>
    <n v="30.94896"/>
    <n v="0"/>
    <n v="0"/>
    <n v="0"/>
    <n v="56.701909999999998"/>
    <n v="28.915659999999999"/>
    <n v="59.545659999999998"/>
    <n v="6.8727119999999999"/>
    <n v="28.915659999999999"/>
    <n v="4.3651210000000003"/>
    <n v="36.425370000000001"/>
    <n v="42.168669999999999"/>
    <n v="36.089219999999997"/>
    <n v="0"/>
    <n v="0"/>
    <n v="0"/>
    <n v="0"/>
    <n v="0"/>
    <n v="0"/>
    <n v="0"/>
    <n v="0"/>
    <n v="0"/>
    <n v="12.084519999999999"/>
    <n v="44.578310000000002"/>
    <n v="7.6753369999999999"/>
    <n v="0"/>
    <n v="0"/>
    <n v="0"/>
    <n v="87.915480000000002"/>
    <n v="55.421689999999998"/>
    <n v="92.324659999999994"/>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NA"/>
    <s v="A"/>
    <s v="N"/>
    <n v="22.5"/>
    <n v="3"/>
    <n v="0"/>
    <n v="100"/>
    <s v="Boiler"/>
    <s v="Natural Gas"/>
    <s v="Natural Gas"/>
    <s v="5-9 Years"/>
    <s v="Boiler"/>
    <s v="Natural Gas"/>
    <s v="Natural Gas"/>
    <s v="5-9 Years"/>
    <n v="2"/>
    <s v="Natural Gas"/>
    <n v="2136"/>
    <n v="7"/>
    <n v="7"/>
    <s v="SH"/>
    <s v="N"/>
    <s v="N"/>
    <s v="Chiller"/>
    <s v="5-9 Years"/>
    <s v="Chiller"/>
    <s v="5-9 Years"/>
    <n v="1"/>
    <n v="200"/>
    <s v="NA"/>
    <s v="NA"/>
    <s v="Screw"/>
    <s v="N"/>
    <s v="NA"/>
    <b v="1"/>
    <b v="0"/>
    <b v="0"/>
    <b v="0"/>
    <b v="0"/>
    <b v="0"/>
    <b v="0"/>
    <b v="0"/>
    <b v="0"/>
    <b v="0"/>
    <b v="0"/>
    <n v="638"/>
    <n v="6"/>
    <n v="6"/>
    <n v="100"/>
    <n v="0"/>
    <n v="0"/>
    <n v="0"/>
    <n v="0"/>
    <n v="0"/>
    <n v="100"/>
    <n v="0"/>
    <s v="NA"/>
    <s v="NA"/>
    <s v="NA"/>
    <s v="NA"/>
    <s v="NA"/>
    <s v="NA"/>
    <s v="NA"/>
    <s v="NA"/>
    <s v="NA"/>
    <b v="0"/>
    <n v="0"/>
    <s v="NA"/>
    <s v="NA"/>
    <b v="1"/>
    <n v="250"/>
    <s v="T8"/>
    <b v="0"/>
    <n v="0"/>
    <s v="NA"/>
    <s v="NA"/>
    <n v="0"/>
    <n v="0"/>
    <n v="0"/>
    <n v="0"/>
    <n v="0"/>
    <n v="0"/>
    <n v="0"/>
    <b v="0"/>
    <b v="0"/>
    <b v="1"/>
    <b v="0"/>
    <b v="0"/>
    <b v="0"/>
    <n v="525"/>
    <s v="N"/>
    <s v="E"/>
    <s v="N"/>
    <s v="N"/>
    <s v="G"/>
    <s v="G"/>
    <s v="N"/>
    <s v="NA"/>
    <s v="NA"/>
    <s v="NA"/>
    <s v="NA"/>
    <s v="NA"/>
    <s v="NA"/>
    <s v="NA"/>
    <s v="NA"/>
    <n v="0"/>
    <n v="0"/>
    <n v="0"/>
    <x v="1"/>
    <s v="NA"/>
    <s v="NA"/>
    <n v="0"/>
    <n v="0"/>
    <n v="0"/>
    <s v="NA"/>
    <s v="NA"/>
    <s v="NA"/>
    <s v="NA"/>
    <s v="NA"/>
    <s v="NA"/>
    <n v="0"/>
    <n v="0"/>
    <n v="0"/>
    <n v="0"/>
    <n v="0"/>
    <n v="0"/>
    <n v="0"/>
    <n v="0"/>
    <n v="0"/>
    <n v="0"/>
    <n v="7.7524689999999996"/>
    <n v="8.6087070000000008"/>
    <s v="actual"/>
    <n v="564976.69999999995"/>
    <n v="627376.69999999995"/>
    <n v="49932.05"/>
    <n v="47474.19"/>
    <n v="48067.19"/>
    <n v="46395.69"/>
    <n v="50511.67"/>
    <n v="36613.33"/>
    <n v="30450"/>
    <n v="46500"/>
    <n v="55050"/>
    <n v="53664.52"/>
    <n v="52185.48"/>
    <n v="48132.55"/>
    <n v="53284.05"/>
    <n v="48127.53"/>
    <n v="53284.05"/>
    <n v="51565.21"/>
    <n v="53284.05"/>
    <n v="51565.21"/>
    <n v="53284.05"/>
    <n v="53284.05"/>
    <n v="51565.21"/>
    <n v="53284.05"/>
    <n v="51565.21"/>
    <n v="53284.05"/>
    <n v="0.19775100000000001"/>
    <n v="0.21135200000000001"/>
    <s v="actual"/>
    <n v="14411.51"/>
    <n v="15402.72"/>
    <n v="2402.1779999999999"/>
    <n v="1632.308"/>
    <n v="1436.566"/>
    <n v="944.83489999999995"/>
    <n v="460.34879999999998"/>
    <n v="384.53280000000001"/>
    <n v="464.42099999999999"/>
    <n v="510.03649999999999"/>
    <n v="593.39080000000001"/>
    <n v="905.44960000000003"/>
    <n v="1836.2560000000001"/>
    <n v="2841.1849999999999"/>
    <n v="2351.7979999999998"/>
    <n v="1899.88"/>
    <n v="1796.9839999999999"/>
    <n v="1350.056"/>
    <n v="890.69069999999999"/>
    <n v="484.43020000000001"/>
    <n v="283.59039999999999"/>
    <n v="274.87599999999998"/>
    <n v="533.8116"/>
    <n v="1253.789"/>
    <n v="1899.0609999999999"/>
    <n v="2383.7510000000002"/>
  </r>
  <r>
    <x v="165"/>
    <x v="2"/>
    <s v="core"/>
    <x v="9"/>
    <x v="0"/>
    <s v="All Sizes"/>
    <s v="urban"/>
    <n v="37"/>
    <n v="722.11609999999996"/>
    <n v="13359147"/>
    <n v="5343659"/>
    <n v="2671829"/>
    <n v="1999"/>
    <n v="1999"/>
    <s v="1981-2003"/>
    <s v="F"/>
    <m/>
    <s v="Warehouse, Storage"/>
    <m/>
    <s v="Warehouse"/>
    <s v="Warehouse and Storage"/>
    <s v="Warehouse"/>
    <b v="0"/>
    <s v="Warehouse - High Bay"/>
    <n v="60"/>
    <s v="Storage - Low Bay"/>
    <n v="20"/>
    <s v="Office"/>
    <n v="20"/>
    <n v="0"/>
    <n v="0"/>
    <n v="0"/>
    <n v="18500"/>
    <n v="18500"/>
    <n v="0"/>
    <x v="0"/>
    <n v="40"/>
    <n v="20"/>
    <n v="50"/>
    <n v="20"/>
    <n v="100"/>
    <n v="0"/>
    <n v="60"/>
    <n v="2"/>
    <n v="0"/>
    <n v="48"/>
    <s v="S"/>
    <n v="0"/>
    <n v="4624"/>
    <n v="219"/>
    <s v="&lt; 6000 HDD"/>
    <n v="0"/>
    <n v="100"/>
    <n v="1"/>
    <s v="No"/>
    <n v="45"/>
    <n v="45"/>
    <n v="45"/>
    <n v="45"/>
    <n v="0"/>
    <n v="0"/>
    <n v="0"/>
    <s v="40-49 Hrs/Wk"/>
    <n v="51"/>
    <b v="1"/>
    <b v="1"/>
    <b v="0"/>
    <b v="0"/>
    <b v="0"/>
    <b v="0"/>
    <b v="0"/>
    <b v="0"/>
    <b v="0"/>
    <s v="NA"/>
    <s v="NA"/>
    <s v="NA"/>
    <s v="NA"/>
    <s v="No"/>
    <s v="NA"/>
    <s v="NA"/>
    <s v="No"/>
    <s v="No"/>
    <s v="NA"/>
    <s v="NA"/>
    <s v="No"/>
    <s v="No"/>
    <s v="NA"/>
    <s v="NA"/>
    <s v="No"/>
    <s v="No"/>
    <s v="NA"/>
    <s v="NA"/>
    <s v="No"/>
    <s v="No"/>
    <s v="NA"/>
    <s v="NA"/>
    <s v="No"/>
    <s v="No"/>
    <s v="NA"/>
    <s v="NA"/>
    <s v="No"/>
    <s v="No"/>
    <s v="NA"/>
    <s v="NA"/>
    <s v="No"/>
    <s v="No"/>
    <s v="NA"/>
    <s v="NA"/>
    <s v="No"/>
    <n v="508"/>
    <n v="508"/>
    <n v="26"/>
    <n v="26416"/>
    <n v="5"/>
    <n v="0"/>
    <n v="100"/>
    <n v="0"/>
    <n v="0"/>
    <n v="0"/>
    <n v="0"/>
    <n v="0"/>
    <n v="0"/>
    <n v="100"/>
    <n v="0"/>
    <n v="0"/>
    <n v="0"/>
    <n v="0"/>
    <n v="1320.8"/>
    <n v="0"/>
    <n v="100"/>
    <n v="0"/>
    <s v="P"/>
    <n v="10"/>
    <s v="Age of Building"/>
    <n v="100"/>
    <n v="0"/>
    <n v="0"/>
    <n v="0"/>
    <n v="100"/>
    <n v="0"/>
    <n v="0"/>
    <n v="0"/>
    <n v="0"/>
    <n v="15000"/>
    <n v="100"/>
    <n v="0"/>
    <n v="0"/>
    <n v="0"/>
    <b v="1"/>
    <n v="384"/>
    <n v="100"/>
    <n v="0"/>
    <n v="0"/>
    <n v="0"/>
    <n v="1.032108"/>
    <n v="1.032108"/>
    <s v="NA"/>
    <n v="0"/>
    <n v="2.4688000000000002E-2"/>
    <n v="19094"/>
    <s v="NA"/>
    <n v="0"/>
    <n v="456.7296"/>
    <n v="18.96988"/>
    <n v="20.23536"/>
    <s v="Y"/>
    <s v="NA"/>
    <n v="0"/>
    <n v="0"/>
    <n v="0"/>
    <n v="30.685030000000001"/>
    <n v="67.676770000000005"/>
    <n v="32.339790000000001"/>
    <n v="5.5305330000000001"/>
    <n v="12.12121"/>
    <n v="5.8287789999999999"/>
    <n v="0"/>
    <n v="0"/>
    <n v="0"/>
    <n v="0"/>
    <n v="0"/>
    <n v="0"/>
    <n v="63.78443"/>
    <n v="20.202020000000001"/>
    <n v="61.831440000000001"/>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12.698410000000001"/>
    <n v="17.910450000000001"/>
    <n v="12.698410000000001"/>
    <n v="87.301590000000004"/>
    <n v="82.089550000000003"/>
    <n v="87.301590000000004"/>
    <n v="0"/>
    <n v="0"/>
    <n v="0"/>
    <n v="0"/>
    <n v="0"/>
    <n v="0"/>
    <n v="100"/>
    <n v="100"/>
    <n v="100"/>
    <n v="0"/>
    <n v="0"/>
    <n v="0"/>
    <n v="0"/>
    <n v="0"/>
    <n v="0"/>
    <n v="63.78443"/>
    <n v="20.202020000000001"/>
    <n v="61.831440000000001"/>
    <n v="36.21557"/>
    <n v="79.797979999999995"/>
    <n v="38.168559999999999"/>
    <n v="0"/>
    <n v="0"/>
    <n v="0"/>
    <n v="0"/>
    <n v="0"/>
    <n v="0"/>
    <n v="0"/>
    <n v="0"/>
    <n v="0"/>
    <n v="0"/>
    <n v="0"/>
    <n v="0"/>
    <n v="0"/>
    <n v="0"/>
    <n v="0"/>
    <n v="0"/>
    <n v="0"/>
    <n v="0"/>
    <n v="100"/>
    <n v="100"/>
    <n v="10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40"/>
    <s v="Boiler"/>
    <s v="Natural Gas"/>
    <s v="Natural Gas"/>
    <s v="10-19 Years"/>
    <s v="Furnace"/>
    <s v="Natural Gas"/>
    <s v="None"/>
    <s v="10-19 Years"/>
    <n v="1"/>
    <s v="Natural Gas"/>
    <n v="167"/>
    <n v="14"/>
    <n v="14"/>
    <s v="C"/>
    <s v="N"/>
    <s v="N"/>
    <s v="DX - Air"/>
    <s v="10-19 Years"/>
    <s v="None"/>
    <s v="NA"/>
    <s v="NA"/>
    <s v="NA"/>
    <s v="NA"/>
    <s v="NA"/>
    <s v="NA"/>
    <s v="NA"/>
    <s v="NA"/>
    <b v="0"/>
    <b v="0"/>
    <b v="0"/>
    <b v="0"/>
    <b v="1"/>
    <b v="1"/>
    <b v="0"/>
    <b v="1"/>
    <b v="0"/>
    <b v="0"/>
    <b v="0"/>
    <n v="167"/>
    <n v="14"/>
    <n v="14"/>
    <n v="0"/>
    <n v="0"/>
    <n v="100"/>
    <n v="0"/>
    <n v="0"/>
    <n v="0"/>
    <n v="10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s v="NA"/>
    <s v="NA"/>
    <s v="NA"/>
    <x v="1"/>
    <s v="NA"/>
    <s v="NA"/>
    <s v="NA"/>
    <s v="NA"/>
    <s v="NA"/>
    <s v="NA"/>
    <s v="NA"/>
    <s v="NA"/>
    <s v="NA"/>
    <s v="NA"/>
    <s v="NA"/>
    <n v="1"/>
    <n v="10"/>
    <n v="0"/>
    <n v="0"/>
    <n v="3"/>
    <s v="NA"/>
    <s v="NA"/>
    <s v="NA"/>
    <s v="NA"/>
    <n v="2"/>
    <n v="2.9940989999999998"/>
    <n v="21.84188"/>
    <s v="model"/>
    <n v="55390.83"/>
    <n v="404074.7"/>
    <s v="NA"/>
    <s v="NA"/>
    <s v="NA"/>
    <s v="NA"/>
    <s v="NA"/>
    <s v="NA"/>
    <s v="NA"/>
    <s v="NA"/>
    <s v="NA"/>
    <s v="NA"/>
    <s v="NA"/>
    <s v="NA"/>
    <s v="NA"/>
    <s v="NA"/>
    <s v="NA"/>
    <s v="NA"/>
    <s v="NA"/>
    <s v="NA"/>
    <s v="NA"/>
    <s v="NA"/>
    <s v="NA"/>
    <s v="NA"/>
    <s v="NA"/>
    <s v="NA"/>
    <n v="4.8654999999999997E-2"/>
    <n v="0.358599"/>
    <s v="model"/>
    <n v="900.11270000000002"/>
    <n v="6634.0770000000002"/>
    <s v="NA"/>
    <s v="NA"/>
    <s v="NA"/>
    <s v="NA"/>
    <s v="NA"/>
    <s v="NA"/>
    <s v="NA"/>
    <s v="NA"/>
    <s v="NA"/>
    <s v="NA"/>
    <s v="NA"/>
    <s v="NA"/>
    <s v="NA"/>
    <s v="NA"/>
    <s v="NA"/>
    <s v="NA"/>
    <s v="NA"/>
    <s v="NA"/>
    <s v="NA"/>
    <s v="NA"/>
    <s v="NA"/>
    <s v="NA"/>
    <s v="NA"/>
    <s v="NA"/>
  </r>
  <r>
    <x v="166"/>
    <x v="2"/>
    <s v="core"/>
    <x v="4"/>
    <x v="0"/>
    <s v="&lt;20,001"/>
    <s v="rural"/>
    <n v="75"/>
    <n v="311.64940000000001"/>
    <n v="2203985"/>
    <n v="2203985"/>
    <n v="0"/>
    <n v="1999"/>
    <n v="1999"/>
    <s v="1981-2003"/>
    <s v="F"/>
    <m/>
    <s v="Religious Assembly"/>
    <m/>
    <s v="Other"/>
    <s v="Religious Worship"/>
    <s v="Other"/>
    <b v="0"/>
    <s v="Assembly / Recreation"/>
    <n v="34"/>
    <s v="Classroom"/>
    <n v="21"/>
    <s v="Office"/>
    <n v="6"/>
    <n v="39"/>
    <n v="0"/>
    <n v="0"/>
    <n v="7072"/>
    <n v="7072"/>
    <n v="0"/>
    <x v="0"/>
    <n v="100"/>
    <n v="0"/>
    <n v="100"/>
    <n v="0"/>
    <n v="0"/>
    <n v="0"/>
    <n v="0"/>
    <n v="1"/>
    <n v="0"/>
    <n v="80"/>
    <s v="S"/>
    <n v="0"/>
    <n v="4994"/>
    <n v="158"/>
    <s v="&lt; 6000 HDD"/>
    <n v="100"/>
    <n v="0"/>
    <n v="0"/>
    <s v="Yes"/>
    <n v="28.24"/>
    <n v="21.34"/>
    <n v="28.24"/>
    <n v="24.04"/>
    <n v="0.34"/>
    <n v="0.34"/>
    <n v="0"/>
    <s v="&lt; 40 Hrs/Wk"/>
    <n v="47.75"/>
    <b v="1"/>
    <b v="1"/>
    <b v="0"/>
    <b v="0"/>
    <b v="0"/>
    <b v="0"/>
    <b v="0"/>
    <b v="0"/>
    <b v="0"/>
    <s v="NA"/>
    <s v="NA"/>
    <s v="NA"/>
    <s v="NA"/>
    <s v="No"/>
    <s v="NA"/>
    <s v="NA"/>
    <s v="No"/>
    <s v="No"/>
    <s v="NA"/>
    <s v="NA"/>
    <s v="No"/>
    <s v="No"/>
    <s v="NA"/>
    <s v="NA"/>
    <s v="No"/>
    <s v="No"/>
    <s v="NA"/>
    <s v="NA"/>
    <s v="No"/>
    <s v="No"/>
    <s v="NA"/>
    <s v="NA"/>
    <s v="No"/>
    <s v="No"/>
    <s v="NA"/>
    <s v="NA"/>
    <s v="No"/>
    <s v="No"/>
    <s v="NA"/>
    <s v="NA"/>
    <s v="No"/>
    <s v="No"/>
    <s v="NA"/>
    <s v="NA"/>
    <s v="No"/>
    <n v="410"/>
    <n v="0"/>
    <n v="20"/>
    <n v="8200"/>
    <n v="16.7"/>
    <n v="0"/>
    <n v="0"/>
    <n v="0"/>
    <n v="100"/>
    <n v="0"/>
    <n v="0"/>
    <n v="0"/>
    <n v="0"/>
    <n v="0"/>
    <n v="100"/>
    <n v="0"/>
    <n v="0"/>
    <n v="0"/>
    <n v="1369.4"/>
    <n v="0"/>
    <n v="100"/>
    <n v="0"/>
    <s v="P"/>
    <n v="59.281440000000003"/>
    <s v="10-20 years"/>
    <n v="100"/>
    <n v="0"/>
    <n v="0"/>
    <n v="0"/>
    <n v="59.281440000000003"/>
    <n v="0"/>
    <n v="0"/>
    <n v="0"/>
    <n v="40.718559999999997"/>
    <n v="8467.2540000000008"/>
    <n v="0"/>
    <n v="34"/>
    <n v="66"/>
    <n v="0"/>
    <b v="0"/>
    <n v="0"/>
    <n v="100"/>
    <n v="0"/>
    <n v="0"/>
    <n v="0"/>
    <n v="1.414042"/>
    <n v="1.414042"/>
    <s v="NA"/>
    <n v="0"/>
    <n v="0.87548499999999996"/>
    <n v="10000.1"/>
    <s v="NA"/>
    <n v="0"/>
    <n v="6191.4319999999998"/>
    <n v="9.068683"/>
    <n v="19.729880000000001"/>
    <s v="Y"/>
    <s v="NA"/>
    <n v="0"/>
    <n v="0"/>
    <n v="0"/>
    <n v="37.727049999999998"/>
    <n v="36.78125"/>
    <n v="46.788209999999999"/>
    <n v="0"/>
    <n v="0"/>
    <n v="0"/>
    <n v="0"/>
    <n v="0"/>
    <n v="0"/>
    <n v="0"/>
    <n v="0"/>
    <n v="0"/>
    <n v="38.47128"/>
    <n v="27.251049999999999"/>
    <n v="43.883800000000001"/>
    <n v="2.404455"/>
    <n v="3.633473"/>
    <n v="3.0584090000000002"/>
    <n v="21.397210000000001"/>
    <n v="32.334229999999998"/>
    <n v="6.2695720000000001"/>
    <n v="0"/>
    <n v="0"/>
    <n v="0"/>
    <s v="NA"/>
    <s v="NA"/>
    <s v="NA"/>
    <s v="NA"/>
    <s v="NA"/>
    <s v="NA"/>
    <s v="NA"/>
    <s v="NA"/>
    <s v="NA"/>
    <s v="NA"/>
    <s v="NA"/>
    <s v="NA"/>
    <n v="0"/>
    <n v="0"/>
    <n v="0"/>
    <n v="5.6186170000000004"/>
    <n v="5.6186170000000004"/>
    <n v="5.6186170000000004"/>
    <n v="0"/>
    <n v="0"/>
    <n v="0"/>
    <n v="42.139620000000001"/>
    <n v="42.139620000000001"/>
    <n v="42.139620000000001"/>
    <n v="52.241759999999999"/>
    <n v="52.241759999999999"/>
    <n v="52.241759999999999"/>
    <n v="0"/>
    <n v="0"/>
    <n v="0"/>
    <n v="0"/>
    <n v="0"/>
    <n v="0"/>
    <n v="100"/>
    <n v="100"/>
    <n v="100"/>
    <n v="0"/>
    <n v="0"/>
    <n v="0"/>
    <n v="0"/>
    <n v="0"/>
    <n v="0"/>
    <n v="100"/>
    <n v="100"/>
    <n v="100"/>
    <n v="0"/>
    <n v="0"/>
    <n v="0"/>
    <s v="NA"/>
    <s v="NA"/>
    <s v="NA"/>
    <s v="NA"/>
    <s v="NA"/>
    <s v="NA"/>
    <s v="NA"/>
    <s v="NA"/>
    <s v="NA"/>
    <s v="NA"/>
    <s v="NA"/>
    <s v="NA"/>
    <n v="0"/>
    <n v="0"/>
    <n v="0"/>
    <n v="37.727049999999998"/>
    <n v="36.78125"/>
    <n v="46.788209999999999"/>
    <n v="11.178280000000001"/>
    <n v="16.891970000000001"/>
    <n v="3.2753350000000001"/>
    <n v="47.48798"/>
    <n v="40.876570000000001"/>
    <n v="46.525779999999997"/>
    <n v="3.6066820000000002"/>
    <n v="5.4502090000000001"/>
    <n v="3.4106730000000001"/>
    <s v="NA"/>
    <s v="NA"/>
    <s v="NA"/>
    <s v="NA"/>
    <s v="NA"/>
    <s v="NA"/>
    <s v="NA"/>
    <s v="NA"/>
    <s v="NA"/>
    <s v="NA"/>
    <s v="NA"/>
    <s v="NA"/>
    <s v="NA"/>
    <s v="NA"/>
    <s v="NA"/>
    <b v="0"/>
    <n v="0"/>
    <b v="0"/>
    <n v="0"/>
    <b v="0"/>
    <n v="0"/>
    <b v="0"/>
    <n v="0"/>
    <b v="1"/>
    <n v="90.983289999999997"/>
    <b v="1"/>
    <n v="9.0167059999999992"/>
    <b v="0"/>
    <n v="0"/>
    <b v="0"/>
    <n v="0"/>
    <n v="13.56714"/>
    <n v="40"/>
    <n v="3.8873359999999999"/>
    <n v="85.754509999999996"/>
    <n v="50"/>
    <n v="95.655019999999993"/>
    <n v="0"/>
    <n v="0"/>
    <n v="0"/>
    <n v="0.67835699999999999"/>
    <n v="10"/>
    <n v="0.45764100000000002"/>
    <n v="0"/>
    <n v="0"/>
    <n v="0"/>
    <n v="0"/>
    <n v="0"/>
    <n v="0"/>
    <n v="0"/>
    <n v="0"/>
    <n v="0"/>
    <n v="0.67835699999999999"/>
    <n v="10"/>
    <n v="0.45764100000000002"/>
    <n v="0"/>
    <n v="0"/>
    <n v="0"/>
    <n v="85.754509999999996"/>
    <n v="50"/>
    <n v="95.655019999999993"/>
    <n v="0"/>
    <n v="0"/>
    <n v="0"/>
    <n v="13.56714"/>
    <n v="40"/>
    <n v="3.8873359999999999"/>
    <n v="0"/>
    <n v="0"/>
    <n v="0"/>
    <b v="0"/>
    <n v="0"/>
    <b v="1"/>
    <n v="59.307769999999998"/>
    <b v="0"/>
    <n v="0"/>
    <b v="0"/>
    <n v="0"/>
    <b v="0"/>
    <n v="0"/>
    <b v="1"/>
    <n v="40.692230000000002"/>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10-19 Years"/>
    <s v="None"/>
    <s v="NA"/>
    <s v="NA"/>
    <s v="NA"/>
    <s v="NA"/>
    <s v="NA"/>
    <s v="NA"/>
    <s v="NA"/>
    <s v="NA"/>
    <s v="NA"/>
    <s v="NA"/>
    <s v="NA"/>
    <s v="None"/>
    <s v="NA"/>
    <s v="None"/>
    <s v="NA"/>
    <s v="NA"/>
    <s v="NA"/>
    <s v="NA"/>
    <s v="NA"/>
    <s v="NA"/>
    <s v="NA"/>
    <s v="NA"/>
    <b v="0"/>
    <b v="0"/>
    <b v="0"/>
    <b v="0"/>
    <b v="0"/>
    <b v="1"/>
    <b v="0"/>
    <b v="0"/>
    <b v="0"/>
    <b v="1"/>
    <b v="1"/>
    <n v="17.059999999999999"/>
    <n v="14"/>
    <n v="14"/>
    <n v="100"/>
    <n v="0"/>
    <n v="0"/>
    <n v="0"/>
    <n v="0"/>
    <n v="100"/>
    <n v="0"/>
    <n v="0"/>
    <s v="NA"/>
    <s v="NA"/>
    <s v="NA"/>
    <s v="NA"/>
    <s v="NA"/>
    <s v="NA"/>
    <s v="NA"/>
    <s v="NA"/>
    <s v="NA"/>
    <s v="NA"/>
    <s v="NA"/>
    <s v="NA"/>
    <s v="NA"/>
    <s v="NA"/>
    <s v="NA"/>
    <s v="NA"/>
    <s v="NA"/>
    <s v="NA"/>
    <s v="NA"/>
    <s v="NA"/>
    <n v="0"/>
    <n v="0"/>
    <n v="0"/>
    <n v="0"/>
    <n v="2"/>
    <n v="0"/>
    <n v="0"/>
    <b v="0"/>
    <b v="0"/>
    <b v="0"/>
    <b v="0"/>
    <b v="1"/>
    <b v="0"/>
    <n v="240"/>
    <s v="N"/>
    <s v="N"/>
    <s v="N"/>
    <s v="N"/>
    <s v="E"/>
    <s v="E"/>
    <s v="G"/>
    <s v="NA"/>
    <s v="NA"/>
    <s v="NA"/>
    <s v="NA"/>
    <s v="NA"/>
    <s v="NA"/>
    <s v="NA"/>
    <s v="NA"/>
    <n v="0"/>
    <n v="0"/>
    <n v="0"/>
    <x v="1"/>
    <s v="NA"/>
    <s v="NA"/>
    <n v="0"/>
    <n v="0"/>
    <n v="0"/>
    <s v="NA"/>
    <s v="NA"/>
    <s v="NA"/>
    <s v="NA"/>
    <s v="NA"/>
    <s v="NA"/>
    <n v="0"/>
    <n v="1"/>
    <n v="0"/>
    <n v="0"/>
    <n v="1"/>
    <n v="3"/>
    <n v="0"/>
    <n v="0"/>
    <n v="0"/>
    <n v="0"/>
    <n v="3.4814219999999998"/>
    <n v="39.614289999999997"/>
    <s v="model"/>
    <n v="24620.61"/>
    <n v="280152.3"/>
    <s v="NA"/>
    <s v="NA"/>
    <s v="NA"/>
    <s v="NA"/>
    <s v="NA"/>
    <s v="NA"/>
    <s v="NA"/>
    <s v="NA"/>
    <s v="NA"/>
    <s v="NA"/>
    <s v="NA"/>
    <s v="NA"/>
    <s v="NA"/>
    <s v="NA"/>
    <s v="NA"/>
    <s v="NA"/>
    <s v="NA"/>
    <s v="NA"/>
    <s v="NA"/>
    <s v="NA"/>
    <s v="NA"/>
    <s v="NA"/>
    <s v="NA"/>
    <s v="NA"/>
    <n v="0.33353699999999997"/>
    <n v="1.616849"/>
    <s v="model"/>
    <n v="2358.7739999999999"/>
    <n v="11434.35"/>
    <s v="NA"/>
    <s v="NA"/>
    <s v="NA"/>
    <s v="NA"/>
    <s v="NA"/>
    <s v="NA"/>
    <s v="NA"/>
    <s v="NA"/>
    <s v="NA"/>
    <s v="NA"/>
    <s v="NA"/>
    <s v="NA"/>
    <s v="NA"/>
    <s v="NA"/>
    <s v="NA"/>
    <s v="NA"/>
    <s v="NA"/>
    <s v="NA"/>
    <s v="NA"/>
    <s v="NA"/>
    <s v="NA"/>
    <s v="NA"/>
    <s v="NA"/>
    <s v="NA"/>
  </r>
  <r>
    <x v="167"/>
    <x v="2"/>
    <s v="core"/>
    <x v="10"/>
    <x v="0"/>
    <s v="50,001+"/>
    <s v="rural"/>
    <n v="48"/>
    <n v="9.3202929999999995"/>
    <n v="1604954"/>
    <n v="1604954"/>
    <n v="1604954"/>
    <n v="1994"/>
    <n v="1994"/>
    <s v="1981-2003"/>
    <s v="F"/>
    <m/>
    <s v="Assisted Living"/>
    <m/>
    <s v="Hotel-Motel"/>
    <s v="Lodging"/>
    <s v="Lodging"/>
    <b v="0"/>
    <s v="Guest Room"/>
    <n v="56"/>
    <s v="NA"/>
    <n v="0"/>
    <s v="NA"/>
    <n v="0"/>
    <n v="44"/>
    <n v="0"/>
    <n v="0"/>
    <n v="172200"/>
    <n v="172200"/>
    <n v="0"/>
    <x v="3"/>
    <n v="100"/>
    <n v="0"/>
    <n v="0"/>
    <n v="100"/>
    <n v="0"/>
    <n v="0"/>
    <n v="0"/>
    <n v="3"/>
    <n v="1"/>
    <n v="143"/>
    <s v="S"/>
    <n v="0"/>
    <n v="4994"/>
    <n v="158"/>
    <s v="&lt; 6000 HDD"/>
    <n v="100"/>
    <n v="0"/>
    <n v="0"/>
    <s v="Yes"/>
    <n v="168"/>
    <n v="168"/>
    <n v="168"/>
    <n v="168"/>
    <n v="1"/>
    <n v="1"/>
    <n v="1"/>
    <s v="120-168 Hrs/Wk"/>
    <n v="52"/>
    <b v="1"/>
    <b v="1"/>
    <b v="0"/>
    <b v="0"/>
    <b v="0"/>
    <b v="0"/>
    <b v="0"/>
    <b v="0"/>
    <b v="0"/>
    <s v="NA"/>
    <s v="NA"/>
    <s v="NA"/>
    <s v="NA"/>
    <s v="Yes"/>
    <n v="4"/>
    <n v="100"/>
    <s v="No"/>
    <s v="Yes"/>
    <n v="4"/>
    <n v="100"/>
    <s v="No"/>
    <s v="No"/>
    <s v="NA"/>
    <s v="NA"/>
    <s v="No"/>
    <s v="No"/>
    <s v="NA"/>
    <s v="NA"/>
    <s v="Yes"/>
    <s v="No"/>
    <s v="NA"/>
    <s v="NA"/>
    <s v="Yes"/>
    <s v="No"/>
    <s v="NA"/>
    <s v="NA"/>
    <s v="Yes"/>
    <s v="Yes"/>
    <n v="5"/>
    <n v="100"/>
    <s v="No"/>
    <s v="Yes"/>
    <n v="5"/>
    <n v="100"/>
    <s v="No"/>
    <n v="1200"/>
    <n v="1200"/>
    <n v="9"/>
    <n v="32400"/>
    <n v="40"/>
    <n v="0"/>
    <n v="100"/>
    <n v="0"/>
    <n v="0"/>
    <n v="0"/>
    <n v="0"/>
    <n v="0"/>
    <n v="0"/>
    <n v="0"/>
    <n v="100"/>
    <n v="0"/>
    <n v="0"/>
    <n v="0"/>
    <n v="12960"/>
    <n v="0"/>
    <n v="100"/>
    <n v="0"/>
    <s v="P"/>
    <n v="95"/>
    <s v="5-10 years"/>
    <n v="100"/>
    <n v="0"/>
    <n v="0"/>
    <n v="0"/>
    <n v="0"/>
    <n v="0"/>
    <n v="0"/>
    <n v="100"/>
    <n v="0"/>
    <n v="65679.88"/>
    <n v="0"/>
    <n v="0"/>
    <n v="100"/>
    <n v="0"/>
    <b v="0"/>
    <n v="0"/>
    <n v="100"/>
    <n v="0"/>
    <n v="0"/>
    <n v="0"/>
    <n v="0.68301400000000001"/>
    <n v="0.68301400000000001"/>
    <s v="NA"/>
    <n v="4.5300000000000001E-4"/>
    <n v="1.08E-3"/>
    <n v="117615"/>
    <s v="NA"/>
    <n v="78"/>
    <n v="186"/>
    <n v="7.5741560000000003"/>
    <n v="8.0387140000000006"/>
    <s v="Y"/>
    <n v="0"/>
    <n v="0"/>
    <n v="0"/>
    <n v="0"/>
    <n v="13.11261"/>
    <n v="14.42446"/>
    <n v="27.967300000000002"/>
    <n v="0"/>
    <n v="0"/>
    <n v="0"/>
    <n v="41.386090000000003"/>
    <n v="71.965639999999993"/>
    <n v="49.103850000000001"/>
    <n v="0"/>
    <n v="0"/>
    <n v="0"/>
    <n v="0"/>
    <n v="0"/>
    <n v="0"/>
    <n v="0"/>
    <n v="0"/>
    <n v="0"/>
    <n v="45.501300000000001"/>
    <n v="13.6099"/>
    <n v="22.928850000000001"/>
    <n v="0"/>
    <n v="0"/>
    <n v="0"/>
    <n v="0"/>
    <n v="0"/>
    <n v="0"/>
    <n v="100"/>
    <n v="100"/>
    <n v="100"/>
    <n v="45.979599999999998"/>
    <n v="40.293700000000001"/>
    <n v="45.979599999999998"/>
    <n v="54.020400000000002"/>
    <n v="59.706299999999999"/>
    <n v="54.020400000000002"/>
    <n v="0"/>
    <n v="0"/>
    <n v="0"/>
    <n v="100"/>
    <n v="100"/>
    <n v="100"/>
    <n v="0"/>
    <n v="0"/>
    <n v="0"/>
    <n v="0"/>
    <n v="0"/>
    <n v="0"/>
    <n v="0"/>
    <n v="0"/>
    <n v="0"/>
    <n v="0"/>
    <n v="0"/>
    <n v="0"/>
    <s v="NA"/>
    <s v="NA"/>
    <s v="NA"/>
    <s v="NA"/>
    <s v="NA"/>
    <s v="NA"/>
    <n v="29.95533"/>
    <n v="55.912849999999999"/>
    <n v="29.95533"/>
    <n v="0"/>
    <n v="0"/>
    <n v="0"/>
    <n v="70.044669999999996"/>
    <n v="44.087150000000001"/>
    <n v="70.044669999999996"/>
    <n v="0"/>
    <n v="0"/>
    <n v="0"/>
    <s v="NA"/>
    <s v="NA"/>
    <s v="NA"/>
    <s v="NA"/>
    <s v="NA"/>
    <s v="NA"/>
    <s v="NA"/>
    <s v="NA"/>
    <s v="NA"/>
    <s v="NA"/>
    <s v="NA"/>
    <s v="NA"/>
    <n v="0"/>
    <n v="0"/>
    <n v="0"/>
    <n v="13.11261"/>
    <n v="14.42446"/>
    <n v="27.967300000000002"/>
    <n v="33.861429999999999"/>
    <n v="8.0651250000000001"/>
    <n v="17.063330000000001"/>
    <n v="0"/>
    <n v="0"/>
    <n v="0"/>
    <n v="53.025959999999998"/>
    <n v="77.510419999999996"/>
    <n v="54.96936999999999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A"/>
    <s v="N"/>
    <s v="NA"/>
    <s v="NA"/>
    <n v="61.5"/>
    <n v="38.5"/>
    <s v="Electric Resistance"/>
    <s v="Electricity"/>
    <s v="None"/>
    <s v="10-19 Years"/>
    <s v="Furnace"/>
    <s v="Natural Gas"/>
    <s v="None"/>
    <s v="10-19 Years"/>
    <n v="2"/>
    <s v="NA"/>
    <n v="0"/>
    <n v="0"/>
    <n v="0"/>
    <s v="NA"/>
    <s v="NA"/>
    <s v="NA"/>
    <s v="DX - Air"/>
    <s v="10-19 Years"/>
    <s v="DX - Air"/>
    <s v="10-19 Years"/>
    <s v="NA"/>
    <s v="NA"/>
    <s v="NA"/>
    <s v="NA"/>
    <s v="NA"/>
    <s v="NA"/>
    <s v="NA"/>
    <b v="0"/>
    <b v="0"/>
    <b v="0"/>
    <b v="0"/>
    <b v="1"/>
    <b v="0"/>
    <b v="0"/>
    <b v="0"/>
    <b v="0"/>
    <b v="0"/>
    <b v="0"/>
    <n v="2700"/>
    <s v="NA"/>
    <s v="NA"/>
    <n v="0"/>
    <n v="0"/>
    <n v="100"/>
    <n v="0"/>
    <n v="0"/>
    <n v="0"/>
    <n v="100"/>
    <n v="0"/>
    <s v="NA"/>
    <s v="NA"/>
    <s v="NA"/>
    <s v="NA"/>
    <s v="NA"/>
    <s v="NA"/>
    <s v="NA"/>
    <s v="NA"/>
    <s v="NA"/>
    <b v="0"/>
    <n v="0"/>
    <s v="NA"/>
    <s v="NA"/>
    <b v="1"/>
    <n v="288"/>
    <s v="CFL"/>
    <b v="0"/>
    <n v="0"/>
    <s v="NA"/>
    <s v="NA"/>
    <n v="1"/>
    <n v="0"/>
    <n v="4"/>
    <n v="2"/>
    <n v="3"/>
    <n v="3"/>
    <n v="1"/>
    <b v="0"/>
    <b v="0"/>
    <b v="0"/>
    <b v="1"/>
    <b v="0"/>
    <b v="0"/>
    <n v="1520"/>
    <s v="E"/>
    <s v="E"/>
    <s v="G"/>
    <s v="G"/>
    <s v="G"/>
    <s v="N"/>
    <s v="G"/>
    <s v="NA"/>
    <s v="NA"/>
    <s v="NA"/>
    <b v="1"/>
    <s v="L"/>
    <n v="100"/>
    <n v="114"/>
    <n v="2"/>
    <n v="160"/>
    <n v="98"/>
    <n v="69"/>
    <x v="0"/>
    <n v="0"/>
    <s v="N"/>
    <n v="0"/>
    <n v="0"/>
    <n v="0"/>
    <b v="1"/>
    <b v="0"/>
    <s v="Natural Gas"/>
    <b v="1"/>
    <b v="0"/>
    <s v="Natural Gas"/>
    <n v="0"/>
    <n v="0"/>
    <n v="0"/>
    <n v="0"/>
    <n v="0"/>
    <n v="164"/>
    <n v="0"/>
    <n v="0"/>
    <n v="0"/>
    <n v="0"/>
    <n v="13.56564"/>
    <n v="9.5916809999999995"/>
    <s v="model"/>
    <n v="2336002"/>
    <n v="1651687"/>
    <s v="NA"/>
    <s v="NA"/>
    <s v="NA"/>
    <s v="NA"/>
    <s v="NA"/>
    <s v="NA"/>
    <s v="NA"/>
    <s v="NA"/>
    <s v="NA"/>
    <s v="NA"/>
    <s v="NA"/>
    <s v="NA"/>
    <s v="NA"/>
    <s v="NA"/>
    <s v="NA"/>
    <s v="NA"/>
    <s v="NA"/>
    <s v="NA"/>
    <s v="NA"/>
    <s v="NA"/>
    <s v="NA"/>
    <s v="NA"/>
    <s v="NA"/>
    <s v="NA"/>
    <n v="0.38081500000000001"/>
    <n v="0.339841"/>
    <s v="model"/>
    <n v="65576.37"/>
    <n v="58520.68"/>
    <s v="NA"/>
    <s v="NA"/>
    <s v="NA"/>
    <s v="NA"/>
    <s v="NA"/>
    <s v="NA"/>
    <s v="NA"/>
    <s v="NA"/>
    <s v="NA"/>
    <s v="NA"/>
    <s v="NA"/>
    <s v="NA"/>
    <s v="NA"/>
    <s v="NA"/>
    <s v="NA"/>
    <s v="NA"/>
    <s v="NA"/>
    <s v="NA"/>
    <s v="NA"/>
    <s v="NA"/>
    <s v="NA"/>
    <s v="NA"/>
    <s v="NA"/>
    <s v="NA"/>
  </r>
  <r>
    <x v="168"/>
    <x v="2"/>
    <s v="core"/>
    <x v="8"/>
    <x v="1"/>
    <s v="&lt;20,001"/>
    <s v="rural"/>
    <n v="4"/>
    <n v="334.46519999999998"/>
    <n v="1254244"/>
    <n v="1254244"/>
    <n v="0"/>
    <n v="2009"/>
    <n v="2009"/>
    <s v="2004-2013"/>
    <s v="F"/>
    <m/>
    <s v="Repair Shop"/>
    <m/>
    <s v="Other"/>
    <s v="Service"/>
    <s v="Other"/>
    <b v="0"/>
    <s v="Warehouse - High Bay"/>
    <n v="89"/>
    <s v="Office"/>
    <n v="11"/>
    <s v="NA"/>
    <n v="0"/>
    <n v="0"/>
    <n v="0"/>
    <n v="0"/>
    <n v="3750"/>
    <n v="3750"/>
    <n v="0"/>
    <x v="4"/>
    <n v="100"/>
    <n v="0"/>
    <n v="0"/>
    <n v="0"/>
    <n v="0"/>
    <n v="0"/>
    <n v="0"/>
    <n v="1"/>
    <n v="0"/>
    <n v="12"/>
    <s v="S"/>
    <n v="0"/>
    <n v="4994"/>
    <n v="158"/>
    <s v="&lt; 6000 HDD"/>
    <n v="100"/>
    <n v="0"/>
    <n v="0"/>
    <s v="No"/>
    <n v="54"/>
    <n v="54"/>
    <n v="54"/>
    <n v="54"/>
    <n v="1"/>
    <n v="0"/>
    <n v="0"/>
    <s v="50-59 Hrs/Wk"/>
    <n v="52"/>
    <b v="1"/>
    <b v="1"/>
    <b v="0"/>
    <b v="0"/>
    <b v="0"/>
    <b v="0"/>
    <b v="0"/>
    <b v="0"/>
    <b v="0"/>
    <s v="NA"/>
    <s v="NA"/>
    <s v="NA"/>
    <s v="NA"/>
    <s v="No"/>
    <s v="NA"/>
    <s v="NA"/>
    <s v="No"/>
    <s v="No"/>
    <s v="NA"/>
    <s v="NA"/>
    <s v="No"/>
    <s v="No"/>
    <s v="NA"/>
    <s v="NA"/>
    <s v="Unknown"/>
    <s v="No"/>
    <s v="NA"/>
    <s v="NA"/>
    <s v="No"/>
    <s v="No"/>
    <s v="NA"/>
    <s v="NA"/>
    <s v="No"/>
    <s v="No"/>
    <s v="NA"/>
    <s v="NA"/>
    <s v="No"/>
    <s v="No"/>
    <s v="NA"/>
    <s v="NA"/>
    <s v="No"/>
    <s v="No"/>
    <s v="NA"/>
    <s v="NA"/>
    <s v="No"/>
    <n v="260"/>
    <n v="0"/>
    <n v="40"/>
    <n v="10400"/>
    <n v="10"/>
    <n v="0"/>
    <n v="0"/>
    <n v="0"/>
    <n v="0"/>
    <n v="100"/>
    <n v="0"/>
    <n v="0"/>
    <n v="0"/>
    <n v="100"/>
    <n v="0"/>
    <n v="0"/>
    <n v="0"/>
    <n v="0"/>
    <n v="1040"/>
    <n v="0"/>
    <n v="100"/>
    <n v="0"/>
    <s v="P"/>
    <n v="10"/>
    <s v="0-5 years"/>
    <n v="100"/>
    <n v="0"/>
    <n v="0"/>
    <n v="0"/>
    <n v="0"/>
    <n v="100"/>
    <n v="0"/>
    <n v="0"/>
    <n v="0"/>
    <n v="4005.902"/>
    <n v="0"/>
    <n v="100"/>
    <n v="0"/>
    <n v="0"/>
    <b v="1"/>
    <n v="100"/>
    <n v="100"/>
    <n v="0"/>
    <n v="0"/>
    <n v="0"/>
    <n v="0.837094"/>
    <n v="0.837094"/>
    <s v="NA"/>
    <n v="0"/>
    <n v="5.8666999999999997E-2"/>
    <n v="3139.1030000000001"/>
    <s v="NA"/>
    <n v="0"/>
    <n v="220"/>
    <n v="12.34033"/>
    <n v="16.54532"/>
    <s v="Y"/>
    <n v="10"/>
    <n v="0"/>
    <n v="0"/>
    <n v="0"/>
    <n v="76.740960000000001"/>
    <n v="73.620999999999995"/>
    <n v="87.31"/>
    <n v="0"/>
    <n v="0"/>
    <n v="0"/>
    <n v="0"/>
    <n v="0"/>
    <n v="0"/>
    <n v="0"/>
    <n v="0"/>
    <n v="0"/>
    <n v="8.2786399999999993"/>
    <n v="2.931"/>
    <n v="8.6632289999999994"/>
    <n v="0"/>
    <n v="0"/>
    <n v="0"/>
    <n v="14.980399999999999"/>
    <n v="23.448"/>
    <n v="4.0267720000000002"/>
    <n v="0"/>
    <n v="0"/>
    <n v="0"/>
    <s v="NA"/>
    <s v="NA"/>
    <s v="NA"/>
    <s v="NA"/>
    <s v="NA"/>
    <s v="NA"/>
    <s v="NA"/>
    <s v="NA"/>
    <s v="NA"/>
    <s v="NA"/>
    <s v="NA"/>
    <s v="NA"/>
    <n v="0"/>
    <n v="0"/>
    <n v="0"/>
    <n v="52.63158"/>
    <n v="25"/>
    <n v="52.63158"/>
    <n v="0"/>
    <n v="0"/>
    <n v="0"/>
    <n v="47.36842"/>
    <n v="75"/>
    <n v="47.36842"/>
    <n v="0"/>
    <n v="0"/>
    <n v="0"/>
    <n v="0"/>
    <n v="0"/>
    <n v="0"/>
    <n v="0"/>
    <n v="0"/>
    <n v="0"/>
    <n v="100"/>
    <n v="100"/>
    <n v="100"/>
    <n v="0"/>
    <n v="0"/>
    <n v="0"/>
    <n v="0"/>
    <n v="0"/>
    <n v="0"/>
    <n v="100"/>
    <n v="100"/>
    <n v="100"/>
    <n v="0"/>
    <n v="0"/>
    <n v="0"/>
    <s v="NA"/>
    <s v="NA"/>
    <s v="NA"/>
    <s v="NA"/>
    <s v="NA"/>
    <s v="NA"/>
    <s v="NA"/>
    <s v="NA"/>
    <s v="NA"/>
    <s v="NA"/>
    <s v="NA"/>
    <s v="NA"/>
    <n v="0"/>
    <n v="0"/>
    <n v="0"/>
    <n v="76.740960000000001"/>
    <n v="73.620999999999995"/>
    <n v="87.31"/>
    <n v="0"/>
    <n v="0"/>
    <n v="0"/>
    <n v="5.9133139999999997"/>
    <n v="8.7930010000000003"/>
    <n v="1.589515"/>
    <n v="17.34572"/>
    <n v="17.585999999999999"/>
    <n v="11.10049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100"/>
    <n v="100"/>
    <n v="10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1"/>
    <n v="89"/>
    <s v="Furnace"/>
    <s v="Natural Gas"/>
    <s v="Natural Gas"/>
    <s v="5-9 Years"/>
    <s v="Electric Resistance"/>
    <s v="Electricity"/>
    <s v="None"/>
    <s v="5-9 Years"/>
    <s v="NA"/>
    <s v="NA"/>
    <s v="NA"/>
    <s v="NA"/>
    <s v="NA"/>
    <s v="NA"/>
    <s v="NA"/>
    <s v="NA"/>
    <s v="None"/>
    <s v="NA"/>
    <s v="None"/>
    <s v="NA"/>
    <s v="NA"/>
    <s v="NA"/>
    <s v="NA"/>
    <s v="NA"/>
    <s v="NA"/>
    <s v="NA"/>
    <s v="NA"/>
    <b v="0"/>
    <b v="0"/>
    <b v="0"/>
    <b v="0"/>
    <b v="0"/>
    <b v="1"/>
    <b v="0"/>
    <b v="0"/>
    <b v="0"/>
    <b v="0"/>
    <b v="0"/>
    <n v="40"/>
    <n v="5"/>
    <n v="5"/>
    <n v="100"/>
    <n v="0"/>
    <n v="0"/>
    <n v="0"/>
    <n v="0"/>
    <n v="0"/>
    <n v="100"/>
    <n v="0"/>
    <s v="NA"/>
    <s v="NA"/>
    <s v="NA"/>
    <s v="NA"/>
    <s v="NA"/>
    <s v="NA"/>
    <s v="NA"/>
    <s v="NA"/>
    <s v="NA"/>
    <s v="NA"/>
    <s v="NA"/>
    <s v="NA"/>
    <s v="NA"/>
    <s v="NA"/>
    <s v="NA"/>
    <s v="NA"/>
    <s v="NA"/>
    <s v="NA"/>
    <s v="NA"/>
    <s v="NA"/>
    <n v="0"/>
    <n v="0"/>
    <n v="0"/>
    <n v="0"/>
    <n v="0"/>
    <n v="0"/>
    <n v="0"/>
    <b v="0"/>
    <b v="0"/>
    <b v="0"/>
    <b v="0"/>
    <b v="0"/>
    <b v="0"/>
    <n v="0"/>
    <s v="N"/>
    <s v="N"/>
    <s v="N"/>
    <s v="N"/>
    <s v="N"/>
    <s v="N"/>
    <s v="N"/>
    <n v="0"/>
    <n v="0"/>
    <n v="0"/>
    <s v="NA"/>
    <s v="NA"/>
    <s v="NA"/>
    <s v="NA"/>
    <s v="NA"/>
    <n v="0"/>
    <n v="0"/>
    <n v="0"/>
    <x v="1"/>
    <s v="NA"/>
    <s v="NA"/>
    <n v="0"/>
    <n v="0"/>
    <n v="0"/>
    <s v="NA"/>
    <s v="NA"/>
    <s v="NA"/>
    <s v="NA"/>
    <s v="NA"/>
    <s v="NA"/>
    <n v="0"/>
    <n v="1"/>
    <n v="0"/>
    <n v="0"/>
    <n v="0"/>
    <n v="0"/>
    <n v="0"/>
    <n v="0"/>
    <n v="0"/>
    <n v="0"/>
    <n v="0.83619200000000005"/>
    <n v="0.78690499999999997"/>
    <s v="actual"/>
    <n v="3135.7190000000001"/>
    <n v="2950.895"/>
    <n v="425.29379999999998"/>
    <n v="282.8"/>
    <n v="327.97059999999999"/>
    <n v="263.20179999999999"/>
    <n v="240.1276"/>
    <n v="116.1375"/>
    <n v="152.45910000000001"/>
    <n v="205.83680000000001"/>
    <n v="236.51669999999999"/>
    <n v="233.2672"/>
    <n v="239.64400000000001"/>
    <n v="412.46370000000002"/>
    <n v="339.6026"/>
    <n v="290.46300000000002"/>
    <n v="292.709"/>
    <n v="247.54929999999999"/>
    <n v="209.1874"/>
    <n v="174.03890000000001"/>
    <n v="175.70070000000001"/>
    <n v="181.02250000000001"/>
    <n v="175.65600000000001"/>
    <n v="234.22980000000001"/>
    <n v="290.58109999999999"/>
    <n v="340.15429999999998"/>
    <n v="0.169764"/>
    <n v="0.20635000000000001"/>
    <s v="actual"/>
    <n v="636.61519999999996"/>
    <n v="773.81309999999996"/>
    <n v="125.24850000000001"/>
    <n v="114.3241"/>
    <n v="80.682109999999994"/>
    <n v="43.045360000000002"/>
    <n v="13.72696"/>
    <n v="5.0861340000000004"/>
    <n v="2.7352940000000001"/>
    <n v="3.545455"/>
    <n v="5.4545450000000004"/>
    <n v="46.857140000000001"/>
    <n v="78.319329999999994"/>
    <n v="117.5902"/>
    <n v="120.0851"/>
    <n v="99.322029999999998"/>
    <n v="93.743880000000004"/>
    <n v="70.656540000000007"/>
    <n v="46.174669999999999"/>
    <n v="24.79177"/>
    <n v="10.381550000000001"/>
    <n v="9.4518620000000002"/>
    <n v="23.087340000000001"/>
    <n v="60.89479"/>
    <n v="94.828519999999997"/>
    <n v="120.395"/>
  </r>
  <r>
    <x v="169"/>
    <x v="2"/>
    <s v="core"/>
    <x v="4"/>
    <x v="1"/>
    <s v="&lt;20,001"/>
    <s v="urban"/>
    <n v="72"/>
    <n v="335.47109999999998"/>
    <n v="3351692"/>
    <n v="3351692"/>
    <n v="3351692"/>
    <n v="2008"/>
    <n v="2008"/>
    <s v="2004-2013"/>
    <s v="F"/>
    <m/>
    <s v="Religious Assembly"/>
    <m/>
    <s v="Other"/>
    <s v="Religious Worship"/>
    <s v="Other"/>
    <b v="0"/>
    <s v="Assembly / Recreation"/>
    <n v="54"/>
    <s v="Classroom"/>
    <n v="14"/>
    <s v="Kitchen"/>
    <n v="4"/>
    <n v="28"/>
    <n v="0"/>
    <n v="0"/>
    <n v="9991"/>
    <n v="9991"/>
    <n v="0"/>
    <x v="0"/>
    <n v="100"/>
    <n v="0"/>
    <n v="100"/>
    <n v="100"/>
    <n v="100"/>
    <n v="0"/>
    <n v="0"/>
    <n v="1"/>
    <n v="0"/>
    <n v="90"/>
    <s v="S"/>
    <n v="0"/>
    <n v="5101"/>
    <n v="113"/>
    <s v="&lt; 6000 HDD"/>
    <n v="100"/>
    <n v="0"/>
    <n v="0"/>
    <s v="No"/>
    <n v="8"/>
    <n v="15.84"/>
    <n v="15.84"/>
    <n v="15.84"/>
    <n v="0.28000000000000003"/>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400"/>
    <n v="0"/>
    <n v="15"/>
    <n v="6000"/>
    <n v="30"/>
    <n v="0"/>
    <n v="0"/>
    <n v="0"/>
    <n v="0"/>
    <n v="100"/>
    <n v="0"/>
    <n v="0"/>
    <n v="0"/>
    <n v="100"/>
    <n v="0"/>
    <n v="0"/>
    <n v="0"/>
    <n v="0"/>
    <n v="1800"/>
    <n v="0"/>
    <n v="100"/>
    <n v="0"/>
    <s v="P"/>
    <n v="100"/>
    <s v="0-5 years"/>
    <n v="100"/>
    <n v="0"/>
    <n v="0"/>
    <n v="0"/>
    <n v="100"/>
    <n v="0"/>
    <n v="0"/>
    <n v="0"/>
    <n v="0"/>
    <n v="11962.15"/>
    <n v="0"/>
    <n v="100"/>
    <n v="0"/>
    <n v="0"/>
    <b v="0"/>
    <n v="0"/>
    <n v="0"/>
    <n v="100"/>
    <n v="0"/>
    <n v="0"/>
    <n v="0.98369399999999996"/>
    <n v="0.98369399999999996"/>
    <s v="NA"/>
    <n v="0"/>
    <n v="3.8134000000000001E-2"/>
    <n v="9828.0879999999997"/>
    <s v="NA"/>
    <n v="0"/>
    <n v="381"/>
    <n v="12.2912"/>
    <n v="16.06861"/>
    <s v="Y"/>
    <n v="40"/>
    <n v="0"/>
    <n v="0"/>
    <n v="0"/>
    <n v="35.256689999999999"/>
    <n v="60.74521"/>
    <n v="38.535939999999997"/>
    <n v="0"/>
    <n v="0"/>
    <n v="0"/>
    <n v="3.6839529999999998"/>
    <n v="8.6209600000000002"/>
    <n v="2.2399499999999999"/>
    <n v="0"/>
    <n v="0"/>
    <n v="0"/>
    <n v="56.991959999999999"/>
    <n v="18.18441"/>
    <n v="57.29571"/>
    <n v="1.017666"/>
    <n v="9.5788449999999994"/>
    <n v="1.140841"/>
    <n v="3.049728"/>
    <n v="2.8705750000000001"/>
    <n v="0.78755799999999998"/>
    <n v="0"/>
    <n v="0"/>
    <n v="0"/>
    <s v="NA"/>
    <s v="NA"/>
    <s v="NA"/>
    <s v="NA"/>
    <s v="NA"/>
    <s v="NA"/>
    <n v="100"/>
    <n v="100"/>
    <n v="100"/>
    <n v="0"/>
    <n v="0"/>
    <n v="0"/>
    <n v="0"/>
    <n v="0"/>
    <n v="0"/>
    <n v="100"/>
    <n v="100"/>
    <n v="100"/>
    <n v="0"/>
    <n v="0"/>
    <n v="0"/>
    <n v="0"/>
    <n v="0"/>
    <n v="0"/>
    <n v="0"/>
    <n v="0"/>
    <n v="0"/>
    <n v="0"/>
    <n v="0"/>
    <n v="0"/>
    <n v="0"/>
    <n v="0"/>
    <n v="0"/>
    <n v="100"/>
    <n v="100"/>
    <n v="100"/>
    <n v="0"/>
    <n v="0"/>
    <n v="0"/>
    <n v="8.9479919999999993"/>
    <n v="7.8844440000000002"/>
    <n v="8.9479919999999993"/>
    <n v="91.052009999999996"/>
    <n v="92.115560000000002"/>
    <n v="91.052009999999996"/>
    <n v="0"/>
    <n v="0"/>
    <n v="0"/>
    <s v="NA"/>
    <s v="NA"/>
    <s v="NA"/>
    <s v="NA"/>
    <s v="NA"/>
    <s v="NA"/>
    <s v="NA"/>
    <s v="NA"/>
    <s v="NA"/>
    <s v="NA"/>
    <s v="NA"/>
    <s v="NA"/>
    <n v="44.983490000000003"/>
    <n v="14.352869999999999"/>
    <n v="45.223239999999997"/>
    <n v="35.256689999999999"/>
    <n v="60.74521"/>
    <n v="38.535939999999997"/>
    <n v="0"/>
    <n v="0"/>
    <n v="0"/>
    <n v="0"/>
    <n v="0"/>
    <n v="0"/>
    <n v="19.759810000000002"/>
    <n v="24.90192"/>
    <n v="16.24081"/>
    <n v="0"/>
    <n v="0"/>
    <n v="0"/>
    <n v="0"/>
    <n v="0"/>
    <n v="0"/>
    <n v="0"/>
    <n v="0"/>
    <n v="0"/>
    <n v="100"/>
    <n v="100"/>
    <n v="100"/>
    <n v="0"/>
    <n v="0"/>
    <n v="0"/>
    <b v="1"/>
    <n v="44.983490000000003"/>
    <b v="0"/>
    <n v="0"/>
    <b v="0"/>
    <n v="0"/>
    <b v="1"/>
    <n v="19.799669999999999"/>
    <b v="1"/>
    <n v="34.199170000000002"/>
    <b v="0"/>
    <n v="0"/>
    <b v="1"/>
    <n v="1.017666"/>
    <b v="0"/>
    <n v="0"/>
    <n v="100"/>
    <n v="100"/>
    <n v="100"/>
    <n v="0"/>
    <n v="0"/>
    <n v="0"/>
    <n v="0"/>
    <n v="0"/>
    <n v="0"/>
    <n v="0"/>
    <n v="0"/>
    <n v="0"/>
    <n v="0"/>
    <n v="0"/>
    <n v="0"/>
    <n v="0"/>
    <n v="0"/>
    <n v="0"/>
    <n v="0"/>
    <n v="0"/>
    <n v="0"/>
    <n v="87.401570000000007"/>
    <n v="52.941180000000003"/>
    <n v="79.003810000000001"/>
    <n v="0"/>
    <n v="0"/>
    <n v="0"/>
    <n v="0"/>
    <n v="0"/>
    <n v="0"/>
    <n v="12.59843"/>
    <n v="47.058819999999997"/>
    <n v="20.996189999999999"/>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Heat Pump"/>
    <s v="Electricity"/>
    <s v="None"/>
    <s v="5-9 Years"/>
    <s v="Heat Pump"/>
    <s v="Electricity"/>
    <s v="None"/>
    <s v="5-9 Years"/>
    <s v="NA"/>
    <s v="NA"/>
    <s v="NA"/>
    <s v="NA"/>
    <s v="NA"/>
    <s v="NA"/>
    <s v="NA"/>
    <s v="NA"/>
    <s v="DX - Air"/>
    <s v="5-9 Years"/>
    <s v="DX - Air"/>
    <s v="5-9 Years"/>
    <s v="NA"/>
    <s v="NA"/>
    <s v="NA"/>
    <s v="NA"/>
    <s v="NA"/>
    <s v="NA"/>
    <s v="NA"/>
    <b v="0"/>
    <b v="0"/>
    <b v="0"/>
    <b v="0"/>
    <b v="0"/>
    <b v="1"/>
    <b v="0"/>
    <b v="1"/>
    <b v="0"/>
    <b v="1"/>
    <b v="1"/>
    <n v="200"/>
    <n v="4"/>
    <n v="4"/>
    <n v="100"/>
    <n v="0"/>
    <n v="0"/>
    <n v="0"/>
    <n v="0"/>
    <n v="0"/>
    <n v="100"/>
    <n v="0"/>
    <s v="NA"/>
    <s v="NA"/>
    <s v="NA"/>
    <s v="NA"/>
    <s v="NA"/>
    <s v="NA"/>
    <s v="NA"/>
    <s v="NA"/>
    <s v="NA"/>
    <s v="NA"/>
    <s v="NA"/>
    <s v="NA"/>
    <s v="NA"/>
    <s v="NA"/>
    <s v="NA"/>
    <s v="NA"/>
    <s v="NA"/>
    <s v="NA"/>
    <s v="NA"/>
    <s v="NA"/>
    <n v="0"/>
    <n v="0"/>
    <n v="0"/>
    <n v="0"/>
    <n v="3"/>
    <n v="0"/>
    <n v="0"/>
    <b v="0"/>
    <b v="0"/>
    <b v="0"/>
    <b v="0"/>
    <b v="1"/>
    <b v="0"/>
    <n v="400"/>
    <s v="N"/>
    <s v="E"/>
    <s v="G"/>
    <s v="G"/>
    <s v="G"/>
    <s v="G"/>
    <s v="E"/>
    <s v="NA"/>
    <s v="NA"/>
    <s v="NA"/>
    <b v="1"/>
    <s v="S"/>
    <n v="100"/>
    <n v="1"/>
    <n v="0"/>
    <n v="0"/>
    <n v="0"/>
    <n v="0"/>
    <x v="0"/>
    <n v="0"/>
    <s v="N"/>
    <n v="0"/>
    <n v="0"/>
    <n v="0"/>
    <b v="0"/>
    <b v="0"/>
    <s v="None"/>
    <b v="0"/>
    <b v="0"/>
    <s v="None"/>
    <n v="0"/>
    <n v="4"/>
    <n v="0"/>
    <n v="0"/>
    <n v="1"/>
    <n v="2"/>
    <n v="0"/>
    <n v="0"/>
    <n v="0"/>
    <n v="0"/>
    <n v="3.102938"/>
    <n v="4.0901459999999998"/>
    <s v="model"/>
    <n v="31001.45"/>
    <n v="40864.639999999999"/>
    <s v="NA"/>
    <s v="NA"/>
    <s v="NA"/>
    <s v="NA"/>
    <s v="NA"/>
    <s v="NA"/>
    <s v="NA"/>
    <s v="NA"/>
    <s v="NA"/>
    <s v="NA"/>
    <s v="NA"/>
    <s v="NA"/>
    <s v="NA"/>
    <s v="NA"/>
    <s v="NA"/>
    <s v="NA"/>
    <s v="NA"/>
    <s v="NA"/>
    <s v="NA"/>
    <s v="NA"/>
    <s v="NA"/>
    <s v="NA"/>
    <s v="NA"/>
    <s v="NA"/>
    <n v="0.179702"/>
    <n v="6.1169000000000001E-2"/>
    <s v="model"/>
    <n v="1795.4069999999999"/>
    <n v="611.14160000000004"/>
    <s v="NA"/>
    <s v="NA"/>
    <s v="NA"/>
    <s v="NA"/>
    <s v="NA"/>
    <s v="NA"/>
    <s v="NA"/>
    <s v="NA"/>
    <s v="NA"/>
    <s v="NA"/>
    <s v="NA"/>
    <s v="NA"/>
    <s v="NA"/>
    <s v="NA"/>
    <s v="NA"/>
    <s v="NA"/>
    <s v="NA"/>
    <s v="NA"/>
    <s v="NA"/>
    <s v="NA"/>
    <s v="NA"/>
    <s v="NA"/>
    <s v="NA"/>
    <s v="NA"/>
  </r>
  <r>
    <x v="170"/>
    <x v="2"/>
    <s v="core"/>
    <x v="4"/>
    <x v="1"/>
    <s v="&lt;20,001"/>
    <s v="urban"/>
    <n v="72"/>
    <n v="335.47109999999998"/>
    <n v="4225259"/>
    <n v="4225259"/>
    <n v="4225259"/>
    <n v="2008"/>
    <n v="2008"/>
    <s v="2004-2013"/>
    <s v="F"/>
    <m/>
    <s v="Religious Assembly"/>
    <m/>
    <s v="Other"/>
    <s v="Religious Worship"/>
    <s v="Other"/>
    <b v="0"/>
    <s v="Assembly / Recreation"/>
    <n v="25"/>
    <s v="Office"/>
    <n v="15"/>
    <s v="NA"/>
    <n v="0"/>
    <n v="60"/>
    <n v="0"/>
    <n v="0"/>
    <n v="12595"/>
    <n v="12595"/>
    <n v="0"/>
    <x v="0"/>
    <n v="100"/>
    <n v="0"/>
    <n v="100"/>
    <n v="100"/>
    <n v="100"/>
    <n v="0"/>
    <n v="0"/>
    <n v="2"/>
    <n v="0"/>
    <n v="66"/>
    <s v="S"/>
    <n v="0"/>
    <n v="5626"/>
    <n v="93"/>
    <s v="&lt; 6000 HDD"/>
    <n v="100"/>
    <n v="0"/>
    <n v="0"/>
    <s v="No"/>
    <n v="67"/>
    <n v="67"/>
    <n v="67"/>
    <n v="67"/>
    <n v="0"/>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350"/>
    <n v="350"/>
    <n v="10"/>
    <n v="7000"/>
    <n v="20"/>
    <n v="0"/>
    <n v="0"/>
    <n v="0"/>
    <n v="100"/>
    <n v="0"/>
    <n v="0"/>
    <n v="0"/>
    <n v="0"/>
    <n v="0"/>
    <n v="0"/>
    <n v="0"/>
    <n v="0"/>
    <n v="0"/>
    <n v="1400"/>
    <n v="0"/>
    <n v="100"/>
    <n v="0"/>
    <s v="P"/>
    <n v="0"/>
    <s v="Age of Building"/>
    <n v="100"/>
    <n v="0"/>
    <n v="0"/>
    <n v="0"/>
    <n v="0"/>
    <n v="0"/>
    <n v="0"/>
    <n v="100"/>
    <n v="0"/>
    <n v="7539.951"/>
    <n v="0"/>
    <n v="0"/>
    <n v="100"/>
    <n v="0"/>
    <b v="0"/>
    <n v="0"/>
    <n v="100"/>
    <n v="0"/>
    <n v="0"/>
    <n v="0"/>
    <n v="0.95444099999999998"/>
    <n v="0.95444099999999998"/>
    <s v="NA"/>
    <n v="0"/>
    <n v="0.245256"/>
    <n v="12021.19"/>
    <s v="NA"/>
    <n v="0"/>
    <n v="3089"/>
    <n v="8"/>
    <n v="8"/>
    <s v="Y"/>
    <s v="NA"/>
    <n v="0"/>
    <n v="0"/>
    <n v="0"/>
    <n v="78.682699999999997"/>
    <n v="56.311799999999998"/>
    <n v="87.519949999999994"/>
    <n v="0"/>
    <n v="0"/>
    <n v="0"/>
    <n v="19.32161"/>
    <n v="41.747779999999999"/>
    <n v="11.955590000000001"/>
    <n v="0"/>
    <n v="0"/>
    <n v="0"/>
    <n v="0"/>
    <n v="0"/>
    <n v="0"/>
    <n v="0"/>
    <n v="0"/>
    <n v="0"/>
    <n v="1.9956830000000001"/>
    <n v="1.9404129999999999"/>
    <n v="0.52446499999999996"/>
    <n v="0"/>
    <n v="0"/>
    <n v="0"/>
    <n v="0"/>
    <n v="0"/>
    <n v="0"/>
    <n v="100"/>
    <n v="100"/>
    <n v="100"/>
    <n v="0"/>
    <n v="0"/>
    <n v="0"/>
    <n v="100"/>
    <n v="100"/>
    <n v="100"/>
    <n v="0"/>
    <n v="0"/>
    <n v="0"/>
    <n v="0"/>
    <n v="0"/>
    <n v="0"/>
    <n v="0"/>
    <n v="0"/>
    <n v="0"/>
    <n v="0"/>
    <n v="0"/>
    <n v="0"/>
    <n v="100"/>
    <n v="100"/>
    <n v="100"/>
    <n v="0"/>
    <n v="0"/>
    <n v="0"/>
    <s v="NA"/>
    <s v="NA"/>
    <s v="NA"/>
    <s v="NA"/>
    <s v="NA"/>
    <s v="NA"/>
    <n v="0"/>
    <n v="0"/>
    <n v="0"/>
    <n v="28.180900000000001"/>
    <n v="37.050730000000001"/>
    <n v="28.180900000000001"/>
    <n v="71.819100000000006"/>
    <n v="62.949269999999999"/>
    <n v="71.819100000000006"/>
    <n v="0"/>
    <n v="0"/>
    <n v="0"/>
    <s v="NA"/>
    <s v="NA"/>
    <s v="NA"/>
    <s v="NA"/>
    <s v="NA"/>
    <s v="NA"/>
    <s v="NA"/>
    <s v="NA"/>
    <s v="NA"/>
    <s v="NA"/>
    <s v="NA"/>
    <s v="NA"/>
    <n v="0"/>
    <n v="0"/>
    <n v="0"/>
    <n v="78.682699999999997"/>
    <n v="56.311799999999998"/>
    <n v="87.519949999999994"/>
    <n v="19.32161"/>
    <n v="41.747779999999999"/>
    <n v="11.955590000000001"/>
    <n v="1.9956830000000001"/>
    <n v="1.9404129999999999"/>
    <n v="0.52446499999999996"/>
    <n v="0"/>
    <n v="0"/>
    <n v="0"/>
    <s v="NA"/>
    <s v="NA"/>
    <s v="NA"/>
    <s v="NA"/>
    <s v="NA"/>
    <s v="NA"/>
    <s v="NA"/>
    <s v="NA"/>
    <s v="NA"/>
    <s v="NA"/>
    <s v="NA"/>
    <s v="NA"/>
    <s v="NA"/>
    <s v="NA"/>
    <s v="NA"/>
    <b v="0"/>
    <n v="0"/>
    <b v="0"/>
    <n v="0"/>
    <b v="0"/>
    <n v="0"/>
    <b v="1"/>
    <n v="56.319490000000002"/>
    <b v="1"/>
    <n v="43.680509999999998"/>
    <b v="0"/>
    <n v="0"/>
    <b v="0"/>
    <n v="0"/>
    <b v="0"/>
    <n v="0"/>
    <n v="0"/>
    <n v="0"/>
    <n v="0"/>
    <n v="66.850110000000001"/>
    <n v="46.666670000000003"/>
    <n v="66.850110000000001"/>
    <n v="0"/>
    <n v="0"/>
    <n v="0"/>
    <n v="33.149889999999999"/>
    <n v="53.333329999999997"/>
    <n v="33.149889999999999"/>
    <n v="0"/>
    <n v="0"/>
    <n v="0"/>
    <n v="0"/>
    <n v="0"/>
    <n v="0"/>
    <n v="0"/>
    <n v="0"/>
    <n v="0"/>
    <n v="0"/>
    <n v="0"/>
    <n v="0"/>
    <n v="0"/>
    <n v="0"/>
    <n v="0"/>
    <n v="100"/>
    <n v="100"/>
    <n v="100"/>
    <n v="0"/>
    <n v="0"/>
    <n v="0"/>
    <n v="0"/>
    <n v="0"/>
    <n v="0"/>
    <n v="0"/>
    <n v="0"/>
    <n v="0"/>
    <b v="0"/>
    <n v="0"/>
    <b v="1"/>
    <n v="66.850110000000001"/>
    <b v="0"/>
    <n v="0"/>
    <b v="1"/>
    <n v="33.149889999999999"/>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16.728619999999999"/>
    <n v="83.271379999999994"/>
    <s v="Furnace"/>
    <s v="Natural Gas"/>
    <s v="None"/>
    <s v="5-9 Years"/>
    <s v="Furnace"/>
    <s v="Natural Gas"/>
    <s v="None"/>
    <s v="5-9 Years"/>
    <s v="NA"/>
    <s v="NA"/>
    <s v="NA"/>
    <s v="NA"/>
    <s v="NA"/>
    <s v="NA"/>
    <s v="NA"/>
    <s v="NA"/>
    <s v="DX - Air"/>
    <s v="5-9 Years"/>
    <s v="DX - Air"/>
    <s v="5-9 Years"/>
    <s v="NA"/>
    <s v="NA"/>
    <s v="NA"/>
    <s v="NA"/>
    <s v="NA"/>
    <s v="NA"/>
    <s v="NA"/>
    <b v="0"/>
    <b v="0"/>
    <b v="0"/>
    <b v="0"/>
    <b v="0"/>
    <b v="1"/>
    <b v="0"/>
    <b v="1"/>
    <b v="0"/>
    <b v="1"/>
    <b v="1"/>
    <n v="30.707999999999998"/>
    <n v="5"/>
    <n v="5"/>
    <n v="100"/>
    <n v="0"/>
    <n v="0"/>
    <n v="0"/>
    <n v="0"/>
    <n v="100"/>
    <n v="0"/>
    <n v="0"/>
    <s v="NA"/>
    <s v="NA"/>
    <s v="NA"/>
    <s v="NA"/>
    <s v="NA"/>
    <s v="NA"/>
    <s v="NA"/>
    <s v="NA"/>
    <s v="NA"/>
    <s v="NA"/>
    <s v="NA"/>
    <s v="NA"/>
    <s v="NA"/>
    <s v="NA"/>
    <s v="NA"/>
    <s v="NA"/>
    <s v="NA"/>
    <s v="NA"/>
    <s v="NA"/>
    <s v="NA"/>
    <n v="0"/>
    <n v="0"/>
    <n v="0"/>
    <n v="0"/>
    <n v="2"/>
    <n v="0"/>
    <n v="2"/>
    <b v="0"/>
    <b v="0"/>
    <b v="0"/>
    <b v="0"/>
    <b v="1"/>
    <b v="0"/>
    <n v="190"/>
    <s v="N"/>
    <s v="N"/>
    <s v="N"/>
    <s v="N"/>
    <s v="N"/>
    <s v="E"/>
    <s v="E"/>
    <s v="NA"/>
    <s v="NA"/>
    <s v="NA"/>
    <b v="0"/>
    <s v="N"/>
    <n v="0"/>
    <n v="0"/>
    <n v="0"/>
    <n v="0"/>
    <n v="0"/>
    <n v="0"/>
    <x v="0"/>
    <n v="0"/>
    <s v="N"/>
    <n v="0"/>
    <n v="0"/>
    <n v="0"/>
    <b v="0"/>
    <b v="0"/>
    <s v="None"/>
    <b v="0"/>
    <b v="0"/>
    <s v="None"/>
    <n v="0"/>
    <n v="0"/>
    <n v="0"/>
    <n v="0"/>
    <n v="0"/>
    <n v="2"/>
    <n v="0"/>
    <n v="0"/>
    <n v="0"/>
    <n v="0"/>
    <n v="6.3012889999999997"/>
    <n v="6.5203709999999999"/>
    <s v="actual"/>
    <n v="79364.73"/>
    <n v="82124.070000000007"/>
    <n v="8375.4169999999995"/>
    <n v="7431.25"/>
    <n v="7840.6450000000004"/>
    <n v="7115.9070000000002"/>
    <n v="6949.6980000000003"/>
    <n v="5701.75"/>
    <n v="5202.3450000000003"/>
    <n v="4899.6549999999997"/>
    <n v="4777.5860000000002"/>
    <n v="6145.7470000000003"/>
    <n v="7124.1670000000004"/>
    <n v="7800.5649999999996"/>
    <n v="8136.4970000000003"/>
    <n v="7123.1210000000001"/>
    <n v="7555.9949999999999"/>
    <n v="6918.1679999999997"/>
    <n v="6577.6210000000001"/>
    <n v="5916.9660000000003"/>
    <n v="5749.2650000000003"/>
    <n v="5716.652"/>
    <n v="5933.2719999999999"/>
    <n v="6933.0969999999998"/>
    <n v="7423.6620000000003"/>
    <n v="8139.7579999999998"/>
    <n v="0.162969"/>
    <n v="0.21987999999999999"/>
    <s v="actual"/>
    <n v="2052.5949999999998"/>
    <n v="2769.386"/>
    <n v="432.62520000000001"/>
    <n v="327.60570000000001"/>
    <n v="254.14529999999999"/>
    <n v="161.97210000000001"/>
    <n v="83.404439999999994"/>
    <n v="27.71725"/>
    <n v="4.9487230000000002"/>
    <n v="1.7701229999999999"/>
    <n v="33.223390000000002"/>
    <n v="120.0671"/>
    <n v="286.09780000000001"/>
    <n v="319.01769999999999"/>
    <n v="410.53469999999999"/>
    <n v="336.69749999999999"/>
    <n v="322.91460000000001"/>
    <n v="253.0154"/>
    <n v="175.24019999999999"/>
    <n v="101.89530000000001"/>
    <n v="50.20928"/>
    <n v="45.286799999999999"/>
    <n v="104.3565"/>
    <n v="228.89519999999999"/>
    <n v="329.31380000000001"/>
    <n v="411.02690000000001"/>
  </r>
  <r>
    <x v="171"/>
    <x v="2"/>
    <s v="core"/>
    <x v="4"/>
    <x v="1"/>
    <s v="&lt;20,001"/>
    <s v="urban"/>
    <n v="72"/>
    <n v="335.47109999999998"/>
    <n v="5959980"/>
    <n v="5959980"/>
    <n v="5959980"/>
    <n v="2005"/>
    <n v="2005"/>
    <s v="2004-2013"/>
    <s v="F"/>
    <m/>
    <s v="Religious Assembly"/>
    <m/>
    <s v="Other"/>
    <s v="Religious Worship"/>
    <s v="Other"/>
    <b v="0"/>
    <s v="Assembly / Recreation"/>
    <n v="66"/>
    <s v="Classroom"/>
    <n v="17"/>
    <s v="NA"/>
    <n v="0"/>
    <n v="17"/>
    <n v="0"/>
    <n v="0"/>
    <n v="17766"/>
    <n v="17766"/>
    <n v="0"/>
    <x v="0"/>
    <n v="100"/>
    <n v="0"/>
    <n v="0"/>
    <n v="100"/>
    <n v="0"/>
    <n v="0"/>
    <n v="0"/>
    <n v="1"/>
    <n v="0"/>
    <n v="145"/>
    <s v="S"/>
    <n v="0"/>
    <n v="4991"/>
    <n v="153"/>
    <s v="&lt; 6000 HDD"/>
    <n v="100"/>
    <n v="0"/>
    <n v="0"/>
    <s v="No"/>
    <n v="48"/>
    <n v="48"/>
    <n v="48"/>
    <n v="48"/>
    <n v="1"/>
    <n v="1"/>
    <n v="0"/>
    <s v="40-49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540"/>
    <n v="0"/>
    <s v="NA"/>
    <n v="10219.120000000001"/>
    <n v="47.9"/>
    <n v="0"/>
    <n v="0"/>
    <n v="0"/>
    <n v="100"/>
    <n v="0"/>
    <n v="0"/>
    <n v="0"/>
    <n v="0"/>
    <n v="0"/>
    <n v="100"/>
    <n v="0"/>
    <n v="0"/>
    <n v="0"/>
    <n v="4894.9610000000002"/>
    <n v="0"/>
    <n v="100"/>
    <n v="0"/>
    <s v="S"/>
    <n v="28.956160000000001"/>
    <s v="Age of Building"/>
    <n v="100"/>
    <n v="0"/>
    <n v="0"/>
    <n v="0"/>
    <n v="0"/>
    <n v="100"/>
    <n v="0"/>
    <n v="0"/>
    <n v="0"/>
    <n v="8955.2240000000002"/>
    <n v="67"/>
    <n v="33"/>
    <n v="0"/>
    <n v="0"/>
    <b v="1"/>
    <n v="300"/>
    <n v="100"/>
    <n v="0"/>
    <n v="0"/>
    <n v="0"/>
    <n v="0.82147099999999995"/>
    <n v="0.82147099999999995"/>
    <s v="NA"/>
    <n v="0"/>
    <n v="0.23763999999999999"/>
    <n v="14594.26"/>
    <s v="NA"/>
    <n v="0"/>
    <n v="4221.9179999999997"/>
    <n v="11.287739999999999"/>
    <n v="12.46156"/>
    <s v="Y"/>
    <n v="5"/>
    <n v="0"/>
    <n v="0"/>
    <n v="0"/>
    <n v="73.842349999999996"/>
    <n v="71.36139"/>
    <n v="81.792649999999995"/>
    <n v="0"/>
    <n v="0"/>
    <n v="0"/>
    <n v="20.968019999999999"/>
    <n v="25.373729999999998"/>
    <n v="12.9201"/>
    <n v="0"/>
    <n v="0"/>
    <n v="0"/>
    <n v="5.1896300000000002"/>
    <n v="3.2648869999999999"/>
    <n v="5.2872430000000001"/>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73.842349999999996"/>
    <n v="71.36139"/>
    <n v="81.792649999999995"/>
    <n v="20.544650000000001"/>
    <n v="24.557510000000001"/>
    <n v="12.659230000000001"/>
    <n v="0"/>
    <n v="0"/>
    <n v="0"/>
    <n v="5.6129949999999997"/>
    <n v="4.0811089999999997"/>
    <n v="5.5481119999999997"/>
    <s v="NA"/>
    <s v="NA"/>
    <s v="NA"/>
    <s v="NA"/>
    <s v="NA"/>
    <s v="NA"/>
    <s v="NA"/>
    <s v="NA"/>
    <s v="NA"/>
    <s v="NA"/>
    <s v="NA"/>
    <s v="NA"/>
    <s v="NA"/>
    <s v="NA"/>
    <s v="NA"/>
    <b v="0"/>
    <n v="0"/>
    <b v="0"/>
    <n v="0"/>
    <b v="0"/>
    <n v="0"/>
    <b v="0"/>
    <n v="0"/>
    <b v="1"/>
    <n v="100"/>
    <b v="0"/>
    <n v="0"/>
    <b v="0"/>
    <n v="0"/>
    <b v="0"/>
    <n v="0"/>
    <n v="8.5269290000000009"/>
    <n v="23.809519999999999"/>
    <n v="8.5269290000000009"/>
    <n v="71.221609999999998"/>
    <n v="33.333329999999997"/>
    <n v="71.221609999999998"/>
    <n v="0"/>
    <n v="0"/>
    <n v="0"/>
    <n v="20.251460000000002"/>
    <n v="42.857140000000001"/>
    <n v="20.251460000000002"/>
    <n v="0"/>
    <n v="0"/>
    <n v="0"/>
    <n v="0"/>
    <n v="0"/>
    <n v="0"/>
    <n v="0"/>
    <n v="0"/>
    <n v="0"/>
    <n v="0"/>
    <n v="0"/>
    <n v="0"/>
    <n v="0"/>
    <n v="0"/>
    <n v="0"/>
    <n v="100"/>
    <n v="100"/>
    <n v="100"/>
    <n v="0"/>
    <n v="0"/>
    <n v="0"/>
    <n v="0"/>
    <n v="0"/>
    <n v="0"/>
    <n v="0"/>
    <n v="0"/>
    <n v="0"/>
    <b v="0"/>
    <n v="0"/>
    <b v="1"/>
    <n v="79.748540000000006"/>
    <b v="0"/>
    <n v="0"/>
    <b v="0"/>
    <n v="0"/>
    <b v="0"/>
    <n v="0"/>
    <b v="1"/>
    <n v="20.251460000000002"/>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231.41399999999999"/>
    <n v="8"/>
    <n v="8"/>
    <n v="100"/>
    <n v="0"/>
    <n v="0"/>
    <n v="0"/>
    <n v="0"/>
    <n v="14.006930000000001"/>
    <n v="85.993070000000003"/>
    <n v="0"/>
    <s v="NA"/>
    <s v="NA"/>
    <s v="NA"/>
    <s v="NA"/>
    <s v="NA"/>
    <s v="NA"/>
    <s v="NA"/>
    <s v="NA"/>
    <s v="NA"/>
    <s v="NA"/>
    <s v="NA"/>
    <s v="NA"/>
    <s v="NA"/>
    <s v="NA"/>
    <s v="NA"/>
    <s v="NA"/>
    <s v="NA"/>
    <s v="NA"/>
    <s v="NA"/>
    <s v="NA"/>
    <n v="1"/>
    <n v="0"/>
    <n v="0"/>
    <n v="0"/>
    <n v="4"/>
    <n v="0"/>
    <n v="1"/>
    <b v="0"/>
    <b v="0"/>
    <b v="0"/>
    <b v="0"/>
    <b v="1"/>
    <b v="0"/>
    <n v="450"/>
    <s v="N"/>
    <s v="G"/>
    <s v="G"/>
    <s v="G"/>
    <s v="N"/>
    <s v="G"/>
    <s v="G"/>
    <s v="NA"/>
    <s v="NA"/>
    <s v="NA"/>
    <s v="NA"/>
    <s v="NA"/>
    <s v="NA"/>
    <s v="NA"/>
    <s v="NA"/>
    <n v="0"/>
    <n v="0"/>
    <n v="0"/>
    <x v="1"/>
    <s v="NA"/>
    <s v="NA"/>
    <n v="0"/>
    <n v="0"/>
    <n v="0"/>
    <s v="NA"/>
    <s v="NA"/>
    <s v="NA"/>
    <s v="NA"/>
    <s v="NA"/>
    <s v="NA"/>
    <n v="0"/>
    <n v="4"/>
    <s v="NA"/>
    <n v="0"/>
    <n v="1"/>
    <n v="2"/>
    <n v="0"/>
    <n v="0"/>
    <n v="0"/>
    <n v="0"/>
    <n v="10.238670000000001"/>
    <n v="10.07694"/>
    <s v="actual"/>
    <n v="181900.2"/>
    <n v="179026.9"/>
    <n v="20312.939999999999"/>
    <n v="16537.45"/>
    <n v="16403.669999999998"/>
    <n v="13999.21"/>
    <n v="13246.66"/>
    <n v="12959"/>
    <n v="13392.58"/>
    <n v="12623.17"/>
    <n v="12497.37"/>
    <n v="14013.7"/>
    <n v="15909.04"/>
    <n v="20005.45"/>
    <n v="19349.97"/>
    <n v="16253.07"/>
    <n v="16441.5"/>
    <n v="13917.68"/>
    <n v="11786.9"/>
    <n v="10590.1"/>
    <n v="14854.05"/>
    <n v="15191.27"/>
    <n v="11316.71"/>
    <n v="13389.21"/>
    <n v="16538.5"/>
    <n v="19397.91"/>
    <n v="0.30119099999999999"/>
    <n v="0.30518200000000001"/>
    <s v="actual"/>
    <n v="5350.9530000000004"/>
    <n v="5421.8590000000004"/>
    <n v="1020.428"/>
    <n v="625.01430000000005"/>
    <n v="595.75099999999998"/>
    <n v="450.1712"/>
    <n v="201.6703"/>
    <n v="152.56970000000001"/>
    <n v="93.914609999999996"/>
    <n v="61.207700000000003"/>
    <n v="114.5806"/>
    <n v="365.16640000000001"/>
    <n v="655.21640000000002"/>
    <n v="1015.2619999999999"/>
    <n v="846.24890000000005"/>
    <n v="681.12720000000002"/>
    <n v="648.53740000000005"/>
    <n v="492.10629999999998"/>
    <n v="316.12119999999999"/>
    <n v="161.86279999999999"/>
    <n v="68.43862"/>
    <n v="67.352289999999996"/>
    <n v="179.244"/>
    <n v="441.0489"/>
    <n v="670.26390000000004"/>
    <n v="849.50789999999995"/>
  </r>
  <r>
    <x v="172"/>
    <x v="2"/>
    <s v="core"/>
    <x v="7"/>
    <x v="1"/>
    <s v="20,001-100,000"/>
    <s v="urban"/>
    <n v="85"/>
    <n v="140.53190000000001"/>
    <n v="4020477"/>
    <n v="4020477"/>
    <n v="4020477"/>
    <n v="2004"/>
    <n v="2004"/>
    <s v="2004-2013"/>
    <s v="F"/>
    <s v="Other"/>
    <s v="Other"/>
    <s v="Other"/>
    <s v="Other"/>
    <s v="Other"/>
    <s v="Other"/>
    <b v="0"/>
    <s v="Assembly / Recreation"/>
    <n v="37"/>
    <s v="Classroom"/>
    <n v="36"/>
    <s v="Office"/>
    <n v="6"/>
    <n v="20"/>
    <n v="0"/>
    <n v="0"/>
    <n v="28609"/>
    <n v="28609"/>
    <n v="0"/>
    <x v="1"/>
    <n v="100"/>
    <n v="0"/>
    <n v="99"/>
    <n v="100"/>
    <n v="99"/>
    <n v="0"/>
    <n v="0"/>
    <n v="2"/>
    <n v="0"/>
    <n v="210"/>
    <s v="S"/>
    <n v="0"/>
    <n v="4991"/>
    <n v="153"/>
    <s v="&lt; 6000 HDD"/>
    <n v="100"/>
    <n v="0"/>
    <n v="0"/>
    <s v="Yes"/>
    <n v="65.5"/>
    <n v="65.5"/>
    <n v="65.5"/>
    <n v="65.5"/>
    <n v="1"/>
    <n v="1"/>
    <n v="0"/>
    <s v="60-79 Hrs/Wk"/>
    <n v="52"/>
    <b v="1"/>
    <b v="0"/>
    <b v="0"/>
    <b v="0"/>
    <b v="0"/>
    <b v="0"/>
    <b v="0"/>
    <b v="0"/>
    <b v="0"/>
    <s v="NA"/>
    <s v="NA"/>
    <s v="NA"/>
    <s v="NA"/>
    <s v="Yes"/>
    <n v="11"/>
    <n v="100"/>
    <s v="No"/>
    <s v="Yes"/>
    <n v="11"/>
    <n v="100"/>
    <s v="No"/>
    <s v="Yes"/>
    <n v="11"/>
    <n v="100"/>
    <s v="No"/>
    <s v="Yes"/>
    <n v="11"/>
    <n v="100"/>
    <s v="No"/>
    <s v="Yes"/>
    <n v="11"/>
    <n v="100"/>
    <s v="No"/>
    <s v="Yes"/>
    <n v="11"/>
    <n v="100"/>
    <s v="No"/>
    <s v="Yes"/>
    <n v="11"/>
    <n v="100"/>
    <s v="No"/>
    <s v="Yes"/>
    <n v="11"/>
    <n v="100"/>
    <s v="No"/>
    <n v="584"/>
    <n v="488"/>
    <n v="24"/>
    <n v="25728"/>
    <n v="15"/>
    <n v="0"/>
    <n v="100"/>
    <n v="0"/>
    <n v="0"/>
    <n v="0"/>
    <n v="0"/>
    <n v="0"/>
    <n v="0"/>
    <n v="0"/>
    <n v="100"/>
    <n v="0"/>
    <n v="0"/>
    <n v="0"/>
    <n v="3859.2"/>
    <n v="0"/>
    <n v="100"/>
    <n v="0"/>
    <s v="P"/>
    <n v="100"/>
    <s v="10-20 years"/>
    <n v="100"/>
    <n v="0"/>
    <n v="0"/>
    <n v="0"/>
    <n v="100"/>
    <n v="0"/>
    <n v="0"/>
    <n v="0"/>
    <n v="0"/>
    <n v="35000"/>
    <n v="57.142859999999999"/>
    <n v="42.857140000000001"/>
    <n v="0"/>
    <n v="0"/>
    <b v="1"/>
    <n v="75"/>
    <n v="100"/>
    <n v="0"/>
    <n v="0"/>
    <n v="0"/>
    <n v="2.0616989999999999"/>
    <n v="2.0616989999999999"/>
    <s v="NA"/>
    <n v="0"/>
    <n v="0.138068"/>
    <n v="58983.13"/>
    <s v="NA"/>
    <n v="0"/>
    <n v="3950"/>
    <n v="15.69111"/>
    <n v="15.69111"/>
    <s v="Y"/>
    <n v="60"/>
    <n v="0"/>
    <n v="0"/>
    <n v="0"/>
    <n v="0"/>
    <n v="0"/>
    <n v="0"/>
    <n v="48.208770000000001"/>
    <n v="43.376080000000002"/>
    <n v="77.70393"/>
    <n v="4.988537"/>
    <n v="14.251670000000001"/>
    <n v="4.4729080000000003"/>
    <n v="0"/>
    <n v="0"/>
    <n v="0"/>
    <n v="0"/>
    <n v="0"/>
    <n v="0"/>
    <n v="0"/>
    <n v="0"/>
    <n v="0"/>
    <n v="46.802689999999998"/>
    <n v="42.372259999999997"/>
    <n v="17.823160000000001"/>
    <n v="0"/>
    <n v="0"/>
    <n v="0"/>
    <s v="NA"/>
    <s v="NA"/>
    <s v="NA"/>
    <s v="NA"/>
    <s v="NA"/>
    <s v="NA"/>
    <n v="81.256510000000006"/>
    <n v="61.538460000000001"/>
    <n v="81.256510000000006"/>
    <n v="18.743490000000001"/>
    <n v="38.461539999999999"/>
    <n v="18.743490000000001"/>
    <n v="64.78837"/>
    <n v="75.483869999999996"/>
    <n v="64.78837"/>
    <n v="0"/>
    <n v="0"/>
    <n v="0"/>
    <n v="0"/>
    <n v="0"/>
    <n v="0"/>
    <n v="35.21163"/>
    <n v="24.51613"/>
    <n v="35.21163"/>
    <n v="0"/>
    <n v="0"/>
    <n v="0"/>
    <n v="0"/>
    <n v="0"/>
    <n v="0"/>
    <s v="NA"/>
    <s v="NA"/>
    <s v="NA"/>
    <s v="NA"/>
    <s v="NA"/>
    <s v="NA"/>
    <s v="NA"/>
    <s v="NA"/>
    <s v="NA"/>
    <s v="NA"/>
    <s v="NA"/>
    <s v="NA"/>
    <s v="NA"/>
    <s v="NA"/>
    <s v="NA"/>
    <s v="NA"/>
    <s v="NA"/>
    <s v="NA"/>
    <n v="0"/>
    <n v="0"/>
    <n v="0"/>
    <n v="0"/>
    <n v="0"/>
    <n v="0"/>
    <n v="0"/>
    <n v="0"/>
    <n v="0"/>
    <n v="100"/>
    <n v="100"/>
    <n v="100"/>
    <n v="0"/>
    <n v="0"/>
    <n v="0"/>
    <n v="48.208770000000001"/>
    <n v="43.376080000000002"/>
    <n v="77.70393"/>
    <n v="35.311239999999998"/>
    <n v="46.235889999999998"/>
    <n v="16.020240000000001"/>
    <n v="0"/>
    <n v="0"/>
    <n v="0"/>
    <n v="16.479990000000001"/>
    <n v="10.38804"/>
    <n v="6.2758269999999996"/>
    <s v="NA"/>
    <s v="NA"/>
    <s v="NA"/>
    <s v="NA"/>
    <s v="NA"/>
    <s v="NA"/>
    <s v="NA"/>
    <s v="NA"/>
    <s v="NA"/>
    <s v="NA"/>
    <s v="NA"/>
    <s v="NA"/>
    <s v="NA"/>
    <s v="NA"/>
    <s v="NA"/>
    <b v="0"/>
    <n v="0"/>
    <b v="0"/>
    <n v="0"/>
    <b v="0"/>
    <n v="0"/>
    <b v="0"/>
    <n v="0"/>
    <b v="1"/>
    <n v="100"/>
    <b v="0"/>
    <n v="0"/>
    <b v="0"/>
    <n v="0"/>
    <b v="0"/>
    <n v="0"/>
    <n v="81.012659999999997"/>
    <n v="84.210530000000006"/>
    <n v="81.012659999999997"/>
    <n v="18.98734"/>
    <n v="15.78947"/>
    <n v="18.98734"/>
    <n v="0"/>
    <n v="0"/>
    <n v="0"/>
    <n v="0"/>
    <n v="0"/>
    <n v="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10-19 Years"/>
    <s v="Heat Pump"/>
    <s v="Electricity"/>
    <s v="None"/>
    <s v="10-19 Years"/>
    <s v="NA"/>
    <s v="NA"/>
    <s v="NA"/>
    <s v="NA"/>
    <s v="NA"/>
    <s v="NA"/>
    <s v="NA"/>
    <s v="NA"/>
    <s v="DX - Air"/>
    <s v="10-19 Years"/>
    <s v="DX - Air"/>
    <s v="10-19 Years"/>
    <s v="NA"/>
    <s v="NA"/>
    <s v="NA"/>
    <s v="NA"/>
    <s v="NA"/>
    <s v="NA"/>
    <s v="NA"/>
    <b v="0"/>
    <b v="0"/>
    <b v="0"/>
    <b v="0"/>
    <b v="1"/>
    <b v="0"/>
    <b v="0"/>
    <b v="1"/>
    <b v="0"/>
    <b v="1"/>
    <b v="1"/>
    <n v="260.85160000000002"/>
    <n v="22"/>
    <n v="22"/>
    <n v="100"/>
    <n v="0"/>
    <n v="0"/>
    <n v="0"/>
    <n v="0"/>
    <n v="100"/>
    <n v="0"/>
    <n v="0"/>
    <s v="NA"/>
    <s v="NA"/>
    <s v="NA"/>
    <s v="NA"/>
    <s v="NA"/>
    <s v="NA"/>
    <s v="NA"/>
    <s v="NA"/>
    <s v="NA"/>
    <s v="NA"/>
    <s v="NA"/>
    <s v="NA"/>
    <s v="NA"/>
    <s v="NA"/>
    <s v="NA"/>
    <s v="NA"/>
    <s v="NA"/>
    <s v="NA"/>
    <s v="NA"/>
    <s v="NA"/>
    <n v="0"/>
    <n v="0"/>
    <n v="0"/>
    <n v="0"/>
    <n v="2"/>
    <n v="0"/>
    <n v="0"/>
    <b v="0"/>
    <b v="0"/>
    <b v="0"/>
    <b v="0"/>
    <b v="1"/>
    <b v="0"/>
    <n v="320"/>
    <s v="N"/>
    <s v="N"/>
    <s v="N"/>
    <s v="N"/>
    <s v="N"/>
    <s v="E"/>
    <s v="E"/>
    <s v="NA"/>
    <s v="NA"/>
    <s v="NA"/>
    <s v="NA"/>
    <s v="NA"/>
    <s v="NA"/>
    <s v="NA"/>
    <s v="NA"/>
    <n v="0"/>
    <n v="0"/>
    <n v="0"/>
    <x v="1"/>
    <s v="NA"/>
    <s v="NA"/>
    <n v="0"/>
    <n v="0"/>
    <n v="0"/>
    <s v="NA"/>
    <s v="NA"/>
    <s v="NA"/>
    <s v="NA"/>
    <s v="NA"/>
    <s v="NA"/>
    <n v="0"/>
    <n v="13"/>
    <n v="0"/>
    <n v="0"/>
    <n v="10"/>
    <n v="5"/>
    <n v="0"/>
    <n v="0"/>
    <n v="0"/>
    <n v="0"/>
    <n v="11.96434"/>
    <n v="11.360530000000001"/>
    <s v="actual"/>
    <n v="342287.7"/>
    <n v="325013.40000000002"/>
    <n v="52262.5"/>
    <n v="39376.07"/>
    <n v="33433.69"/>
    <n v="25861.54"/>
    <n v="19798.71"/>
    <n v="15459.5"/>
    <n v="16043.86"/>
    <n v="15694.14"/>
    <n v="17612.07"/>
    <n v="25761.93"/>
    <n v="38563.5"/>
    <n v="42420.24"/>
    <n v="43872.58"/>
    <n v="35435.230000000003"/>
    <n v="33915.07"/>
    <n v="25996.2"/>
    <n v="17659.64"/>
    <n v="12524.97"/>
    <n v="19045.59"/>
    <n v="19720.36"/>
    <n v="14373"/>
    <n v="23465.15"/>
    <n v="34968.910000000003"/>
    <n v="44036.72"/>
    <s v="NA"/>
    <s v="NA"/>
    <s v="no gas"/>
    <s v="NA"/>
    <s v="NA"/>
    <s v="NA"/>
    <s v="NA"/>
    <s v="NA"/>
    <s v="NA"/>
    <s v="NA"/>
    <s v="NA"/>
    <s v="NA"/>
    <s v="NA"/>
    <s v="NA"/>
    <s v="NA"/>
    <s v="NA"/>
    <s v="NA"/>
    <s v="NA"/>
    <s v="NA"/>
    <s v="NA"/>
    <s v="NA"/>
    <s v="NA"/>
    <s v="NA"/>
    <s v="NA"/>
    <s v="NA"/>
    <s v="NA"/>
    <s v="NA"/>
    <s v="NA"/>
    <s v="NA"/>
  </r>
  <r>
    <x v="173"/>
    <x v="2"/>
    <s v="core"/>
    <x v="4"/>
    <x v="0"/>
    <s v="20,001-100,000"/>
    <s v="urban"/>
    <n v="70"/>
    <n v="100.9871"/>
    <n v="3844680"/>
    <n v="3844680"/>
    <n v="3844680"/>
    <n v="1990"/>
    <n v="1990"/>
    <s v="1981-2003"/>
    <s v="F"/>
    <m/>
    <s v="Religious Assembly"/>
    <m/>
    <s v="Other"/>
    <s v="Religious Worship"/>
    <s v="Other"/>
    <b v="0"/>
    <s v="Assembly / Recreation"/>
    <n v="59"/>
    <s v="Office"/>
    <n v="29"/>
    <s v="Dining"/>
    <n v="9"/>
    <n v="0"/>
    <n v="0"/>
    <n v="0"/>
    <n v="38071"/>
    <n v="38071"/>
    <n v="0"/>
    <x v="1"/>
    <n v="100"/>
    <n v="0"/>
    <n v="100"/>
    <n v="100"/>
    <n v="100"/>
    <n v="0"/>
    <n v="0"/>
    <n v="2"/>
    <n v="0"/>
    <n v="170"/>
    <s v="M"/>
    <n v="3"/>
    <n v="4991"/>
    <n v="153"/>
    <s v="&lt; 6000 HDD"/>
    <n v="100"/>
    <n v="0"/>
    <n v="0"/>
    <s v="No"/>
    <n v="46"/>
    <n v="51"/>
    <n v="51"/>
    <n v="51"/>
    <n v="0"/>
    <n v="1"/>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1100"/>
    <n v="0"/>
    <n v="10"/>
    <n v="22000"/>
    <n v="10"/>
    <n v="0"/>
    <n v="0"/>
    <n v="0"/>
    <n v="100"/>
    <n v="0"/>
    <n v="0"/>
    <n v="0"/>
    <n v="0"/>
    <n v="0"/>
    <n v="100"/>
    <n v="0"/>
    <n v="0"/>
    <n v="0"/>
    <n v="2200"/>
    <n v="0"/>
    <n v="100"/>
    <n v="0"/>
    <s v="P"/>
    <n v="30"/>
    <s v="Age of Building"/>
    <n v="100"/>
    <n v="0"/>
    <n v="0"/>
    <n v="0"/>
    <n v="100"/>
    <n v="0"/>
    <n v="0"/>
    <n v="0"/>
    <n v="0"/>
    <n v="22791.07"/>
    <n v="0"/>
    <n v="0"/>
    <n v="100"/>
    <n v="0"/>
    <b v="0"/>
    <n v="0"/>
    <n v="100"/>
    <n v="0"/>
    <n v="0"/>
    <n v="0"/>
    <n v="1.086452"/>
    <n v="1.086452"/>
    <s v="NA"/>
    <n v="6.3039999999999997E-3"/>
    <n v="0"/>
    <n v="41362.33"/>
    <s v="NA"/>
    <n v="240"/>
    <n v="0"/>
    <n v="12.11082"/>
    <n v="15.614560000000001"/>
    <s v="N"/>
    <n v="0"/>
    <n v="0"/>
    <n v="0"/>
    <n v="0"/>
    <n v="0"/>
    <n v="0"/>
    <n v="0"/>
    <n v="55.208460000000002"/>
    <n v="74.605429999999998"/>
    <n v="60.756619999999998"/>
    <n v="0"/>
    <n v="0"/>
    <n v="0"/>
    <n v="0"/>
    <n v="0"/>
    <n v="0"/>
    <n v="36.688429999999997"/>
    <n v="13.946199999999999"/>
    <n v="37.136510000000001"/>
    <n v="0"/>
    <n v="0"/>
    <n v="0"/>
    <n v="8.1031169999999992"/>
    <n v="11.448370000000001"/>
    <n v="2.1068669999999998"/>
    <n v="0"/>
    <n v="0"/>
    <n v="0"/>
    <s v="NA"/>
    <s v="NA"/>
    <s v="NA"/>
    <s v="NA"/>
    <s v="NA"/>
    <s v="NA"/>
    <s v="NA"/>
    <s v="NA"/>
    <s v="NA"/>
    <s v="NA"/>
    <s v="NA"/>
    <s v="NA"/>
    <n v="0"/>
    <n v="0"/>
    <n v="0"/>
    <n v="0"/>
    <n v="0"/>
    <n v="0"/>
    <n v="0"/>
    <n v="0"/>
    <n v="0"/>
    <n v="0"/>
    <n v="0"/>
    <n v="0"/>
    <n v="100"/>
    <n v="100"/>
    <n v="100"/>
    <n v="0"/>
    <n v="0"/>
    <n v="0"/>
    <n v="0"/>
    <n v="0"/>
    <n v="0"/>
    <n v="100"/>
    <n v="100"/>
    <n v="100"/>
    <s v="NA"/>
    <s v="NA"/>
    <s v="NA"/>
    <s v="NA"/>
    <s v="NA"/>
    <s v="NA"/>
    <s v="NA"/>
    <s v="NA"/>
    <s v="NA"/>
    <s v="NA"/>
    <s v="NA"/>
    <s v="NA"/>
    <n v="19.050129999999999"/>
    <n v="42.408630000000002"/>
    <n v="19.050129999999999"/>
    <n v="80.949870000000004"/>
    <n v="57.591369999999998"/>
    <n v="80.949870000000004"/>
    <n v="0"/>
    <n v="0"/>
    <n v="0"/>
    <n v="0"/>
    <n v="0"/>
    <n v="0"/>
    <n v="30.98715"/>
    <n v="8.9505459999999992"/>
    <n v="31.365600000000001"/>
    <n v="55.208460000000002"/>
    <n v="74.605429999999998"/>
    <n v="60.756619999999998"/>
    <n v="8.4014970000000009"/>
    <n v="8.7423929999999999"/>
    <n v="6.4729869999999998"/>
    <n v="5.4028999999999998"/>
    <n v="7.701632"/>
    <n v="1.404792"/>
    <n v="0"/>
    <n v="0"/>
    <n v="0"/>
    <n v="0"/>
    <n v="0"/>
    <n v="0"/>
    <n v="0"/>
    <n v="0"/>
    <n v="0"/>
    <n v="0"/>
    <n v="0"/>
    <n v="0"/>
    <n v="100"/>
    <n v="100"/>
    <n v="100"/>
    <n v="0"/>
    <n v="0"/>
    <n v="0"/>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0"/>
    <b v="1"/>
    <b v="0"/>
    <b v="1"/>
    <b v="0"/>
    <b v="0"/>
    <b v="0"/>
    <n v="364.66239999999999"/>
    <s v="NA"/>
    <s v="NA"/>
    <n v="100"/>
    <n v="0"/>
    <n v="0"/>
    <n v="0"/>
    <n v="0"/>
    <n v="100"/>
    <n v="0"/>
    <n v="0"/>
    <s v="NA"/>
    <s v="NA"/>
    <s v="NA"/>
    <s v="NA"/>
    <s v="NA"/>
    <s v="NA"/>
    <s v="NA"/>
    <s v="NA"/>
    <s v="NA"/>
    <b v="0"/>
    <n v="0"/>
    <s v="NA"/>
    <s v="NA"/>
    <b v="1"/>
    <n v="40"/>
    <s v="INC"/>
    <b v="0"/>
    <n v="0"/>
    <s v="NA"/>
    <s v="NA"/>
    <n v="0"/>
    <n v="0"/>
    <n v="0"/>
    <n v="1"/>
    <n v="6"/>
    <n v="0"/>
    <n v="2"/>
    <b v="0"/>
    <b v="0"/>
    <b v="0"/>
    <b v="0"/>
    <b v="1"/>
    <b v="0"/>
    <n v="960"/>
    <s v="N"/>
    <s v="N"/>
    <s v="N"/>
    <s v="G"/>
    <s v="G"/>
    <s v="N"/>
    <s v="G"/>
    <s v="NA"/>
    <s v="NA"/>
    <s v="NA"/>
    <b v="1"/>
    <s v="NA"/>
    <n v="100"/>
    <n v="1"/>
    <n v="0"/>
    <n v="0"/>
    <n v="0"/>
    <n v="0"/>
    <x v="0"/>
    <n v="0"/>
    <s v="N"/>
    <n v="0"/>
    <n v="0"/>
    <n v="0"/>
    <b v="0"/>
    <b v="0"/>
    <s v="None"/>
    <b v="0"/>
    <b v="0"/>
    <s v="None"/>
    <n v="0"/>
    <n v="10"/>
    <n v="0"/>
    <n v="0"/>
    <n v="2"/>
    <n v="0"/>
    <n v="0"/>
    <n v="0"/>
    <n v="0"/>
    <n v="0"/>
    <n v="0.163912"/>
    <n v="0.30169600000000002"/>
    <s v="actual"/>
    <n v="6240.2860000000001"/>
    <n v="11485.86"/>
    <n v="1922.9839999999999"/>
    <n v="1369.31"/>
    <n v="656.87929999999994"/>
    <n v="460.10230000000001"/>
    <n v="203.27869999999999"/>
    <n v="171.11750000000001"/>
    <n v="137.13560000000001"/>
    <n v="190.77969999999999"/>
    <n v="240"/>
    <n v="263.47620000000001"/>
    <n v="270.95240000000001"/>
    <n v="354.26979999999998"/>
    <n v="1551.664"/>
    <n v="1248.9000000000001"/>
    <n v="1189.144"/>
    <n v="902.31529999999998"/>
    <n v="599.822"/>
    <n v="428.0163"/>
    <n v="721.06179999999995"/>
    <n v="749.35329999999999"/>
    <n v="500.26400000000001"/>
    <n v="808.69759999999997"/>
    <n v="1228.981"/>
    <n v="1557.6389999999999"/>
    <n v="0.32003199999999998"/>
    <n v="0.179947"/>
    <s v="model"/>
    <n v="12183.94"/>
    <n v="6850.7449999999999"/>
    <s v="NA"/>
    <s v="NA"/>
    <s v="NA"/>
    <s v="NA"/>
    <s v="NA"/>
    <s v="NA"/>
    <s v="NA"/>
    <s v="NA"/>
    <s v="NA"/>
    <s v="NA"/>
    <s v="NA"/>
    <s v="NA"/>
    <s v="NA"/>
    <s v="NA"/>
    <s v="NA"/>
    <s v="NA"/>
    <s v="NA"/>
    <s v="NA"/>
    <s v="NA"/>
    <s v="NA"/>
    <s v="NA"/>
    <s v="NA"/>
    <s v="NA"/>
    <s v="NA"/>
  </r>
  <r>
    <x v="174"/>
    <x v="2"/>
    <s v="core"/>
    <x v="8"/>
    <x v="0"/>
    <s v="&lt;20,001"/>
    <s v="urban"/>
    <n v="1"/>
    <n v="907.65440000000001"/>
    <n v="13415132"/>
    <n v="13415132"/>
    <n v="0"/>
    <n v="1964"/>
    <n v="1964"/>
    <s v="Pre-1980"/>
    <s v="F"/>
    <m/>
    <s v="Hardware"/>
    <m/>
    <s v="Dry Goods Retail"/>
    <s v="Mercantile - Retail"/>
    <s v="Small Box"/>
    <b v="0"/>
    <s v="Sales"/>
    <n v="73"/>
    <s v="Other"/>
    <n v="15"/>
    <s v="Storage - Low Bay"/>
    <n v="12"/>
    <n v="0"/>
    <n v="0"/>
    <n v="0"/>
    <n v="14780"/>
    <n v="14780"/>
    <n v="0"/>
    <x v="0"/>
    <n v="100"/>
    <n v="0"/>
    <n v="0"/>
    <n v="0"/>
    <n v="0"/>
    <n v="0"/>
    <n v="0"/>
    <n v="1"/>
    <n v="0"/>
    <n v="30"/>
    <s v="S"/>
    <n v="0"/>
    <n v="5626"/>
    <n v="93"/>
    <s v="&lt; 6000 HDD"/>
    <n v="100"/>
    <n v="0"/>
    <n v="0"/>
    <s v="No"/>
    <n v="73"/>
    <n v="73"/>
    <n v="73"/>
    <n v="73"/>
    <n v="1"/>
    <n v="1"/>
    <n v="0"/>
    <s v="60-79 Hrs/Wk"/>
    <n v="52"/>
    <b v="1"/>
    <b v="1"/>
    <b v="0"/>
    <b v="0"/>
    <b v="0"/>
    <b v="0"/>
    <b v="0"/>
    <b v="0"/>
    <b v="0"/>
    <s v="NA"/>
    <s v="NA"/>
    <s v="NA"/>
    <s v="NA"/>
    <s v="Yes"/>
    <n v="20"/>
    <s v="NA"/>
    <s v="No"/>
    <s v="Yes"/>
    <n v="20"/>
    <s v="NA"/>
    <s v="No"/>
    <s v="No"/>
    <s v="NA"/>
    <s v="NA"/>
    <s v="No"/>
    <s v="No"/>
    <s v="NA"/>
    <s v="NA"/>
    <s v="No"/>
    <s v="No"/>
    <s v="NA"/>
    <s v="NA"/>
    <s v="No"/>
    <s v="No"/>
    <s v="NA"/>
    <s v="NA"/>
    <s v="No"/>
    <s v="No"/>
    <s v="NA"/>
    <s v="NA"/>
    <s v="No"/>
    <s v="No"/>
    <s v="NA"/>
    <s v="NA"/>
    <s v="No"/>
    <s v="NA"/>
    <s v="NA"/>
    <s v="NA"/>
    <n v="9740.1080000000002"/>
    <n v="5"/>
    <n v="0"/>
    <n v="0"/>
    <n v="88"/>
    <n v="0"/>
    <n v="12"/>
    <n v="0"/>
    <n v="0"/>
    <n v="0"/>
    <n v="0"/>
    <n v="12"/>
    <n v="0"/>
    <n v="0"/>
    <n v="0"/>
    <n v="487.00540000000001"/>
    <n v="100"/>
    <n v="0"/>
    <n v="0"/>
    <s v="P"/>
    <n v="50"/>
    <s v="10-20 years"/>
    <n v="100"/>
    <n v="0"/>
    <n v="0"/>
    <n v="0"/>
    <n v="100"/>
    <n v="0"/>
    <n v="0"/>
    <n v="0"/>
    <n v="0"/>
    <n v="14400"/>
    <n v="87.5"/>
    <n v="12.5"/>
    <n v="0"/>
    <n v="0"/>
    <b v="0"/>
    <n v="0"/>
    <n v="100"/>
    <n v="0"/>
    <n v="0"/>
    <n v="0"/>
    <n v="1.3482590000000001"/>
    <n v="1.3482590000000001"/>
    <s v="NA"/>
    <n v="0"/>
    <n v="0.17117399999999999"/>
    <n v="19927.27"/>
    <s v="NA"/>
    <n v="0"/>
    <n v="2529.9459999999999"/>
    <n v="9.5968809999999998"/>
    <n v="9.8722159999999999"/>
    <s v="Y"/>
    <s v="NA"/>
    <n v="0"/>
    <n v="0"/>
    <n v="0"/>
    <n v="98.118210000000005"/>
    <n v="98.093599999999995"/>
    <n v="99.548919999999995"/>
    <n v="0"/>
    <n v="0"/>
    <n v="0"/>
    <n v="0"/>
    <n v="0"/>
    <n v="0"/>
    <n v="0"/>
    <n v="0"/>
    <n v="0"/>
    <n v="0"/>
    <n v="0"/>
    <n v="0"/>
    <n v="0"/>
    <n v="0"/>
    <n v="0"/>
    <n v="1.8817919999999999"/>
    <n v="1.906398"/>
    <n v="0.45108199999999998"/>
    <n v="0"/>
    <n v="0"/>
    <n v="0"/>
    <n v="0"/>
    <n v="0"/>
    <n v="0"/>
    <n v="100"/>
    <n v="100"/>
    <n v="100"/>
    <s v="NA"/>
    <s v="NA"/>
    <s v="NA"/>
    <s v="NA"/>
    <s v="NA"/>
    <s v="NA"/>
    <s v="NA"/>
    <s v="NA"/>
    <s v="NA"/>
    <s v="NA"/>
    <s v="NA"/>
    <s v="NA"/>
    <s v="NA"/>
    <s v="NA"/>
    <s v="NA"/>
    <s v="NA"/>
    <s v="NA"/>
    <s v="NA"/>
    <s v="NA"/>
    <s v="NA"/>
    <s v="NA"/>
    <s v="NA"/>
    <s v="NA"/>
    <s v="NA"/>
    <s v="NA"/>
    <s v="NA"/>
    <s v="NA"/>
    <s v="NA"/>
    <s v="NA"/>
    <s v="NA"/>
    <n v="6.390638"/>
    <n v="12.14217"/>
    <n v="6.390638"/>
    <n v="81.5578"/>
    <n v="79.978989999999996"/>
    <n v="81.5578"/>
    <n v="12.05156"/>
    <n v="7.8788410000000004"/>
    <n v="12.05156"/>
    <n v="0"/>
    <n v="0"/>
    <n v="0"/>
    <s v="NA"/>
    <s v="NA"/>
    <s v="NA"/>
    <s v="NA"/>
    <s v="NA"/>
    <s v="NA"/>
    <s v="NA"/>
    <s v="NA"/>
    <s v="NA"/>
    <s v="NA"/>
    <s v="NA"/>
    <s v="NA"/>
    <n v="0"/>
    <n v="0"/>
    <n v="0"/>
    <n v="98.118210000000005"/>
    <n v="98.093599999999995"/>
    <n v="99.548919999999995"/>
    <n v="0"/>
    <n v="0"/>
    <n v="0"/>
    <n v="0"/>
    <n v="0"/>
    <n v="0"/>
    <n v="1.8817919999999999"/>
    <n v="1.906398"/>
    <n v="0.45108199999999998"/>
    <s v="NA"/>
    <s v="NA"/>
    <s v="NA"/>
    <s v="NA"/>
    <s v="NA"/>
    <s v="NA"/>
    <s v="NA"/>
    <s v="NA"/>
    <s v="NA"/>
    <s v="NA"/>
    <s v="NA"/>
    <s v="NA"/>
    <s v="NA"/>
    <s v="NA"/>
    <s v="NA"/>
    <b v="0"/>
    <n v="0"/>
    <b v="0"/>
    <n v="0"/>
    <b v="0"/>
    <n v="0"/>
    <b v="0"/>
    <n v="0"/>
    <b v="1"/>
    <n v="100"/>
    <b v="0"/>
    <n v="0"/>
    <b v="0"/>
    <n v="0"/>
    <b v="0"/>
    <n v="0"/>
    <n v="0"/>
    <n v="0"/>
    <n v="0"/>
    <n v="0"/>
    <n v="0"/>
    <n v="0"/>
    <n v="0"/>
    <n v="0"/>
    <n v="0"/>
    <n v="100"/>
    <n v="100"/>
    <n v="100"/>
    <n v="0"/>
    <n v="0"/>
    <n v="0"/>
    <n v="39.210329999999999"/>
    <n v="80"/>
    <n v="40.785409999999999"/>
    <n v="0"/>
    <n v="0"/>
    <n v="0"/>
    <n v="0"/>
    <n v="0"/>
    <n v="0"/>
    <n v="12.648490000000001"/>
    <n v="10"/>
    <n v="13.15658"/>
    <n v="48.141179999999999"/>
    <n v="10"/>
    <n v="46.058"/>
    <n v="0"/>
    <n v="0"/>
    <n v="0"/>
    <n v="0"/>
    <n v="0"/>
    <n v="0"/>
    <n v="0"/>
    <n v="0"/>
    <n v="0"/>
    <b v="0"/>
    <n v="0"/>
    <b v="0"/>
    <n v="0"/>
    <b v="0"/>
    <n v="0"/>
    <b v="0"/>
    <n v="0"/>
    <b v="1"/>
    <n v="39.210329999999999"/>
    <b v="1"/>
    <n v="60.789670000000001"/>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0"/>
    <n v="100"/>
    <s v="Furnace"/>
    <s v="Natural Gas"/>
    <s v="None"/>
    <s v="20+ Years"/>
    <s v="None"/>
    <s v="NA"/>
    <s v="NA"/>
    <s v="NA"/>
    <s v="NA"/>
    <s v="NA"/>
    <s v="NA"/>
    <s v="NA"/>
    <s v="NA"/>
    <s v="NA"/>
    <s v="NA"/>
    <s v="NA"/>
    <s v="None"/>
    <s v="NA"/>
    <s v="None"/>
    <s v="NA"/>
    <s v="NA"/>
    <s v="NA"/>
    <s v="NA"/>
    <s v="NA"/>
    <s v="NA"/>
    <s v="NA"/>
    <s v="NA"/>
    <s v="NA"/>
    <s v="NA"/>
    <s v="NA"/>
    <s v="NA"/>
    <s v="NA"/>
    <s v="NA"/>
    <s v="NA"/>
    <s v="NA"/>
    <s v="NA"/>
    <s v="NA"/>
    <s v="NA"/>
    <n v="65.901679999999999"/>
    <n v="10"/>
    <n v="10"/>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0"/>
    <n v="0"/>
    <n v="0"/>
    <n v="0"/>
    <n v="0"/>
    <n v="0"/>
    <n v="0"/>
    <n v="0"/>
    <n v="0"/>
    <n v="7.9338449999999998"/>
    <n v="19.293109999999999"/>
    <s v="model"/>
    <n v="117262.2"/>
    <n v="285152.09999999998"/>
    <s v="NA"/>
    <s v="NA"/>
    <s v="NA"/>
    <s v="NA"/>
    <s v="NA"/>
    <s v="NA"/>
    <s v="NA"/>
    <s v="NA"/>
    <s v="NA"/>
    <s v="NA"/>
    <s v="NA"/>
    <s v="NA"/>
    <s v="NA"/>
    <s v="NA"/>
    <s v="NA"/>
    <s v="NA"/>
    <s v="NA"/>
    <s v="NA"/>
    <s v="NA"/>
    <s v="NA"/>
    <s v="NA"/>
    <s v="NA"/>
    <s v="NA"/>
    <s v="NA"/>
    <n v="0.27253899999999998"/>
    <n v="0.395478"/>
    <s v="model"/>
    <n v="4028.1320000000001"/>
    <n v="5845.1629999999996"/>
    <s v="NA"/>
    <s v="NA"/>
    <s v="NA"/>
    <s v="NA"/>
    <s v="NA"/>
    <s v="NA"/>
    <s v="NA"/>
    <s v="NA"/>
    <s v="NA"/>
    <s v="NA"/>
    <s v="NA"/>
    <s v="NA"/>
    <s v="NA"/>
    <s v="NA"/>
    <s v="NA"/>
    <s v="NA"/>
    <s v="NA"/>
    <s v="NA"/>
    <s v="NA"/>
    <s v="NA"/>
    <s v="NA"/>
    <s v="NA"/>
    <s v="NA"/>
    <s v="NA"/>
  </r>
  <r>
    <x v="175"/>
    <x v="2"/>
    <s v="core"/>
    <x v="6"/>
    <x v="0"/>
    <s v="&lt;20,001"/>
    <s v="urban"/>
    <n v="21"/>
    <n v="1568.972"/>
    <n v="16420864"/>
    <n v="16420864"/>
    <n v="16420864"/>
    <n v="1997"/>
    <n v="1997"/>
    <s v="1981-2003"/>
    <s v="F"/>
    <m/>
    <s v="City Hall"/>
    <m/>
    <s v="Other"/>
    <s v="Office"/>
    <s v="Medium Office"/>
    <b v="0"/>
    <s v="Office"/>
    <n v="63"/>
    <s v="Assembly / Recreation"/>
    <n v="24"/>
    <s v="NA"/>
    <n v="0"/>
    <n v="13"/>
    <n v="0"/>
    <n v="0"/>
    <n v="10466"/>
    <n v="10466"/>
    <n v="0"/>
    <x v="0"/>
    <n v="100"/>
    <n v="0"/>
    <n v="100"/>
    <n v="100"/>
    <n v="100"/>
    <n v="0"/>
    <n v="0"/>
    <n v="1"/>
    <n v="0"/>
    <n v="60"/>
    <s v="S"/>
    <n v="0"/>
    <n v="4991"/>
    <n v="153"/>
    <s v="&lt; 6000 HDD"/>
    <n v="100"/>
    <n v="0"/>
    <n v="0"/>
    <s v="Yes"/>
    <n v="42.5"/>
    <n v="36.119999999999997"/>
    <n v="45"/>
    <n v="36.119999999999997"/>
    <n v="0"/>
    <n v="0"/>
    <n v="0"/>
    <s v="40-49 Hrs/Wk"/>
    <n v="50"/>
    <b v="1"/>
    <b v="1"/>
    <b v="0"/>
    <b v="0"/>
    <b v="0"/>
    <b v="0"/>
    <b v="0"/>
    <b v="0"/>
    <b v="0"/>
    <s v="NA"/>
    <s v="NA"/>
    <s v="NA"/>
    <s v="NA"/>
    <s v="Unknown"/>
    <s v="NA"/>
    <s v="NA"/>
    <s v="Unknown"/>
    <s v="Unknown"/>
    <s v="NA"/>
    <s v="NA"/>
    <s v="Unknown"/>
    <s v="Unknown"/>
    <s v="NA"/>
    <s v="NA"/>
    <s v="Unknown"/>
    <s v="No"/>
    <s v="NA"/>
    <s v="NA"/>
    <s v="Unknown"/>
    <s v="No"/>
    <s v="NA"/>
    <s v="NA"/>
    <s v="Unknown"/>
    <s v="No"/>
    <s v="NA"/>
    <s v="NA"/>
    <s v="Unknown"/>
    <s v="No"/>
    <s v="NA"/>
    <s v="NA"/>
    <s v="Unknown"/>
    <s v="No"/>
    <s v="NA"/>
    <s v="NA"/>
    <s v="Unknown"/>
    <n v="503"/>
    <n v="0"/>
    <n v="9"/>
    <n v="4527"/>
    <n v="26.5"/>
    <n v="0"/>
    <n v="0"/>
    <n v="0"/>
    <n v="0"/>
    <n v="0"/>
    <n v="100"/>
    <n v="0"/>
    <n v="0"/>
    <n v="0"/>
    <n v="100"/>
    <n v="0"/>
    <n v="0"/>
    <n v="0"/>
    <n v="1199.655"/>
    <n v="0"/>
    <n v="100"/>
    <n v="0"/>
    <s v="P"/>
    <n v="0"/>
    <s v="Age of Building"/>
    <n v="100"/>
    <n v="0"/>
    <n v="0"/>
    <n v="0"/>
    <n v="0"/>
    <n v="0"/>
    <n v="34.339619999999996"/>
    <n v="65.660380000000004"/>
    <n v="0"/>
    <n v="11104.99"/>
    <n v="30.5"/>
    <n v="69.5"/>
    <n v="0"/>
    <n v="0"/>
    <b v="0"/>
    <n v="0"/>
    <n v="100"/>
    <n v="0"/>
    <n v="0"/>
    <n v="0"/>
    <n v="1.1977610000000001"/>
    <n v="1.1977610000000001"/>
    <s v="NA"/>
    <n v="0"/>
    <n v="0.45432800000000001"/>
    <n v="12535.76"/>
    <s v="NA"/>
    <n v="0"/>
    <n v="4755"/>
    <n v="9.7910599999999999"/>
    <n v="11.8332"/>
    <s v="Y"/>
    <n v="10"/>
    <n v="0"/>
    <n v="0"/>
    <n v="0"/>
    <n v="84.804180000000002"/>
    <n v="77.571070000000006"/>
    <n v="90.648070000000004"/>
    <n v="0"/>
    <n v="0"/>
    <n v="0"/>
    <n v="13.138529999999999"/>
    <n v="19.717289999999998"/>
    <n v="7.8124580000000003"/>
    <n v="1.2493339999999999"/>
    <n v="1.3326739999999999"/>
    <n v="1.335426"/>
    <n v="0"/>
    <n v="0"/>
    <n v="0"/>
    <n v="0"/>
    <n v="0"/>
    <n v="0"/>
    <n v="0.80795899999999998"/>
    <n v="1.37897"/>
    <n v="0.20404600000000001"/>
    <n v="0"/>
    <n v="0"/>
    <n v="0"/>
    <n v="0"/>
    <n v="0"/>
    <n v="0"/>
    <n v="100"/>
    <n v="100"/>
    <n v="100"/>
    <n v="0"/>
    <n v="0"/>
    <n v="0"/>
    <n v="100"/>
    <n v="100"/>
    <n v="100"/>
    <n v="0"/>
    <n v="0"/>
    <n v="0"/>
    <n v="0"/>
    <n v="0"/>
    <n v="0"/>
    <n v="0"/>
    <n v="0"/>
    <n v="0"/>
    <n v="100"/>
    <n v="100"/>
    <n v="100"/>
    <n v="0"/>
    <n v="0"/>
    <n v="0"/>
    <n v="0"/>
    <n v="0"/>
    <n v="0"/>
    <s v="NA"/>
    <s v="NA"/>
    <s v="NA"/>
    <s v="NA"/>
    <s v="NA"/>
    <s v="NA"/>
    <n v="0"/>
    <n v="0"/>
    <n v="0"/>
    <n v="0"/>
    <n v="0"/>
    <n v="0"/>
    <n v="100"/>
    <n v="100"/>
    <n v="100"/>
    <n v="0"/>
    <n v="0"/>
    <n v="0"/>
    <s v="NA"/>
    <s v="NA"/>
    <s v="NA"/>
    <s v="NA"/>
    <s v="NA"/>
    <s v="NA"/>
    <s v="NA"/>
    <s v="NA"/>
    <s v="NA"/>
    <s v="NA"/>
    <s v="NA"/>
    <s v="NA"/>
    <n v="0"/>
    <n v="0"/>
    <n v="0"/>
    <n v="84.804180000000002"/>
    <n v="77.571070000000006"/>
    <n v="90.648070000000004"/>
    <n v="1.1868669999999999"/>
    <n v="2.6653470000000001"/>
    <n v="0.70573799999999998"/>
    <n v="0.80795899999999998"/>
    <n v="1.37897"/>
    <n v="0.20404600000000001"/>
    <n v="13.200989999999999"/>
    <n v="18.384609999999999"/>
    <n v="8.4421470000000003"/>
    <s v="NA"/>
    <s v="NA"/>
    <s v="NA"/>
    <s v="NA"/>
    <s v="NA"/>
    <s v="NA"/>
    <s v="NA"/>
    <s v="NA"/>
    <s v="NA"/>
    <s v="NA"/>
    <s v="NA"/>
    <s v="NA"/>
    <s v="NA"/>
    <s v="NA"/>
    <s v="NA"/>
    <b v="0"/>
    <n v="0"/>
    <b v="0"/>
    <n v="0"/>
    <b v="0"/>
    <n v="0"/>
    <b v="1"/>
    <n v="49.207120000000003"/>
    <b v="1"/>
    <n v="50.792879999999997"/>
    <b v="0"/>
    <n v="0"/>
    <b v="0"/>
    <n v="0"/>
    <b v="0"/>
    <n v="0"/>
    <n v="0"/>
    <n v="0"/>
    <n v="0"/>
    <n v="68.454260000000005"/>
    <n v="25.925930000000001"/>
    <n v="68.883629999999997"/>
    <n v="0"/>
    <n v="0"/>
    <n v="0"/>
    <n v="31.545739999999999"/>
    <n v="74.074070000000006"/>
    <n v="31.11637"/>
    <n v="0"/>
    <n v="0"/>
    <n v="0"/>
    <n v="0"/>
    <n v="0"/>
    <n v="0"/>
    <n v="0"/>
    <n v="0"/>
    <n v="0"/>
    <n v="1.5772870000000001"/>
    <n v="18.518519999999999"/>
    <n v="0.95993600000000001"/>
    <n v="0"/>
    <n v="0"/>
    <n v="0"/>
    <n v="98.422709999999995"/>
    <n v="81.481480000000005"/>
    <n v="99.040059999999997"/>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100"/>
    <n v="0"/>
    <s v="Heat Pump"/>
    <s v="Electricity"/>
    <s v="None"/>
    <s v="10-19 Years"/>
    <s v="Heat Pump"/>
    <s v="Electricity"/>
    <s v="None"/>
    <s v="10-19 Years"/>
    <s v="NA"/>
    <s v="NA"/>
    <s v="NA"/>
    <s v="NA"/>
    <s v="NA"/>
    <s v="NA"/>
    <s v="NA"/>
    <s v="NA"/>
    <s v="DX - Air"/>
    <s v="10-19 Years"/>
    <s v="DX - Air"/>
    <s v="10-19 Years"/>
    <s v="NA"/>
    <s v="NA"/>
    <s v="NA"/>
    <s v="NA"/>
    <s v="NA"/>
    <s v="NA"/>
    <s v="NA"/>
    <b v="0"/>
    <b v="0"/>
    <b v="1"/>
    <b v="0"/>
    <b v="0"/>
    <b v="0"/>
    <b v="0"/>
    <b v="1"/>
    <b v="0"/>
    <b v="1"/>
    <b v="1"/>
    <n v="75"/>
    <n v="16"/>
    <n v="16"/>
    <n v="100"/>
    <n v="0"/>
    <n v="0"/>
    <n v="0"/>
    <n v="0"/>
    <n v="0"/>
    <n v="10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20"/>
    <n v="10"/>
    <n v="10"/>
    <n v="4"/>
    <n v="2"/>
    <n v="0"/>
    <n v="0"/>
    <n v="0"/>
    <n v="0"/>
    <n v="16.090199999999999"/>
    <n v="16.000859999999999"/>
    <s v="actual"/>
    <n v="168400"/>
    <n v="167465"/>
    <n v="17320"/>
    <n v="12744.83"/>
    <n v="13810.01"/>
    <n v="12445.16"/>
    <n v="13558.62"/>
    <n v="14236.38"/>
    <n v="13032.59"/>
    <n v="15560.41"/>
    <n v="13405.55"/>
    <n v="13258.45"/>
    <n v="13819.76"/>
    <n v="15208.24"/>
    <n v="14903.38"/>
    <n v="13244.52"/>
    <n v="14388.84"/>
    <n v="13572.02"/>
    <n v="13573.54"/>
    <n v="13036.32"/>
    <n v="14348.48"/>
    <n v="14420.37"/>
    <n v="13181.17"/>
    <n v="13848.85"/>
    <n v="14035.67"/>
    <n v="14911.86"/>
    <n v="0.35785800000000001"/>
    <n v="0.33859699999999998"/>
    <s v="actual"/>
    <n v="3745.3409999999999"/>
    <n v="3543.7539999999999"/>
    <n v="614.27049999999997"/>
    <n v="327.20960000000002"/>
    <n v="376.98390000000001"/>
    <n v="317.31720000000001"/>
    <n v="193.91319999999999"/>
    <n v="131.1474"/>
    <n v="69.851979999999998"/>
    <n v="53.300170000000001"/>
    <n v="121.7354"/>
    <n v="348.3383"/>
    <n v="511.80099999999999"/>
    <n v="679.47230000000002"/>
    <n v="540.91420000000005"/>
    <n v="436.80200000000002"/>
    <n v="417.94080000000002"/>
    <n v="320.17349999999999"/>
    <n v="211.18340000000001"/>
    <n v="114.76739999999999"/>
    <n v="57.128779999999999"/>
    <n v="56.453099999999999"/>
    <n v="125.5782"/>
    <n v="288.88630000000001"/>
    <n v="430.98469999999998"/>
    <n v="542.94129999999996"/>
  </r>
  <r>
    <x v="176"/>
    <x v="1"/>
    <s v="core"/>
    <x v="4"/>
    <x v="0"/>
    <s v="&lt;20,001"/>
    <s v="urban"/>
    <n v="69"/>
    <n v="411.108"/>
    <n v="7644553"/>
    <n v="7644553"/>
    <n v="7644553"/>
    <n v="1983"/>
    <n v="1983"/>
    <s v="1981-2003"/>
    <s v="F"/>
    <m/>
    <s v="Religious Assembly"/>
    <m/>
    <s v="Other"/>
    <s v="Religious Worship"/>
    <s v="Other"/>
    <b v="0"/>
    <s v="Assembly / Recreation"/>
    <n v="28"/>
    <s v="Classroom"/>
    <n v="18"/>
    <s v="Office"/>
    <n v="9"/>
    <n v="45"/>
    <n v="0"/>
    <n v="0"/>
    <n v="18595"/>
    <n v="18595"/>
    <n v="0"/>
    <x v="0"/>
    <n v="100"/>
    <n v="0"/>
    <n v="100"/>
    <n v="100"/>
    <n v="100"/>
    <n v="0"/>
    <n v="0"/>
    <n v="1"/>
    <n v="0"/>
    <n v="0"/>
    <s v="M"/>
    <n v="3"/>
    <n v="5730"/>
    <n v="743"/>
    <s v="&lt; 6000 HDD"/>
    <n v="0"/>
    <n v="100"/>
    <n v="1"/>
    <s v="No"/>
    <n v="12.2"/>
    <n v="10.39"/>
    <n v="163.68"/>
    <n v="13.46"/>
    <n v="0"/>
    <n v="0.91"/>
    <n v="0"/>
    <s v="&lt; 40 Hrs/Wk"/>
    <n v="52"/>
    <b v="1"/>
    <b v="1"/>
    <b v="0"/>
    <b v="0"/>
    <b v="0"/>
    <b v="0"/>
    <b v="0"/>
    <b v="0"/>
    <b v="0"/>
    <s v="NA"/>
    <s v="NA"/>
    <s v="NA"/>
    <s v="NA"/>
    <s v="Yes"/>
    <n v="3"/>
    <n v="100"/>
    <s v="Unknown"/>
    <s v="No"/>
    <s v="NA"/>
    <s v="NA"/>
    <s v="Yes"/>
    <s v="No"/>
    <s v="NA"/>
    <s v="NA"/>
    <s v="Unknown"/>
    <s v="Yes"/>
    <n v="12"/>
    <n v="100"/>
    <s v="Unknown"/>
    <s v="Yes"/>
    <n v="12"/>
    <s v="NA"/>
    <s v="Unknown"/>
    <s v="No"/>
    <s v="NA"/>
    <s v="NA"/>
    <s v="Unknown"/>
    <s v="No"/>
    <s v="NA"/>
    <s v="NA"/>
    <s v="Unknown"/>
    <s v="No"/>
    <s v="NA"/>
    <s v="NA"/>
    <s v="Unknown"/>
    <s v="NA"/>
    <n v="0"/>
    <n v="12"/>
    <n v="10695.97"/>
    <n v="15"/>
    <n v="100"/>
    <n v="0"/>
    <n v="0"/>
    <n v="0"/>
    <n v="0"/>
    <n v="0"/>
    <n v="0"/>
    <n v="0"/>
    <n v="0"/>
    <n v="100"/>
    <n v="0"/>
    <n v="0"/>
    <n v="0"/>
    <n v="1604.396"/>
    <n v="0"/>
    <n v="100"/>
    <n v="0"/>
    <s v="P"/>
    <n v="60"/>
    <s v="Age of Building"/>
    <n v="100"/>
    <n v="0"/>
    <n v="0"/>
    <n v="0"/>
    <n v="0"/>
    <n v="100"/>
    <n v="0"/>
    <n v="0"/>
    <n v="0"/>
    <n v="22263.66"/>
    <n v="0"/>
    <n v="0"/>
    <n v="0"/>
    <n v="100"/>
    <b v="0"/>
    <n v="0"/>
    <n v="100"/>
    <n v="0"/>
    <n v="0"/>
    <n v="0"/>
    <n v="1.0560480000000001"/>
    <n v="1.0560480000000001"/>
    <s v="NA"/>
    <n v="0"/>
    <n v="0.22377"/>
    <n v="19637.22"/>
    <s v="NA"/>
    <n v="0"/>
    <n v="4161"/>
    <n v="11.30166"/>
    <n v="11.39601"/>
    <s v="Y"/>
    <n v="20"/>
    <n v="0"/>
    <n v="0"/>
    <n v="0"/>
    <n v="43.368380000000002"/>
    <n v="48.835720000000002"/>
    <n v="76.075140000000005"/>
    <n v="0"/>
    <n v="0"/>
    <n v="0"/>
    <n v="0.80905099999999996"/>
    <n v="3.462126"/>
    <n v="0.78948700000000005"/>
    <n v="0"/>
    <n v="0"/>
    <n v="0"/>
    <n v="0"/>
    <n v="0"/>
    <n v="0"/>
    <n v="0"/>
    <n v="0"/>
    <n v="0"/>
    <n v="55.822569999999999"/>
    <n v="47.702150000000003"/>
    <n v="23.135370000000002"/>
    <n v="0"/>
    <n v="0"/>
    <n v="0"/>
    <n v="0"/>
    <n v="0"/>
    <n v="0"/>
    <n v="100"/>
    <n v="100"/>
    <n v="100"/>
    <n v="0"/>
    <n v="0"/>
    <n v="0"/>
    <n v="100"/>
    <n v="100"/>
    <n v="100"/>
    <n v="0"/>
    <n v="0"/>
    <n v="0"/>
    <n v="8.8562600000000007"/>
    <n v="11.826549999999999"/>
    <n v="8.8562600000000007"/>
    <n v="0"/>
    <n v="0"/>
    <n v="0"/>
    <n v="91.143739999999994"/>
    <n v="88.173450000000003"/>
    <n v="91.143739999999994"/>
    <n v="0"/>
    <n v="0"/>
    <n v="0"/>
    <n v="0"/>
    <n v="0"/>
    <n v="0"/>
    <s v="NA"/>
    <s v="NA"/>
    <s v="NA"/>
    <s v="NA"/>
    <s v="NA"/>
    <s v="NA"/>
    <n v="0"/>
    <n v="0"/>
    <n v="0"/>
    <n v="44.726019999999998"/>
    <n v="54.827869999999997"/>
    <n v="44.726019999999998"/>
    <n v="55.273980000000002"/>
    <n v="45.172130000000003"/>
    <n v="55.273980000000002"/>
    <n v="0"/>
    <n v="0"/>
    <n v="0"/>
    <s v="NA"/>
    <s v="NA"/>
    <s v="NA"/>
    <s v="NA"/>
    <s v="NA"/>
    <s v="NA"/>
    <s v="NA"/>
    <s v="NA"/>
    <s v="NA"/>
    <s v="NA"/>
    <s v="NA"/>
    <s v="NA"/>
    <n v="0"/>
    <n v="0"/>
    <n v="0"/>
    <n v="43.368380000000002"/>
    <n v="48.835720000000002"/>
    <n v="76.075140000000005"/>
    <n v="11.8651"/>
    <n v="5.6415189999999997"/>
    <n v="4.9174280000000001"/>
    <n v="28.87256"/>
    <n v="32.947409999999998"/>
    <n v="11.96608"/>
    <n v="15.89395"/>
    <n v="12.57535"/>
    <n v="7.0413449999999997"/>
    <s v="NA"/>
    <s v="NA"/>
    <s v="NA"/>
    <s v="NA"/>
    <s v="NA"/>
    <s v="NA"/>
    <s v="NA"/>
    <s v="NA"/>
    <s v="NA"/>
    <s v="NA"/>
    <s v="NA"/>
    <s v="NA"/>
    <s v="NA"/>
    <s v="NA"/>
    <s v="NA"/>
    <b v="0"/>
    <n v="0"/>
    <b v="0"/>
    <n v="0"/>
    <b v="0"/>
    <n v="0"/>
    <b v="0"/>
    <n v="0"/>
    <b v="1"/>
    <n v="44.559600000000003"/>
    <b v="1"/>
    <n v="55.440399999999997"/>
    <b v="0"/>
    <n v="0"/>
    <b v="0"/>
    <n v="0"/>
    <n v="43.282859999999999"/>
    <n v="61.904760000000003"/>
    <n v="23.921019999999999"/>
    <n v="56.717140000000001"/>
    <n v="38.095239999999997"/>
    <n v="76.078980000000001"/>
    <n v="0"/>
    <n v="0"/>
    <n v="0"/>
    <n v="0"/>
    <n v="0"/>
    <n v="0"/>
    <n v="0"/>
    <n v="0"/>
    <n v="0"/>
    <n v="0"/>
    <n v="0"/>
    <n v="0"/>
    <n v="0"/>
    <n v="0"/>
    <n v="0"/>
    <n v="0"/>
    <n v="0"/>
    <n v="0"/>
    <n v="0"/>
    <n v="0"/>
    <n v="0"/>
    <n v="65.753420000000006"/>
    <n v="47.619050000000001"/>
    <n v="88.200040000000001"/>
    <n v="0"/>
    <n v="0"/>
    <n v="0"/>
    <n v="34.246580000000002"/>
    <n v="52.380949999999999"/>
    <n v="11.79996"/>
    <n v="0"/>
    <n v="0"/>
    <n v="0"/>
    <b v="1"/>
    <n v="65.753420000000006"/>
    <b v="1"/>
    <n v="5.4073539999999998"/>
    <b v="0"/>
    <n v="0"/>
    <b v="1"/>
    <n v="28.839220000000001"/>
    <b v="0"/>
    <n v="0"/>
    <b v="0"/>
    <n v="0"/>
    <s v="NA"/>
    <s v="NA"/>
    <s v="NA"/>
    <s v="NA"/>
    <s v="NA"/>
    <s v="NA"/>
    <s v="NA"/>
    <s v="NA"/>
    <s v="NA"/>
    <s v="NA"/>
    <s v="NA"/>
    <s v="NA"/>
    <s v="NA"/>
    <s v="NA"/>
    <s v="NA"/>
    <s v="NA"/>
    <s v="NA"/>
    <s v="NA"/>
    <s v="NA"/>
    <s v="NA"/>
    <s v="NA"/>
    <s v="NA"/>
    <s v="NA"/>
    <s v="NA"/>
    <s v="NA"/>
    <s v="NA"/>
    <s v="NA"/>
    <s v="NA"/>
    <s v="NA"/>
    <s v="NA"/>
    <s v="NA"/>
    <s v="NA"/>
    <s v="NA"/>
    <s v="NA"/>
    <s v="NA"/>
    <s v="NA"/>
    <s v="NA"/>
    <s v="SZ Ducted"/>
    <s v="none"/>
    <s v="None"/>
    <s v="N"/>
    <s v="N"/>
    <s v="NA"/>
    <s v="NA"/>
    <n v="0"/>
    <n v="100"/>
    <s v="Furnace"/>
    <s v="Natural Gas"/>
    <s v="None"/>
    <s v="10-19 Years"/>
    <s v="None"/>
    <s v="NA"/>
    <s v="NA"/>
    <s v="NA"/>
    <s v="NA"/>
    <s v="NA"/>
    <s v="NA"/>
    <s v="NA"/>
    <s v="NA"/>
    <s v="NA"/>
    <s v="NA"/>
    <s v="NA"/>
    <s v="DX - Air"/>
    <s v="10-19 Years"/>
    <s v="None"/>
    <s v="NA"/>
    <s v="NA"/>
    <s v="NA"/>
    <s v="NA"/>
    <s v="NA"/>
    <s v="NA"/>
    <s v="NA"/>
    <s v="NA"/>
    <b v="0"/>
    <b v="0"/>
    <b v="0"/>
    <b v="0"/>
    <b v="0"/>
    <b v="0"/>
    <b v="0"/>
    <b v="0"/>
    <b v="0"/>
    <b v="1"/>
    <b v="1"/>
    <n v="35.826000000000001"/>
    <n v="12"/>
    <n v="12"/>
    <n v="100"/>
    <n v="0"/>
    <n v="0"/>
    <n v="0"/>
    <n v="0"/>
    <n v="100"/>
    <n v="0"/>
    <n v="0"/>
    <s v="NA"/>
    <s v="NA"/>
    <s v="NA"/>
    <s v="NA"/>
    <s v="NA"/>
    <s v="NA"/>
    <s v="NA"/>
    <s v="NA"/>
    <s v="NA"/>
    <s v="NA"/>
    <s v="NA"/>
    <s v="NA"/>
    <s v="NA"/>
    <s v="NA"/>
    <s v="NA"/>
    <s v="NA"/>
    <s v="NA"/>
    <s v="NA"/>
    <s v="NA"/>
    <s v="NA"/>
    <n v="0"/>
    <n v="0"/>
    <n v="0"/>
    <n v="0"/>
    <n v="2"/>
    <n v="0"/>
    <n v="2"/>
    <b v="0"/>
    <b v="0"/>
    <b v="0"/>
    <b v="0"/>
    <b v="1"/>
    <b v="0"/>
    <n v="207"/>
    <s v="N"/>
    <s v="N"/>
    <s v="N"/>
    <s v="N"/>
    <s v="N"/>
    <s v="E"/>
    <s v="E"/>
    <s v="NA"/>
    <s v="NA"/>
    <s v="NA"/>
    <s v="NA"/>
    <s v="NA"/>
    <s v="NA"/>
    <s v="NA"/>
    <s v="NA"/>
    <n v="0"/>
    <n v="0"/>
    <n v="0"/>
    <x v="1"/>
    <s v="NA"/>
    <s v="NA"/>
    <n v="0"/>
    <n v="0"/>
    <n v="0"/>
    <s v="NA"/>
    <s v="NA"/>
    <s v="NA"/>
    <s v="NA"/>
    <s v="NA"/>
    <s v="NA"/>
    <n v="0"/>
    <n v="1"/>
    <n v="2"/>
    <n v="1"/>
    <n v="5"/>
    <n v="2"/>
    <n v="0"/>
    <n v="0"/>
    <n v="0"/>
    <n v="0"/>
    <n v="3.7579910000000001"/>
    <n v="15.511520000000001"/>
    <s v="model"/>
    <n v="69879.839999999997"/>
    <n v="288436.7"/>
    <s v="NA"/>
    <s v="NA"/>
    <s v="NA"/>
    <s v="NA"/>
    <s v="NA"/>
    <s v="NA"/>
    <s v="NA"/>
    <s v="NA"/>
    <s v="NA"/>
    <s v="NA"/>
    <s v="NA"/>
    <s v="NA"/>
    <s v="NA"/>
    <s v="NA"/>
    <s v="NA"/>
    <s v="NA"/>
    <s v="NA"/>
    <s v="NA"/>
    <s v="NA"/>
    <s v="NA"/>
    <s v="NA"/>
    <s v="NA"/>
    <s v="NA"/>
    <s v="NA"/>
    <n v="0.24920400000000001"/>
    <n v="0.66430699999999998"/>
    <s v="model"/>
    <n v="4633.9530000000004"/>
    <n v="12352.8"/>
    <s v="NA"/>
    <s v="NA"/>
    <s v="NA"/>
    <s v="NA"/>
    <s v="NA"/>
    <s v="NA"/>
    <s v="NA"/>
    <s v="NA"/>
    <s v="NA"/>
    <s v="NA"/>
    <s v="NA"/>
    <s v="NA"/>
    <s v="NA"/>
    <s v="NA"/>
    <s v="NA"/>
    <s v="NA"/>
    <s v="NA"/>
    <s v="NA"/>
    <s v="NA"/>
    <s v="NA"/>
    <s v="NA"/>
    <s v="NA"/>
    <s v="NA"/>
    <s v="NA"/>
  </r>
  <r>
    <x v="177"/>
    <x v="1"/>
    <s v="core"/>
    <x v="4"/>
    <x v="0"/>
    <s v="20,001-100,000"/>
    <s v="urban"/>
    <n v="70"/>
    <n v="100.9871"/>
    <n v="2992349"/>
    <n v="2992349"/>
    <n v="2992349"/>
    <n v="1996"/>
    <n v="1996"/>
    <s v="1981-2003"/>
    <s v="F"/>
    <m/>
    <s v="Library"/>
    <m/>
    <s v="Other"/>
    <s v="Public Assembly"/>
    <s v="Other"/>
    <b v="0"/>
    <s v="Assembly / Recreation"/>
    <n v="75"/>
    <s v="Office"/>
    <n v="25"/>
    <s v="NA"/>
    <n v="0"/>
    <n v="0"/>
    <n v="0"/>
    <n v="0"/>
    <n v="29631"/>
    <n v="29631"/>
    <n v="0"/>
    <x v="1"/>
    <n v="100"/>
    <n v="0"/>
    <n v="0"/>
    <n v="100"/>
    <n v="0"/>
    <n v="0"/>
    <n v="0"/>
    <n v="1"/>
    <n v="0"/>
    <n v="72"/>
    <s v="S"/>
    <n v="0"/>
    <n v="5752"/>
    <n v="579"/>
    <s v="&lt; 6000 HDD"/>
    <n v="100"/>
    <n v="0"/>
    <n v="0"/>
    <s v="No"/>
    <n v="78"/>
    <n v="71"/>
    <n v="168"/>
    <n v="78"/>
    <n v="1"/>
    <n v="1"/>
    <n v="0"/>
    <s v="60-79 Hrs/Wk"/>
    <n v="52"/>
    <b v="1"/>
    <b v="1"/>
    <b v="0"/>
    <b v="0"/>
    <b v="0"/>
    <b v="0"/>
    <b v="0"/>
    <b v="0"/>
    <b v="0"/>
    <s v="NA"/>
    <s v="NA"/>
    <s v="NA"/>
    <s v="NA"/>
    <s v="Unknown"/>
    <s v="NA"/>
    <s v="NA"/>
    <s v="No"/>
    <s v="Unknown"/>
    <s v="NA"/>
    <s v="NA"/>
    <s v="No"/>
    <s v="Unknown"/>
    <s v="NA"/>
    <s v="NA"/>
    <s v="No"/>
    <s v="No"/>
    <s v="NA"/>
    <s v="NA"/>
    <s v="No"/>
    <s v="No"/>
    <s v="NA"/>
    <s v="NA"/>
    <s v="No"/>
    <s v="No"/>
    <s v="NA"/>
    <s v="NA"/>
    <s v="No"/>
    <s v="No"/>
    <s v="NA"/>
    <s v="NA"/>
    <s v="No"/>
    <s v="Yes"/>
    <n v="5"/>
    <n v="100"/>
    <s v="No"/>
    <n v="800"/>
    <n v="0"/>
    <n v="10"/>
    <n v="8000"/>
    <n v="18"/>
    <n v="100"/>
    <n v="0"/>
    <n v="0"/>
    <n v="0"/>
    <n v="0"/>
    <n v="0"/>
    <n v="0"/>
    <n v="0"/>
    <n v="100"/>
    <n v="0"/>
    <n v="0"/>
    <n v="0"/>
    <n v="0"/>
    <n v="1440"/>
    <n v="0"/>
    <n v="100"/>
    <n v="0"/>
    <s v="P"/>
    <n v="11.11111"/>
    <s v="10-20 years"/>
    <n v="0"/>
    <n v="0"/>
    <n v="50"/>
    <n v="50"/>
    <n v="100"/>
    <n v="0"/>
    <n v="0"/>
    <n v="0"/>
    <n v="0"/>
    <n v="35476.980000000003"/>
    <n v="0"/>
    <n v="100"/>
    <n v="0"/>
    <n v="0"/>
    <b v="0"/>
    <n v="0"/>
    <n v="100"/>
    <n v="0"/>
    <n v="0"/>
    <n v="0"/>
    <n v="1.8601620000000001"/>
    <n v="1.8601620000000001"/>
    <s v="NA"/>
    <n v="0"/>
    <n v="0.125808"/>
    <n v="55118.47"/>
    <s v="NA"/>
    <n v="0"/>
    <n v="3727.8029999999999"/>
    <n v="10.54152"/>
    <n v="10.666499999999999"/>
    <s v="Y"/>
    <n v="50"/>
    <n v="0"/>
    <n v="0"/>
    <n v="0"/>
    <n v="95.534419999999997"/>
    <n v="95.297600000000003"/>
    <n v="98.907690000000002"/>
    <n v="0"/>
    <n v="0"/>
    <n v="0"/>
    <n v="0"/>
    <n v="0"/>
    <n v="0"/>
    <n v="0"/>
    <n v="0"/>
    <n v="0"/>
    <n v="0"/>
    <n v="0"/>
    <n v="0"/>
    <n v="0"/>
    <n v="0"/>
    <n v="0"/>
    <n v="4.4655810000000002"/>
    <n v="4.7023970000000004"/>
    <n v="1.0923080000000001"/>
    <n v="0"/>
    <n v="0"/>
    <n v="0"/>
    <n v="0"/>
    <n v="0"/>
    <n v="0"/>
    <n v="100"/>
    <n v="100"/>
    <n v="100"/>
    <s v="NA"/>
    <s v="NA"/>
    <s v="NA"/>
    <s v="NA"/>
    <s v="NA"/>
    <s v="NA"/>
    <n v="0"/>
    <n v="0"/>
    <n v="0"/>
    <n v="0"/>
    <n v="0"/>
    <n v="0"/>
    <n v="0"/>
    <n v="0"/>
    <n v="0"/>
    <n v="100"/>
    <n v="100"/>
    <n v="100"/>
    <n v="0"/>
    <n v="0"/>
    <n v="0"/>
    <n v="0"/>
    <n v="0"/>
    <n v="0"/>
    <s v="NA"/>
    <s v="NA"/>
    <s v="NA"/>
    <s v="NA"/>
    <s v="NA"/>
    <s v="NA"/>
    <n v="0"/>
    <n v="0"/>
    <n v="0"/>
    <n v="93.459350000000001"/>
    <n v="95.547479999999993"/>
    <n v="93.459350000000001"/>
    <n v="6.540648"/>
    <n v="4.4525240000000004"/>
    <n v="6.540648"/>
    <n v="0"/>
    <n v="0"/>
    <n v="0"/>
    <s v="NA"/>
    <s v="NA"/>
    <s v="NA"/>
    <s v="NA"/>
    <s v="NA"/>
    <s v="NA"/>
    <s v="NA"/>
    <s v="NA"/>
    <s v="NA"/>
    <s v="NA"/>
    <s v="NA"/>
    <s v="NA"/>
    <n v="0"/>
    <n v="0"/>
    <n v="0"/>
    <n v="95.534419999999997"/>
    <n v="95.297600000000003"/>
    <n v="98.907690000000002"/>
    <n v="4.4655810000000002"/>
    <n v="4.7023970000000004"/>
    <n v="1.0923080000000001"/>
    <n v="0"/>
    <n v="0"/>
    <n v="0"/>
    <n v="0"/>
    <n v="0"/>
    <n v="0"/>
    <s v="NA"/>
    <s v="NA"/>
    <s v="NA"/>
    <s v="NA"/>
    <s v="NA"/>
    <s v="NA"/>
    <s v="NA"/>
    <s v="NA"/>
    <s v="NA"/>
    <s v="NA"/>
    <s v="NA"/>
    <s v="NA"/>
    <s v="NA"/>
    <s v="NA"/>
    <s v="NA"/>
    <b v="0"/>
    <n v="0"/>
    <b v="0"/>
    <n v="0"/>
    <b v="0"/>
    <n v="0"/>
    <b v="0"/>
    <n v="0"/>
    <b v="1"/>
    <n v="100"/>
    <b v="0"/>
    <n v="0"/>
    <b v="0"/>
    <n v="0"/>
    <b v="0"/>
    <n v="0"/>
    <n v="17.704799999999999"/>
    <n v="29.72973"/>
    <n v="6.6259220000000001"/>
    <n v="56.065199999999997"/>
    <n v="29.72973"/>
    <n v="81.683750000000003"/>
    <n v="0"/>
    <n v="0"/>
    <n v="0"/>
    <n v="26.23"/>
    <n v="40.54054"/>
    <n v="11.690329999999999"/>
    <n v="0"/>
    <n v="0"/>
    <n v="0"/>
    <n v="0"/>
    <n v="0"/>
    <n v="0"/>
    <n v="0"/>
    <n v="0"/>
    <n v="0"/>
    <n v="3.6966239999999999"/>
    <n v="2.7027030000000001"/>
    <n v="3.2573409999999998"/>
    <n v="0"/>
    <n v="0"/>
    <n v="0"/>
    <n v="56.065199999999997"/>
    <n v="29.72973"/>
    <n v="81.683750000000003"/>
    <n v="0"/>
    <n v="0"/>
    <n v="0"/>
    <n v="40.23818"/>
    <n v="67.567570000000003"/>
    <n v="15.058909999999999"/>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2.5"/>
    <n v="97.5"/>
    <s v="Boiler"/>
    <s v="Natural Gas"/>
    <s v="Natural Gas"/>
    <s v="10-19 Years"/>
    <s v="Furnace"/>
    <s v="Natural Gas"/>
    <s v="None"/>
    <s v="10-19 Years"/>
    <n v="1"/>
    <s v="Natural Gas"/>
    <n v="1750"/>
    <n v="15"/>
    <n v="15"/>
    <s v="SH"/>
    <s v="N"/>
    <s v="N"/>
    <s v="Chiller"/>
    <s v="10-19 Years"/>
    <s v="Chiller"/>
    <s v="10-19 Years"/>
    <n v="1"/>
    <n v="66.5"/>
    <n v="15"/>
    <n v="15"/>
    <s v="Scroll"/>
    <s v="N"/>
    <s v="NA"/>
    <b v="0"/>
    <b v="0"/>
    <b v="0"/>
    <b v="0"/>
    <b v="0"/>
    <b v="1"/>
    <b v="0"/>
    <b v="0"/>
    <b v="0"/>
    <b v="0"/>
    <b v="0"/>
    <n v="299.17399999999998"/>
    <n v="14.33282"/>
    <n v="15"/>
    <n v="5.1321300000000001"/>
    <n v="94.867869999999996"/>
    <n v="0"/>
    <n v="0"/>
    <n v="0"/>
    <n v="100"/>
    <n v="0"/>
    <n v="0"/>
    <s v="NA"/>
    <s v="NA"/>
    <s v="NA"/>
    <s v="NA"/>
    <s v="NA"/>
    <s v="NA"/>
    <s v="NA"/>
    <s v="NA"/>
    <s v="NA"/>
    <s v="NA"/>
    <s v="NA"/>
    <s v="NA"/>
    <s v="NA"/>
    <s v="NA"/>
    <s v="NA"/>
    <s v="NA"/>
    <s v="NA"/>
    <s v="NA"/>
    <s v="NA"/>
    <s v="NA"/>
    <n v="0"/>
    <n v="1"/>
    <n v="0"/>
    <n v="0"/>
    <n v="0"/>
    <n v="0"/>
    <n v="0"/>
    <b v="0"/>
    <b v="0"/>
    <b v="0"/>
    <b v="0"/>
    <b v="1"/>
    <b v="0"/>
    <n v="400"/>
    <s v="N"/>
    <s v="N"/>
    <s v="N"/>
    <s v="N"/>
    <s v="N"/>
    <s v="E"/>
    <s v="E"/>
    <s v="NA"/>
    <s v="NA"/>
    <s v="NA"/>
    <s v="NA"/>
    <s v="NA"/>
    <s v="NA"/>
    <s v="NA"/>
    <s v="NA"/>
    <n v="0"/>
    <n v="0"/>
    <n v="0"/>
    <x v="1"/>
    <s v="NA"/>
    <s v="NA"/>
    <n v="0"/>
    <n v="0"/>
    <n v="0"/>
    <s v="NA"/>
    <s v="NA"/>
    <s v="NA"/>
    <s v="NA"/>
    <s v="NA"/>
    <s v="NA"/>
    <n v="0"/>
    <s v="NA"/>
    <s v="NA"/>
    <s v="NA"/>
    <s v="NA"/>
    <n v="0"/>
    <n v="0"/>
    <n v="0"/>
    <n v="0"/>
    <n v="0"/>
    <n v="13.7721"/>
    <n v="13.120649999999999"/>
    <s v="actual"/>
    <n v="408081.2"/>
    <n v="388777.9"/>
    <n v="34309.68"/>
    <n v="29441.03"/>
    <n v="31110.07"/>
    <n v="29726.9"/>
    <n v="32902.07"/>
    <n v="35868.97"/>
    <n v="40967.269999999997"/>
    <n v="41965.63"/>
    <n v="35476.75"/>
    <n v="31172.28"/>
    <n v="31145.81"/>
    <n v="33994.76"/>
    <n v="33341.81"/>
    <n v="29600.3"/>
    <n v="32115.41"/>
    <n v="30615.32"/>
    <n v="31468.15"/>
    <n v="32222"/>
    <n v="36474.01"/>
    <n v="35461.35"/>
    <n v="31043.279999999999"/>
    <n v="31582.75"/>
    <n v="31535.14"/>
    <n v="33318.42"/>
    <n v="0.27540300000000001"/>
    <n v="0.30401"/>
    <s v="actual"/>
    <n v="8160.4669999999996"/>
    <n v="9008.107"/>
    <n v="1994"/>
    <n v="1083.31"/>
    <n v="738.37720000000002"/>
    <n v="505.3125"/>
    <n v="174"/>
    <n v="43.121209999999998"/>
    <n v="1.8787879999999999"/>
    <n v="4.1290319999999996"/>
    <n v="63.87097"/>
    <n v="602"/>
    <n v="1033.636"/>
    <n v="1916.83"/>
    <n v="1728.9549999999999"/>
    <n v="1251.3"/>
    <n v="989.76419999999996"/>
    <n v="662.4529"/>
    <n v="349.2364"/>
    <n v="112.75790000000001"/>
    <n v="32.887729999999998"/>
    <n v="32.887729999999998"/>
    <n v="231.78020000000001"/>
    <n v="668.71730000000002"/>
    <n v="1232.5070000000001"/>
    <n v="1714.86"/>
  </r>
  <r>
    <x v="178"/>
    <x v="1"/>
    <s v="core"/>
    <x v="4"/>
    <x v="0"/>
    <s v="&lt;20,001"/>
    <s v="urban"/>
    <n v="69"/>
    <n v="411.108"/>
    <n v="6232397"/>
    <n v="6232397"/>
    <n v="6232397"/>
    <n v="1969"/>
    <n v="1969"/>
    <s v="Pre-1980"/>
    <s v="F"/>
    <m/>
    <s v="Religious Assembly"/>
    <m/>
    <s v="Other"/>
    <s v="Religious Worship"/>
    <s v="Other"/>
    <b v="0"/>
    <s v="Assembly / Recreation"/>
    <n v="75"/>
    <s v="NA"/>
    <n v="0"/>
    <s v="NA"/>
    <n v="0"/>
    <n v="25"/>
    <n v="0"/>
    <n v="0"/>
    <n v="15160"/>
    <n v="15160"/>
    <n v="0"/>
    <x v="0"/>
    <n v="100"/>
    <n v="0"/>
    <n v="100"/>
    <n v="100"/>
    <n v="100"/>
    <n v="0"/>
    <n v="0"/>
    <n v="2"/>
    <n v="0"/>
    <n v="0"/>
    <s v="S"/>
    <n v="0"/>
    <n v="5752"/>
    <n v="579"/>
    <s v="&lt; 6000 HDD"/>
    <n v="100"/>
    <n v="0"/>
    <n v="0"/>
    <s v="No"/>
    <n v="56"/>
    <n v="102"/>
    <n v="112"/>
    <n v="102"/>
    <n v="1"/>
    <n v="1"/>
    <n v="0"/>
    <s v="50-59 Hrs/Wk"/>
    <n v="52"/>
    <b v="1"/>
    <b v="1"/>
    <b v="0"/>
    <b v="0"/>
    <b v="0"/>
    <b v="0"/>
    <b v="0"/>
    <b v="0"/>
    <b v="0"/>
    <s v="NA"/>
    <s v="NA"/>
    <s v="NA"/>
    <s v="NA"/>
    <s v="Yes"/>
    <n v="1"/>
    <n v="75"/>
    <s v="No"/>
    <s v="Yes"/>
    <n v="1"/>
    <n v="75"/>
    <s v="No"/>
    <s v="Yes"/>
    <n v="1"/>
    <n v="75"/>
    <s v="No"/>
    <s v="Yes"/>
    <n v="8"/>
    <n v="80"/>
    <s v="No"/>
    <s v="No"/>
    <s v="NA"/>
    <s v="NA"/>
    <s v="No"/>
    <s v="No"/>
    <s v="NA"/>
    <s v="NA"/>
    <s v="No"/>
    <s v="Yes"/>
    <n v="12"/>
    <n v="100"/>
    <s v="No"/>
    <s v="No"/>
    <s v="NA"/>
    <s v="NA"/>
    <s v="No"/>
    <n v="509"/>
    <n v="0"/>
    <n v="21"/>
    <n v="21378"/>
    <n v="15"/>
    <n v="0"/>
    <n v="0"/>
    <n v="0"/>
    <n v="0"/>
    <n v="0"/>
    <n v="100"/>
    <n v="0"/>
    <n v="0"/>
    <n v="0"/>
    <n v="0"/>
    <n v="0"/>
    <n v="0"/>
    <n v="0"/>
    <n v="3206.7"/>
    <n v="0"/>
    <n v="100"/>
    <n v="0"/>
    <s v="P"/>
    <n v="5"/>
    <s v="10-20 years"/>
    <n v="0"/>
    <n v="0"/>
    <n v="0"/>
    <n v="100"/>
    <n v="0"/>
    <n v="100"/>
    <n v="0"/>
    <n v="0"/>
    <n v="0"/>
    <n v="14200"/>
    <n v="100"/>
    <n v="0"/>
    <n v="0"/>
    <n v="0"/>
    <b v="0"/>
    <n v="0"/>
    <n v="100"/>
    <n v="0"/>
    <n v="0"/>
    <n v="0"/>
    <n v="0.630718"/>
    <n v="0.630718"/>
    <s v="NA"/>
    <n v="0"/>
    <n v="0.105405"/>
    <n v="9561.6859999999997"/>
    <s v="NA"/>
    <n v="0"/>
    <n v="1597.9459999999999"/>
    <n v="14.427160000000001"/>
    <n v="19"/>
    <s v="Y"/>
    <n v="5"/>
    <n v="0"/>
    <n v="0"/>
    <n v="0"/>
    <n v="10.457520000000001"/>
    <n v="13.19903"/>
    <n v="11.84891"/>
    <n v="0"/>
    <n v="0"/>
    <n v="0"/>
    <n v="5.4079699999999997"/>
    <n v="15.67385"/>
    <n v="3.4086630000000002"/>
    <n v="0"/>
    <n v="0"/>
    <n v="0"/>
    <n v="80.339449999999999"/>
    <n v="66.177490000000006"/>
    <n v="83.726489999999998"/>
    <n v="0"/>
    <n v="0"/>
    <n v="0"/>
    <n v="3.7950659999999998"/>
    <n v="4.9496349999999998"/>
    <n v="1.015936"/>
    <n v="0"/>
    <n v="0"/>
    <n v="0"/>
    <n v="0"/>
    <n v="0"/>
    <n v="0"/>
    <n v="100"/>
    <n v="100"/>
    <n v="100"/>
    <n v="31.578949999999999"/>
    <n v="31.578949999999999"/>
    <n v="31.578949999999999"/>
    <n v="68.421049999999994"/>
    <n v="68.421049999999994"/>
    <n v="68.421049999999994"/>
    <n v="0"/>
    <n v="0"/>
    <n v="0"/>
    <n v="100"/>
    <n v="100"/>
    <n v="100"/>
    <n v="0"/>
    <n v="0"/>
    <n v="0"/>
    <n v="0"/>
    <n v="0"/>
    <n v="0"/>
    <n v="0"/>
    <n v="0"/>
    <n v="0"/>
    <n v="0"/>
    <n v="0"/>
    <n v="0"/>
    <n v="0"/>
    <n v="0"/>
    <n v="0"/>
    <n v="100"/>
    <n v="100"/>
    <n v="100"/>
    <n v="0"/>
    <n v="0"/>
    <n v="0"/>
    <n v="100"/>
    <n v="100"/>
    <n v="100"/>
    <n v="0"/>
    <n v="0"/>
    <n v="0"/>
    <n v="0"/>
    <n v="0"/>
    <n v="0"/>
    <s v="NA"/>
    <s v="NA"/>
    <s v="NA"/>
    <s v="NA"/>
    <s v="NA"/>
    <s v="NA"/>
    <s v="NA"/>
    <s v="NA"/>
    <s v="NA"/>
    <s v="NA"/>
    <s v="NA"/>
    <s v="NA"/>
    <n v="0"/>
    <n v="0"/>
    <n v="0"/>
    <n v="10.457520000000001"/>
    <n v="13.19903"/>
    <n v="11.84891"/>
    <n v="0"/>
    <n v="0"/>
    <n v="0"/>
    <n v="0"/>
    <n v="0"/>
    <n v="0"/>
    <n v="89.542479999999998"/>
    <n v="86.800970000000007"/>
    <n v="88.151089999999996"/>
    <s v="NA"/>
    <s v="NA"/>
    <s v="NA"/>
    <s v="NA"/>
    <s v="NA"/>
    <s v="NA"/>
    <s v="NA"/>
    <s v="NA"/>
    <s v="NA"/>
    <s v="NA"/>
    <s v="NA"/>
    <s v="NA"/>
    <s v="NA"/>
    <s v="NA"/>
    <s v="NA"/>
    <b v="0"/>
    <n v="0"/>
    <b v="0"/>
    <n v="0"/>
    <b v="0"/>
    <n v="0"/>
    <b v="0"/>
    <n v="0"/>
    <b v="1"/>
    <n v="100"/>
    <b v="0"/>
    <n v="0"/>
    <b v="0"/>
    <n v="0"/>
    <b v="0"/>
    <n v="0"/>
    <n v="23.780529999999999"/>
    <n v="66.666669999999996"/>
    <n v="23.780529999999999"/>
    <n v="76.219470000000001"/>
    <n v="33.333329999999997"/>
    <n v="76.219470000000001"/>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15.353999999999999"/>
    <n v="8"/>
    <n v="8"/>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8.56982"/>
    <n v="59.323410000000003"/>
    <s v="model"/>
    <n v="129918.5"/>
    <n v="899342.8"/>
    <s v="NA"/>
    <s v="NA"/>
    <s v="NA"/>
    <s v="NA"/>
    <s v="NA"/>
    <s v="NA"/>
    <s v="NA"/>
    <s v="NA"/>
    <s v="NA"/>
    <s v="NA"/>
    <s v="NA"/>
    <s v="NA"/>
    <s v="NA"/>
    <s v="NA"/>
    <s v="NA"/>
    <s v="NA"/>
    <s v="NA"/>
    <s v="NA"/>
    <s v="NA"/>
    <s v="NA"/>
    <s v="NA"/>
    <s v="NA"/>
    <s v="NA"/>
    <s v="NA"/>
    <n v="0.46971000000000002"/>
    <n v="1.111199"/>
    <s v="model"/>
    <n v="7120.8069999999998"/>
    <n v="16845.77"/>
    <s v="NA"/>
    <s v="NA"/>
    <s v="NA"/>
    <s v="NA"/>
    <s v="NA"/>
    <s v="NA"/>
    <s v="NA"/>
    <s v="NA"/>
    <s v="NA"/>
    <s v="NA"/>
    <s v="NA"/>
    <s v="NA"/>
    <s v="NA"/>
    <s v="NA"/>
    <s v="NA"/>
    <s v="NA"/>
    <s v="NA"/>
    <s v="NA"/>
    <s v="NA"/>
    <s v="NA"/>
    <s v="NA"/>
    <s v="NA"/>
    <s v="NA"/>
    <s v="NA"/>
  </r>
  <r>
    <x v="179"/>
    <x v="1"/>
    <s v="core"/>
    <x v="6"/>
    <x v="0"/>
    <s v="20,001-100,000"/>
    <s v="urban"/>
    <n v="22"/>
    <n v="158.30189999999999"/>
    <n v="9806802"/>
    <n v="9806802"/>
    <n v="9806802"/>
    <n v="1908"/>
    <n v="1908"/>
    <s v="Pre-1980"/>
    <s v="F"/>
    <m/>
    <s v="Office- Admin, Professional, Government, Financial"/>
    <m/>
    <s v="Office"/>
    <s v="Office"/>
    <s v="Medium Office"/>
    <b v="0"/>
    <s v="Office"/>
    <n v="79"/>
    <s v="NA"/>
    <n v="0"/>
    <s v="NA"/>
    <n v="0"/>
    <n v="21"/>
    <n v="0"/>
    <n v="0"/>
    <n v="61950"/>
    <n v="61950"/>
    <n v="0"/>
    <x v="2"/>
    <n v="100"/>
    <n v="0"/>
    <n v="100"/>
    <n v="100"/>
    <n v="100"/>
    <n v="0"/>
    <n v="0"/>
    <n v="6"/>
    <n v="1"/>
    <n v="24"/>
    <s v="S"/>
    <n v="0"/>
    <n v="6325"/>
    <n v="648"/>
    <s v="6000-8000 HDD"/>
    <n v="5"/>
    <n v="95"/>
    <n v="16"/>
    <s v="Yes"/>
    <n v="50"/>
    <n v="50"/>
    <n v="50"/>
    <n v="50"/>
    <n v="0"/>
    <n v="0"/>
    <n v="0"/>
    <s v="50-59 Hrs/Wk"/>
    <n v="52"/>
    <b v="1"/>
    <b v="0"/>
    <b v="0"/>
    <b v="0"/>
    <b v="0"/>
    <b v="0"/>
    <b v="1"/>
    <b v="0"/>
    <b v="1"/>
    <s v="NA"/>
    <s v="NA"/>
    <s v="NA"/>
    <s v="NA"/>
    <s v="Yes"/>
    <n v="1"/>
    <n v="75"/>
    <s v="No"/>
    <s v="Yes"/>
    <n v="1"/>
    <n v="75"/>
    <s v="No"/>
    <s v="No"/>
    <s v="NA"/>
    <s v="NA"/>
    <s v="No"/>
    <s v="No"/>
    <s v="NA"/>
    <s v="NA"/>
    <s v="No"/>
    <s v="No"/>
    <s v="NA"/>
    <s v="NA"/>
    <s v="No"/>
    <s v="No"/>
    <s v="NA"/>
    <s v="NA"/>
    <s v="No"/>
    <s v="Yes"/>
    <n v="14"/>
    <n v="100"/>
    <s v="No"/>
    <s v="No"/>
    <s v="NA"/>
    <s v="NA"/>
    <s v="No"/>
    <n v="386"/>
    <n v="386"/>
    <n v="12"/>
    <n v="27792"/>
    <n v="15"/>
    <n v="100"/>
    <n v="0"/>
    <n v="0"/>
    <n v="0"/>
    <n v="0"/>
    <n v="0"/>
    <n v="0"/>
    <n v="0"/>
    <n v="0"/>
    <n v="0"/>
    <n v="100"/>
    <n v="0"/>
    <n v="0"/>
    <n v="4168.8"/>
    <n v="0"/>
    <n v="100"/>
    <n v="0"/>
    <s v="P"/>
    <n v="5"/>
    <s v="10-20 years"/>
    <n v="100"/>
    <n v="0"/>
    <n v="0"/>
    <n v="0"/>
    <n v="0"/>
    <n v="100"/>
    <n v="0"/>
    <n v="0"/>
    <n v="0"/>
    <n v="8850"/>
    <n v="100"/>
    <n v="0"/>
    <n v="0"/>
    <n v="0"/>
    <b v="0"/>
    <n v="0"/>
    <n v="0"/>
    <n v="0"/>
    <n v="0"/>
    <n v="100"/>
    <n v="1.2462089999999999"/>
    <n v="1.2462089999999999"/>
    <s v="NA"/>
    <n v="0"/>
    <n v="4.4290000000000003E-2"/>
    <n v="77202.66"/>
    <s v="NA"/>
    <n v="0"/>
    <n v="2743.7469999999998"/>
    <n v="9.0960090000000005"/>
    <n v="9.0960090000000005"/>
    <s v="Y"/>
    <n v="50"/>
    <n v="0"/>
    <n v="0"/>
    <n v="0"/>
    <n v="80.110680000000002"/>
    <n v="82.561959999999999"/>
    <n v="80.547700000000006"/>
    <n v="18.666530000000002"/>
    <n v="14.442"/>
    <n v="18.768360000000001"/>
    <n v="1.2227870000000001"/>
    <n v="2.9960339999999999"/>
    <n v="0.6839330000000000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81.360320000000002"/>
    <n v="86.735839999999996"/>
    <n v="81.360320000000002"/>
    <n v="18.639679999999998"/>
    <n v="13.26416"/>
    <n v="18.639679999999998"/>
    <n v="0"/>
    <n v="0"/>
    <n v="0"/>
    <n v="0"/>
    <n v="0"/>
    <n v="0"/>
    <n v="100"/>
    <n v="100"/>
    <n v="100"/>
    <n v="0"/>
    <n v="0"/>
    <n v="0"/>
    <n v="0"/>
    <n v="0"/>
    <n v="0"/>
    <n v="0"/>
    <n v="0"/>
    <n v="0"/>
    <n v="98.777209999999997"/>
    <n v="97.003969999999995"/>
    <n v="99.316069999999996"/>
    <n v="1.2227870000000001"/>
    <n v="2.9960339999999999"/>
    <n v="0.68393300000000001"/>
    <n v="0"/>
    <n v="0"/>
    <n v="0"/>
    <n v="0"/>
    <n v="0"/>
    <n v="0"/>
    <s v="NA"/>
    <s v="NA"/>
    <s v="NA"/>
    <s v="NA"/>
    <s v="NA"/>
    <s v="NA"/>
    <s v="NA"/>
    <s v="NA"/>
    <s v="NA"/>
    <s v="NA"/>
    <s v="NA"/>
    <s v="NA"/>
    <s v="NA"/>
    <s v="NA"/>
    <s v="NA"/>
    <b v="0"/>
    <n v="0"/>
    <b v="0"/>
    <n v="0"/>
    <b v="0"/>
    <n v="0"/>
    <b v="0"/>
    <n v="0"/>
    <b v="1"/>
    <n v="100"/>
    <b v="0"/>
    <n v="0"/>
    <b v="0"/>
    <n v="0"/>
    <b v="0"/>
    <n v="0"/>
    <n v="46.469299999999997"/>
    <n v="94.936710000000005"/>
    <n v="49.186950000000003"/>
    <n v="53.530700000000003"/>
    <n v="5.0632910000000004"/>
    <n v="50.813049999999997"/>
    <n v="0"/>
    <n v="0"/>
    <n v="0"/>
    <n v="0"/>
    <n v="0"/>
    <n v="0"/>
    <n v="0"/>
    <n v="0"/>
    <n v="0"/>
    <n v="0"/>
    <n v="0"/>
    <n v="0"/>
    <n v="0"/>
    <n v="0"/>
    <n v="0"/>
    <n v="0"/>
    <n v="0"/>
    <n v="0"/>
    <n v="0"/>
    <n v="0"/>
    <n v="0"/>
    <n v="53.530700000000003"/>
    <n v="5.0632910000000004"/>
    <n v="50.813049999999997"/>
    <n v="46.469299999999997"/>
    <n v="94.936710000000005"/>
    <n v="49.186950000000003"/>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A"/>
    <s v="NA"/>
    <s v="NA"/>
    <s v="NA"/>
    <n v="0"/>
    <n v="0"/>
    <s v="Other"/>
    <s v="Other"/>
    <s v="None"/>
    <s v="20+ Years"/>
    <s v="None"/>
    <s v="NA"/>
    <s v="NA"/>
    <s v="NA"/>
    <s v="NA"/>
    <s v="NA"/>
    <s v="NA"/>
    <s v="NA"/>
    <s v="NA"/>
    <s v="NA"/>
    <s v="NA"/>
    <s v="NA"/>
    <s v="Unknown"/>
    <s v="20+ Years"/>
    <s v="None"/>
    <s v="NA"/>
    <s v="NA"/>
    <s v="NA"/>
    <s v="NA"/>
    <s v="NA"/>
    <s v="NA"/>
    <s v="NA"/>
    <s v="NA"/>
    <b v="0"/>
    <b v="0"/>
    <b v="0"/>
    <b v="0"/>
    <b v="1"/>
    <b v="0"/>
    <b v="0"/>
    <b v="0"/>
    <b v="0"/>
    <b v="0"/>
    <b v="0"/>
    <n v="92.123999999999995"/>
    <n v="10"/>
    <n v="10"/>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180"/>
    <n v="20"/>
    <n v="10"/>
    <n v="20"/>
    <n v="5"/>
    <n v="0"/>
    <n v="0"/>
    <n v="0"/>
    <n v="0"/>
    <n v="14.798400000000001"/>
    <n v="4.3061949999999998"/>
    <s v="model"/>
    <n v="916761"/>
    <n v="266768.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80"/>
    <x v="1"/>
    <s v="core"/>
    <x v="10"/>
    <x v="1"/>
    <s v="&lt;50,001"/>
    <s v="urban"/>
    <n v="45"/>
    <n v="138.43430000000001"/>
    <n v="2295102"/>
    <n v="2295102"/>
    <n v="2295102"/>
    <n v="2004"/>
    <n v="2004"/>
    <s v="2004-2013"/>
    <s v="F"/>
    <m/>
    <s v="Retirement Home"/>
    <m/>
    <s v="Hotel-Motel"/>
    <s v="Lodging"/>
    <s v="Lodging"/>
    <b v="0"/>
    <s v="Guest Room"/>
    <n v="42"/>
    <s v="Dining"/>
    <n v="18"/>
    <s v="Office"/>
    <n v="2"/>
    <n v="38"/>
    <n v="0"/>
    <n v="0"/>
    <n v="16579"/>
    <n v="16579"/>
    <n v="0"/>
    <x v="0"/>
    <n v="100"/>
    <n v="0"/>
    <n v="0"/>
    <n v="100"/>
    <n v="0"/>
    <n v="0"/>
    <n v="0"/>
    <n v="1"/>
    <n v="0"/>
    <n v="12"/>
    <s v="M"/>
    <n v="2"/>
    <n v="5752"/>
    <n v="579"/>
    <s v="&lt; 6000 HDD"/>
    <n v="100"/>
    <n v="0"/>
    <n v="0"/>
    <s v="No"/>
    <n v="168"/>
    <n v="168"/>
    <n v="168"/>
    <n v="168"/>
    <n v="1"/>
    <n v="1"/>
    <n v="1"/>
    <s v="120-168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515"/>
    <n v="0"/>
    <n v="12"/>
    <n v="6180"/>
    <n v="30"/>
    <n v="0"/>
    <n v="0"/>
    <n v="0"/>
    <n v="0"/>
    <n v="0"/>
    <n v="100"/>
    <n v="0"/>
    <n v="0"/>
    <n v="0"/>
    <n v="100"/>
    <n v="0"/>
    <n v="0"/>
    <n v="0"/>
    <n v="1854"/>
    <n v="0"/>
    <n v="100"/>
    <n v="0"/>
    <s v="P"/>
    <n v="50"/>
    <s v="5-10 years"/>
    <n v="100"/>
    <n v="0"/>
    <n v="0"/>
    <n v="0"/>
    <n v="0"/>
    <n v="0"/>
    <n v="0"/>
    <n v="100"/>
    <n v="0"/>
    <n v="18970.5"/>
    <n v="0"/>
    <n v="0"/>
    <n v="0"/>
    <n v="100"/>
    <b v="1"/>
    <s v="NA"/>
    <n v="100"/>
    <n v="0"/>
    <n v="0"/>
    <n v="0"/>
    <n v="1.3068850000000001"/>
    <n v="1.3068850000000001"/>
    <s v="NA"/>
    <n v="0"/>
    <n v="8.6857000000000004E-2"/>
    <n v="21666.84"/>
    <s v="NA"/>
    <n v="0"/>
    <n v="1440"/>
    <n v="9.0181480000000001"/>
    <n v="9.8494060000000001"/>
    <s v="Y"/>
    <n v="75"/>
    <n v="0"/>
    <n v="0"/>
    <n v="0"/>
    <n v="22.89359"/>
    <n v="39.512560000000001"/>
    <n v="49.431049999999999"/>
    <n v="6.8127560000000003"/>
    <n v="8.3554040000000001"/>
    <n v="14.70987"/>
    <n v="0"/>
    <n v="0"/>
    <n v="0"/>
    <n v="0"/>
    <n v="0"/>
    <n v="0"/>
    <n v="0"/>
    <n v="0"/>
    <n v="0"/>
    <n v="0"/>
    <n v="0"/>
    <n v="0"/>
    <n v="70.293660000000003"/>
    <n v="52.132040000000003"/>
    <n v="35.859079999999999"/>
    <n v="0"/>
    <n v="0"/>
    <n v="0"/>
    <n v="0"/>
    <n v="0"/>
    <n v="0"/>
    <n v="100"/>
    <n v="100"/>
    <n v="100"/>
    <s v="NA"/>
    <s v="NA"/>
    <s v="NA"/>
    <s v="NA"/>
    <s v="NA"/>
    <s v="NA"/>
    <n v="0"/>
    <n v="0"/>
    <n v="0"/>
    <n v="82.651849999999996"/>
    <n v="72.65916"/>
    <n v="82.651849999999996"/>
    <n v="0"/>
    <n v="0"/>
    <n v="0"/>
    <n v="17.34815"/>
    <n v="27.34084"/>
    <n v="17.34815"/>
    <n v="0"/>
    <n v="0"/>
    <n v="0"/>
    <n v="0"/>
    <n v="0"/>
    <n v="0"/>
    <s v="NA"/>
    <s v="NA"/>
    <s v="NA"/>
    <s v="NA"/>
    <s v="NA"/>
    <s v="NA"/>
    <n v="0"/>
    <n v="0"/>
    <n v="0"/>
    <n v="100"/>
    <n v="100"/>
    <n v="100"/>
    <n v="0"/>
    <n v="0"/>
    <n v="0"/>
    <n v="0"/>
    <n v="0"/>
    <n v="0"/>
    <n v="0"/>
    <n v="0"/>
    <n v="0"/>
    <n v="100"/>
    <n v="100"/>
    <n v="100"/>
    <n v="0"/>
    <n v="0"/>
    <n v="0"/>
    <n v="0"/>
    <n v="0"/>
    <n v="0"/>
    <n v="0"/>
    <n v="0"/>
    <n v="0"/>
    <n v="29.706340000000001"/>
    <n v="47.867959999999997"/>
    <n v="64.140919999999994"/>
    <n v="16.26107"/>
    <n v="21.62575"/>
    <n v="8.2953010000000003"/>
    <n v="0"/>
    <n v="0"/>
    <n v="0"/>
    <n v="54.032589999999999"/>
    <n v="30.50629"/>
    <n v="27.56378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48"/>
    <n v="52"/>
    <s v="Heat Pump"/>
    <s v="Electricity"/>
    <s v="None"/>
    <s v="5-9 Years"/>
    <s v="Furnace"/>
    <s v="Natural Gas"/>
    <s v="None"/>
    <s v="NA"/>
    <s v="NA"/>
    <s v="NA"/>
    <s v="NA"/>
    <s v="NA"/>
    <s v="NA"/>
    <s v="NA"/>
    <s v="NA"/>
    <s v="NA"/>
    <s v="DX - Air"/>
    <s v="5-9 Years"/>
    <s v="DX - Air"/>
    <s v="NA"/>
    <s v="NA"/>
    <s v="NA"/>
    <s v="NA"/>
    <s v="NA"/>
    <s v="NA"/>
    <s v="NA"/>
    <s v="NA"/>
    <b v="0"/>
    <b v="0"/>
    <b v="0"/>
    <b v="0"/>
    <b v="0"/>
    <b v="1"/>
    <b v="0"/>
    <b v="0"/>
    <b v="0"/>
    <b v="0"/>
    <b v="0"/>
    <n v="264"/>
    <n v="9"/>
    <n v="9"/>
    <n v="100"/>
    <n v="0"/>
    <n v="0"/>
    <n v="0"/>
    <n v="0"/>
    <n v="0"/>
    <n v="100"/>
    <n v="0"/>
    <s v="NA"/>
    <s v="NA"/>
    <s v="NA"/>
    <s v="NA"/>
    <s v="NA"/>
    <s v="NA"/>
    <s v="NA"/>
    <s v="NA"/>
    <s v="NA"/>
    <s v="NA"/>
    <s v="NA"/>
    <s v="NA"/>
    <s v="NA"/>
    <s v="NA"/>
    <s v="NA"/>
    <s v="NA"/>
    <s v="NA"/>
    <s v="NA"/>
    <s v="NA"/>
    <s v="NA"/>
    <n v="0"/>
    <n v="0"/>
    <n v="0"/>
    <n v="0"/>
    <n v="0"/>
    <n v="0"/>
    <n v="0"/>
    <b v="0"/>
    <b v="0"/>
    <b v="0"/>
    <b v="0"/>
    <b v="1"/>
    <b v="0"/>
    <n v="320"/>
    <s v="N"/>
    <s v="N"/>
    <s v="N"/>
    <s v="N"/>
    <s v="N"/>
    <s v="E"/>
    <s v="E"/>
    <s v="NA"/>
    <s v="NA"/>
    <s v="NA"/>
    <b v="1"/>
    <s v="S"/>
    <n v="100"/>
    <n v="2"/>
    <n v="0"/>
    <n v="28"/>
    <n v="100"/>
    <n v="0"/>
    <x v="0"/>
    <n v="0"/>
    <s v="N"/>
    <n v="0"/>
    <n v="0"/>
    <n v="0"/>
    <b v="0"/>
    <b v="0"/>
    <s v="None"/>
    <b v="0"/>
    <b v="0"/>
    <s v="None"/>
    <n v="0"/>
    <n v="1"/>
    <n v="0"/>
    <n v="0"/>
    <n v="1"/>
    <n v="2"/>
    <n v="0"/>
    <n v="0"/>
    <n v="0"/>
    <n v="0"/>
    <n v="16.093229999999998"/>
    <n v="47.235750000000003"/>
    <s v="model"/>
    <n v="266809.59999999998"/>
    <n v="783121.5"/>
    <s v="NA"/>
    <s v="NA"/>
    <s v="NA"/>
    <s v="NA"/>
    <s v="NA"/>
    <s v="NA"/>
    <s v="NA"/>
    <s v="NA"/>
    <s v="NA"/>
    <s v="NA"/>
    <s v="NA"/>
    <s v="NA"/>
    <s v="NA"/>
    <s v="NA"/>
    <s v="NA"/>
    <s v="NA"/>
    <s v="NA"/>
    <s v="NA"/>
    <s v="NA"/>
    <s v="NA"/>
    <s v="NA"/>
    <s v="NA"/>
    <s v="NA"/>
    <s v="NA"/>
    <n v="0.45436700000000002"/>
    <n v="1.7012780000000001"/>
    <s v="model"/>
    <n v="7532.9549999999999"/>
    <n v="28205.48"/>
    <s v="NA"/>
    <s v="NA"/>
    <s v="NA"/>
    <s v="NA"/>
    <s v="NA"/>
    <s v="NA"/>
    <s v="NA"/>
    <s v="NA"/>
    <s v="NA"/>
    <s v="NA"/>
    <s v="NA"/>
    <s v="NA"/>
    <s v="NA"/>
    <s v="NA"/>
    <s v="NA"/>
    <s v="NA"/>
    <s v="NA"/>
    <s v="NA"/>
    <s v="NA"/>
    <s v="NA"/>
    <s v="NA"/>
    <s v="NA"/>
    <s v="NA"/>
    <s v="NA"/>
  </r>
  <r>
    <x v="181"/>
    <x v="1"/>
    <s v="core"/>
    <x v="4"/>
    <x v="1"/>
    <s v="20,001-100,000"/>
    <s v="urban"/>
    <n v="73"/>
    <n v="115.11109999999999"/>
    <n v="9158701"/>
    <n v="9158701"/>
    <n v="9158701"/>
    <n v="2005"/>
    <n v="2005"/>
    <s v="2004-2013"/>
    <s v="F"/>
    <m/>
    <s v="Movie Theater"/>
    <m/>
    <s v="Other"/>
    <s v="Public Assembly"/>
    <s v="Other"/>
    <b v="0"/>
    <s v="Assembly / Recreation"/>
    <n v="60"/>
    <s v="Other"/>
    <n v="20"/>
    <s v="Office"/>
    <n v="3"/>
    <n v="17"/>
    <n v="0"/>
    <n v="0"/>
    <n v="79564"/>
    <n v="79564"/>
    <n v="0"/>
    <x v="2"/>
    <n v="100"/>
    <n v="0"/>
    <n v="100"/>
    <n v="100"/>
    <n v="100"/>
    <n v="0"/>
    <n v="0"/>
    <n v="2"/>
    <n v="0"/>
    <n v="735"/>
    <s v="S"/>
    <n v="0"/>
    <n v="5752"/>
    <n v="579"/>
    <s v="&lt; 6000 HDD"/>
    <n v="100"/>
    <n v="0"/>
    <n v="0"/>
    <s v="NA"/>
    <n v="91"/>
    <n v="98"/>
    <n v="91"/>
    <n v="40.727269999999997"/>
    <n v="1"/>
    <n v="1"/>
    <n v="0"/>
    <s v="80-119 Hrs/Wk"/>
    <n v="52"/>
    <b v="1"/>
    <b v="1"/>
    <b v="0"/>
    <b v="0"/>
    <b v="0"/>
    <b v="0"/>
    <b v="0"/>
    <b v="0"/>
    <b v="0"/>
    <s v="NA"/>
    <s v="NA"/>
    <s v="NA"/>
    <s v="NA"/>
    <s v="Yes"/>
    <n v="1"/>
    <n v="100"/>
    <s v="Unknown"/>
    <s v="No"/>
    <s v="NA"/>
    <s v="NA"/>
    <s v="No"/>
    <s v="No"/>
    <s v="NA"/>
    <s v="NA"/>
    <s v="Unknown"/>
    <s v="No"/>
    <s v="NA"/>
    <s v="NA"/>
    <s v="No"/>
    <s v="No"/>
    <s v="NA"/>
    <s v="NA"/>
    <s v="No"/>
    <s v="No"/>
    <s v="NA"/>
    <s v="NA"/>
    <s v="No"/>
    <s v="No"/>
    <s v="NA"/>
    <s v="NA"/>
    <s v="No"/>
    <s v="No"/>
    <s v="NA"/>
    <s v="NA"/>
    <s v="No"/>
    <n v="1128"/>
    <n v="985"/>
    <n v="12"/>
    <n v="25356"/>
    <n v="85"/>
    <n v="0"/>
    <n v="0"/>
    <n v="0"/>
    <n v="0"/>
    <n v="0"/>
    <n v="100"/>
    <n v="0"/>
    <n v="0"/>
    <n v="100"/>
    <n v="0"/>
    <n v="0"/>
    <n v="0"/>
    <n v="0"/>
    <n v="21552.6"/>
    <n v="0"/>
    <n v="0"/>
    <n v="100"/>
    <s v="S"/>
    <n v="0"/>
    <s v="Age of Building"/>
    <n v="100"/>
    <n v="0"/>
    <n v="0"/>
    <n v="0"/>
    <n v="0"/>
    <n v="0"/>
    <n v="100"/>
    <n v="0"/>
    <n v="0"/>
    <n v="47630.7"/>
    <n v="100"/>
    <n v="0"/>
    <n v="0"/>
    <n v="0"/>
    <b v="0"/>
    <n v="0"/>
    <n v="100"/>
    <n v="0"/>
    <n v="0"/>
    <n v="0"/>
    <n v="0.40939199999999998"/>
    <n v="0.40939199999999998"/>
    <s v="NA"/>
    <n v="0"/>
    <n v="0.10620400000000001"/>
    <n v="32572.84"/>
    <s v="NA"/>
    <n v="0"/>
    <n v="8450"/>
    <n v="14.755050000000001"/>
    <n v="18.464770000000001"/>
    <s v="Y"/>
    <s v="NA"/>
    <n v="0"/>
    <n v="0"/>
    <n v="0"/>
    <n v="40.914029999999997"/>
    <n v="21.110379999999999"/>
    <n v="65.967879999999994"/>
    <n v="0"/>
    <n v="0"/>
    <n v="0"/>
    <n v="11.230409999999999"/>
    <n v="25.524730000000002"/>
    <n v="10.072929999999999"/>
    <n v="0"/>
    <n v="0"/>
    <n v="0"/>
    <n v="0"/>
    <n v="0"/>
    <n v="0"/>
    <n v="4.5013059999999996"/>
    <n v="21.51519"/>
    <n v="7.443791"/>
    <n v="43.35425"/>
    <n v="31.849699999999999"/>
    <n v="16.5154"/>
    <n v="0"/>
    <n v="0"/>
    <n v="0"/>
    <n v="0"/>
    <n v="0"/>
    <n v="0"/>
    <n v="100"/>
    <n v="100"/>
    <n v="100"/>
    <n v="62.53931"/>
    <n v="70.82217"/>
    <n v="62.53931"/>
    <n v="37.46069"/>
    <n v="29.17783"/>
    <n v="37.46069"/>
    <n v="0"/>
    <n v="0"/>
    <n v="0"/>
    <n v="0"/>
    <n v="0"/>
    <n v="0"/>
    <n v="0"/>
    <n v="0"/>
    <n v="0"/>
    <n v="100"/>
    <n v="100"/>
    <n v="100"/>
    <n v="0"/>
    <n v="0"/>
    <n v="0"/>
    <n v="0"/>
    <n v="0"/>
    <n v="0"/>
    <s v="NA"/>
    <s v="NA"/>
    <s v="NA"/>
    <s v="NA"/>
    <s v="NA"/>
    <s v="NA"/>
    <n v="0"/>
    <n v="0"/>
    <n v="0"/>
    <n v="0"/>
    <n v="0"/>
    <n v="0"/>
    <n v="100"/>
    <n v="100"/>
    <n v="100"/>
    <n v="0"/>
    <n v="0"/>
    <n v="0"/>
    <s v="NA"/>
    <s v="NA"/>
    <s v="NA"/>
    <s v="NA"/>
    <s v="NA"/>
    <s v="NA"/>
    <s v="NA"/>
    <s v="NA"/>
    <s v="NA"/>
    <s v="NA"/>
    <s v="NA"/>
    <s v="NA"/>
    <n v="0"/>
    <n v="0"/>
    <n v="0"/>
    <n v="40.914029999999997"/>
    <n v="21.110379999999999"/>
    <n v="65.967879999999994"/>
    <n v="52.062550000000002"/>
    <n v="60.812449999999998"/>
    <n v="27.732579999999999"/>
    <n v="5.401567"/>
    <n v="12.90911"/>
    <n v="4.8448440000000002"/>
    <n v="1.621855"/>
    <n v="5.1680580000000003"/>
    <n v="1.454696"/>
    <s v="NA"/>
    <s v="NA"/>
    <s v="NA"/>
    <s v="NA"/>
    <s v="NA"/>
    <s v="NA"/>
    <s v="NA"/>
    <s v="NA"/>
    <s v="NA"/>
    <s v="NA"/>
    <s v="NA"/>
    <s v="NA"/>
    <s v="NA"/>
    <s v="NA"/>
    <s v="NA"/>
    <b v="0"/>
    <n v="0"/>
    <b v="1"/>
    <n v="69.474249999999998"/>
    <b v="0"/>
    <n v="0"/>
    <b v="0"/>
    <n v="0"/>
    <b v="1"/>
    <n v="30.525749999999999"/>
    <b v="0"/>
    <n v="0"/>
    <b v="0"/>
    <n v="0"/>
    <b v="0"/>
    <n v="0"/>
    <n v="47.171599999999998"/>
    <n v="83.636359999999996"/>
    <n v="34.663789999999999"/>
    <n v="52.828400000000002"/>
    <n v="16.36364"/>
    <n v="65.336209999999994"/>
    <n v="0"/>
    <n v="0"/>
    <n v="0"/>
    <n v="0"/>
    <n v="0"/>
    <n v="0"/>
    <n v="0"/>
    <n v="0"/>
    <n v="0"/>
    <n v="0"/>
    <n v="0"/>
    <n v="0"/>
    <n v="0"/>
    <n v="0"/>
    <n v="0"/>
    <n v="0"/>
    <n v="0"/>
    <n v="0"/>
    <n v="0"/>
    <n v="0"/>
    <n v="0"/>
    <n v="25.751480000000001"/>
    <n v="30.909089999999999"/>
    <n v="28.561260000000001"/>
    <n v="52.828400000000002"/>
    <n v="16.36364"/>
    <n v="65.336209999999994"/>
    <n v="21.420120000000001"/>
    <n v="52.727269999999997"/>
    <n v="6.1025309999999999"/>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None"/>
    <s v="A"/>
    <s v="N"/>
    <s v="NA"/>
    <n v="8.1199999999999992"/>
    <n v="0"/>
    <n v="100"/>
    <s v="Furnace"/>
    <s v="Natural Gas"/>
    <s v="None"/>
    <s v="5-9 Years"/>
    <s v="Furnace"/>
    <s v="Natural Gas"/>
    <s v="None"/>
    <s v="5-9 Years"/>
    <s v="NA"/>
    <s v="NA"/>
    <s v="NA"/>
    <s v="NA"/>
    <s v="NA"/>
    <s v="NA"/>
    <s v="NA"/>
    <s v="NA"/>
    <s v="DX - Air"/>
    <s v="5-9 Years"/>
    <s v="DX - Air"/>
    <s v="5-9 Years"/>
    <s v="NA"/>
    <s v="NA"/>
    <s v="NA"/>
    <s v="NA"/>
    <s v="NA"/>
    <s v="NA"/>
    <s v="NA"/>
    <b v="1"/>
    <b v="0"/>
    <b v="0"/>
    <b v="0"/>
    <b v="0"/>
    <b v="0"/>
    <b v="0"/>
    <b v="0"/>
    <b v="0"/>
    <b v="1"/>
    <b v="1"/>
    <n v="40"/>
    <n v="8"/>
    <n v="8"/>
    <n v="100"/>
    <n v="0"/>
    <n v="0"/>
    <n v="0"/>
    <n v="0"/>
    <n v="0"/>
    <n v="100"/>
    <n v="0"/>
    <s v="NA"/>
    <s v="NA"/>
    <s v="NA"/>
    <s v="NA"/>
    <s v="NA"/>
    <s v="NA"/>
    <s v="NA"/>
    <s v="NA"/>
    <s v="NA"/>
    <s v="NA"/>
    <s v="NA"/>
    <s v="NA"/>
    <s v="NA"/>
    <s v="NA"/>
    <s v="NA"/>
    <s v="NA"/>
    <s v="NA"/>
    <s v="NA"/>
    <s v="NA"/>
    <s v="NA"/>
    <n v="0"/>
    <n v="0"/>
    <n v="2"/>
    <n v="2"/>
    <n v="1"/>
    <n v="0"/>
    <n v="3"/>
    <b v="1"/>
    <b v="0"/>
    <b v="0"/>
    <b v="0"/>
    <b v="0"/>
    <b v="0"/>
    <n v="275"/>
    <s v="N"/>
    <s v="E"/>
    <s v="N"/>
    <s v="N"/>
    <s v="N"/>
    <s v="N"/>
    <s v="N"/>
    <s v="NA"/>
    <s v="NA"/>
    <s v="NA"/>
    <s v="NA"/>
    <s v="NA"/>
    <s v="NA"/>
    <s v="NA"/>
    <s v="NA"/>
    <n v="0"/>
    <n v="0"/>
    <n v="0"/>
    <x v="1"/>
    <s v="NA"/>
    <s v="NA"/>
    <n v="0"/>
    <n v="0"/>
    <n v="0"/>
    <s v="NA"/>
    <s v="NA"/>
    <s v="NA"/>
    <s v="NA"/>
    <s v="NA"/>
    <s v="NA"/>
    <n v="0"/>
    <n v="4"/>
    <n v="0"/>
    <n v="1"/>
    <n v="2"/>
    <n v="0"/>
    <n v="0"/>
    <n v="0"/>
    <n v="0"/>
    <n v="0"/>
    <n v="14.137639999999999"/>
    <n v="13.49803"/>
    <s v="actual"/>
    <n v="1124847"/>
    <n v="1073957"/>
    <n v="90729"/>
    <n v="78456"/>
    <n v="86544.52"/>
    <n v="85317.55"/>
    <n v="96497.93"/>
    <n v="103397.4"/>
    <n v="116072.6"/>
    <n v="111671.9"/>
    <n v="93308.06"/>
    <n v="85206"/>
    <n v="84904"/>
    <n v="92741.94"/>
    <n v="89533.13"/>
    <n v="80324.289999999994"/>
    <n v="88236.55"/>
    <n v="84940.63"/>
    <n v="88209.64"/>
    <n v="90624.58"/>
    <n v="102253.2"/>
    <n v="99580.28"/>
    <n v="87200.86"/>
    <n v="87673.42"/>
    <n v="85872"/>
    <n v="89508.41"/>
    <n v="0.20791200000000001"/>
    <n v="0.23103799999999999"/>
    <s v="actual"/>
    <n v="16542.27"/>
    <n v="18382.27"/>
    <n v="4466.3419999999996"/>
    <n v="2493.931"/>
    <n v="1540.5630000000001"/>
    <n v="681.79229999999995"/>
    <n v="287.43090000000001"/>
    <n v="200.08930000000001"/>
    <n v="174.0282"/>
    <n v="172.5795"/>
    <n v="255.8922"/>
    <n v="706.625"/>
    <n v="1845"/>
    <n v="3718"/>
    <n v="3528.1689999999999"/>
    <n v="2553.4479999999999"/>
    <n v="2019.749"/>
    <n v="1351.825"/>
    <n v="712.66449999999998"/>
    <n v="230.09800000000001"/>
    <n v="67.111900000000006"/>
    <n v="67.111900000000006"/>
    <n v="472.97910000000002"/>
    <n v="1364.6089999999999"/>
    <n v="2515.098"/>
    <n v="3499.4059999999999"/>
  </r>
  <r>
    <x v="182"/>
    <x v="1"/>
    <s v="core"/>
    <x v="6"/>
    <x v="0"/>
    <s v="&lt;20,001"/>
    <s v="urban"/>
    <n v="21"/>
    <n v="1568.972"/>
    <n v="1969060"/>
    <n v="1969060"/>
    <n v="1969060"/>
    <n v="1920"/>
    <n v="1920"/>
    <s v="Pre-1980"/>
    <s v="F"/>
    <m/>
    <s v="Office- Admin, Professional, Government, Financial"/>
    <m/>
    <s v="Office"/>
    <s v="Office"/>
    <s v="Medium Office"/>
    <b v="0"/>
    <s v="Office"/>
    <n v="70"/>
    <s v="NA"/>
    <n v="0"/>
    <s v="NA"/>
    <n v="0"/>
    <n v="30"/>
    <n v="0"/>
    <n v="0"/>
    <n v="1255"/>
    <n v="1255"/>
    <n v="0"/>
    <x v="4"/>
    <n v="100"/>
    <n v="0"/>
    <n v="100"/>
    <n v="100"/>
    <n v="100"/>
    <n v="0"/>
    <n v="0"/>
    <n v="1"/>
    <n v="0"/>
    <n v="0"/>
    <s v="S"/>
    <n v="0"/>
    <n v="5606"/>
    <n v="911"/>
    <s v="&lt; 6000 HDD"/>
    <n v="100"/>
    <n v="0"/>
    <n v="0"/>
    <s v="No"/>
    <n v="40"/>
    <n v="40"/>
    <n v="40"/>
    <n v="22.5"/>
    <n v="0"/>
    <n v="0"/>
    <n v="0"/>
    <s v="&lt; 40 Hrs/Wk"/>
    <n v="52"/>
    <b v="1"/>
    <b v="1"/>
    <b v="0"/>
    <b v="0"/>
    <b v="0"/>
    <b v="0"/>
    <b v="0"/>
    <b v="0"/>
    <b v="0"/>
    <s v="NA"/>
    <s v="NA"/>
    <s v="NA"/>
    <s v="NA"/>
    <s v="Yes"/>
    <n v="20"/>
    <n v="100"/>
    <s v="Unknown"/>
    <s v="Yes"/>
    <n v="20"/>
    <n v="100"/>
    <s v="Unknown"/>
    <s v="No"/>
    <s v="NA"/>
    <s v="NA"/>
    <s v="Unknown"/>
    <s v="Yes"/>
    <n v="0"/>
    <n v="0"/>
    <s v="Unknown"/>
    <s v="Yes"/>
    <n v="7"/>
    <n v="100"/>
    <s v="Unknown"/>
    <s v="Unknown"/>
    <s v="NA"/>
    <s v="NA"/>
    <s v="Unknown"/>
    <s v="Yes"/>
    <n v="7"/>
    <n v="100"/>
    <s v="Unknown"/>
    <s v="Unknown"/>
    <s v="NA"/>
    <s v="NA"/>
    <s v="Unknown"/>
    <n v="160"/>
    <n v="0"/>
    <n v="9"/>
    <n v="1440"/>
    <n v="20"/>
    <n v="0"/>
    <n v="0"/>
    <n v="0"/>
    <n v="100"/>
    <n v="0"/>
    <n v="0"/>
    <n v="0"/>
    <n v="0"/>
    <n v="0"/>
    <n v="100"/>
    <n v="0"/>
    <n v="0"/>
    <n v="0"/>
    <n v="288"/>
    <n v="0"/>
    <n v="100"/>
    <n v="0"/>
    <s v="P"/>
    <n v="75"/>
    <s v="5-10 years"/>
    <n v="100"/>
    <n v="0"/>
    <n v="0"/>
    <n v="0"/>
    <n v="0"/>
    <n v="0"/>
    <n v="0"/>
    <n v="100"/>
    <n v="0"/>
    <n v="1255"/>
    <n v="0"/>
    <n v="100"/>
    <n v="0"/>
    <n v="0"/>
    <b v="0"/>
    <n v="0"/>
    <n v="0"/>
    <n v="0"/>
    <n v="100"/>
    <n v="0"/>
    <n v="1.7418480000000001"/>
    <n v="1.7418480000000001"/>
    <s v="NA"/>
    <n v="0"/>
    <n v="6.8526000000000004E-2"/>
    <n v="2186.02"/>
    <s v="NA"/>
    <n v="0"/>
    <n v="86"/>
    <n v="8.6536109999999997"/>
    <n v="9"/>
    <s v="Y"/>
    <n v="10"/>
    <n v="0"/>
    <n v="0"/>
    <n v="0"/>
    <n v="0"/>
    <n v="0"/>
    <n v="0"/>
    <n v="79.706090000000003"/>
    <n v="84.003820000000005"/>
    <n v="94.325829999999996"/>
    <n v="0"/>
    <n v="0"/>
    <n v="0"/>
    <n v="0"/>
    <n v="0"/>
    <n v="0"/>
    <n v="0"/>
    <n v="0"/>
    <n v="0"/>
    <n v="0"/>
    <n v="0"/>
    <n v="0"/>
    <n v="20.29391"/>
    <n v="15.996180000000001"/>
    <n v="5.6741659999999996"/>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9.6864530000000002"/>
    <n v="28.544339999999998"/>
    <n v="9.6864530000000002"/>
    <n v="59.878599999999999"/>
    <n v="57.183489999999999"/>
    <n v="59.878599999999999"/>
    <n v="0"/>
    <n v="0"/>
    <n v="0"/>
    <n v="30.434950000000001"/>
    <n v="14.272169999999999"/>
    <n v="30.434950000000001"/>
    <n v="0"/>
    <n v="0"/>
    <n v="0"/>
    <n v="79.706090000000003"/>
    <n v="84.003820000000005"/>
    <n v="94.325829999999996"/>
    <n v="0"/>
    <n v="0"/>
    <n v="0"/>
    <n v="0"/>
    <n v="0"/>
    <n v="0"/>
    <n v="20.29391"/>
    <n v="15.996180000000001"/>
    <n v="5.6741659999999996"/>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Electricity"/>
    <s v="10-19 Years"/>
    <s v="None"/>
    <s v="NA"/>
    <s v="NA"/>
    <s v="NA"/>
    <s v="NA"/>
    <s v="NA"/>
    <s v="NA"/>
    <s v="NA"/>
    <s v="NA"/>
    <s v="NA"/>
    <s v="NA"/>
    <s v="NA"/>
    <s v="DX - Air"/>
    <s v="10-19 Years"/>
    <s v="None"/>
    <s v="NA"/>
    <s v="NA"/>
    <s v="NA"/>
    <s v="NA"/>
    <s v="NA"/>
    <s v="NA"/>
    <s v="NA"/>
    <s v="NA"/>
    <b v="0"/>
    <b v="0"/>
    <b v="0"/>
    <b v="0"/>
    <b v="0"/>
    <b v="1"/>
    <b v="0"/>
    <b v="0"/>
    <b v="0"/>
    <b v="0"/>
    <b v="0"/>
    <n v="15.353999999999999"/>
    <n v="15"/>
    <n v="15"/>
    <n v="100"/>
    <n v="0"/>
    <n v="0"/>
    <n v="0"/>
    <n v="0"/>
    <n v="100"/>
    <n v="0"/>
    <n v="0"/>
    <s v="NA"/>
    <s v="NA"/>
    <s v="NA"/>
    <s v="NA"/>
    <s v="NA"/>
    <s v="NA"/>
    <s v="NA"/>
    <s v="NA"/>
    <s v="NA"/>
    <s v="NA"/>
    <s v="NA"/>
    <s v="NA"/>
    <s v="NA"/>
    <s v="NA"/>
    <s v="NA"/>
    <s v="NA"/>
    <s v="NA"/>
    <s v="NA"/>
    <s v="NA"/>
    <s v="NA"/>
    <n v="0"/>
    <n v="0"/>
    <n v="0"/>
    <n v="0"/>
    <n v="0"/>
    <n v="0"/>
    <n v="0"/>
    <b v="0"/>
    <b v="0"/>
    <b v="0"/>
    <b v="0"/>
    <b v="1"/>
    <b v="0"/>
    <n v="88"/>
    <s v="NA"/>
    <s v="NA"/>
    <s v="NA"/>
    <s v="NA"/>
    <s v="NA"/>
    <s v="NA"/>
    <s v="NA"/>
    <s v="NA"/>
    <s v="NA"/>
    <s v="NA"/>
    <s v="NA"/>
    <s v="NA"/>
    <s v="NA"/>
    <s v="NA"/>
    <s v="NA"/>
    <n v="0"/>
    <n v="0"/>
    <n v="0"/>
    <x v="1"/>
    <s v="NA"/>
    <s v="NA"/>
    <n v="0"/>
    <n v="0"/>
    <n v="0"/>
    <s v="NA"/>
    <s v="NA"/>
    <s v="NA"/>
    <s v="NA"/>
    <s v="NA"/>
    <s v="NA"/>
    <n v="0"/>
    <s v="NA"/>
    <s v="NA"/>
    <s v="NA"/>
    <s v="NA"/>
    <n v="0"/>
    <n v="0"/>
    <n v="0"/>
    <n v="0"/>
    <n v="0"/>
    <n v="9.1372260000000001"/>
    <n v="8.9997910000000001"/>
    <s v="actual"/>
    <n v="11467.22"/>
    <n v="11294.74"/>
    <n v="1162.145"/>
    <n v="1003.079"/>
    <n v="1100.3789999999999"/>
    <n v="926.89660000000003"/>
    <n v="859.42859999999996"/>
    <n v="860.69259999999997"/>
    <n v="1017.679"/>
    <n v="1010.473"/>
    <n v="832.32730000000004"/>
    <n v="863.99379999999996"/>
    <n v="848.18039999999996"/>
    <n v="981.94460000000004"/>
    <n v="1082.146"/>
    <n v="924.21990000000005"/>
    <n v="950.14030000000002"/>
    <n v="865.88909999999998"/>
    <n v="856.18529999999998"/>
    <n v="872.28399999999999"/>
    <n v="992.20979999999997"/>
    <n v="964.74040000000002"/>
    <n v="845.70219999999995"/>
    <n v="895.03750000000002"/>
    <n v="968.59889999999996"/>
    <n v="1077.585"/>
    <n v="0.44892399999999999"/>
    <n v="0.49662000000000001"/>
    <s v="actual"/>
    <n v="563.4"/>
    <n v="623.25869999999998"/>
    <n v="145"/>
    <n v="76.275859999999994"/>
    <n v="53.974139999999998"/>
    <n v="33.75"/>
    <n v="6"/>
    <n v="0"/>
    <n v="0"/>
    <n v="0.22580600000000001"/>
    <n v="6.7741939999999996"/>
    <n v="40"/>
    <n v="73.636359999999996"/>
    <n v="127.7636"/>
    <n v="123.7401"/>
    <n v="89.719899999999996"/>
    <n v="69.040959999999998"/>
    <n v="42.803170000000001"/>
    <n v="19.567170000000001"/>
    <n v="6.1147390000000001"/>
    <n v="1.1117710000000001"/>
    <n v="1.5564789999999999"/>
    <n v="14.897729999999999"/>
    <n v="45.693779999999997"/>
    <n v="87.16283"/>
    <n v="121.8501"/>
  </r>
  <r>
    <x v="183"/>
    <x v="1"/>
    <s v="core"/>
    <x v="6"/>
    <x v="0"/>
    <s v="&lt;20,001"/>
    <s v="rural"/>
    <n v="27"/>
    <n v="1117.498"/>
    <n v="6146238"/>
    <n v="6146238"/>
    <n v="6146238"/>
    <n v="1982"/>
    <n v="1982"/>
    <s v="1981-2003"/>
    <s v="F"/>
    <m/>
    <s v="Office- Admin, Professional, Government, Financial"/>
    <m/>
    <s v="Office"/>
    <s v="Office"/>
    <s v="Medium Office"/>
    <b v="0"/>
    <s v="Office"/>
    <n v="100"/>
    <s v="NA"/>
    <n v="0"/>
    <s v="NA"/>
    <n v="0"/>
    <n v="0"/>
    <n v="0"/>
    <n v="0"/>
    <n v="5500"/>
    <n v="5500"/>
    <n v="0"/>
    <x v="0"/>
    <n v="100"/>
    <n v="0"/>
    <n v="100"/>
    <n v="100"/>
    <n v="100"/>
    <n v="0"/>
    <n v="0"/>
    <n v="1"/>
    <n v="0"/>
    <n v="0"/>
    <s v="S"/>
    <n v="0"/>
    <n v="6084"/>
    <n v="812"/>
    <s v="6000-8000 HDD"/>
    <n v="0"/>
    <n v="100"/>
    <n v="2"/>
    <s v="No"/>
    <n v="40"/>
    <n v="40"/>
    <n v="40"/>
    <n v="40"/>
    <n v="0"/>
    <n v="0"/>
    <n v="0"/>
    <s v="&lt; 40 Hrs/Wk"/>
    <n v="50"/>
    <b v="1"/>
    <b v="1"/>
    <b v="0"/>
    <b v="0"/>
    <b v="0"/>
    <b v="0"/>
    <b v="0"/>
    <b v="0"/>
    <b v="0"/>
    <s v="NA"/>
    <s v="NA"/>
    <s v="NA"/>
    <s v="NA"/>
    <s v="No"/>
    <s v="NA"/>
    <s v="NA"/>
    <s v="Yes"/>
    <s v="No"/>
    <s v="NA"/>
    <s v="NA"/>
    <s v="Yes"/>
    <s v="No"/>
    <s v="NA"/>
    <s v="NA"/>
    <s v="No"/>
    <s v="Yes"/>
    <n v="20"/>
    <n v="100"/>
    <s v="No"/>
    <s v="No"/>
    <s v="NA"/>
    <s v="NA"/>
    <s v="No"/>
    <s v="No"/>
    <s v="NA"/>
    <s v="NA"/>
    <s v="No"/>
    <s v="No"/>
    <s v="NA"/>
    <s v="NA"/>
    <s v="No"/>
    <s v="No"/>
    <s v="NA"/>
    <s v="NA"/>
    <s v="No"/>
    <n v="320"/>
    <n v="0"/>
    <n v="12"/>
    <n v="3840"/>
    <n v="15"/>
    <n v="0"/>
    <n v="0"/>
    <n v="100"/>
    <n v="0"/>
    <n v="0"/>
    <n v="0"/>
    <n v="0"/>
    <n v="0"/>
    <n v="0"/>
    <n v="0"/>
    <n v="100"/>
    <n v="0"/>
    <n v="0"/>
    <n v="576"/>
    <n v="100"/>
    <n v="0"/>
    <n v="0"/>
    <s v="S"/>
    <n v="0"/>
    <s v="Age of Building"/>
    <n v="100"/>
    <n v="0"/>
    <n v="0"/>
    <n v="0"/>
    <n v="100"/>
    <n v="0"/>
    <n v="0"/>
    <n v="0"/>
    <n v="0"/>
    <n v="5500"/>
    <n v="100"/>
    <n v="0"/>
    <n v="0"/>
    <n v="0"/>
    <b v="0"/>
    <n v="0"/>
    <n v="0"/>
    <n v="0"/>
    <n v="100"/>
    <n v="0"/>
    <n v="1.4698180000000001"/>
    <n v="1.4698180000000001"/>
    <s v="NA"/>
    <n v="0"/>
    <n v="0"/>
    <n v="8084"/>
    <s v="NA"/>
    <n v="0"/>
    <n v="0"/>
    <n v="12"/>
    <n v="12"/>
    <s v="N"/>
    <n v="0"/>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62.988619999999997"/>
    <n v="66.666669999999996"/>
    <n v="62.988619999999997"/>
    <n v="0"/>
    <n v="0"/>
    <n v="0"/>
    <n v="37.011380000000003"/>
    <n v="33.333329999999997"/>
    <n v="37.011380000000003"/>
    <n v="0"/>
    <n v="0"/>
    <n v="0"/>
    <n v="100"/>
    <n v="100"/>
    <n v="100"/>
    <n v="0"/>
    <n v="0"/>
    <n v="0"/>
    <n v="0"/>
    <n v="0"/>
    <n v="0"/>
    <n v="0"/>
    <n v="0"/>
    <n v="0"/>
    <s v="NA"/>
    <s v="NA"/>
    <s v="NA"/>
    <s v="NA"/>
    <s v="NA"/>
    <s v="NA"/>
    <s v="NA"/>
    <s v="NA"/>
    <s v="NA"/>
    <s v="NA"/>
    <s v="NA"/>
    <s v="NA"/>
    <s v="NA"/>
    <s v="NA"/>
    <s v="NA"/>
    <b v="0"/>
    <n v="0"/>
    <b v="0"/>
    <n v="0"/>
    <b v="0"/>
    <n v="0"/>
    <b v="0"/>
    <n v="0"/>
    <b v="1"/>
    <n v="95.645719999999997"/>
    <b v="0"/>
    <n v="0"/>
    <b v="1"/>
    <n v="4.3542800000000002"/>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None"/>
    <s v="NA"/>
    <s v="NA"/>
    <s v="NA"/>
    <s v="NA"/>
    <s v="NA"/>
    <s v="NA"/>
    <s v="NA"/>
    <s v="NA"/>
    <s v="NA"/>
    <s v="NA"/>
    <s v="NA"/>
    <s v="DX - Air"/>
    <s v="20+ Years"/>
    <s v="None"/>
    <s v="NA"/>
    <s v="NA"/>
    <s v="NA"/>
    <s v="NA"/>
    <s v="NA"/>
    <s v="NA"/>
    <s v="NA"/>
    <s v="NA"/>
    <b v="0"/>
    <b v="0"/>
    <b v="0"/>
    <b v="0"/>
    <b v="1"/>
    <b v="0"/>
    <b v="0"/>
    <b v="0"/>
    <b v="0"/>
    <b v="0"/>
    <b v="0"/>
    <n v="30.707999999999998"/>
    <n v="20"/>
    <n v="20"/>
    <n v="100"/>
    <n v="0"/>
    <n v="0"/>
    <n v="0"/>
    <n v="0"/>
    <n v="100"/>
    <n v="0"/>
    <n v="0"/>
    <s v="NA"/>
    <s v="NA"/>
    <s v="NA"/>
    <s v="NA"/>
    <s v="NA"/>
    <s v="NA"/>
    <s v="NA"/>
    <s v="NA"/>
    <s v="NA"/>
    <s v="NA"/>
    <s v="NA"/>
    <s v="NA"/>
    <s v="NA"/>
    <s v="NA"/>
    <s v="NA"/>
    <s v="NA"/>
    <s v="NA"/>
    <s v="NA"/>
    <s v="NA"/>
    <s v="NA"/>
    <n v="0"/>
    <n v="0"/>
    <n v="0"/>
    <n v="0"/>
    <n v="0"/>
    <n v="0"/>
    <n v="0"/>
    <b v="0"/>
    <b v="0"/>
    <b v="0"/>
    <b v="0"/>
    <b v="1"/>
    <b v="0"/>
    <n v="100"/>
    <s v="N"/>
    <s v="N"/>
    <s v="N"/>
    <s v="N"/>
    <s v="N"/>
    <s v="N"/>
    <s v="E"/>
    <s v="NA"/>
    <s v="NA"/>
    <s v="NA"/>
    <s v="NA"/>
    <s v="NA"/>
    <s v="NA"/>
    <s v="NA"/>
    <s v="NA"/>
    <n v="0"/>
    <n v="0"/>
    <n v="0"/>
    <x v="1"/>
    <s v="NA"/>
    <s v="NA"/>
    <n v="0"/>
    <n v="0"/>
    <n v="0"/>
    <s v="NA"/>
    <s v="NA"/>
    <s v="NA"/>
    <s v="NA"/>
    <s v="NA"/>
    <s v="NA"/>
    <n v="0"/>
    <n v="11"/>
    <n v="0"/>
    <n v="1"/>
    <n v="7"/>
    <n v="2"/>
    <n v="0"/>
    <n v="0"/>
    <n v="0"/>
    <n v="0"/>
    <n v="13.080830000000001"/>
    <n v="16.912120000000002"/>
    <s v="model"/>
    <n v="71944.58"/>
    <n v="93016.66"/>
    <s v="NA"/>
    <s v="NA"/>
    <s v="NA"/>
    <s v="NA"/>
    <s v="NA"/>
    <s v="NA"/>
    <s v="NA"/>
    <s v="NA"/>
    <s v="NA"/>
    <s v="NA"/>
    <s v="NA"/>
    <s v="NA"/>
    <s v="NA"/>
    <s v="NA"/>
    <s v="NA"/>
    <s v="NA"/>
    <s v="NA"/>
    <s v="NA"/>
    <s v="NA"/>
    <s v="NA"/>
    <s v="NA"/>
    <s v="NA"/>
    <s v="NA"/>
    <s v="NA"/>
    <n v="0.26190999999999998"/>
    <n v="0.35801899999999998"/>
    <s v="model"/>
    <n v="1440.5070000000001"/>
    <n v="1969.106"/>
    <s v="NA"/>
    <s v="NA"/>
    <s v="NA"/>
    <s v="NA"/>
    <s v="NA"/>
    <s v="NA"/>
    <s v="NA"/>
    <s v="NA"/>
    <s v="NA"/>
    <s v="NA"/>
    <s v="NA"/>
    <s v="NA"/>
    <s v="NA"/>
    <s v="NA"/>
    <s v="NA"/>
    <s v="NA"/>
    <s v="NA"/>
    <s v="NA"/>
    <s v="NA"/>
    <s v="NA"/>
    <s v="NA"/>
    <s v="NA"/>
    <s v="NA"/>
    <s v="NA"/>
  </r>
  <r>
    <x v="184"/>
    <x v="1"/>
    <s v="core"/>
    <x v="8"/>
    <x v="0"/>
    <s v="&lt;20,001"/>
    <s v="rural"/>
    <n v="7"/>
    <n v="1200.95"/>
    <n v="8872619"/>
    <n v="8872619"/>
    <n v="8872619"/>
    <n v="1996"/>
    <n v="1996"/>
    <s v="1981-2003"/>
    <s v="F"/>
    <m/>
    <s v="Department Store"/>
    <m/>
    <s v="Dry Goods Retail"/>
    <s v="Mercantile - Retail"/>
    <s v="High End"/>
    <b v="0"/>
    <s v="Sales"/>
    <n v="86"/>
    <s v="Storage - Low Bay"/>
    <n v="14"/>
    <s v="NA"/>
    <n v="0"/>
    <n v="0"/>
    <n v="0"/>
    <n v="0"/>
    <n v="7388"/>
    <n v="7388"/>
    <n v="0"/>
    <x v="0"/>
    <n v="100"/>
    <n v="0"/>
    <n v="100"/>
    <n v="100"/>
    <n v="100"/>
    <n v="0"/>
    <n v="0"/>
    <n v="1"/>
    <n v="0"/>
    <n v="0"/>
    <s v="S"/>
    <n v="0"/>
    <n v="6084"/>
    <n v="812"/>
    <s v="6000-8000 HDD"/>
    <n v="0"/>
    <n v="100"/>
    <n v="1"/>
    <s v="No"/>
    <n v="58"/>
    <n v="61.5"/>
    <n v="168"/>
    <n v="66.5"/>
    <n v="1"/>
    <n v="1"/>
    <n v="0"/>
    <s v="50-59 Hrs/Wk"/>
    <n v="52"/>
    <b v="1"/>
    <b v="1"/>
    <b v="0"/>
    <b v="0"/>
    <b v="0"/>
    <b v="0"/>
    <b v="0"/>
    <b v="0"/>
    <b v="0"/>
    <s v="NA"/>
    <s v="NA"/>
    <s v="NA"/>
    <s v="NA"/>
    <s v="Yes"/>
    <n v="3"/>
    <n v="20"/>
    <s v="Unknown"/>
    <s v="No"/>
    <s v="NA"/>
    <s v="NA"/>
    <s v="Unknown"/>
    <s v="No"/>
    <s v="NA"/>
    <s v="NA"/>
    <s v="Unknown"/>
    <s v="No"/>
    <s v="NA"/>
    <s v="NA"/>
    <s v="Unknown"/>
    <s v="No"/>
    <s v="NA"/>
    <s v="NA"/>
    <s v="Unknown"/>
    <s v="No"/>
    <s v="NA"/>
    <s v="NA"/>
    <s v="Unknown"/>
    <s v="No"/>
    <s v="NA"/>
    <s v="NA"/>
    <s v="Unknown"/>
    <s v="No"/>
    <s v="NA"/>
    <s v="NA"/>
    <s v="Unknown"/>
    <n v="344"/>
    <n v="0"/>
    <n v="10"/>
    <n v="3440"/>
    <n v="5"/>
    <n v="0"/>
    <n v="0"/>
    <n v="0"/>
    <n v="0"/>
    <n v="100"/>
    <n v="0"/>
    <n v="0"/>
    <n v="0"/>
    <n v="0"/>
    <n v="0"/>
    <n v="0"/>
    <n v="0"/>
    <n v="100"/>
    <n v="172"/>
    <n v="0"/>
    <n v="100"/>
    <n v="0"/>
    <s v="S"/>
    <n v="0"/>
    <s v="Age of Building"/>
    <n v="100"/>
    <n v="0"/>
    <n v="0"/>
    <n v="0"/>
    <n v="0"/>
    <n v="0"/>
    <n v="0"/>
    <n v="100"/>
    <n v="0"/>
    <n v="7892.1610000000001"/>
    <n v="0"/>
    <n v="100"/>
    <n v="0"/>
    <n v="0"/>
    <b v="0"/>
    <n v="0"/>
    <n v="100"/>
    <n v="0"/>
    <n v="0"/>
    <n v="0"/>
    <n v="0.72327900000000001"/>
    <n v="0.72327900000000001"/>
    <s v="NA"/>
    <n v="0"/>
    <n v="0.22337399999999999"/>
    <n v="5343.585"/>
    <s v="NA"/>
    <n v="0"/>
    <n v="1650.289"/>
    <n v="11.249280000000001"/>
    <n v="11"/>
    <s v="Y"/>
    <n v="80"/>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49.688279999999999"/>
    <n v="66.666669999999996"/>
    <n v="49.688279999999999"/>
    <n v="50.311720000000001"/>
    <n v="33.333329999999997"/>
    <n v="50.311720000000001"/>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0"/>
    <b v="0"/>
    <b v="1"/>
    <b v="0"/>
    <b v="0"/>
    <b v="1"/>
    <b v="1"/>
    <n v="5.6298000000000004"/>
    <n v="16"/>
    <n v="16"/>
    <n v="100"/>
    <n v="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1"/>
    <n v="0"/>
    <n v="0"/>
    <n v="1"/>
    <n v="1"/>
    <n v="0"/>
    <n v="0"/>
    <n v="0"/>
    <n v="0"/>
    <n v="12.63475"/>
    <n v="32.89331"/>
    <s v="model"/>
    <n v="93345.52"/>
    <n v="243015.8"/>
    <s v="NA"/>
    <s v="NA"/>
    <s v="NA"/>
    <s v="NA"/>
    <s v="NA"/>
    <s v="NA"/>
    <s v="NA"/>
    <s v="NA"/>
    <s v="NA"/>
    <s v="NA"/>
    <s v="NA"/>
    <s v="NA"/>
    <s v="NA"/>
    <s v="NA"/>
    <s v="NA"/>
    <s v="NA"/>
    <s v="NA"/>
    <s v="NA"/>
    <s v="NA"/>
    <s v="NA"/>
    <s v="NA"/>
    <s v="NA"/>
    <s v="NA"/>
    <s v="NA"/>
    <n v="0.264791"/>
    <n v="0.67342900000000006"/>
    <s v="model"/>
    <n v="1956.279"/>
    <n v="4975.2929999999997"/>
    <s v="NA"/>
    <s v="NA"/>
    <s v="NA"/>
    <s v="NA"/>
    <s v="NA"/>
    <s v="NA"/>
    <s v="NA"/>
    <s v="NA"/>
    <s v="NA"/>
    <s v="NA"/>
    <s v="NA"/>
    <s v="NA"/>
    <s v="NA"/>
    <s v="NA"/>
    <s v="NA"/>
    <s v="NA"/>
    <s v="NA"/>
    <s v="NA"/>
    <s v="NA"/>
    <s v="NA"/>
    <s v="NA"/>
    <s v="NA"/>
    <s v="NA"/>
    <s v="NA"/>
  </r>
  <r>
    <x v="185"/>
    <x v="0"/>
    <s v="core"/>
    <x v="8"/>
    <x v="1"/>
    <s v="20,001-100,000"/>
    <s v="rural"/>
    <n v="5"/>
    <n v="177.28460000000001"/>
    <n v="3554733"/>
    <n v="3554733"/>
    <n v="2239481"/>
    <n v="2006"/>
    <n v="2006"/>
    <s v="2004-2013"/>
    <s v="F"/>
    <m/>
    <s v="Auto/boat Dealer/ Showrm"/>
    <m/>
    <s v="Dry Goods Retail"/>
    <s v="Mercantile - Retail"/>
    <s v="High End"/>
    <b v="0"/>
    <s v="Sales"/>
    <n v="53"/>
    <s v="Other"/>
    <n v="37"/>
    <s v="Warehouse - High Bay"/>
    <n v="8"/>
    <n v="0"/>
    <n v="0"/>
    <n v="0"/>
    <n v="20051"/>
    <n v="20051"/>
    <n v="0"/>
    <x v="1"/>
    <n v="100"/>
    <n v="0"/>
    <n v="0"/>
    <n v="63"/>
    <n v="0"/>
    <n v="0"/>
    <n v="0"/>
    <n v="1"/>
    <n v="0"/>
    <n v="174"/>
    <s v="S"/>
    <n v="0"/>
    <n v="6078"/>
    <n v="823"/>
    <s v="6000-8000 HDD"/>
    <n v="100"/>
    <n v="0"/>
    <n v="0"/>
    <s v="No"/>
    <n v="91"/>
    <n v="91"/>
    <n v="168"/>
    <n v="91"/>
    <n v="1"/>
    <n v="1"/>
    <n v="0"/>
    <s v="80-119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610"/>
    <n v="0"/>
    <n v="16"/>
    <n v="9760"/>
    <n v="95"/>
    <n v="0"/>
    <n v="0"/>
    <n v="0"/>
    <n v="0"/>
    <n v="45.918370000000003"/>
    <n v="0"/>
    <n v="54.081629999999997"/>
    <n v="0"/>
    <n v="100"/>
    <n v="0"/>
    <n v="0"/>
    <n v="0"/>
    <n v="0"/>
    <n v="9272"/>
    <n v="0"/>
    <n v="100"/>
    <n v="0"/>
    <s v="S"/>
    <n v="0"/>
    <s v="Age of Building"/>
    <n v="100"/>
    <n v="0"/>
    <n v="0"/>
    <n v="0"/>
    <n v="100"/>
    <n v="0"/>
    <n v="0"/>
    <n v="0"/>
    <n v="0"/>
    <n v="2300"/>
    <n v="100"/>
    <n v="0"/>
    <n v="0"/>
    <n v="0"/>
    <b v="0"/>
    <n v="0"/>
    <n v="100"/>
    <n v="0"/>
    <n v="0"/>
    <n v="0"/>
    <n v="1.556252"/>
    <n v="1.556252"/>
    <s v="NA"/>
    <n v="0"/>
    <n v="1.4962120000000001"/>
    <n v="31204.41"/>
    <s v="NA"/>
    <n v="0"/>
    <n v="30000.560000000001"/>
    <n v="15.660069999999999"/>
    <n v="17.93479"/>
    <s v="Y"/>
    <n v="100"/>
    <n v="0"/>
    <n v="0"/>
    <n v="0"/>
    <n v="46.545409999999997"/>
    <n v="64.771019999999993"/>
    <n v="62.350180000000002"/>
    <n v="0"/>
    <n v="0"/>
    <n v="0"/>
    <n v="0"/>
    <n v="0"/>
    <n v="0"/>
    <n v="0"/>
    <n v="0"/>
    <n v="0"/>
    <n v="22.64292"/>
    <n v="9.5307289999999991"/>
    <n v="27.89828"/>
    <n v="0"/>
    <n v="0"/>
    <n v="0"/>
    <n v="30.811669999999999"/>
    <n v="25.698250000000002"/>
    <n v="9.7515389999999993"/>
    <n v="0"/>
    <n v="0"/>
    <n v="0"/>
    <n v="0"/>
    <n v="0"/>
    <n v="0"/>
    <n v="100"/>
    <n v="100"/>
    <n v="100"/>
    <s v="NA"/>
    <s v="NA"/>
    <s v="NA"/>
    <s v="NA"/>
    <s v="NA"/>
    <s v="NA"/>
    <n v="0"/>
    <n v="0"/>
    <n v="0"/>
    <n v="0"/>
    <n v="0"/>
    <n v="0"/>
    <n v="0"/>
    <n v="0"/>
    <n v="0"/>
    <n v="100"/>
    <n v="100"/>
    <n v="100"/>
    <n v="0"/>
    <n v="0"/>
    <n v="0"/>
    <n v="0"/>
    <n v="0"/>
    <n v="0"/>
    <n v="0"/>
    <n v="0"/>
    <n v="0"/>
    <n v="100"/>
    <n v="100"/>
    <n v="100"/>
    <n v="0"/>
    <n v="0"/>
    <n v="0"/>
    <n v="13.3718"/>
    <n v="19.24465"/>
    <n v="13.3718"/>
    <n v="71.745530000000002"/>
    <n v="69.106380000000001"/>
    <n v="71.745530000000002"/>
    <n v="14.882669999999999"/>
    <n v="11.64897"/>
    <n v="14.882669999999999"/>
    <s v="NA"/>
    <s v="NA"/>
    <s v="NA"/>
    <s v="NA"/>
    <s v="NA"/>
    <s v="NA"/>
    <s v="NA"/>
    <s v="NA"/>
    <s v="NA"/>
    <s v="NA"/>
    <s v="NA"/>
    <s v="NA"/>
    <n v="22.64292"/>
    <n v="9.5307289999999991"/>
    <n v="27.89828"/>
    <n v="46.545409999999997"/>
    <n v="64.771019999999993"/>
    <n v="62.350180000000002"/>
    <n v="30.811669999999999"/>
    <n v="25.698250000000002"/>
    <n v="9.7515389999999993"/>
    <n v="0"/>
    <n v="0"/>
    <n v="0"/>
    <n v="0"/>
    <n v="0"/>
    <n v="0"/>
    <n v="0"/>
    <n v="0"/>
    <n v="0"/>
    <n v="0"/>
    <n v="0"/>
    <n v="0"/>
    <n v="0"/>
    <n v="0"/>
    <n v="0"/>
    <n v="100"/>
    <n v="100"/>
    <n v="100"/>
    <n v="0"/>
    <n v="0"/>
    <n v="0"/>
    <b v="0"/>
    <n v="0"/>
    <b v="0"/>
    <n v="0"/>
    <b v="0"/>
    <n v="0"/>
    <b v="0"/>
    <n v="0"/>
    <b v="1"/>
    <n v="100"/>
    <b v="0"/>
    <n v="0"/>
    <b v="0"/>
    <n v="0"/>
    <b v="0"/>
    <n v="0"/>
    <n v="20.526289999999999"/>
    <n v="62.121209999999998"/>
    <n v="11.369389999999999"/>
    <n v="79.473709999999997"/>
    <n v="37.878790000000002"/>
    <n v="88.630610000000004"/>
    <n v="0"/>
    <n v="0"/>
    <n v="0"/>
    <n v="0"/>
    <n v="0"/>
    <n v="0"/>
    <n v="0"/>
    <n v="0"/>
    <n v="0"/>
    <n v="0.82665100000000002"/>
    <n v="6.0606059999999999"/>
    <n v="1.002302"/>
    <n v="0"/>
    <n v="0"/>
    <n v="0"/>
    <n v="0"/>
    <n v="0"/>
    <n v="0"/>
    <n v="0"/>
    <n v="0"/>
    <n v="0"/>
    <n v="85.173609999999996"/>
    <n v="51.515149999999998"/>
    <n v="94.987250000000003"/>
    <n v="0"/>
    <n v="0"/>
    <n v="0"/>
    <n v="13.999739999999999"/>
    <n v="42.424239999999998"/>
    <n v="4.0104509999999998"/>
    <n v="0"/>
    <n v="0"/>
    <n v="0"/>
    <b v="1"/>
    <n v="79.473709999999997"/>
    <b v="1"/>
    <n v="20.526289999999999"/>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atural Gas"/>
    <s v="5-9 Years"/>
    <s v="NA"/>
    <s v="NA"/>
    <s v="NA"/>
    <s v="NA"/>
    <s v="NA"/>
    <s v="NA"/>
    <s v="NA"/>
    <s v="NA"/>
    <s v="DX - Air"/>
    <s v="5-9 Years"/>
    <s v="DX - Air"/>
    <s v="5-9 Years"/>
    <s v="NA"/>
    <s v="NA"/>
    <s v="NA"/>
    <s v="NA"/>
    <s v="NA"/>
    <s v="NA"/>
    <s v="NA"/>
    <b v="0"/>
    <b v="0"/>
    <b v="0"/>
    <b v="0"/>
    <b v="0"/>
    <b v="0"/>
    <b v="0"/>
    <b v="0"/>
    <b v="0"/>
    <b v="1"/>
    <b v="1"/>
    <n v="150"/>
    <n v="7"/>
    <n v="7"/>
    <n v="100"/>
    <n v="0"/>
    <n v="0"/>
    <n v="0"/>
    <n v="0"/>
    <n v="0"/>
    <n v="100"/>
    <n v="0"/>
    <s v="NA"/>
    <s v="NA"/>
    <s v="NA"/>
    <s v="NA"/>
    <s v="NA"/>
    <s v="NA"/>
    <s v="NA"/>
    <s v="NA"/>
    <s v="NA"/>
    <s v="NA"/>
    <s v="NA"/>
    <s v="NA"/>
    <s v="NA"/>
    <s v="NA"/>
    <s v="NA"/>
    <s v="NA"/>
    <s v="NA"/>
    <s v="NA"/>
    <s v="NA"/>
    <s v="NA"/>
    <n v="1"/>
    <n v="1"/>
    <n v="0"/>
    <n v="0"/>
    <n v="2"/>
    <n v="0"/>
    <n v="0"/>
    <b v="0"/>
    <b v="0"/>
    <b v="0"/>
    <b v="0"/>
    <b v="0"/>
    <b v="0"/>
    <n v="0"/>
    <s v="NA"/>
    <s v="NA"/>
    <s v="NA"/>
    <s v="NA"/>
    <s v="NA"/>
    <s v="NA"/>
    <s v="NA"/>
    <n v="0"/>
    <n v="0"/>
    <n v="0"/>
    <s v="NA"/>
    <s v="NA"/>
    <s v="NA"/>
    <s v="NA"/>
    <s v="NA"/>
    <n v="0"/>
    <n v="0"/>
    <n v="0"/>
    <x v="1"/>
    <s v="NA"/>
    <s v="NA"/>
    <n v="0"/>
    <n v="0"/>
    <n v="0"/>
    <s v="NA"/>
    <s v="NA"/>
    <s v="NA"/>
    <s v="NA"/>
    <s v="NA"/>
    <s v="NA"/>
    <n v="0"/>
    <n v="12"/>
    <n v="0"/>
    <n v="0"/>
    <n v="2"/>
    <n v="1"/>
    <n v="2"/>
    <n v="0"/>
    <n v="0"/>
    <n v="0"/>
    <n v="25.00883"/>
    <n v="24.515730000000001"/>
    <s v="actual"/>
    <n v="501452"/>
    <n v="491564.79999999999"/>
    <n v="46752"/>
    <n v="40111.75"/>
    <n v="40544.53"/>
    <n v="37108.97"/>
    <n v="37114.19"/>
    <n v="38867.97"/>
    <n v="45441.25"/>
    <n v="45008.45"/>
    <n v="38401.25"/>
    <n v="40132.410000000003"/>
    <n v="43914.82"/>
    <n v="48054.42"/>
    <n v="48400.6"/>
    <n v="41165.72"/>
    <n v="41807.47"/>
    <n v="37684.019999999997"/>
    <n v="36356.04"/>
    <n v="36915.040000000001"/>
    <n v="42598.9"/>
    <n v="40878.14"/>
    <n v="35965.53"/>
    <n v="39028.76"/>
    <n v="42856.61"/>
    <n v="47908.01"/>
    <n v="0.95664800000000005"/>
    <n v="1.020634"/>
    <s v="actual"/>
    <n v="19181.75"/>
    <n v="20464.73"/>
    <n v="4854.893"/>
    <n v="2890.357"/>
    <n v="1681.5940000000001"/>
    <n v="912.63040000000001"/>
    <n v="435.10340000000002"/>
    <n v="322.44510000000002"/>
    <n v="291.59390000000002"/>
    <n v="277.13330000000002"/>
    <n v="478"/>
    <n v="1139.222"/>
    <n v="2138.9070000000002"/>
    <n v="3759.8710000000001"/>
    <n v="4037.0540000000001"/>
    <n v="2966.3420000000001"/>
    <n v="2279.471"/>
    <n v="1451.184"/>
    <n v="653.20129999999995"/>
    <n v="215.48910000000001"/>
    <n v="30.303159999999998"/>
    <n v="60.606310000000001"/>
    <n v="481.48349999999999"/>
    <n v="1538.7270000000001"/>
    <n v="2845.13"/>
    <n v="3905.74"/>
  </r>
  <r>
    <x v="186"/>
    <x v="0"/>
    <s v="core"/>
    <x v="10"/>
    <x v="0"/>
    <s v="&lt;50,001"/>
    <s v="rural"/>
    <n v="47"/>
    <n v="42.418379999999999"/>
    <n v="1875486"/>
    <n v="1875486"/>
    <n v="1875486"/>
    <n v="1960"/>
    <n v="2003"/>
    <s v="1981-2003"/>
    <s v="F"/>
    <m/>
    <s v="Assisted Living"/>
    <m/>
    <s v="Hotel-Motel"/>
    <s v="Lodging"/>
    <s v="Lodging"/>
    <b v="0"/>
    <s v="Guest Room"/>
    <n v="55"/>
    <s v="Dining"/>
    <n v="20"/>
    <s v="NA"/>
    <n v="0"/>
    <n v="25"/>
    <n v="0"/>
    <n v="0"/>
    <n v="44214"/>
    <n v="44214"/>
    <n v="0"/>
    <x v="1"/>
    <n v="100"/>
    <n v="0"/>
    <n v="0"/>
    <n v="100"/>
    <n v="0"/>
    <n v="0"/>
    <n v="0"/>
    <n v="1"/>
    <n v="0"/>
    <n v="20"/>
    <s v="S"/>
    <n v="0"/>
    <n v="6146"/>
    <n v="824"/>
    <s v="6000-8000 HDD"/>
    <n v="100"/>
    <n v="0"/>
    <n v="0"/>
    <s v="No"/>
    <n v="168"/>
    <n v="168"/>
    <n v="168"/>
    <n v="105"/>
    <n v="1"/>
    <n v="1"/>
    <n v="1"/>
    <s v="120-168 Hrs/Wk"/>
    <n v="52"/>
    <b v="1"/>
    <b v="1"/>
    <b v="0"/>
    <b v="0"/>
    <b v="0"/>
    <b v="0"/>
    <b v="0"/>
    <b v="0"/>
    <b v="0"/>
    <b v="1"/>
    <b v="0"/>
    <b v="0"/>
    <n v="125"/>
    <s v="Yes"/>
    <n v="10"/>
    <n v="90"/>
    <s v="Yes"/>
    <s v="Yes"/>
    <n v="10"/>
    <n v="90"/>
    <s v="Yes"/>
    <s v="No"/>
    <s v="NA"/>
    <s v="NA"/>
    <s v="Yes"/>
    <s v="Yes"/>
    <n v="10"/>
    <n v="100"/>
    <s v="Yes"/>
    <s v="Unknown"/>
    <s v="NA"/>
    <s v="NA"/>
    <s v="Unknown"/>
    <s v="Yes"/>
    <n v="10"/>
    <n v="100"/>
    <s v="Unknown"/>
    <s v="Yes"/>
    <n v="10"/>
    <n v="100"/>
    <s v="Unknown"/>
    <s v="Yes"/>
    <n v="10"/>
    <n v="100"/>
    <s v="Unknown"/>
    <n v="1100"/>
    <n v="1100"/>
    <n v="12"/>
    <n v="13200"/>
    <n v="25"/>
    <n v="0"/>
    <n v="0"/>
    <n v="0"/>
    <n v="100"/>
    <n v="0"/>
    <n v="0"/>
    <n v="0"/>
    <n v="0"/>
    <n v="0"/>
    <n v="100"/>
    <n v="0"/>
    <n v="0"/>
    <n v="0"/>
    <n v="3300"/>
    <n v="0"/>
    <n v="100"/>
    <n v="0"/>
    <s v="P"/>
    <n v="20"/>
    <s v="5-10 years"/>
    <n v="100"/>
    <n v="0"/>
    <n v="0"/>
    <n v="0"/>
    <n v="0"/>
    <n v="0"/>
    <n v="0"/>
    <n v="100"/>
    <n v="0"/>
    <n v="44000"/>
    <n v="0"/>
    <n v="100"/>
    <n v="0"/>
    <n v="0"/>
    <b v="0"/>
    <n v="0"/>
    <n v="100"/>
    <n v="0"/>
    <n v="0"/>
    <n v="0"/>
    <n v="1.3471709999999999"/>
    <n v="1.3471709999999999"/>
    <s v="NA"/>
    <n v="2.2620000000000001E-3"/>
    <n v="4.0168000000000002E-2"/>
    <n v="59563.839999999997"/>
    <s v="NA"/>
    <n v="100"/>
    <n v="1776"/>
    <n v="10.247669999999999"/>
    <n v="12.941409999999999"/>
    <s v="Y"/>
    <n v="25"/>
    <n v="0"/>
    <n v="0"/>
    <n v="0"/>
    <n v="54.851379999999999"/>
    <n v="50.668999999999997"/>
    <n v="64.438770000000005"/>
    <n v="11.61716"/>
    <n v="7.5531930000000003"/>
    <n v="13.64771"/>
    <n v="33.531460000000003"/>
    <n v="41.777810000000002"/>
    <n v="21.913519999999998"/>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6.2102539999999999"/>
    <n v="11.886659999999999"/>
    <n v="6.2102539999999999"/>
    <n v="33.933660000000003"/>
    <n v="48.866410000000002"/>
    <n v="33.933660000000003"/>
    <n v="56.69097"/>
    <n v="37.548670000000001"/>
    <n v="56.69097"/>
    <n v="3.1651159999999998"/>
    <n v="1.698258"/>
    <n v="3.1651159999999998"/>
    <n v="0"/>
    <n v="0"/>
    <n v="0"/>
    <n v="100"/>
    <n v="100"/>
    <n v="100"/>
    <n v="0"/>
    <n v="0"/>
    <n v="0"/>
    <n v="0"/>
    <n v="0"/>
    <n v="0"/>
    <n v="12.619540000000001"/>
    <n v="5.1629420000000001"/>
    <n v="8.2471329999999998"/>
    <n v="66.468540000000004"/>
    <n v="58.222189999999998"/>
    <n v="78.086479999999995"/>
    <n v="9.7338810000000002"/>
    <n v="20.553850000000001"/>
    <n v="6.3612960000000003"/>
    <n v="0"/>
    <n v="0"/>
    <n v="0"/>
    <n v="11.178050000000001"/>
    <n v="16.061019999999999"/>
    <n v="7.3050889999999997"/>
    <n v="0"/>
    <n v="0"/>
    <n v="0"/>
    <n v="0"/>
    <n v="0"/>
    <n v="0"/>
    <n v="0"/>
    <n v="0"/>
    <n v="0"/>
    <n v="0"/>
    <n v="0"/>
    <n v="0"/>
    <n v="100"/>
    <n v="100"/>
    <n v="100"/>
    <b v="0"/>
    <n v="0"/>
    <b v="0"/>
    <n v="0"/>
    <b v="0"/>
    <n v="0"/>
    <b v="0"/>
    <n v="0"/>
    <b v="1"/>
    <n v="100"/>
    <b v="0"/>
    <n v="0"/>
    <b v="0"/>
    <n v="0"/>
    <b v="0"/>
    <n v="0"/>
    <n v="14.86486"/>
    <n v="16"/>
    <n v="14.86486"/>
    <n v="0"/>
    <n v="0"/>
    <n v="0"/>
    <n v="0"/>
    <n v="0"/>
    <n v="0"/>
    <n v="85.135140000000007"/>
    <n v="84"/>
    <n v="85.135140000000007"/>
    <n v="0"/>
    <n v="0"/>
    <n v="0"/>
    <n v="0"/>
    <n v="0"/>
    <n v="0"/>
    <n v="0"/>
    <n v="0"/>
    <n v="0"/>
    <n v="0"/>
    <n v="0"/>
    <n v="0"/>
    <n v="0"/>
    <n v="0"/>
    <n v="0"/>
    <n v="100"/>
    <n v="100"/>
    <n v="100"/>
    <n v="0"/>
    <n v="0"/>
    <n v="0"/>
    <n v="0"/>
    <n v="0"/>
    <n v="0"/>
    <n v="0"/>
    <n v="0"/>
    <n v="0"/>
    <b v="1"/>
    <n v="85.135140000000007"/>
    <b v="0"/>
    <n v="0"/>
    <b v="0"/>
    <n v="0"/>
    <b v="0"/>
    <n v="0"/>
    <b v="0"/>
    <n v="0"/>
    <b v="1"/>
    <n v="14.86486"/>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55"/>
    <n v="45"/>
    <s v="Heat Pump"/>
    <s v="Electricity"/>
    <s v="Electricity"/>
    <s v="10-19 Years"/>
    <s v="Furnace"/>
    <s v="Natural Gas"/>
    <s v="None"/>
    <s v="10-19 Years"/>
    <s v="NA"/>
    <s v="NA"/>
    <s v="NA"/>
    <s v="NA"/>
    <s v="NA"/>
    <s v="NA"/>
    <s v="NA"/>
    <s v="NA"/>
    <s v="DX - Air"/>
    <s v="10-19 Years"/>
    <s v="DX - Air"/>
    <s v="10-19 Years"/>
    <s v="NA"/>
    <s v="NA"/>
    <s v="NA"/>
    <s v="NA"/>
    <s v="NA"/>
    <s v="NA"/>
    <s v="NA"/>
    <b v="0"/>
    <b v="0"/>
    <b v="0"/>
    <b v="0"/>
    <b v="1"/>
    <b v="0"/>
    <b v="1"/>
    <b v="0"/>
    <b v="0"/>
    <b v="1"/>
    <b v="1"/>
    <n v="1143.3969999999999"/>
    <n v="8.2638940000000005"/>
    <n v="10"/>
    <n v="100"/>
    <n v="0"/>
    <n v="0"/>
    <n v="0"/>
    <n v="0"/>
    <n v="0"/>
    <n v="100"/>
    <n v="0"/>
    <s v="NA"/>
    <s v="NA"/>
    <s v="NA"/>
    <s v="NA"/>
    <s v="NA"/>
    <s v="NA"/>
    <s v="NA"/>
    <s v="NA"/>
    <s v="NA"/>
    <b v="0"/>
    <n v="0"/>
    <s v="NA"/>
    <s v="NA"/>
    <b v="1"/>
    <n v="100"/>
    <s v="INC"/>
    <b v="0"/>
    <n v="0"/>
    <s v="NA"/>
    <s v="NA"/>
    <n v="2"/>
    <n v="0"/>
    <n v="1"/>
    <n v="2"/>
    <n v="3"/>
    <n v="0"/>
    <n v="0"/>
    <b v="0"/>
    <b v="0"/>
    <b v="1"/>
    <b v="0"/>
    <b v="0"/>
    <b v="0"/>
    <n v="1000"/>
    <s v="E"/>
    <s v="N"/>
    <s v="N"/>
    <s v="E"/>
    <s v="N"/>
    <s v="E"/>
    <s v="E"/>
    <s v="NA"/>
    <s v="NA"/>
    <s v="NA"/>
    <b v="1"/>
    <s v="L"/>
    <n v="100"/>
    <n v="6"/>
    <n v="0"/>
    <n v="52"/>
    <n v="50"/>
    <n v="0"/>
    <x v="0"/>
    <n v="0"/>
    <s v="N"/>
    <n v="0"/>
    <n v="0"/>
    <n v="0"/>
    <b v="0"/>
    <b v="0"/>
    <s v="None"/>
    <b v="0"/>
    <b v="0"/>
    <s v="None"/>
    <n v="0"/>
    <n v="0"/>
    <n v="0"/>
    <n v="0"/>
    <n v="0"/>
    <n v="60"/>
    <n v="0"/>
    <n v="0"/>
    <n v="0"/>
    <n v="0"/>
    <n v="15.019880000000001"/>
    <n v="0.447432"/>
    <s v="model"/>
    <n v="664088.9"/>
    <n v="19782.759999999998"/>
    <s v="NA"/>
    <s v="NA"/>
    <s v="NA"/>
    <s v="NA"/>
    <s v="NA"/>
    <s v="NA"/>
    <s v="NA"/>
    <s v="NA"/>
    <s v="NA"/>
    <s v="NA"/>
    <s v="NA"/>
    <s v="NA"/>
    <s v="NA"/>
    <s v="NA"/>
    <s v="NA"/>
    <s v="NA"/>
    <s v="NA"/>
    <s v="NA"/>
    <s v="NA"/>
    <s v="NA"/>
    <s v="NA"/>
    <s v="NA"/>
    <s v="NA"/>
    <s v="NA"/>
    <n v="0.189807"/>
    <n v="0.19503799999999999"/>
    <s v="actual"/>
    <n v="8392.134"/>
    <n v="8623.4220000000005"/>
    <n v="1708.675"/>
    <n v="937.76059999999995"/>
    <n v="807.87879999999996"/>
    <n v="461.06060000000002"/>
    <n v="275"/>
    <n v="236.48480000000001"/>
    <n v="224.51519999999999"/>
    <n v="218.52940000000001"/>
    <n v="247.94120000000001"/>
    <n v="565.10080000000005"/>
    <n v="1008.134"/>
    <n v="1701.0530000000001"/>
    <n v="1506.0909999999999"/>
    <n v="1118.1400000000001"/>
    <n v="902.3877"/>
    <n v="626.54100000000005"/>
    <n v="370.19110000000001"/>
    <n v="216.25729999999999"/>
    <n v="131.05430000000001"/>
    <n v="150.98240000000001"/>
    <n v="321.75880000000001"/>
    <n v="691.38469999999995"/>
    <n v="1103.6420000000001"/>
    <n v="1484.991"/>
  </r>
  <r>
    <x v="187"/>
    <x v="0"/>
    <s v="core"/>
    <x v="1"/>
    <x v="0"/>
    <s v="&lt;50,001"/>
    <s v="rural"/>
    <n v="63"/>
    <n v="87.243549999999999"/>
    <n v="327425"/>
    <n v="327425"/>
    <n v="114598.8"/>
    <n v="1898"/>
    <n v="2002"/>
    <s v="1981-2003"/>
    <s v="F"/>
    <m/>
    <s v="Elementary School"/>
    <m/>
    <s v="School"/>
    <s v="Education"/>
    <s v="K-12"/>
    <b v="0"/>
    <s v="Assembly / Recreation"/>
    <n v="51"/>
    <s v="Classroom"/>
    <n v="35"/>
    <s v="Kitchen"/>
    <n v="14"/>
    <n v="0"/>
    <n v="0"/>
    <n v="0"/>
    <n v="3753"/>
    <n v="3753"/>
    <n v="0"/>
    <x v="4"/>
    <n v="100"/>
    <n v="0"/>
    <n v="100"/>
    <n v="35"/>
    <n v="100"/>
    <n v="0"/>
    <n v="0"/>
    <n v="1"/>
    <n v="0"/>
    <n v="0"/>
    <s v="M"/>
    <n v="2"/>
    <n v="7255"/>
    <n v="252"/>
    <s v="6000-8000 HDD"/>
    <n v="100"/>
    <n v="0"/>
    <n v="0"/>
    <s v="Yes"/>
    <n v="19"/>
    <n v="19"/>
    <n v="62.05"/>
    <n v="19"/>
    <n v="0"/>
    <n v="0"/>
    <n v="0"/>
    <s v="&lt; 40 Hrs/Wk"/>
    <n v="40"/>
    <b v="1"/>
    <b v="0"/>
    <b v="1"/>
    <b v="1"/>
    <b v="0"/>
    <b v="0"/>
    <b v="0"/>
    <b v="0"/>
    <b v="0"/>
    <s v="NA"/>
    <s v="NA"/>
    <s v="NA"/>
    <s v="NA"/>
    <s v="Yes"/>
    <n v="3"/>
    <n v="50"/>
    <s v="No"/>
    <s v="Yes"/>
    <n v="3"/>
    <n v="50"/>
    <s v="No"/>
    <s v="No"/>
    <s v="NA"/>
    <s v="NA"/>
    <s v="No"/>
    <s v="Yes"/>
    <n v="16"/>
    <n v="50"/>
    <s v="No"/>
    <s v="No"/>
    <s v="NA"/>
    <s v="NA"/>
    <s v="No"/>
    <s v="No"/>
    <s v="NA"/>
    <s v="NA"/>
    <s v="No"/>
    <s v="Yes"/>
    <s v="NA"/>
    <s v="NA"/>
    <s v="No"/>
    <s v="Yes"/>
    <s v="NA"/>
    <s v="NA"/>
    <s v="No"/>
    <n v="346"/>
    <n v="0"/>
    <n v="13"/>
    <n v="4498"/>
    <n v="14"/>
    <n v="0"/>
    <n v="17.5"/>
    <n v="0"/>
    <n v="17.5"/>
    <n v="65"/>
    <n v="0"/>
    <n v="0"/>
    <n v="0"/>
    <n v="65"/>
    <n v="35"/>
    <n v="0"/>
    <n v="0"/>
    <n v="0"/>
    <n v="629.72"/>
    <n v="0"/>
    <n v="100"/>
    <n v="0"/>
    <s v="S"/>
    <n v="42.857140000000001"/>
    <s v="10-20 years"/>
    <n v="100"/>
    <n v="0"/>
    <n v="0"/>
    <n v="0"/>
    <n v="0"/>
    <n v="0"/>
    <n v="0"/>
    <n v="100"/>
    <n v="0"/>
    <n v="3211"/>
    <n v="0"/>
    <n v="100"/>
    <n v="0"/>
    <n v="0"/>
    <b v="0"/>
    <n v="0"/>
    <n v="100"/>
    <n v="0"/>
    <n v="0"/>
    <n v="0"/>
    <n v="0.95455999999999996"/>
    <n v="0.95455999999999996"/>
    <s v="NA"/>
    <n v="0"/>
    <n v="4.3270999999999997E-2"/>
    <n v="3582.4650000000001"/>
    <s v="NA"/>
    <n v="0"/>
    <n v="162.3956"/>
    <n v="11.28786"/>
    <n v="11.34416"/>
    <s v="Y"/>
    <n v="0"/>
    <n v="0"/>
    <n v="0"/>
    <n v="0"/>
    <n v="71.125309999999999"/>
    <n v="50.091679999999997"/>
    <n v="90.024940000000001"/>
    <n v="0"/>
    <n v="0"/>
    <n v="0"/>
    <n v="1.92005"/>
    <n v="10.16713"/>
    <n v="1.35192"/>
    <n v="0"/>
    <n v="0"/>
    <n v="0"/>
    <n v="0"/>
    <n v="0"/>
    <n v="0"/>
    <n v="0.56298999999999999"/>
    <n v="5.067984"/>
    <n v="0.73086099999999998"/>
    <n v="26.391649999999998"/>
    <n v="34.673200000000001"/>
    <n v="7.8922759999999998"/>
    <n v="0"/>
    <n v="0"/>
    <n v="0"/>
    <n v="0"/>
    <n v="0"/>
    <n v="0"/>
    <n v="100"/>
    <n v="100"/>
    <n v="100"/>
    <n v="100"/>
    <n v="100"/>
    <n v="100"/>
    <n v="0"/>
    <n v="0"/>
    <n v="0"/>
    <n v="0"/>
    <n v="0"/>
    <n v="0"/>
    <n v="100"/>
    <n v="100"/>
    <n v="100"/>
    <n v="0"/>
    <n v="0"/>
    <n v="0"/>
    <n v="0"/>
    <n v="0"/>
    <n v="0"/>
    <n v="0"/>
    <n v="0"/>
    <n v="0"/>
    <n v="0"/>
    <n v="0"/>
    <n v="0"/>
    <s v="NA"/>
    <s v="NA"/>
    <s v="NA"/>
    <s v="NA"/>
    <s v="NA"/>
    <s v="NA"/>
    <n v="0"/>
    <n v="0"/>
    <n v="0"/>
    <n v="18.502030000000001"/>
    <n v="29.449870000000001"/>
    <n v="18.502030000000001"/>
    <n v="0"/>
    <n v="0"/>
    <n v="0"/>
    <n v="81.497969999999995"/>
    <n v="70.550129999999996"/>
    <n v="81.497969999999995"/>
    <s v="NA"/>
    <s v="NA"/>
    <s v="NA"/>
    <s v="NA"/>
    <s v="NA"/>
    <s v="NA"/>
    <s v="NA"/>
    <s v="NA"/>
    <s v="NA"/>
    <s v="NA"/>
    <s v="NA"/>
    <s v="NA"/>
    <n v="32.878610000000002"/>
    <n v="15.203950000000001"/>
    <n v="41.615209999999998"/>
    <n v="38.246699999999997"/>
    <n v="34.887729999999998"/>
    <n v="48.409730000000003"/>
    <n v="0"/>
    <n v="0"/>
    <n v="0"/>
    <n v="0"/>
    <n v="0"/>
    <n v="0"/>
    <n v="28.874690000000001"/>
    <n v="49.908320000000003"/>
    <n v="9.9750580000000006"/>
    <n v="0"/>
    <n v="0"/>
    <n v="0"/>
    <n v="100"/>
    <n v="100"/>
    <n v="100"/>
    <n v="0"/>
    <n v="0"/>
    <n v="0"/>
    <n v="0"/>
    <n v="0"/>
    <n v="0"/>
    <n v="0"/>
    <n v="0"/>
    <n v="0"/>
    <b v="0"/>
    <n v="0"/>
    <b v="0"/>
    <n v="0"/>
    <b v="0"/>
    <n v="0"/>
    <b v="0"/>
    <n v="0"/>
    <b v="1"/>
    <n v="100"/>
    <b v="0"/>
    <n v="0"/>
    <b v="0"/>
    <n v="0"/>
    <b v="0"/>
    <n v="0"/>
    <n v="0"/>
    <n v="0"/>
    <n v="0"/>
    <n v="0"/>
    <n v="0"/>
    <n v="0"/>
    <n v="0"/>
    <n v="0"/>
    <n v="0"/>
    <n v="100"/>
    <n v="100"/>
    <n v="100"/>
    <n v="0"/>
    <n v="0"/>
    <n v="0"/>
    <n v="0"/>
    <n v="0"/>
    <n v="0"/>
    <n v="0"/>
    <n v="0"/>
    <n v="0"/>
    <n v="24.631209999999999"/>
    <n v="66.666669999999996"/>
    <n v="16.50357"/>
    <n v="0"/>
    <n v="0"/>
    <n v="0"/>
    <n v="75.368790000000004"/>
    <n v="33.333329999999997"/>
    <n v="83.496430000000004"/>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0"/>
    <s v="Furnace"/>
    <s v="Propane"/>
    <s v="None"/>
    <s v="10-19 Years"/>
    <s v="Furnace"/>
    <s v="Fuel Oil"/>
    <s v="None"/>
    <s v="10-19 Years"/>
    <s v="NA"/>
    <s v="NA"/>
    <s v="NA"/>
    <s v="NA"/>
    <s v="NA"/>
    <s v="NA"/>
    <s v="NA"/>
    <s v="NA"/>
    <s v="DX - Air"/>
    <s v="10-19 Years"/>
    <s v="None"/>
    <s v="NA"/>
    <s v="NA"/>
    <s v="NA"/>
    <s v="NA"/>
    <s v="NA"/>
    <s v="NA"/>
    <s v="NA"/>
    <s v="NA"/>
    <b v="0"/>
    <b v="0"/>
    <b v="0"/>
    <b v="0"/>
    <b v="0"/>
    <b v="1"/>
    <b v="0"/>
    <b v="0"/>
    <b v="0"/>
    <b v="0"/>
    <b v="0"/>
    <n v="35.249299999999998"/>
    <n v="10"/>
    <n v="12"/>
    <n v="100"/>
    <n v="0"/>
    <n v="0"/>
    <n v="0"/>
    <n v="0"/>
    <n v="100"/>
    <n v="0"/>
    <n v="0"/>
    <s v="NA"/>
    <s v="NA"/>
    <s v="NA"/>
    <s v="NA"/>
    <s v="NA"/>
    <s v="NA"/>
    <s v="NA"/>
    <s v="NA"/>
    <s v="NA"/>
    <s v="NA"/>
    <s v="NA"/>
    <s v="NA"/>
    <s v="NA"/>
    <s v="NA"/>
    <s v="NA"/>
    <s v="NA"/>
    <s v="NA"/>
    <s v="NA"/>
    <s v="NA"/>
    <s v="NA"/>
    <n v="0"/>
    <n v="0"/>
    <n v="0"/>
    <n v="0"/>
    <n v="0"/>
    <n v="0"/>
    <n v="0"/>
    <b v="0"/>
    <b v="0"/>
    <b v="0"/>
    <b v="0"/>
    <b v="1"/>
    <b v="0"/>
    <n v="142"/>
    <s v="N"/>
    <s v="N"/>
    <s v="N"/>
    <s v="N"/>
    <s v="N"/>
    <s v="G"/>
    <s v="G"/>
    <s v="NA"/>
    <s v="NA"/>
    <s v="NA"/>
    <s v="NA"/>
    <s v="NA"/>
    <s v="NA"/>
    <s v="NA"/>
    <s v="NA"/>
    <n v="0"/>
    <n v="0"/>
    <n v="0"/>
    <x v="1"/>
    <s v="NA"/>
    <s v="NA"/>
    <n v="0"/>
    <n v="0"/>
    <n v="0"/>
    <s v="NA"/>
    <s v="NA"/>
    <s v="NA"/>
    <s v="NA"/>
    <s v="NA"/>
    <s v="NA"/>
    <n v="0"/>
    <n v="2"/>
    <n v="0"/>
    <n v="0"/>
    <n v="1"/>
    <n v="1"/>
    <n v="0"/>
    <n v="0"/>
    <n v="0"/>
    <n v="0"/>
    <n v="7.199554"/>
    <n v="8.2043149999999994"/>
    <s v="actual"/>
    <n v="27019.93"/>
    <n v="30790.79"/>
    <n v="3026.5819999999999"/>
    <n v="3437.453"/>
    <n v="3276.759"/>
    <n v="2854.1379999999999"/>
    <n v="2244.9899999999998"/>
    <n v="989.58870000000002"/>
    <n v="1110.9639999999999"/>
    <n v="1757.6420000000001"/>
    <n v="1914.8910000000001"/>
    <n v="1680.4190000000001"/>
    <n v="2019.1679999999999"/>
    <n v="2707.3319999999999"/>
    <n v="3094.2919999999999"/>
    <n v="2654.1370000000002"/>
    <n v="2793.471"/>
    <n v="2553.6410000000001"/>
    <n v="2443.0630000000001"/>
    <n v="2194.143"/>
    <n v="2154.6390000000001"/>
    <n v="2160.424"/>
    <n v="2262.7370000000001"/>
    <n v="2605.0439999999999"/>
    <n v="2798.2649999999999"/>
    <n v="3076.9369999999999"/>
    <s v="NA"/>
    <s v="NA"/>
    <s v="no gas"/>
    <s v="NA"/>
    <s v="NA"/>
    <s v="NA"/>
    <s v="NA"/>
    <s v="NA"/>
    <s v="NA"/>
    <s v="NA"/>
    <s v="NA"/>
    <s v="NA"/>
    <s v="NA"/>
    <s v="NA"/>
    <s v="NA"/>
    <s v="NA"/>
    <s v="NA"/>
    <s v="NA"/>
    <s v="NA"/>
    <s v="NA"/>
    <s v="NA"/>
    <s v="NA"/>
    <s v="NA"/>
    <s v="NA"/>
    <s v="NA"/>
    <s v="NA"/>
    <s v="NA"/>
    <s v="NA"/>
    <s v="NA"/>
  </r>
  <r>
    <x v="188"/>
    <x v="0"/>
    <s v="core"/>
    <x v="1"/>
    <x v="1"/>
    <s v="&lt;50,001"/>
    <s v="rural"/>
    <n v="61"/>
    <n v="143.53389999999999"/>
    <n v="1004738"/>
    <n v="1004738"/>
    <n v="1004738"/>
    <n v="2005"/>
    <n v="2005"/>
    <s v="2004-2013"/>
    <s v="F"/>
    <m/>
    <s v="Pre-school"/>
    <m/>
    <s v="School"/>
    <s v="Education"/>
    <s v="K-12"/>
    <b v="0"/>
    <s v="Classroom"/>
    <n v="50"/>
    <s v="Office"/>
    <n v="10"/>
    <s v="Kitchen"/>
    <n v="10"/>
    <n v="30"/>
    <n v="0"/>
    <n v="0"/>
    <n v="7000"/>
    <n v="7000"/>
    <n v="0"/>
    <x v="0"/>
    <n v="100"/>
    <n v="0"/>
    <n v="100"/>
    <n v="100"/>
    <n v="0"/>
    <n v="0"/>
    <n v="0"/>
    <n v="1"/>
    <n v="0"/>
    <n v="22"/>
    <s v="S"/>
    <n v="0"/>
    <n v="6146"/>
    <n v="824"/>
    <s v="6000-8000 HDD"/>
    <n v="100"/>
    <n v="0"/>
    <n v="0"/>
    <s v="No"/>
    <n v="52.5"/>
    <n v="52.5"/>
    <n v="168"/>
    <n v="25"/>
    <n v="0"/>
    <n v="0"/>
    <n v="0"/>
    <s v="50-59 Hrs/Wk"/>
    <n v="49"/>
    <b v="1"/>
    <b v="1"/>
    <b v="0"/>
    <b v="0"/>
    <b v="0"/>
    <b v="0"/>
    <b v="0"/>
    <b v="0"/>
    <b v="0"/>
    <s v="NA"/>
    <s v="NA"/>
    <s v="NA"/>
    <s v="NA"/>
    <s v="No"/>
    <s v="NA"/>
    <s v="NA"/>
    <s v="No"/>
    <s v="No"/>
    <s v="NA"/>
    <s v="NA"/>
    <s v="No"/>
    <s v="No"/>
    <s v="NA"/>
    <s v="NA"/>
    <s v="No"/>
    <s v="No"/>
    <s v="NA"/>
    <s v="NA"/>
    <s v="No"/>
    <s v="No"/>
    <s v="NA"/>
    <s v="NA"/>
    <s v="No"/>
    <s v="No"/>
    <s v="NA"/>
    <s v="NA"/>
    <s v="No"/>
    <s v="No"/>
    <s v="NA"/>
    <s v="NA"/>
    <s v="No"/>
    <s v="No"/>
    <s v="NA"/>
    <s v="NA"/>
    <s v="No"/>
    <n v="3600"/>
    <n v="3600"/>
    <n v="9"/>
    <n v="32400"/>
    <n v="10"/>
    <n v="0"/>
    <n v="0"/>
    <n v="0"/>
    <n v="100"/>
    <n v="0"/>
    <n v="0"/>
    <n v="0"/>
    <n v="0"/>
    <n v="0"/>
    <n v="100"/>
    <n v="0"/>
    <n v="0"/>
    <n v="0"/>
    <n v="3240"/>
    <n v="0"/>
    <n v="100"/>
    <n v="0"/>
    <s v="P"/>
    <n v="0"/>
    <s v="5-10 years"/>
    <n v="100"/>
    <n v="0"/>
    <n v="0"/>
    <n v="0"/>
    <n v="0"/>
    <n v="0"/>
    <n v="0"/>
    <n v="100"/>
    <n v="0"/>
    <n v="14000"/>
    <n v="0"/>
    <n v="50"/>
    <n v="50"/>
    <n v="0"/>
    <b v="0"/>
    <n v="0"/>
    <n v="100"/>
    <n v="0"/>
    <n v="0"/>
    <n v="0"/>
    <n v="1.043523"/>
    <n v="1.043523"/>
    <s v="NA"/>
    <n v="0"/>
    <n v="0.17785699999999999"/>
    <n v="7304.66"/>
    <s v="NA"/>
    <n v="0"/>
    <n v="1245"/>
    <n v="8.8928080000000005"/>
    <n v="9"/>
    <s v="Y"/>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3.68989"/>
    <n v="18.927790000000002"/>
    <n v="13.68989"/>
    <n v="86.310109999999995"/>
    <n v="81.072209999999998"/>
    <n v="86.310109999999995"/>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1"/>
    <n v="100"/>
    <b v="0"/>
    <n v="0"/>
    <b v="0"/>
    <n v="0"/>
    <b v="0"/>
    <n v="0"/>
    <b v="0"/>
    <n v="0"/>
    <n v="28.915659999999999"/>
    <n v="62.5"/>
    <n v="28.915659999999999"/>
    <n v="71.084339999999997"/>
    <n v="37.5"/>
    <n v="71.084339999999997"/>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5-9 Years"/>
    <s v="None"/>
    <s v="NA"/>
    <s v="NA"/>
    <s v="NA"/>
    <s v="NA"/>
    <s v="NA"/>
    <s v="NA"/>
    <s v="NA"/>
    <s v="NA"/>
    <s v="NA"/>
    <s v="NA"/>
    <s v="NA"/>
    <s v="DX - Air"/>
    <s v="5-9 Years"/>
    <s v="None"/>
    <s v="NA"/>
    <s v="NA"/>
    <s v="NA"/>
    <s v="NA"/>
    <s v="NA"/>
    <s v="NA"/>
    <s v="NA"/>
    <s v="NA"/>
    <b v="0"/>
    <b v="0"/>
    <b v="0"/>
    <b v="0"/>
    <b v="0"/>
    <b v="1"/>
    <b v="0"/>
    <b v="0"/>
    <b v="0"/>
    <b v="0"/>
    <b v="0"/>
    <n v="200"/>
    <n v="8"/>
    <n v="8"/>
    <n v="100"/>
    <n v="0"/>
    <n v="0"/>
    <n v="0"/>
    <n v="0"/>
    <n v="0"/>
    <n v="100"/>
    <n v="0"/>
    <s v="NA"/>
    <s v="NA"/>
    <s v="NA"/>
    <s v="NA"/>
    <s v="NA"/>
    <s v="NA"/>
    <s v="NA"/>
    <s v="NA"/>
    <s v="NA"/>
    <s v="NA"/>
    <s v="NA"/>
    <s v="NA"/>
    <s v="NA"/>
    <s v="NA"/>
    <s v="NA"/>
    <s v="NA"/>
    <s v="NA"/>
    <s v="NA"/>
    <s v="NA"/>
    <s v="NA"/>
    <n v="0"/>
    <n v="0"/>
    <n v="0"/>
    <n v="0"/>
    <n v="2"/>
    <n v="0"/>
    <n v="2"/>
    <b v="0"/>
    <b v="0"/>
    <b v="0"/>
    <b v="0"/>
    <b v="1"/>
    <b v="0"/>
    <n v="460"/>
    <s v="N"/>
    <s v="N"/>
    <s v="N"/>
    <s v="G"/>
    <s v="N"/>
    <s v="G"/>
    <s v="G"/>
    <s v="NA"/>
    <s v="NA"/>
    <s v="NA"/>
    <b v="1"/>
    <s v="S"/>
    <n v="100"/>
    <n v="1"/>
    <n v="1"/>
    <n v="0"/>
    <n v="0"/>
    <n v="0"/>
    <x v="0"/>
    <n v="0"/>
    <s v="N"/>
    <n v="0"/>
    <n v="0"/>
    <n v="0"/>
    <b v="0"/>
    <b v="0"/>
    <s v="None"/>
    <b v="0"/>
    <b v="0"/>
    <s v="None"/>
    <n v="0"/>
    <n v="0"/>
    <n v="0"/>
    <n v="0"/>
    <n v="0"/>
    <n v="2"/>
    <n v="0"/>
    <n v="0"/>
    <n v="0"/>
    <n v="0"/>
    <n v="6.9890439999999998"/>
    <n v="6.8302699999999996"/>
    <s v="actual"/>
    <n v="48923.31"/>
    <n v="47811.89"/>
    <n v="4407.7420000000002"/>
    <n v="3874.0650000000001"/>
    <n v="3892.9659999999999"/>
    <n v="3862.069"/>
    <n v="4135.1719999999996"/>
    <n v="4375.0429999999997"/>
    <n v="5156.326"/>
    <n v="4499.1980000000003"/>
    <n v="3703.2260000000001"/>
    <n v="3545.806"/>
    <n v="3641.29"/>
    <n v="3830.4029999999998"/>
    <n v="4086.4609999999998"/>
    <n v="3624.4870000000001"/>
    <n v="3920.6790000000001"/>
    <n v="3731.7849999999999"/>
    <n v="3889.2689999999998"/>
    <n v="4035.3739999999998"/>
    <n v="4517.3609999999999"/>
    <n v="4376.076"/>
    <n v="3826.866"/>
    <n v="3865.4029999999998"/>
    <n v="3857.4650000000001"/>
    <n v="4080.6669999999999"/>
    <n v="0.49809199999999998"/>
    <n v="0.51325399999999999"/>
    <s v="actual"/>
    <n v="3486.6469999999999"/>
    <n v="3592.777"/>
    <n v="787.75"/>
    <n v="406.39389999999997"/>
    <n v="322.21210000000002"/>
    <n v="205.66059999999999"/>
    <n v="104.7333"/>
    <n v="81.909090000000006"/>
    <n v="76.090909999999994"/>
    <n v="73.235290000000006"/>
    <n v="63.529409999999999"/>
    <n v="218.02099999999999"/>
    <n v="405.33190000000002"/>
    <n v="741.77890000000002"/>
    <n v="660.97799999999995"/>
    <n v="485.61919999999998"/>
    <n v="383.3211"/>
    <n v="257.47570000000002"/>
    <n v="138.55170000000001"/>
    <n v="68.776820000000001"/>
    <n v="28.567209999999999"/>
    <n v="37.732579999999999"/>
    <n v="117.29940000000001"/>
    <n v="286.27600000000001"/>
    <n v="476.90550000000002"/>
    <n v="651.27350000000001"/>
  </r>
  <r>
    <x v="189"/>
    <x v="0"/>
    <s v="core"/>
    <x v="1"/>
    <x v="0"/>
    <s v="&lt;50,001"/>
    <s v="rural"/>
    <n v="63"/>
    <n v="87.243549999999999"/>
    <n v="2007387"/>
    <n v="2007387"/>
    <n v="1830737"/>
    <n v="1957"/>
    <n v="1957"/>
    <s v="Pre-1980"/>
    <s v="F"/>
    <m/>
    <s v="Elementary School"/>
    <m/>
    <s v="School"/>
    <s v="Education"/>
    <s v="K-12"/>
    <b v="0"/>
    <s v="Classroom"/>
    <n v="62.6"/>
    <s v="Assembly / Recreation"/>
    <n v="8.8000000000000007"/>
    <s v="NA"/>
    <n v="0"/>
    <n v="28.6"/>
    <n v="0"/>
    <n v="0"/>
    <n v="23009"/>
    <n v="23009"/>
    <n v="0"/>
    <x v="1"/>
    <n v="100"/>
    <n v="0"/>
    <n v="100"/>
    <n v="91.2"/>
    <n v="100"/>
    <n v="0"/>
    <n v="0"/>
    <n v="1"/>
    <n v="0"/>
    <n v="36"/>
    <s v="M"/>
    <n v="3"/>
    <n v="6078"/>
    <n v="823"/>
    <s v="6000-8000 HDD"/>
    <n v="100"/>
    <n v="0"/>
    <n v="0"/>
    <s v="Yes"/>
    <n v="27.692309999999999"/>
    <n v="64.807689999999994"/>
    <n v="36.346150000000002"/>
    <n v="64.807689999999994"/>
    <n v="0"/>
    <n v="0"/>
    <n v="0"/>
    <s v="&lt; 40 Hrs/Wk"/>
    <n v="52"/>
    <b v="1"/>
    <b v="1"/>
    <b v="0"/>
    <b v="0"/>
    <b v="0"/>
    <b v="0"/>
    <b v="0"/>
    <b v="0"/>
    <b v="0"/>
    <s v="NA"/>
    <s v="NA"/>
    <s v="NA"/>
    <s v="NA"/>
    <s v="Yes"/>
    <n v="5"/>
    <n v="100"/>
    <s v="Unknown"/>
    <s v="Yes"/>
    <n v="5"/>
    <n v="100"/>
    <s v="Unknown"/>
    <s v="No"/>
    <s v="NA"/>
    <s v="NA"/>
    <s v="Yes"/>
    <s v="Yes"/>
    <n v="5"/>
    <s v="NA"/>
    <s v="Yes"/>
    <s v="Yes"/>
    <n v="5"/>
    <s v="NA"/>
    <s v="Yes"/>
    <s v="Unknown"/>
    <s v="NA"/>
    <s v="NA"/>
    <s v="Unknown"/>
    <s v="Yes"/>
    <n v="30"/>
    <s v="NA"/>
    <s v="Unknown"/>
    <s v="Unknown"/>
    <s v="NA"/>
    <s v="NA"/>
    <s v="Unknown"/>
    <n v="891"/>
    <n v="0"/>
    <n v="10"/>
    <n v="8910"/>
    <n v="5"/>
    <n v="0"/>
    <n v="0"/>
    <n v="0"/>
    <n v="100"/>
    <n v="0"/>
    <n v="0"/>
    <n v="0"/>
    <n v="0"/>
    <n v="0"/>
    <n v="100"/>
    <n v="0"/>
    <n v="0"/>
    <n v="0"/>
    <n v="445.5"/>
    <n v="0"/>
    <n v="100"/>
    <n v="0"/>
    <s v="P"/>
    <n v="50"/>
    <s v="10-20 years"/>
    <n v="100"/>
    <n v="0"/>
    <n v="0"/>
    <n v="0"/>
    <n v="100"/>
    <n v="0"/>
    <n v="0"/>
    <n v="0"/>
    <n v="0"/>
    <n v="24733.15"/>
    <n v="0"/>
    <n v="100"/>
    <n v="0"/>
    <n v="0"/>
    <b v="0"/>
    <n v="0"/>
    <n v="0"/>
    <n v="0"/>
    <n v="100"/>
    <n v="0"/>
    <n v="1.7136910000000001"/>
    <n v="1.7136910000000001"/>
    <s v="NA"/>
    <n v="0"/>
    <n v="0.124324"/>
    <n v="39430.31"/>
    <s v="NA"/>
    <n v="0"/>
    <n v="2860.567"/>
    <n v="8.357367"/>
    <n v="8.357367"/>
    <s v="Y"/>
    <n v="100"/>
    <n v="0"/>
    <n v="0"/>
    <n v="0"/>
    <n v="100"/>
    <n v="100"/>
    <n v="100"/>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12.122529999999999"/>
    <n v="20.220140000000001"/>
    <n v="12.122529999999999"/>
    <n v="0"/>
    <n v="0"/>
    <n v="0"/>
    <n v="87.877470000000002"/>
    <n v="79.779859999999999"/>
    <n v="87.877470000000002"/>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65.938339999999997"/>
    <n v="90.909090000000006"/>
    <n v="65.938339999999997"/>
    <n v="34.061660000000003"/>
    <n v="9.0909089999999999"/>
    <n v="34.061660000000003"/>
    <n v="0"/>
    <n v="0"/>
    <n v="0"/>
    <n v="0"/>
    <n v="0"/>
    <n v="0"/>
    <n v="0"/>
    <n v="0"/>
    <n v="0"/>
    <n v="0"/>
    <n v="0"/>
    <n v="0"/>
    <n v="0"/>
    <n v="0"/>
    <n v="0"/>
    <n v="0"/>
    <n v="0"/>
    <n v="0"/>
    <n v="0"/>
    <n v="0"/>
    <n v="0"/>
    <n v="100"/>
    <n v="100"/>
    <n v="100"/>
    <n v="0"/>
    <n v="0"/>
    <n v="0"/>
    <n v="0"/>
    <n v="0"/>
    <n v="0"/>
    <n v="0"/>
    <n v="0"/>
    <n v="0"/>
    <b v="1"/>
    <n v="65.938339999999997"/>
    <b v="1"/>
    <n v="34.061660000000003"/>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Bypass Damper"/>
    <s v="A"/>
    <s v="N"/>
    <n v="9"/>
    <s v="NA"/>
    <n v="0"/>
    <n v="100"/>
    <s v="Boiler"/>
    <s v="Natural Gas"/>
    <s v="Natural Gas"/>
    <s v="5-9 Years"/>
    <s v="Boiler"/>
    <s v="Natural Gas"/>
    <s v="Natural Gas"/>
    <s v="20+ Years"/>
    <n v="5"/>
    <s v="Natural Gas"/>
    <n v="299"/>
    <n v="20"/>
    <n v="20"/>
    <s v="SH"/>
    <s v="Y"/>
    <s v="N"/>
    <s v="DX - Air"/>
    <s v="5-9 Years"/>
    <s v="None"/>
    <s v="NA"/>
    <s v="NA"/>
    <s v="NA"/>
    <s v="NA"/>
    <s v="NA"/>
    <s v="NA"/>
    <s v="NA"/>
    <s v="NA"/>
    <b v="0"/>
    <b v="1"/>
    <b v="0"/>
    <b v="0"/>
    <b v="0"/>
    <b v="0"/>
    <b v="0"/>
    <b v="1"/>
    <b v="0"/>
    <b v="1"/>
    <b v="1"/>
    <n v="208.43"/>
    <n v="28.976870000000002"/>
    <n v="30"/>
    <n v="100"/>
    <n v="0"/>
    <n v="0"/>
    <n v="0"/>
    <n v="0"/>
    <n v="4.0925010000000004"/>
    <n v="95.907499999999999"/>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59"/>
    <n v="0"/>
    <n v="0"/>
    <n v="3"/>
    <n v="0"/>
    <n v="0"/>
    <n v="0"/>
    <n v="0"/>
    <n v="0"/>
    <n v="7.0844199999999997"/>
    <n v="11.29607"/>
    <s v="model"/>
    <n v="163005.4"/>
    <n v="259911.2"/>
    <s v="NA"/>
    <s v="NA"/>
    <s v="NA"/>
    <s v="NA"/>
    <s v="NA"/>
    <s v="NA"/>
    <s v="NA"/>
    <s v="NA"/>
    <s v="NA"/>
    <s v="NA"/>
    <s v="NA"/>
    <s v="NA"/>
    <s v="NA"/>
    <s v="NA"/>
    <s v="NA"/>
    <s v="NA"/>
    <s v="NA"/>
    <s v="NA"/>
    <s v="NA"/>
    <s v="NA"/>
    <s v="NA"/>
    <s v="NA"/>
    <s v="NA"/>
    <s v="NA"/>
    <n v="0.58054499999999998"/>
    <n v="0.60495500000000002"/>
    <s v="actual"/>
    <n v="13357.75"/>
    <n v="13919.42"/>
    <n v="2869.1790000000001"/>
    <n v="1958.0550000000001"/>
    <n v="1504.5160000000001"/>
    <n v="967.33330000000001"/>
    <n v="520.42529999999999"/>
    <n v="172.9383"/>
    <n v="48.30303"/>
    <n v="50.612900000000003"/>
    <n v="345.87099999999998"/>
    <n v="989.51610000000005"/>
    <n v="1724.5"/>
    <n v="2206.5"/>
    <n v="2677.7260000000001"/>
    <n v="1976.2149999999999"/>
    <n v="1534.3720000000001"/>
    <n v="993.88879999999995"/>
    <n v="476.44200000000001"/>
    <n v="190.0369"/>
    <n v="71.230530000000002"/>
    <n v="90.943520000000007"/>
    <n v="363.07319999999999"/>
    <n v="1052.499"/>
    <n v="1900.6859999999999"/>
    <n v="2592.3029999999999"/>
  </r>
  <r>
    <x v="190"/>
    <x v="0"/>
    <s v="core"/>
    <x v="6"/>
    <x v="0"/>
    <s v="100,001+"/>
    <s v="urban"/>
    <n v="23"/>
    <n v="22.786349999999999"/>
    <n v="2739830"/>
    <n v="2739830"/>
    <n v="2739830"/>
    <n v="1988"/>
    <n v="1988"/>
    <s v="1981-2003"/>
    <s v="F"/>
    <m/>
    <s v="Office- Admin, Professional, Government, Financial"/>
    <m/>
    <s v="Office"/>
    <s v="Office"/>
    <s v="Medium Office"/>
    <b v="0"/>
    <s v="Office"/>
    <n v="100"/>
    <s v="NA"/>
    <n v="0"/>
    <s v="NA"/>
    <n v="0"/>
    <n v="0"/>
    <n v="0"/>
    <n v="0"/>
    <n v="120240"/>
    <n v="120240"/>
    <n v="0"/>
    <x v="3"/>
    <n v="100"/>
    <n v="0"/>
    <n v="100"/>
    <n v="100"/>
    <n v="100"/>
    <n v="0"/>
    <n v="0"/>
    <n v="6"/>
    <n v="1"/>
    <n v="500"/>
    <s v="S"/>
    <n v="0"/>
    <n v="4723"/>
    <n v="287"/>
    <s v="&lt; 6000 HDD"/>
    <n v="0"/>
    <n v="100"/>
    <n v="52"/>
    <s v="NA"/>
    <n v="63"/>
    <n v="77"/>
    <n v="101.5"/>
    <n v="98"/>
    <n v="1"/>
    <n v="1"/>
    <n v="0"/>
    <s v="60-79 Hrs/Wk"/>
    <s v="NA"/>
    <b v="1"/>
    <b v="1"/>
    <b v="0"/>
    <b v="0"/>
    <b v="0"/>
    <b v="0"/>
    <b v="0"/>
    <b v="0"/>
    <b v="0"/>
    <b v="1"/>
    <b v="0"/>
    <b v="0"/>
    <s v="NA"/>
    <s v="No"/>
    <s v="NA"/>
    <s v="NA"/>
    <s v="No"/>
    <s v="No"/>
    <s v="NA"/>
    <s v="NA"/>
    <s v="No"/>
    <s v="No"/>
    <s v="NA"/>
    <s v="NA"/>
    <s v="No"/>
    <s v="No"/>
    <s v="NA"/>
    <s v="NA"/>
    <s v="Yes"/>
    <s v="No"/>
    <s v="NA"/>
    <s v="NA"/>
    <s v="Yes"/>
    <s v="Unknown"/>
    <s v="NA"/>
    <s v="NA"/>
    <s v="Unknown"/>
    <s v="No"/>
    <s v="NA"/>
    <s v="NA"/>
    <s v="No"/>
    <s v="No"/>
    <s v="NA"/>
    <s v="NA"/>
    <s v="No"/>
    <n v="664"/>
    <n v="664"/>
    <n v="9"/>
    <n v="35856"/>
    <n v="50"/>
    <n v="100"/>
    <n v="0"/>
    <n v="0"/>
    <n v="0"/>
    <n v="0"/>
    <n v="0"/>
    <n v="0"/>
    <n v="0"/>
    <n v="100"/>
    <n v="0"/>
    <n v="0"/>
    <n v="0"/>
    <n v="0"/>
    <n v="17928"/>
    <n v="0"/>
    <n v="100"/>
    <n v="0"/>
    <s v="S"/>
    <n v="0"/>
    <s v="Age of Building"/>
    <n v="0"/>
    <n v="0"/>
    <n v="0"/>
    <n v="100"/>
    <n v="0"/>
    <n v="100"/>
    <n v="0"/>
    <n v="0"/>
    <n v="0"/>
    <n v="20040"/>
    <n v="100"/>
    <n v="0"/>
    <n v="0"/>
    <n v="0"/>
    <b v="0"/>
    <n v="0"/>
    <n v="100"/>
    <n v="0"/>
    <n v="0"/>
    <n v="0"/>
    <n v="1.0329900000000001"/>
    <n v="1.0329900000000001"/>
    <s v="NA"/>
    <n v="0"/>
    <n v="4.2215999999999997E-2"/>
    <n v="124206.7"/>
    <s v="NA"/>
    <n v="0"/>
    <n v="5076"/>
    <n v="9.0086809999999993"/>
    <n v="9.0189059999999994"/>
    <s v="Y"/>
    <s v="NA"/>
    <n v="2.6261420000000002"/>
    <n v="2.4542830000000002"/>
    <n v="2.68784"/>
    <n v="92.791970000000006"/>
    <n v="88.209819999999993"/>
    <n v="94.971990000000005"/>
    <n v="0"/>
    <n v="0"/>
    <n v="0"/>
    <n v="3.7619669999999998"/>
    <n v="8.5178060000000002"/>
    <n v="2.1419039999999998"/>
    <n v="0"/>
    <n v="0"/>
    <n v="0"/>
    <n v="0"/>
    <n v="0"/>
    <n v="0"/>
    <n v="0"/>
    <n v="0"/>
    <n v="0"/>
    <n v="0.81991599999999998"/>
    <n v="0.81809399999999999"/>
    <n v="0.198267"/>
    <n v="0"/>
    <n v="0"/>
    <n v="0"/>
    <n v="0"/>
    <n v="0"/>
    <n v="0"/>
    <n v="100"/>
    <n v="100"/>
    <n v="100"/>
    <n v="100"/>
    <n v="100"/>
    <n v="100"/>
    <n v="0"/>
    <n v="0"/>
    <n v="0"/>
    <n v="0"/>
    <n v="0"/>
    <n v="0"/>
    <n v="100"/>
    <n v="100"/>
    <n v="100"/>
    <n v="0"/>
    <n v="0"/>
    <n v="0"/>
    <n v="0"/>
    <n v="0"/>
    <n v="0"/>
    <n v="0"/>
    <n v="0"/>
    <n v="0"/>
    <n v="0"/>
    <n v="0"/>
    <n v="0"/>
    <s v="NA"/>
    <s v="NA"/>
    <s v="NA"/>
    <s v="NA"/>
    <s v="NA"/>
    <s v="NA"/>
    <n v="0"/>
    <n v="0"/>
    <n v="0"/>
    <n v="95.322950000000006"/>
    <n v="96.835790000000003"/>
    <n v="95.322950000000006"/>
    <n v="4.6770500000000004"/>
    <n v="3.164212"/>
    <n v="4.6770500000000004"/>
    <n v="0"/>
    <n v="0"/>
    <n v="0"/>
    <s v="NA"/>
    <s v="NA"/>
    <s v="NA"/>
    <s v="NA"/>
    <s v="NA"/>
    <s v="NA"/>
    <s v="NA"/>
    <s v="NA"/>
    <s v="NA"/>
    <s v="NA"/>
    <s v="NA"/>
    <s v="NA"/>
    <n v="0"/>
    <n v="0"/>
    <n v="0"/>
    <n v="95.418120000000002"/>
    <n v="90.664100000000005"/>
    <n v="97.659829999999999"/>
    <n v="3.712933"/>
    <n v="6.737247"/>
    <n v="1.8454280000000001"/>
    <n v="0"/>
    <n v="0"/>
    <n v="0"/>
    <n v="0.86895"/>
    <n v="2.5986530000000001"/>
    <n v="0.49474299999999999"/>
    <s v="NA"/>
    <s v="NA"/>
    <s v="NA"/>
    <s v="NA"/>
    <s v="NA"/>
    <s v="NA"/>
    <s v="NA"/>
    <s v="NA"/>
    <s v="NA"/>
    <s v="NA"/>
    <s v="NA"/>
    <s v="NA"/>
    <s v="NA"/>
    <s v="NA"/>
    <s v="NA"/>
    <b v="0"/>
    <n v="0"/>
    <b v="1"/>
    <n v="97.987189999999998"/>
    <b v="0"/>
    <n v="0"/>
    <b v="1"/>
    <n v="1.326335"/>
    <b v="1"/>
    <n v="0.68647899999999995"/>
    <b v="0"/>
    <n v="0"/>
    <b v="0"/>
    <n v="0"/>
    <b v="0"/>
    <n v="0"/>
    <n v="0"/>
    <n v="5.5555560000000002"/>
    <n v="0"/>
    <n v="100"/>
    <n v="50"/>
    <n v="100"/>
    <n v="0"/>
    <n v="0"/>
    <n v="0"/>
    <n v="0"/>
    <n v="44.44444"/>
    <n v="0"/>
    <n v="0"/>
    <n v="0"/>
    <n v="0"/>
    <n v="0"/>
    <n v="0"/>
    <n v="0"/>
    <n v="0"/>
    <n v="0"/>
    <n v="0"/>
    <n v="0"/>
    <n v="0"/>
    <n v="0"/>
    <n v="0"/>
    <n v="0"/>
    <n v="0"/>
    <n v="100"/>
    <n v="83.333330000000004"/>
    <n v="100"/>
    <n v="0"/>
    <n v="0"/>
    <n v="0"/>
    <n v="0"/>
    <n v="0"/>
    <n v="0"/>
    <n v="0"/>
    <n v="16.66667"/>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VAV"/>
    <s v="standard"/>
    <s v="Inlet Vane"/>
    <s v="A"/>
    <s v="N"/>
    <n v="120"/>
    <n v="120"/>
    <n v="100"/>
    <n v="0"/>
    <s v="Electric Resistance"/>
    <s v="Electricity"/>
    <s v="Natural Gas"/>
    <s v="20+ Years"/>
    <s v="Heat Pump"/>
    <s v="Electricity"/>
    <s v="None"/>
    <s v="NA"/>
    <s v="NA"/>
    <s v="NA"/>
    <s v="NA"/>
    <s v="NA"/>
    <s v="NA"/>
    <s v="NA"/>
    <s v="NA"/>
    <s v="NA"/>
    <s v="DX - Air"/>
    <s v="20+ Years"/>
    <s v="DX - Air"/>
    <s v="20+ Years"/>
    <s v="NA"/>
    <s v="NA"/>
    <s v="NA"/>
    <s v="NA"/>
    <s v="NA"/>
    <s v="NA"/>
    <s v="NA"/>
    <b v="1"/>
    <b v="0"/>
    <b v="0"/>
    <b v="0"/>
    <b v="0"/>
    <b v="0"/>
    <b v="0"/>
    <b v="1"/>
    <b v="1"/>
    <b v="1"/>
    <b v="1"/>
    <n v="794.97159999999997"/>
    <n v="18.267969999999998"/>
    <n v="25"/>
    <n v="100"/>
    <n v="0"/>
    <n v="0"/>
    <n v="0"/>
    <n v="0"/>
    <n v="84.150379999999998"/>
    <n v="15.84962"/>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s v="NA"/>
    <n v="411"/>
    <n v="83"/>
    <n v="0"/>
    <n v="18"/>
    <n v="0"/>
    <s v="NA"/>
    <n v="0"/>
    <n v="0"/>
    <n v="0"/>
    <n v="20.607990000000001"/>
    <n v="20.136579999999999"/>
    <s v="actual"/>
    <n v="2477905"/>
    <n v="2421222"/>
    <n v="233539.20000000001"/>
    <n v="201066.7"/>
    <n v="207427.6"/>
    <n v="195713.7"/>
    <n v="199672.5"/>
    <n v="207098.4"/>
    <n v="247767.6"/>
    <n v="258734.2"/>
    <n v="212806.7"/>
    <n v="158331"/>
    <n v="170760.9"/>
    <n v="184986.3"/>
    <n v="205402.1"/>
    <n v="181337.5"/>
    <n v="195083.6"/>
    <n v="182980.7"/>
    <n v="185342.5"/>
    <n v="190478.5"/>
    <n v="246409.9"/>
    <n v="249148.2"/>
    <n v="203862.39999999999"/>
    <n v="185289.2"/>
    <n v="190929.5"/>
    <n v="204957.8"/>
    <n v="0.16855300000000001"/>
    <n v="7.7619999999999998E-3"/>
    <s v="model"/>
    <n v="20266.84"/>
    <n v="933.27660000000003"/>
    <s v="NA"/>
    <s v="NA"/>
    <s v="NA"/>
    <s v="NA"/>
    <s v="NA"/>
    <s v="NA"/>
    <s v="NA"/>
    <s v="NA"/>
    <s v="NA"/>
    <s v="NA"/>
    <s v="NA"/>
    <s v="NA"/>
    <s v="NA"/>
    <s v="NA"/>
    <s v="NA"/>
    <s v="NA"/>
    <s v="NA"/>
    <s v="NA"/>
    <s v="NA"/>
    <s v="NA"/>
    <s v="NA"/>
    <s v="NA"/>
    <s v="NA"/>
    <s v="NA"/>
  </r>
  <r>
    <x v="191"/>
    <x v="0"/>
    <s v="core"/>
    <x v="9"/>
    <x v="0"/>
    <s v="All Sizes"/>
    <s v="urban"/>
    <n v="37"/>
    <n v="722.11609999999996"/>
    <n v="10506789"/>
    <n v="3887512"/>
    <n v="3887512"/>
    <n v="1935"/>
    <n v="1935"/>
    <s v="Pre-1980"/>
    <s v="F"/>
    <m/>
    <s v="Warehouse, Distribution"/>
    <m/>
    <s v="Warehouse"/>
    <s v="Warehouse and Storage"/>
    <s v="Warehouse"/>
    <b v="0"/>
    <s v="Warehouse - High Bay"/>
    <n v="63"/>
    <s v="Sales"/>
    <n v="30"/>
    <s v="Office"/>
    <n v="7"/>
    <n v="0"/>
    <n v="0"/>
    <n v="0"/>
    <n v="14550"/>
    <n v="14550"/>
    <n v="0"/>
    <x v="0"/>
    <n v="37"/>
    <n v="0"/>
    <n v="0"/>
    <n v="37"/>
    <n v="0"/>
    <n v="0"/>
    <n v="63"/>
    <n v="2"/>
    <n v="0"/>
    <n v="0"/>
    <s v="S"/>
    <n v="0"/>
    <n v="4132"/>
    <n v="475"/>
    <s v="&lt; 6000 HDD"/>
    <n v="100"/>
    <n v="0"/>
    <n v="0"/>
    <s v="No"/>
    <n v="64"/>
    <n v="64"/>
    <n v="168"/>
    <n v="64"/>
    <n v="1"/>
    <n v="0"/>
    <n v="0"/>
    <s v="60-79 Hrs/Wk"/>
    <n v="52"/>
    <b v="1"/>
    <b v="1"/>
    <b v="0"/>
    <b v="0"/>
    <b v="0"/>
    <b v="0"/>
    <b v="0"/>
    <b v="0"/>
    <b v="0"/>
    <s v="NA"/>
    <s v="NA"/>
    <s v="NA"/>
    <s v="NA"/>
    <s v="Yes"/>
    <n v="1"/>
    <n v="15"/>
    <s v="No"/>
    <s v="No"/>
    <s v="NA"/>
    <s v="NA"/>
    <s v="No"/>
    <s v="No"/>
    <s v="NA"/>
    <s v="NA"/>
    <s v="No"/>
    <s v="No"/>
    <s v="NA"/>
    <s v="NA"/>
    <s v="No"/>
    <s v="No"/>
    <s v="NA"/>
    <s v="NA"/>
    <s v="No"/>
    <s v="No"/>
    <s v="NA"/>
    <s v="NA"/>
    <s v="No"/>
    <s v="No"/>
    <s v="NA"/>
    <s v="NA"/>
    <s v="No"/>
    <s v="No"/>
    <s v="NA"/>
    <s v="NA"/>
    <s v="No"/>
    <n v="400"/>
    <n v="400"/>
    <n v="13"/>
    <n v="10400"/>
    <n v="4.28"/>
    <n v="0"/>
    <n v="0"/>
    <n v="0"/>
    <n v="100"/>
    <n v="0"/>
    <n v="0"/>
    <n v="0"/>
    <n v="0"/>
    <n v="0"/>
    <n v="100"/>
    <n v="0"/>
    <n v="0"/>
    <n v="0"/>
    <n v="445.12"/>
    <n v="14.71963"/>
    <n v="85.280370000000005"/>
    <n v="0"/>
    <s v="S"/>
    <n v="0"/>
    <s v="Unknown"/>
    <n v="100"/>
    <n v="0"/>
    <n v="0"/>
    <n v="0"/>
    <n v="70.093459999999993"/>
    <n v="0"/>
    <n v="0"/>
    <n v="15.186920000000001"/>
    <n v="14.71963"/>
    <n v="8696.23"/>
    <n v="0"/>
    <n v="100"/>
    <n v="0"/>
    <n v="0"/>
    <b v="1"/>
    <s v="NA"/>
    <n v="100"/>
    <n v="0"/>
    <n v="0"/>
    <n v="0"/>
    <n v="0.98910900000000002"/>
    <n v="0.98910900000000002"/>
    <s v="NA"/>
    <n v="0"/>
    <n v="0.419381"/>
    <n v="14391.54"/>
    <s v="NA"/>
    <n v="0"/>
    <n v="6102"/>
    <n v="13.330260000000001"/>
    <n v="16.42501"/>
    <s v="Y"/>
    <s v="NA"/>
    <n v="0"/>
    <n v="0"/>
    <n v="0"/>
    <n v="6.6425039999999997"/>
    <n v="16.117170000000002"/>
    <n v="6.9064629999999996"/>
    <n v="68.596149999999994"/>
    <n v="66.582750000000004"/>
    <n v="71.322010000000006"/>
    <n v="0"/>
    <n v="0"/>
    <n v="0"/>
    <n v="0"/>
    <n v="0"/>
    <n v="0"/>
    <n v="22.075880000000002"/>
    <n v="9.315429"/>
    <n v="21.111840000000001"/>
    <n v="0"/>
    <n v="0"/>
    <n v="0"/>
    <n v="2.6854629999999999"/>
    <n v="7.9846539999999999"/>
    <n v="0.65969"/>
    <n v="0"/>
    <n v="0"/>
    <n v="0"/>
    <n v="0"/>
    <n v="0"/>
    <n v="0"/>
    <n v="100"/>
    <n v="100"/>
    <n v="100"/>
    <s v="NA"/>
    <s v="NA"/>
    <s v="NA"/>
    <s v="NA"/>
    <s v="NA"/>
    <s v="NA"/>
    <n v="0"/>
    <n v="0"/>
    <n v="0"/>
    <n v="0"/>
    <n v="0"/>
    <n v="0"/>
    <n v="0"/>
    <n v="0"/>
    <n v="0"/>
    <n v="100"/>
    <n v="100"/>
    <n v="100"/>
    <n v="0"/>
    <n v="0"/>
    <n v="0"/>
    <n v="0"/>
    <n v="0"/>
    <n v="0"/>
    <n v="0"/>
    <n v="0"/>
    <n v="0"/>
    <n v="100"/>
    <n v="100"/>
    <n v="100"/>
    <n v="0"/>
    <n v="0"/>
    <n v="0"/>
    <n v="51.416719999999998"/>
    <n v="66.055049999999994"/>
    <n v="51.416719999999998"/>
    <n v="0"/>
    <n v="0"/>
    <n v="0"/>
    <n v="48.583280000000002"/>
    <n v="33.944949999999999"/>
    <n v="48.583280000000002"/>
    <n v="0"/>
    <n v="0"/>
    <n v="0"/>
    <n v="70.98348"/>
    <n v="67.173779999999994"/>
    <n v="70.98348"/>
    <n v="0"/>
    <n v="0"/>
    <n v="0"/>
    <n v="29.01652"/>
    <n v="32.826219999999999"/>
    <n v="29.01652"/>
    <n v="22.075880000000002"/>
    <n v="9.315429"/>
    <n v="21.111840000000001"/>
    <n v="75.238650000000007"/>
    <n v="82.699920000000006"/>
    <n v="78.228470000000002"/>
    <n v="0"/>
    <n v="0"/>
    <n v="0"/>
    <n v="0"/>
    <n v="0"/>
    <n v="0"/>
    <n v="2.6854629999999999"/>
    <n v="7.9846539999999999"/>
    <n v="0.65969"/>
    <n v="0"/>
    <n v="0"/>
    <n v="0"/>
    <n v="0"/>
    <n v="0"/>
    <n v="0"/>
    <n v="0"/>
    <n v="0"/>
    <n v="0"/>
    <n v="100"/>
    <n v="100"/>
    <n v="100"/>
    <n v="0"/>
    <n v="0"/>
    <n v="0"/>
    <b v="0"/>
    <n v="0"/>
    <b v="0"/>
    <n v="0"/>
    <b v="0"/>
    <n v="0"/>
    <b v="0"/>
    <n v="0"/>
    <b v="1"/>
    <n v="100"/>
    <b v="0"/>
    <n v="0"/>
    <b v="0"/>
    <n v="0"/>
    <b v="0"/>
    <n v="0"/>
    <n v="8.1940349999999995"/>
    <n v="7.4074070000000001"/>
    <n v="8.74803"/>
    <n v="28.679120000000001"/>
    <n v="25.925930000000001"/>
    <n v="30.618110000000001"/>
    <n v="0"/>
    <n v="0"/>
    <n v="0"/>
    <n v="63.126840000000001"/>
    <n v="66.666669999999996"/>
    <n v="60.633859999999999"/>
    <n v="0"/>
    <n v="0"/>
    <n v="0"/>
    <n v="0"/>
    <n v="0"/>
    <n v="0"/>
    <n v="0"/>
    <n v="0"/>
    <n v="0"/>
    <n v="0"/>
    <n v="0"/>
    <n v="0"/>
    <n v="0"/>
    <n v="0"/>
    <n v="0"/>
    <n v="91.478200000000001"/>
    <n v="70.370369999999994"/>
    <n v="97.66301"/>
    <n v="0"/>
    <n v="0"/>
    <n v="0"/>
    <n v="8.5217960000000001"/>
    <n v="29.629629999999999"/>
    <n v="2.336989"/>
    <n v="0"/>
    <n v="0"/>
    <n v="0"/>
    <b v="0"/>
    <n v="0"/>
    <b v="1"/>
    <n v="28.679120000000001"/>
    <b v="0"/>
    <n v="0"/>
    <b v="1"/>
    <n v="63.126840000000001"/>
    <b v="0"/>
    <n v="0"/>
    <b v="1"/>
    <n v="8.1940349999999995"/>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37"/>
    <s v="Furnace"/>
    <s v="Natural Gas"/>
    <s v="None"/>
    <s v="20+ Years"/>
    <s v="None"/>
    <s v="NA"/>
    <s v="NA"/>
    <s v="NA"/>
    <s v="NA"/>
    <s v="NA"/>
    <s v="NA"/>
    <s v="NA"/>
    <s v="NA"/>
    <s v="NA"/>
    <s v="NA"/>
    <s v="NA"/>
    <s v="DX - Air"/>
    <s v="20+ Years"/>
    <s v="DX - Air"/>
    <s v="20+ Years"/>
    <s v="NA"/>
    <s v="NA"/>
    <s v="NA"/>
    <s v="NA"/>
    <s v="NA"/>
    <s v="NA"/>
    <s v="NA"/>
    <b v="0"/>
    <b v="0"/>
    <b v="0"/>
    <b v="0"/>
    <b v="0"/>
    <b v="1"/>
    <b v="0"/>
    <b v="0"/>
    <b v="0"/>
    <b v="0"/>
    <b v="0"/>
    <n v="45.97166"/>
    <n v="20"/>
    <n v="20"/>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6"/>
    <n v="0"/>
    <n v="0"/>
    <n v="0"/>
    <n v="0"/>
    <n v="1"/>
    <n v="0"/>
    <n v="0"/>
    <n v="0"/>
    <n v="0"/>
    <n v="7.0063639999999996"/>
    <n v="7.0645860000000003"/>
    <s v="actual"/>
    <n v="101942.6"/>
    <n v="102789.7"/>
    <n v="7622.1719999999996"/>
    <n v="7385.0780000000004"/>
    <n v="13487.75"/>
    <n v="6672.8789999999999"/>
    <n v="7243.6040000000003"/>
    <n v="8335.9169999999995"/>
    <n v="9917.5689999999995"/>
    <n v="10262.83"/>
    <n v="8880.0280000000002"/>
    <n v="6911.7849999999999"/>
    <n v="6861.9809999999998"/>
    <n v="8361"/>
    <n v="8457.9519999999993"/>
    <n v="7528.92"/>
    <n v="8190.2659999999996"/>
    <n v="7794.9970000000003"/>
    <n v="8178.29"/>
    <n v="8461.1119999999992"/>
    <n v="10360.969999999999"/>
    <n v="10526.93"/>
    <n v="8828.3989999999994"/>
    <n v="7987.2730000000001"/>
    <n v="8002.0050000000001"/>
    <n v="8472.6200000000008"/>
    <n v="0.134412"/>
    <n v="0.169488"/>
    <s v="actual"/>
    <n v="1955.6880000000001"/>
    <n v="2466.0500000000002"/>
    <n v="575.40179999999998"/>
    <n v="356.16500000000002"/>
    <n v="224.44829999999999"/>
    <n v="110.1724"/>
    <n v="28.66667"/>
    <n v="17.466670000000001"/>
    <n v="0.86666699999999997"/>
    <n v="0"/>
    <n v="2.4137930000000001"/>
    <n v="26.31034"/>
    <n v="164.21870000000001"/>
    <n v="449.55709999999999"/>
    <n v="429.11169999999998"/>
    <n v="333.62090000000001"/>
    <n v="298.40870000000001"/>
    <n v="216.0479"/>
    <n v="126.5253"/>
    <n v="51.923119999999997"/>
    <n v="12.53317"/>
    <n v="14.920439999999999"/>
    <n v="47.74539"/>
    <n v="173.0771"/>
    <n v="325.8623"/>
    <n v="436.27350000000001"/>
  </r>
  <r>
    <x v="192"/>
    <x v="0"/>
    <s v="core"/>
    <x v="4"/>
    <x v="0"/>
    <s v="&lt;20,001"/>
    <s v="urban"/>
    <n v="69"/>
    <n v="411.108"/>
    <n v="1302801"/>
    <n v="1302801"/>
    <n v="0"/>
    <n v="1913"/>
    <n v="1913"/>
    <s v="Pre-1980"/>
    <s v="F"/>
    <m/>
    <s v="Religious Assembly"/>
    <m/>
    <s v="Other"/>
    <s v="Religious Worship"/>
    <s v="Other"/>
    <b v="0"/>
    <s v="Assembly / Recreation"/>
    <n v="76"/>
    <s v="Other"/>
    <n v="15"/>
    <s v="Kitchen"/>
    <n v="5"/>
    <n v="0"/>
    <n v="0"/>
    <n v="0"/>
    <n v="3169"/>
    <n v="3169"/>
    <n v="0"/>
    <x v="4"/>
    <n v="100"/>
    <n v="0"/>
    <n v="100"/>
    <n v="0"/>
    <n v="0"/>
    <n v="0"/>
    <n v="0"/>
    <n v="2"/>
    <n v="1"/>
    <n v="0"/>
    <s v="S"/>
    <n v="0"/>
    <n v="4300"/>
    <n v="393"/>
    <s v="&lt; 6000 HDD"/>
    <n v="100"/>
    <n v="0"/>
    <n v="0"/>
    <s v="No"/>
    <n v="1"/>
    <n v="6.5"/>
    <n v="2.6923080000000001"/>
    <n v="6.5"/>
    <n v="0"/>
    <n v="1"/>
    <n v="0"/>
    <s v="&lt; 40 Hrs/Wk"/>
    <n v="52"/>
    <b v="1"/>
    <b v="1"/>
    <b v="0"/>
    <b v="0"/>
    <b v="0"/>
    <b v="0"/>
    <b v="0"/>
    <b v="0"/>
    <b v="0"/>
    <s v="NA"/>
    <s v="NA"/>
    <s v="NA"/>
    <s v="NA"/>
    <s v="Unknown"/>
    <s v="NA"/>
    <s v="NA"/>
    <s v="Unknown"/>
    <s v="Unknown"/>
    <s v="NA"/>
    <s v="NA"/>
    <s v="Unknown"/>
    <s v="Unknown"/>
    <s v="NA"/>
    <s v="NA"/>
    <s v="Unknown"/>
    <s v="Unknown"/>
    <s v="NA"/>
    <s v="NA"/>
    <s v="Unknown"/>
    <s v="Unknown"/>
    <s v="NA"/>
    <s v="NA"/>
    <s v="Unknown"/>
    <s v="No"/>
    <s v="NA"/>
    <s v="NA"/>
    <s v="Unknown"/>
    <s v="Yes"/>
    <n v="9"/>
    <n v="30"/>
    <s v="Unknown"/>
    <s v="Unknown"/>
    <s v="NA"/>
    <s v="NA"/>
    <s v="Unknown"/>
    <n v="150"/>
    <n v="180"/>
    <n v="9"/>
    <n v="2970"/>
    <n v="16.649999999999999"/>
    <n v="0"/>
    <n v="0"/>
    <n v="0"/>
    <n v="100"/>
    <n v="0"/>
    <n v="0"/>
    <n v="0"/>
    <n v="0"/>
    <n v="0"/>
    <n v="100"/>
    <n v="0"/>
    <n v="0"/>
    <n v="0"/>
    <n v="494.505"/>
    <n v="96.997"/>
    <n v="3.0030030000000001"/>
    <n v="0"/>
    <s v="P"/>
    <n v="20.00751"/>
    <s v="10-20 years"/>
    <n v="100"/>
    <n v="0"/>
    <n v="0"/>
    <n v="0"/>
    <n v="0"/>
    <n v="0"/>
    <n v="0"/>
    <n v="3.0030030000000001"/>
    <n v="96.997"/>
    <n v="1897.11"/>
    <n v="0"/>
    <n v="100"/>
    <n v="0"/>
    <n v="0"/>
    <b v="0"/>
    <n v="0"/>
    <n v="0"/>
    <n v="49.411760000000001"/>
    <n v="0"/>
    <n v="50.588239999999999"/>
    <n v="1.9321250000000001"/>
    <n v="1.9321250000000001"/>
    <s v="NA"/>
    <n v="0"/>
    <n v="6.8159999999999998E-2"/>
    <n v="6122.9049999999997"/>
    <s v="NA"/>
    <n v="0"/>
    <n v="216"/>
    <n v="11.63372"/>
    <n v="12.636670000000001"/>
    <s v="Y"/>
    <s v="NA"/>
    <n v="0"/>
    <n v="0"/>
    <n v="0"/>
    <n v="0"/>
    <n v="0"/>
    <n v="0"/>
    <n v="33.341149999999999"/>
    <n v="37.079920000000001"/>
    <n v="67.273009999999999"/>
    <n v="1.470974"/>
    <n v="14.062340000000001"/>
    <n v="1.651068"/>
    <n v="0"/>
    <n v="0"/>
    <n v="0"/>
    <n v="0"/>
    <n v="0"/>
    <n v="0"/>
    <n v="0"/>
    <n v="0"/>
    <n v="0"/>
    <n v="65.187870000000004"/>
    <n v="48.857729999999997"/>
    <n v="31.07593"/>
    <n v="0"/>
    <n v="0"/>
    <n v="0"/>
    <s v="NA"/>
    <s v="NA"/>
    <s v="NA"/>
    <s v="NA"/>
    <s v="NA"/>
    <s v="NA"/>
    <n v="100"/>
    <n v="100"/>
    <n v="100"/>
    <n v="0"/>
    <n v="0"/>
    <n v="0"/>
    <n v="56.037950000000002"/>
    <n v="23.93215"/>
    <n v="56.037950000000002"/>
    <n v="43.962049999999998"/>
    <n v="76.067850000000007"/>
    <n v="43.962049999999998"/>
    <n v="0"/>
    <n v="0"/>
    <n v="0"/>
    <n v="0"/>
    <n v="0"/>
    <n v="0"/>
    <n v="0"/>
    <n v="0"/>
    <n v="0"/>
    <n v="0"/>
    <n v="0"/>
    <n v="0"/>
    <s v="NA"/>
    <s v="NA"/>
    <s v="NA"/>
    <s v="NA"/>
    <s v="NA"/>
    <s v="NA"/>
    <s v="NA"/>
    <s v="NA"/>
    <s v="NA"/>
    <s v="NA"/>
    <s v="NA"/>
    <s v="NA"/>
    <s v="NA"/>
    <s v="NA"/>
    <s v="NA"/>
    <s v="NA"/>
    <s v="NA"/>
    <s v="NA"/>
    <n v="0"/>
    <n v="0"/>
    <n v="0"/>
    <n v="93.368279999999999"/>
    <n v="94.553560000000004"/>
    <n v="93.368279999999999"/>
    <n v="0"/>
    <n v="0"/>
    <n v="0"/>
    <n v="6.631723"/>
    <n v="5.4464389999999998"/>
    <n v="6.631723"/>
    <n v="0"/>
    <n v="0"/>
    <n v="0"/>
    <n v="33.341149999999999"/>
    <n v="37.079920000000001"/>
    <n v="67.273009999999999"/>
    <n v="0"/>
    <n v="0"/>
    <n v="0"/>
    <n v="0"/>
    <n v="0"/>
    <n v="0"/>
    <n v="66.658850000000001"/>
    <n v="62.920079999999999"/>
    <n v="32.72699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NA"/>
    <s v="None"/>
    <s v="NA"/>
    <s v="NA"/>
    <s v="NA"/>
    <n v="1"/>
    <s v="Natural Gas"/>
    <s v="NA"/>
    <s v="NA"/>
    <s v="NA"/>
    <s v="C"/>
    <s v="NA"/>
    <s v="N"/>
    <s v="None"/>
    <s v="NA"/>
    <s v="None"/>
    <s v="NA"/>
    <s v="NA"/>
    <s v="NA"/>
    <s v="NA"/>
    <s v="NA"/>
    <s v="NA"/>
    <s v="NA"/>
    <s v="NA"/>
    <b v="0"/>
    <b v="0"/>
    <b v="0"/>
    <b v="0"/>
    <b v="0"/>
    <b v="0"/>
    <b v="1"/>
    <b v="0"/>
    <b v="0"/>
    <b v="0"/>
    <b v="0"/>
    <n v="30.354209999999998"/>
    <n v="5"/>
    <n v="5"/>
    <n v="0"/>
    <n v="100"/>
    <n v="0"/>
    <n v="0"/>
    <n v="0"/>
    <n v="0"/>
    <n v="100"/>
    <n v="0"/>
    <s v="NA"/>
    <s v="NA"/>
    <s v="NA"/>
    <s v="NA"/>
    <s v="NA"/>
    <s v="NA"/>
    <s v="NA"/>
    <s v="NA"/>
    <s v="NA"/>
    <s v="NA"/>
    <s v="NA"/>
    <s v="NA"/>
    <s v="NA"/>
    <s v="NA"/>
    <s v="NA"/>
    <s v="NA"/>
    <s v="NA"/>
    <s v="NA"/>
    <s v="NA"/>
    <s v="NA"/>
    <n v="0"/>
    <n v="0"/>
    <n v="0"/>
    <n v="0"/>
    <n v="0"/>
    <n v="0"/>
    <n v="0"/>
    <b v="0"/>
    <b v="0"/>
    <b v="0"/>
    <b v="0"/>
    <b v="1"/>
    <b v="0"/>
    <n v="160"/>
    <s v="N"/>
    <s v="N"/>
    <s v="N"/>
    <s v="N"/>
    <s v="E"/>
    <s v="N"/>
    <s v="E"/>
    <s v="NA"/>
    <s v="NA"/>
    <s v="NA"/>
    <b v="0"/>
    <s v="N"/>
    <n v="0"/>
    <n v="0"/>
    <n v="0"/>
    <n v="0"/>
    <n v="0"/>
    <n v="0"/>
    <x v="0"/>
    <n v="0"/>
    <s v="N"/>
    <n v="0"/>
    <n v="0"/>
    <n v="0"/>
    <b v="0"/>
    <b v="0"/>
    <s v="None"/>
    <b v="0"/>
    <b v="0"/>
    <s v="None"/>
    <n v="0"/>
    <n v="0"/>
    <n v="0"/>
    <n v="0"/>
    <n v="0"/>
    <n v="0"/>
    <n v="0"/>
    <n v="0"/>
    <n v="0"/>
    <n v="0"/>
    <n v="1.4392499999999999"/>
    <n v="1.4123190000000001"/>
    <s v="actual"/>
    <n v="4560.9840000000004"/>
    <n v="4475.6400000000003"/>
    <n v="431.16129999999998"/>
    <n v="389.2013"/>
    <n v="368.55169999999998"/>
    <n v="332.39429999999999"/>
    <n v="316.87079999999997"/>
    <n v="321.96249999999998"/>
    <n v="328.6"/>
    <n v="309.2"/>
    <n v="310.38619999999997"/>
    <n v="374.20690000000002"/>
    <n v="512.57050000000004"/>
    <n v="565.87879999999996"/>
    <n v="484.19630000000001"/>
    <n v="407.82130000000001"/>
    <n v="412.79169999999999"/>
    <n v="358.79349999999999"/>
    <n v="326.37009999999998"/>
    <n v="290.65949999999998"/>
    <n v="327.11079999999998"/>
    <n v="330.28879999999998"/>
    <n v="303.81650000000002"/>
    <n v="338.90109999999999"/>
    <n v="413.99990000000003"/>
    <n v="480.89049999999997"/>
    <n v="0.18835199999999999"/>
    <n v="0.21301100000000001"/>
    <s v="actual"/>
    <n v="596.88710000000003"/>
    <n v="675.03330000000005"/>
    <n v="109.7414"/>
    <n v="81.602369999999993"/>
    <n v="64.870540000000005"/>
    <n v="38.492609999999999"/>
    <n v="15.58098"/>
    <n v="7.2121209999999998"/>
    <n v="0"/>
    <n v="0"/>
    <n v="14"/>
    <n v="35.965519999999998"/>
    <n v="104.03449999999999"/>
    <n v="125.3871"/>
    <n v="116.32550000000001"/>
    <n v="91.051000000000002"/>
    <n v="82.416849999999997"/>
    <n v="60.439030000000002"/>
    <n v="37.362310000000001"/>
    <n v="16.32639"/>
    <n v="5.023504"/>
    <n v="4.2385809999999999"/>
    <n v="13.97162"/>
    <n v="46.467410000000001"/>
    <n v="86.655439999999999"/>
    <n v="114.7557"/>
  </r>
  <r>
    <x v="193"/>
    <x v="0"/>
    <s v="core"/>
    <x v="4"/>
    <x v="0"/>
    <s v="&lt;20,001"/>
    <s v="urban"/>
    <n v="69"/>
    <n v="411.108"/>
    <n v="2971488"/>
    <n v="2971488"/>
    <n v="1105691"/>
    <n v="1927"/>
    <n v="1927"/>
    <s v="Pre-1980"/>
    <s v="F"/>
    <m/>
    <s v="Religious Assembly"/>
    <m/>
    <s v="Other"/>
    <s v="Religious Worship"/>
    <s v="Other"/>
    <b v="0"/>
    <s v="Other"/>
    <n v="66.900000000000006"/>
    <s v="Assembly / Recreation"/>
    <n v="30.8"/>
    <s v="Kitchen"/>
    <n v="2.2999999999999998"/>
    <n v="0"/>
    <n v="0"/>
    <n v="0"/>
    <n v="7228"/>
    <n v="7228"/>
    <n v="0"/>
    <x v="0"/>
    <n v="100"/>
    <n v="0"/>
    <n v="0"/>
    <n v="37.21"/>
    <n v="0"/>
    <n v="0"/>
    <n v="0"/>
    <n v="1"/>
    <n v="1"/>
    <n v="0"/>
    <s v="S"/>
    <n v="0"/>
    <n v="4300"/>
    <n v="393"/>
    <s v="&lt; 6000 HDD"/>
    <n v="100"/>
    <n v="0"/>
    <n v="0"/>
    <s v="No"/>
    <n v="12"/>
    <n v="12"/>
    <n v="6"/>
    <n v="14"/>
    <n v="0"/>
    <n v="1"/>
    <n v="0"/>
    <s v="&lt; 40 Hrs/Wk"/>
    <n v="52"/>
    <b v="1"/>
    <b v="0"/>
    <b v="1"/>
    <b v="0"/>
    <b v="0"/>
    <b v="0"/>
    <b v="0"/>
    <b v="0"/>
    <b v="0"/>
    <s v="NA"/>
    <s v="NA"/>
    <s v="NA"/>
    <s v="NA"/>
    <s v="No"/>
    <s v="NA"/>
    <s v="NA"/>
    <s v="No"/>
    <s v="No"/>
    <s v="NA"/>
    <s v="NA"/>
    <s v="No"/>
    <s v="No"/>
    <s v="NA"/>
    <s v="NA"/>
    <s v="No"/>
    <s v="No"/>
    <s v="NA"/>
    <s v="NA"/>
    <s v="No"/>
    <s v="No"/>
    <s v="NA"/>
    <s v="NA"/>
    <s v="No"/>
    <s v="No"/>
    <s v="NA"/>
    <s v="NA"/>
    <s v="No"/>
    <s v="No"/>
    <s v="NA"/>
    <s v="NA"/>
    <s v="No"/>
    <s v="No"/>
    <s v="NA"/>
    <s v="NA"/>
    <s v="No"/>
    <n v="133"/>
    <n v="133"/>
    <n v="9"/>
    <n v="1197"/>
    <n v="10"/>
    <n v="0"/>
    <n v="0"/>
    <n v="0"/>
    <n v="100"/>
    <n v="0"/>
    <n v="0"/>
    <n v="0"/>
    <n v="0"/>
    <n v="0"/>
    <n v="100"/>
    <n v="0"/>
    <n v="0"/>
    <n v="0"/>
    <n v="119.7"/>
    <n v="100"/>
    <n v="0"/>
    <n v="0"/>
    <s v="P"/>
    <n v="37.5"/>
    <s v="20-30 years"/>
    <n v="0"/>
    <n v="100"/>
    <n v="0"/>
    <n v="0"/>
    <n v="0"/>
    <n v="0"/>
    <n v="0"/>
    <n v="0"/>
    <n v="100"/>
    <n v="8654.0319999999992"/>
    <n v="0"/>
    <n v="100"/>
    <n v="0"/>
    <n v="0"/>
    <b v="0"/>
    <n v="0"/>
    <n v="100"/>
    <n v="0"/>
    <n v="0"/>
    <n v="0"/>
    <n v="0.56585399999999997"/>
    <n v="0.56585399999999997"/>
    <s v="NA"/>
    <n v="0"/>
    <n v="0"/>
    <n v="4089.99"/>
    <s v="NA"/>
    <n v="0"/>
    <n v="0"/>
    <n v="10.173400000000001"/>
    <n v="10.61342"/>
    <s v="N"/>
    <n v="0"/>
    <n v="0"/>
    <n v="0"/>
    <n v="0"/>
    <n v="0"/>
    <n v="0"/>
    <n v="0"/>
    <n v="83.889480000000006"/>
    <n v="84.811089999999993"/>
    <n v="95.659620000000004"/>
    <n v="0"/>
    <n v="0"/>
    <n v="0"/>
    <n v="0"/>
    <n v="0"/>
    <n v="0"/>
    <n v="0"/>
    <n v="0"/>
    <n v="0"/>
    <n v="0"/>
    <n v="0"/>
    <n v="0"/>
    <n v="16.110520000000001"/>
    <n v="15.18891"/>
    <n v="4.3403809999999998"/>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83.889480000000006"/>
    <n v="84.811089999999993"/>
    <n v="95.659620000000004"/>
    <n v="0"/>
    <n v="0"/>
    <n v="0"/>
    <n v="0"/>
    <n v="0"/>
    <n v="0"/>
    <n v="16.110520000000001"/>
    <n v="15.18891"/>
    <n v="4.3403809999999998"/>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0"/>
    <s v="Furnace"/>
    <s v="Fuel Oil"/>
    <s v="None"/>
    <s v="20+ Years"/>
    <s v="None"/>
    <s v="NA"/>
    <s v="NA"/>
    <s v="NA"/>
    <s v="NA"/>
    <s v="NA"/>
    <s v="NA"/>
    <s v="NA"/>
    <s v="NA"/>
    <s v="NA"/>
    <s v="NA"/>
    <s v="NA"/>
    <s v="None"/>
    <s v="NA"/>
    <s v="None"/>
    <s v="NA"/>
    <s v="NA"/>
    <s v="NA"/>
    <s v="NA"/>
    <s v="NA"/>
    <s v="NA"/>
    <s v="NA"/>
    <s v="NA"/>
    <b v="0"/>
    <b v="0"/>
    <b v="0"/>
    <b v="0"/>
    <b v="0"/>
    <b v="1"/>
    <b v="0"/>
    <b v="0"/>
    <b v="0"/>
    <b v="0"/>
    <b v="0"/>
    <n v="50.36112"/>
    <n v="7.7100270000000002"/>
    <n v="10"/>
    <n v="100"/>
    <n v="0"/>
    <n v="0"/>
    <n v="0"/>
    <n v="0"/>
    <n v="100"/>
    <n v="0"/>
    <n v="0"/>
    <s v="NA"/>
    <s v="NA"/>
    <s v="NA"/>
    <s v="NA"/>
    <s v="NA"/>
    <s v="NA"/>
    <s v="NA"/>
    <s v="NA"/>
    <s v="NA"/>
    <s v="NA"/>
    <s v="NA"/>
    <s v="NA"/>
    <s v="NA"/>
    <s v="NA"/>
    <s v="NA"/>
    <s v="NA"/>
    <s v="NA"/>
    <s v="NA"/>
    <s v="NA"/>
    <s v="NA"/>
    <n v="0"/>
    <n v="0"/>
    <n v="0"/>
    <n v="0"/>
    <n v="0"/>
    <n v="0"/>
    <n v="0"/>
    <b v="0"/>
    <b v="0"/>
    <b v="0"/>
    <b v="0"/>
    <b v="1"/>
    <b v="0"/>
    <n v="169"/>
    <s v="N"/>
    <s v="N"/>
    <s v="N"/>
    <s v="N"/>
    <s v="E"/>
    <s v="N"/>
    <s v="N"/>
    <s v="NA"/>
    <s v="NA"/>
    <s v="NA"/>
    <s v="NA"/>
    <s v="NA"/>
    <s v="NA"/>
    <s v="NA"/>
    <s v="NA"/>
    <n v="0"/>
    <n v="0"/>
    <n v="0"/>
    <x v="1"/>
    <s v="NA"/>
    <s v="NA"/>
    <n v="0"/>
    <n v="0"/>
    <n v="0"/>
    <s v="NA"/>
    <s v="NA"/>
    <s v="NA"/>
    <s v="NA"/>
    <s v="NA"/>
    <s v="NA"/>
    <n v="0"/>
    <n v="0"/>
    <n v="0"/>
    <n v="0"/>
    <n v="0"/>
    <n v="1"/>
    <n v="0"/>
    <n v="0"/>
    <n v="0"/>
    <n v="0"/>
    <n v="3.438618"/>
    <n v="2.5823510000000001"/>
    <s v="model"/>
    <n v="24854.33"/>
    <n v="18665.23"/>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194"/>
    <x v="0"/>
    <s v="core"/>
    <x v="4"/>
    <x v="0"/>
    <s v="&lt;20,001"/>
    <s v="urban"/>
    <n v="69"/>
    <n v="411.108"/>
    <n v="1644432"/>
    <n v="1644432"/>
    <n v="0"/>
    <n v="1950"/>
    <n v="1950"/>
    <s v="Pre-1980"/>
    <s v="F"/>
    <m/>
    <s v="Club, Lodges"/>
    <m/>
    <s v="Other"/>
    <s v="Public Assembly"/>
    <s v="Other"/>
    <b v="0"/>
    <s v="Storage - Low Bay"/>
    <n v="50"/>
    <s v="Dining"/>
    <n v="25"/>
    <s v="Kitchen"/>
    <n v="4"/>
    <n v="21"/>
    <n v="0"/>
    <n v="0"/>
    <n v="4000"/>
    <n v="4000"/>
    <n v="0"/>
    <x v="4"/>
    <n v="100"/>
    <n v="0"/>
    <n v="100"/>
    <n v="0"/>
    <n v="0"/>
    <n v="0"/>
    <n v="0"/>
    <n v="1"/>
    <n v="1"/>
    <n v="18"/>
    <s v="S"/>
    <n v="0"/>
    <n v="4300"/>
    <n v="393"/>
    <s v="&lt; 6000 HDD"/>
    <n v="100"/>
    <n v="0"/>
    <n v="0"/>
    <s v="No"/>
    <n v="39"/>
    <n v="39"/>
    <n v="39"/>
    <n v="39"/>
    <n v="1"/>
    <n v="1"/>
    <n v="0"/>
    <s v="&lt; 40 Hrs/Wk"/>
    <n v="52"/>
    <b v="1"/>
    <b v="1"/>
    <b v="0"/>
    <b v="0"/>
    <b v="0"/>
    <b v="0"/>
    <b v="0"/>
    <b v="0"/>
    <b v="0"/>
    <s v="NA"/>
    <s v="NA"/>
    <s v="NA"/>
    <s v="NA"/>
    <s v="No"/>
    <s v="NA"/>
    <s v="NA"/>
    <s v="No"/>
    <s v="No"/>
    <s v="NA"/>
    <s v="NA"/>
    <s v="No"/>
    <s v="No"/>
    <s v="NA"/>
    <s v="NA"/>
    <s v="No"/>
    <s v="Yes"/>
    <n v="4"/>
    <n v="100"/>
    <s v="No"/>
    <s v="Yes"/>
    <n v="4"/>
    <n v="100"/>
    <s v="No"/>
    <s v="No"/>
    <s v="NA"/>
    <s v="NA"/>
    <s v="No"/>
    <s v="No"/>
    <s v="NA"/>
    <s v="NA"/>
    <s v="No"/>
    <s v="Yes"/>
    <n v="1"/>
    <n v="100"/>
    <s v="No"/>
    <n v="250"/>
    <n v="250"/>
    <n v="11"/>
    <n v="2750"/>
    <n v="26"/>
    <n v="0"/>
    <n v="50"/>
    <n v="0"/>
    <n v="50"/>
    <n v="0"/>
    <n v="0"/>
    <n v="0"/>
    <n v="0"/>
    <n v="0"/>
    <n v="50"/>
    <n v="50"/>
    <n v="0"/>
    <n v="0"/>
    <n v="715"/>
    <n v="7.6923079999999997"/>
    <n v="92.307689999999994"/>
    <n v="0"/>
    <s v="P"/>
    <n v="50"/>
    <s v="20-30 years"/>
    <n v="100"/>
    <n v="0"/>
    <n v="0"/>
    <n v="0"/>
    <n v="92.307689999999994"/>
    <n v="0"/>
    <n v="0"/>
    <n v="0"/>
    <n v="7.6923079999999997"/>
    <n v="4789.1710000000003"/>
    <n v="0"/>
    <n v="0"/>
    <n v="100"/>
    <n v="0"/>
    <b v="0"/>
    <n v="0"/>
    <n v="0"/>
    <n v="0"/>
    <n v="0"/>
    <n v="100"/>
    <n v="1.40605"/>
    <n v="1.40605"/>
    <s v="NA"/>
    <n v="0"/>
    <n v="0.23250000000000001"/>
    <n v="5624.2"/>
    <s v="NA"/>
    <n v="0"/>
    <n v="930"/>
    <n v="8.4920170000000006"/>
    <n v="10.976850000000001"/>
    <s v="Y"/>
    <s v="NA"/>
    <n v="0"/>
    <n v="0"/>
    <n v="0"/>
    <n v="0"/>
    <n v="0"/>
    <n v="0"/>
    <n v="38.963760000000001"/>
    <n v="32.19265"/>
    <n v="71.965940000000003"/>
    <n v="1.4899899999999999"/>
    <n v="9.1254749999999998"/>
    <n v="1.5309079999999999"/>
    <n v="0"/>
    <n v="0"/>
    <n v="0"/>
    <n v="0"/>
    <n v="0"/>
    <n v="0"/>
    <n v="0.35560599999999998"/>
    <n v="3.8022809999999998"/>
    <n v="0.67364400000000002"/>
    <n v="59.190640000000002"/>
    <n v="54.87959"/>
    <n v="25.829509999999999"/>
    <n v="0"/>
    <n v="0"/>
    <n v="0"/>
    <s v="NA"/>
    <s v="NA"/>
    <s v="NA"/>
    <s v="NA"/>
    <s v="NA"/>
    <s v="NA"/>
    <n v="100"/>
    <n v="100"/>
    <n v="100"/>
    <n v="0"/>
    <n v="0"/>
    <n v="0"/>
    <n v="0"/>
    <n v="0"/>
    <n v="0"/>
    <n v="66.962370000000007"/>
    <n v="89.234449999999995"/>
    <n v="66.962370000000007"/>
    <n v="33.03763"/>
    <n v="10.765549999999999"/>
    <n v="33.03763"/>
    <n v="0"/>
    <n v="0"/>
    <n v="0"/>
    <n v="0"/>
    <n v="0"/>
    <n v="0"/>
    <n v="0"/>
    <n v="0"/>
    <n v="0"/>
    <s v="NA"/>
    <s v="NA"/>
    <s v="NA"/>
    <s v="NA"/>
    <s v="NA"/>
    <s v="NA"/>
    <s v="NA"/>
    <s v="NA"/>
    <s v="NA"/>
    <s v="NA"/>
    <s v="NA"/>
    <s v="NA"/>
    <s v="NA"/>
    <s v="NA"/>
    <s v="NA"/>
    <s v="NA"/>
    <s v="NA"/>
    <s v="NA"/>
    <n v="0"/>
    <n v="0"/>
    <n v="0"/>
    <n v="3.285571"/>
    <n v="5.9055119999999999"/>
    <n v="3.285571"/>
    <n v="18.2988"/>
    <n v="23.622050000000002"/>
    <n v="18.2988"/>
    <n v="78.415620000000004"/>
    <n v="70.472440000000006"/>
    <n v="78.415620000000004"/>
    <n v="0"/>
    <n v="0"/>
    <n v="0"/>
    <n v="38.963760000000001"/>
    <n v="32.19265"/>
    <n v="71.965940000000003"/>
    <n v="0"/>
    <n v="0"/>
    <n v="0"/>
    <n v="5.8497209999999997"/>
    <n v="13.307980000000001"/>
    <n v="2.8574709999999999"/>
    <n v="55.186520000000002"/>
    <n v="54.499369999999999"/>
    <n v="25.176590000000001"/>
    <s v="NA"/>
    <s v="NA"/>
    <s v="NA"/>
    <s v="NA"/>
    <s v="NA"/>
    <s v="NA"/>
    <s v="NA"/>
    <s v="NA"/>
    <s v="NA"/>
    <s v="NA"/>
    <s v="NA"/>
    <s v="NA"/>
    <s v="NA"/>
    <s v="NA"/>
    <s v="NA"/>
    <b v="0"/>
    <n v="0"/>
    <b v="0"/>
    <n v="0"/>
    <b v="0"/>
    <n v="0"/>
    <b v="0"/>
    <n v="0"/>
    <b v="1"/>
    <n v="76.174390000000002"/>
    <b v="1"/>
    <n v="19.202729999999999"/>
    <b v="1"/>
    <n v="4.6228800000000003"/>
    <b v="0"/>
    <n v="0"/>
    <n v="53.763440000000003"/>
    <n v="37.5"/>
    <n v="62.013739999999999"/>
    <n v="20.430109999999999"/>
    <n v="12.5"/>
    <n v="28.680409999999998"/>
    <n v="0"/>
    <n v="0"/>
    <n v="0"/>
    <n v="25.806450000000002"/>
    <n v="50"/>
    <n v="9.3058490000000003"/>
    <n v="0"/>
    <n v="0"/>
    <n v="0"/>
    <n v="0"/>
    <n v="0"/>
    <n v="0"/>
    <n v="0"/>
    <n v="0"/>
    <n v="0"/>
    <n v="0"/>
    <n v="0"/>
    <n v="0"/>
    <n v="0"/>
    <n v="0"/>
    <n v="0"/>
    <n v="61.290320000000001"/>
    <n v="37.5"/>
    <n v="86.041229999999999"/>
    <n v="0"/>
    <n v="0"/>
    <n v="0"/>
    <n v="38.709679999999999"/>
    <n v="62.5"/>
    <n v="13.958769999999999"/>
    <n v="0"/>
    <n v="0"/>
    <n v="0"/>
    <b v="0"/>
    <n v="0"/>
    <b v="0"/>
    <n v="0"/>
    <b v="0"/>
    <n v="0"/>
    <b v="1"/>
    <n v="79.569890000000001"/>
    <b v="0"/>
    <n v="0"/>
    <b v="1"/>
    <n v="20.430109999999999"/>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5-9 Years"/>
    <s v="None"/>
    <s v="NA"/>
    <s v="NA"/>
    <s v="NA"/>
    <s v="NA"/>
    <s v="NA"/>
    <s v="NA"/>
    <s v="NA"/>
    <s v="NA"/>
    <s v="NA"/>
    <s v="NA"/>
    <s v="NA"/>
    <s v="None"/>
    <s v="NA"/>
    <s v="None"/>
    <s v="NA"/>
    <s v="NA"/>
    <s v="NA"/>
    <s v="NA"/>
    <s v="NA"/>
    <s v="NA"/>
    <s v="NA"/>
    <s v="NA"/>
    <b v="0"/>
    <b v="0"/>
    <b v="0"/>
    <b v="0"/>
    <b v="0"/>
    <b v="0"/>
    <b v="0"/>
    <b v="0"/>
    <b v="0"/>
    <b v="0"/>
    <b v="0"/>
    <n v="15.353999999999999"/>
    <n v="5"/>
    <n v="5"/>
    <n v="100"/>
    <n v="0"/>
    <n v="0"/>
    <n v="0"/>
    <n v="0"/>
    <n v="100"/>
    <n v="0"/>
    <n v="0"/>
    <s v="NA"/>
    <s v="NA"/>
    <s v="NA"/>
    <s v="NA"/>
    <s v="NA"/>
    <s v="NA"/>
    <s v="NA"/>
    <s v="NA"/>
    <s v="NA"/>
    <s v="NA"/>
    <s v="NA"/>
    <s v="NA"/>
    <s v="NA"/>
    <s v="NA"/>
    <s v="NA"/>
    <s v="NA"/>
    <s v="NA"/>
    <s v="NA"/>
    <s v="NA"/>
    <s v="NA"/>
    <n v="0"/>
    <n v="0"/>
    <n v="0"/>
    <n v="0"/>
    <n v="2"/>
    <n v="2"/>
    <n v="0"/>
    <b v="0"/>
    <b v="0"/>
    <b v="0"/>
    <b v="1"/>
    <b v="0"/>
    <b v="0"/>
    <n v="200"/>
    <s v="N"/>
    <s v="E"/>
    <s v="E"/>
    <s v="E"/>
    <s v="N"/>
    <s v="E"/>
    <s v="E"/>
    <s v="NA"/>
    <s v="NA"/>
    <s v="NA"/>
    <s v="NA"/>
    <s v="NA"/>
    <s v="NA"/>
    <s v="NA"/>
    <s v="NA"/>
    <n v="0"/>
    <n v="0"/>
    <n v="0"/>
    <x v="1"/>
    <s v="NA"/>
    <s v="NA"/>
    <n v="0"/>
    <n v="0"/>
    <n v="0"/>
    <s v="NA"/>
    <s v="NA"/>
    <s v="NA"/>
    <s v="NA"/>
    <s v="NA"/>
    <s v="NA"/>
    <n v="0"/>
    <n v="0"/>
    <n v="0"/>
    <n v="0"/>
    <n v="0"/>
    <n v="4"/>
    <n v="0"/>
    <n v="0"/>
    <n v="0"/>
    <n v="0"/>
    <n v="11.962809999999999"/>
    <n v="11.83684"/>
    <s v="actual"/>
    <n v="47851.25"/>
    <n v="47347.37"/>
    <n v="4813.5479999999998"/>
    <n v="4224.3829999999998"/>
    <n v="4264.9260000000004"/>
    <n v="3661.6590000000001"/>
    <n v="3211.7339999999999"/>
    <n v="3497.0830000000001"/>
    <n v="4039.1669999999999"/>
    <n v="4014.1669999999999"/>
    <n v="3974.7130000000002"/>
    <n v="3978.6210000000001"/>
    <n v="3944.5709999999999"/>
    <n v="4226.6790000000001"/>
    <n v="4467.0370000000003"/>
    <n v="3874.453"/>
    <n v="4079.2820000000002"/>
    <n v="3726.7719999999999"/>
    <n v="3660.0619999999999"/>
    <n v="3503.4490000000001"/>
    <n v="4071.904"/>
    <n v="4117.7809999999999"/>
    <n v="3682.2179999999998"/>
    <n v="3688.76"/>
    <n v="4026.5639999999999"/>
    <n v="4449.0860000000002"/>
    <n v="0.48200100000000001"/>
    <n v="0.53570499999999999"/>
    <s v="actual"/>
    <n v="1928.0050000000001"/>
    <n v="2142.8200000000002"/>
    <n v="398.27679999999998"/>
    <n v="298.34480000000002"/>
    <n v="270.84980000000002"/>
    <n v="126.712"/>
    <n v="31.645160000000001"/>
    <n v="20.9375"/>
    <n v="2.9935339999999999"/>
    <n v="3.1689660000000002"/>
    <n v="39.451720000000002"/>
    <n v="121.416"/>
    <n v="238.64519999999999"/>
    <n v="375.56360000000001"/>
    <n v="369.2627"/>
    <n v="289.03149999999999"/>
    <n v="261.6234"/>
    <n v="191.8571"/>
    <n v="118.6026"/>
    <n v="51.826340000000002"/>
    <n v="15.946569999999999"/>
    <n v="13.45492"/>
    <n v="44.351390000000002"/>
    <n v="147.50569999999999"/>
    <n v="275.07830000000001"/>
    <n v="364.27940000000001"/>
  </r>
  <r>
    <x v="195"/>
    <x v="0"/>
    <s v="core"/>
    <x v="4"/>
    <x v="0"/>
    <s v="20,001-100,000"/>
    <s v="rural"/>
    <n v="76"/>
    <n v="50.114919999999998"/>
    <n v="1048104"/>
    <n v="1048104"/>
    <n v="1048104"/>
    <n v="1963"/>
    <n v="1980"/>
    <s v="Pre-1980"/>
    <s v="F"/>
    <m/>
    <s v="Religious Assembly"/>
    <m/>
    <s v="Other"/>
    <s v="Religious Worship"/>
    <s v="Other"/>
    <b v="0"/>
    <s v="Assembly / Recreation"/>
    <n v="39"/>
    <s v="Classroom"/>
    <n v="34"/>
    <s v="Office"/>
    <n v="5"/>
    <n v="22"/>
    <n v="0"/>
    <n v="0"/>
    <n v="20914"/>
    <n v="20914"/>
    <n v="0"/>
    <x v="1"/>
    <n v="100"/>
    <n v="0"/>
    <n v="100"/>
    <n v="100"/>
    <n v="100"/>
    <n v="0"/>
    <n v="0"/>
    <n v="2"/>
    <n v="1"/>
    <n v="45"/>
    <s v="S"/>
    <n v="0"/>
    <n v="4401"/>
    <n v="397"/>
    <s v="&lt; 6000 HDD"/>
    <n v="100"/>
    <n v="0"/>
    <n v="0"/>
    <s v="No"/>
    <n v="60.65"/>
    <n v="60.65"/>
    <n v="98"/>
    <n v="60.65"/>
    <n v="0.95"/>
    <n v="0.95"/>
    <n v="0"/>
    <s v="60-79 Hrs/Wk"/>
    <n v="52"/>
    <b v="1"/>
    <b v="1"/>
    <b v="0"/>
    <b v="0"/>
    <b v="0"/>
    <b v="0"/>
    <b v="0"/>
    <b v="0"/>
    <b v="0"/>
    <s v="NA"/>
    <s v="NA"/>
    <s v="NA"/>
    <s v="NA"/>
    <s v="No"/>
    <s v="NA"/>
    <s v="NA"/>
    <s v="No"/>
    <s v="Yes"/>
    <n v="3"/>
    <n v="5"/>
    <s v="Yes"/>
    <s v="Yes"/>
    <n v="3"/>
    <n v="30"/>
    <s v="Yes"/>
    <s v="Yes"/>
    <n v="18"/>
    <n v="100"/>
    <s v="No"/>
    <s v="No"/>
    <s v="NA"/>
    <s v="NA"/>
    <s v="No"/>
    <s v="No"/>
    <s v="NA"/>
    <s v="NA"/>
    <s v="No"/>
    <s v="Yes"/>
    <n v="0"/>
    <n v="0"/>
    <s v="No"/>
    <s v="No"/>
    <s v="NA"/>
    <s v="NA"/>
    <s v="No"/>
    <s v="NA"/>
    <s v="NA"/>
    <s v="NA"/>
    <n v="12029.88"/>
    <n v="34.700000000000003"/>
    <n v="100"/>
    <n v="0"/>
    <n v="0"/>
    <n v="0"/>
    <n v="0"/>
    <n v="0"/>
    <n v="0"/>
    <n v="0"/>
    <n v="0"/>
    <n v="100"/>
    <n v="0"/>
    <n v="0"/>
    <n v="0"/>
    <n v="4174.3670000000002"/>
    <n v="11.239190000000001"/>
    <n v="88.760810000000006"/>
    <n v="0"/>
    <s v="C"/>
    <n v="0"/>
    <s v="30+ years"/>
    <n v="88.760810000000006"/>
    <n v="11.239190000000001"/>
    <n v="0"/>
    <n v="0"/>
    <n v="11.239190000000001"/>
    <n v="88.760810000000006"/>
    <n v="0"/>
    <n v="0"/>
    <n v="0"/>
    <n v="10727.59"/>
    <n v="87"/>
    <n v="13"/>
    <n v="0"/>
    <n v="0"/>
    <b v="1"/>
    <n v="80"/>
    <n v="0"/>
    <n v="0"/>
    <n v="0"/>
    <n v="100"/>
    <n v="0.87981900000000002"/>
    <n v="0.87981900000000002"/>
    <s v="NA"/>
    <n v="0"/>
    <n v="6.1809000000000003E-2"/>
    <n v="18400.53"/>
    <s v="NA"/>
    <n v="0"/>
    <n v="1292.6669999999999"/>
    <n v="9.0266500000000001"/>
    <n v="10.932079999999999"/>
    <s v="Y"/>
    <s v="NA"/>
    <n v="0"/>
    <n v="0"/>
    <n v="0"/>
    <n v="77.971689999999995"/>
    <n v="73.679130000000001"/>
    <n v="93.425790000000006"/>
    <n v="0"/>
    <n v="0"/>
    <n v="0"/>
    <n v="0.27874599999999999"/>
    <n v="0.50220600000000004"/>
    <n v="0.18579699999999999"/>
    <n v="0"/>
    <n v="0"/>
    <n v="0"/>
    <n v="0"/>
    <n v="0"/>
    <n v="0"/>
    <n v="0.24454200000000001"/>
    <n v="4.9932590000000001"/>
    <n v="0.30052400000000001"/>
    <n v="21.505019999999998"/>
    <n v="20.825399999999998"/>
    <n v="6.0878899999999998"/>
    <n v="0"/>
    <n v="0"/>
    <n v="0"/>
    <n v="0"/>
    <n v="0"/>
    <n v="0"/>
    <n v="100"/>
    <n v="100"/>
    <n v="100"/>
    <n v="100"/>
    <n v="100"/>
    <n v="100"/>
    <n v="0"/>
    <n v="0"/>
    <n v="0"/>
    <n v="53.806199999999997"/>
    <n v="50.577170000000002"/>
    <n v="53.806199999999997"/>
    <n v="46.193800000000003"/>
    <n v="49.422829999999998"/>
    <n v="46.193800000000003"/>
    <n v="0"/>
    <n v="0"/>
    <n v="0"/>
    <n v="0"/>
    <n v="0"/>
    <n v="0"/>
    <n v="0"/>
    <n v="0"/>
    <n v="0"/>
    <n v="0"/>
    <n v="0"/>
    <n v="0"/>
    <s v="NA"/>
    <s v="NA"/>
    <s v="NA"/>
    <s v="NA"/>
    <s v="NA"/>
    <s v="NA"/>
    <n v="0"/>
    <n v="0"/>
    <n v="0"/>
    <n v="100"/>
    <n v="100"/>
    <n v="100"/>
    <n v="0"/>
    <n v="0"/>
    <n v="0"/>
    <n v="0"/>
    <n v="0"/>
    <n v="0"/>
    <s v="NA"/>
    <s v="NA"/>
    <s v="NA"/>
    <s v="NA"/>
    <s v="NA"/>
    <s v="NA"/>
    <s v="NA"/>
    <s v="NA"/>
    <s v="NA"/>
    <s v="NA"/>
    <s v="NA"/>
    <s v="NA"/>
    <n v="0"/>
    <n v="0"/>
    <n v="0"/>
    <n v="77.971689999999995"/>
    <n v="73.679130000000001"/>
    <n v="93.425790000000006"/>
    <n v="8.9017409999999995"/>
    <n v="8.1758140000000008"/>
    <n v="2.6268940000000001"/>
    <n v="5.0566870000000002"/>
    <n v="5.1625800000000002"/>
    <n v="1.431505"/>
    <n v="8.0698840000000001"/>
    <n v="12.982469999999999"/>
    <n v="2.5158119999999999"/>
    <s v="NA"/>
    <s v="NA"/>
    <s v="NA"/>
    <s v="NA"/>
    <s v="NA"/>
    <s v="NA"/>
    <s v="NA"/>
    <s v="NA"/>
    <s v="NA"/>
    <s v="NA"/>
    <s v="NA"/>
    <s v="NA"/>
    <s v="NA"/>
    <s v="NA"/>
    <s v="NA"/>
    <b v="0"/>
    <n v="0"/>
    <b v="0"/>
    <n v="0"/>
    <b v="0"/>
    <n v="0"/>
    <b v="0"/>
    <n v="0"/>
    <b v="1"/>
    <n v="95.109160000000003"/>
    <b v="1"/>
    <n v="4.8908389999999997"/>
    <b v="0"/>
    <n v="0"/>
    <b v="0"/>
    <n v="0"/>
    <n v="0"/>
    <n v="16.66667"/>
    <n v="0"/>
    <n v="0"/>
    <n v="0"/>
    <n v="0"/>
    <n v="0"/>
    <n v="0"/>
    <n v="0"/>
    <n v="100"/>
    <n v="83.333330000000004"/>
    <n v="100"/>
    <n v="0"/>
    <n v="0"/>
    <n v="0"/>
    <n v="0"/>
    <n v="0"/>
    <n v="0"/>
    <n v="0"/>
    <n v="0"/>
    <n v="0"/>
    <n v="12.274369999999999"/>
    <n v="22.22222"/>
    <n v="19.2608"/>
    <n v="0"/>
    <n v="0"/>
    <n v="0"/>
    <n v="11.552350000000001"/>
    <n v="22.22222"/>
    <n v="29.97296"/>
    <n v="0"/>
    <n v="0"/>
    <n v="0"/>
    <n v="76.173289999999994"/>
    <n v="55.55556"/>
    <n v="50.766249999999999"/>
    <n v="0"/>
    <n v="0"/>
    <n v="0"/>
    <b v="0"/>
    <n v="0"/>
    <b v="1"/>
    <n v="43.140790000000003"/>
    <b v="0"/>
    <n v="0"/>
    <b v="1"/>
    <n v="56.859209999999997"/>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100"/>
    <s v="Boiler"/>
    <s v="Natural Gas"/>
    <s v="Natural Gas"/>
    <s v="NA"/>
    <s v="Furnace"/>
    <s v="Natural Gas"/>
    <s v="None"/>
    <s v="20+ Years"/>
    <n v="1"/>
    <s v="Natural Gas"/>
    <n v="1015"/>
    <n v="27"/>
    <n v="27"/>
    <s v="SH"/>
    <s v="N"/>
    <s v="N"/>
    <s v="DX - Air"/>
    <s v="20+ Years"/>
    <s v="DX - Air"/>
    <s v="20+ Years"/>
    <s v="NA"/>
    <s v="NA"/>
    <s v="NA"/>
    <s v="NA"/>
    <s v="NA"/>
    <s v="NA"/>
    <s v="NA"/>
    <b v="0"/>
    <b v="0"/>
    <b v="0"/>
    <b v="1"/>
    <b v="1"/>
    <b v="0"/>
    <b v="0"/>
    <b v="1"/>
    <b v="0"/>
    <b v="1"/>
    <b v="1"/>
    <n v="168.89400000000001"/>
    <n v="21.090910000000001"/>
    <n v="23"/>
    <n v="100"/>
    <n v="0"/>
    <n v="0"/>
    <n v="0"/>
    <n v="0"/>
    <n v="100"/>
    <n v="0"/>
    <n v="0"/>
    <s v="NA"/>
    <s v="NA"/>
    <s v="NA"/>
    <s v="NA"/>
    <s v="NA"/>
    <s v="NA"/>
    <s v="NA"/>
    <s v="NA"/>
    <s v="NA"/>
    <s v="NA"/>
    <s v="NA"/>
    <s v="NA"/>
    <s v="NA"/>
    <s v="NA"/>
    <s v="NA"/>
    <s v="NA"/>
    <s v="NA"/>
    <s v="NA"/>
    <s v="NA"/>
    <s v="NA"/>
    <n v="0"/>
    <n v="0"/>
    <n v="0"/>
    <n v="0"/>
    <n v="2"/>
    <n v="0"/>
    <n v="1"/>
    <b v="0"/>
    <b v="0"/>
    <b v="0"/>
    <b v="0"/>
    <b v="1"/>
    <b v="0"/>
    <n v="529"/>
    <s v="N"/>
    <s v="N"/>
    <s v="N"/>
    <s v="N"/>
    <s v="E"/>
    <s v="N"/>
    <s v="N"/>
    <s v="NA"/>
    <s v="NA"/>
    <s v="NA"/>
    <s v="NA"/>
    <s v="NA"/>
    <s v="NA"/>
    <s v="NA"/>
    <s v="NA"/>
    <n v="0"/>
    <n v="0"/>
    <n v="0"/>
    <x v="1"/>
    <s v="NA"/>
    <s v="NA"/>
    <n v="0"/>
    <n v="0"/>
    <n v="0"/>
    <s v="NA"/>
    <s v="NA"/>
    <s v="NA"/>
    <s v="NA"/>
    <s v="NA"/>
    <s v="NA"/>
    <s v="NA"/>
    <n v="0"/>
    <n v="0"/>
    <n v="0"/>
    <n v="0"/>
    <n v="2"/>
    <s v="NA"/>
    <n v="0"/>
    <n v="0"/>
    <n v="0"/>
    <n v="5.146363"/>
    <n v="5.1387850000000004"/>
    <s v="actual"/>
    <n v="107631"/>
    <n v="107472.6"/>
    <n v="9649.0319999999992"/>
    <n v="7683.915"/>
    <n v="7892.4139999999998"/>
    <n v="7350.8969999999999"/>
    <n v="8136"/>
    <n v="9296"/>
    <n v="11096.5"/>
    <n v="10951.5"/>
    <n v="9307.0339999999997"/>
    <n v="8295.1720000000005"/>
    <n v="8663.7929999999997"/>
    <n v="9308.7880000000005"/>
    <n v="9195.4410000000007"/>
    <n v="8038.9369999999999"/>
    <n v="8496.9240000000009"/>
    <n v="7886.0050000000001"/>
    <n v="8042.8980000000001"/>
    <n v="8608.5969999999998"/>
    <n v="11219.71"/>
    <n v="11671.46"/>
    <n v="8856.0059999999994"/>
    <n v="7946.5649999999996"/>
    <n v="8361.8870000000006"/>
    <n v="9148.1309999999994"/>
    <n v="0.33585500000000001"/>
    <n v="0.28423599999999999"/>
    <s v="model"/>
    <n v="7024.0659999999998"/>
    <n v="5944.5060000000003"/>
    <s v="NA"/>
    <s v="NA"/>
    <s v="NA"/>
    <s v="NA"/>
    <s v="NA"/>
    <s v="NA"/>
    <s v="NA"/>
    <s v="NA"/>
    <s v="NA"/>
    <s v="NA"/>
    <s v="NA"/>
    <s v="NA"/>
    <s v="NA"/>
    <s v="NA"/>
    <s v="NA"/>
    <s v="NA"/>
    <s v="NA"/>
    <s v="NA"/>
    <s v="NA"/>
    <s v="NA"/>
    <s v="NA"/>
    <s v="NA"/>
    <s v="NA"/>
    <s v="NA"/>
  </r>
  <r>
    <x v="196"/>
    <x v="0"/>
    <s v="core"/>
    <x v="4"/>
    <x v="0"/>
    <s v="20,001-100,000"/>
    <s v="urban"/>
    <n v="70"/>
    <n v="100.9871"/>
    <n v="2653941"/>
    <n v="2653941"/>
    <n v="0"/>
    <n v="1949"/>
    <n v="1952"/>
    <s v="Pre-1980"/>
    <s v="F"/>
    <m/>
    <s v="Religious Assembly"/>
    <m/>
    <s v="Other"/>
    <s v="Religious Worship"/>
    <s v="Other"/>
    <b v="0"/>
    <s v="Classroom"/>
    <n v="50"/>
    <s v="Assembly / Recreation"/>
    <n v="34"/>
    <s v="Office"/>
    <n v="10"/>
    <n v="6"/>
    <n v="0"/>
    <n v="0"/>
    <n v="26280"/>
    <n v="26280"/>
    <n v="0"/>
    <x v="1"/>
    <n v="100"/>
    <n v="6"/>
    <n v="0"/>
    <n v="0"/>
    <n v="0"/>
    <n v="0"/>
    <n v="0"/>
    <n v="2"/>
    <n v="1"/>
    <n v="60"/>
    <s v="S"/>
    <n v="0"/>
    <n v="4300"/>
    <n v="393"/>
    <s v="&lt; 6000 HDD"/>
    <n v="90"/>
    <n v="10"/>
    <n v="1"/>
    <s v="No"/>
    <n v="19"/>
    <n v="19"/>
    <n v="19"/>
    <n v="19"/>
    <n v="0"/>
    <n v="1"/>
    <n v="0"/>
    <s v="&lt; 40 Hrs/Wk"/>
    <n v="52"/>
    <b v="1"/>
    <b v="0"/>
    <b v="1"/>
    <b v="0"/>
    <b v="0"/>
    <b v="0"/>
    <b v="0"/>
    <b v="0"/>
    <b v="0"/>
    <s v="NA"/>
    <s v="NA"/>
    <s v="NA"/>
    <s v="NA"/>
    <s v="Yes"/>
    <n v="15"/>
    <n v="10"/>
    <s v="Unknown"/>
    <s v="Yes"/>
    <n v="15"/>
    <n v="10"/>
    <s v="Unknown"/>
    <s v="No"/>
    <s v="NA"/>
    <s v="NA"/>
    <s v="Unknown"/>
    <s v="No"/>
    <s v="NA"/>
    <s v="NA"/>
    <s v="Unknown"/>
    <s v="No"/>
    <s v="NA"/>
    <s v="NA"/>
    <s v="Unknown"/>
    <s v="No"/>
    <s v="NA"/>
    <s v="NA"/>
    <s v="Unknown"/>
    <s v="No"/>
    <s v="NA"/>
    <s v="NA"/>
    <s v="Unknown"/>
    <s v="Unknown"/>
    <s v="NA"/>
    <s v="NA"/>
    <s v="Unknown"/>
    <n v="591"/>
    <n v="100"/>
    <n v="10"/>
    <n v="6910"/>
    <n v="7.9"/>
    <n v="100"/>
    <n v="0"/>
    <n v="0"/>
    <n v="0"/>
    <n v="0"/>
    <n v="0"/>
    <n v="0"/>
    <n v="0"/>
    <n v="0"/>
    <n v="100"/>
    <n v="0"/>
    <n v="0"/>
    <n v="0"/>
    <n v="545.89"/>
    <n v="100"/>
    <n v="0"/>
    <n v="0"/>
    <s v="C"/>
    <n v="18.10127"/>
    <s v="Age of Building"/>
    <n v="77.215190000000007"/>
    <n v="22.78481"/>
    <n v="0"/>
    <n v="0"/>
    <n v="100"/>
    <n v="0"/>
    <n v="0"/>
    <n v="0"/>
    <n v="0"/>
    <n v="15732.43"/>
    <n v="0"/>
    <n v="100"/>
    <n v="0"/>
    <n v="0"/>
    <b v="0"/>
    <n v="0"/>
    <n v="0"/>
    <n v="0"/>
    <n v="0"/>
    <n v="100"/>
    <n v="0.73765099999999995"/>
    <n v="0.73765099999999995"/>
    <s v="NA"/>
    <n v="0"/>
    <n v="6.7351999999999995E-2"/>
    <n v="19385.47"/>
    <s v="NA"/>
    <n v="0"/>
    <n v="1770"/>
    <n v="9.8329339999999998"/>
    <n v="11.62547"/>
    <s v="Y"/>
    <n v="30"/>
    <n v="11.298859999999999"/>
    <n v="3.1973639999999999"/>
    <n v="17.426069999999999"/>
    <n v="3.9105409999999998"/>
    <n v="2.6644700000000001"/>
    <n v="6.0311719999999998"/>
    <n v="38.752229999999997"/>
    <n v="44.842260000000003"/>
    <n v="59.767009999999999"/>
    <n v="0"/>
    <n v="0"/>
    <n v="0"/>
    <n v="0"/>
    <n v="0"/>
    <n v="0"/>
    <n v="0"/>
    <n v="0"/>
    <n v="0"/>
    <n v="0"/>
    <n v="0"/>
    <n v="0"/>
    <n v="46.038379999999997"/>
    <n v="49.295900000000003"/>
    <n v="16.775749999999999"/>
    <n v="0"/>
    <n v="0"/>
    <n v="0"/>
    <n v="0"/>
    <n v="0"/>
    <n v="0"/>
    <n v="100"/>
    <n v="100"/>
    <n v="100"/>
    <s v="NA"/>
    <s v="NA"/>
    <s v="NA"/>
    <s v="NA"/>
    <s v="NA"/>
    <s v="NA"/>
    <n v="0"/>
    <n v="0"/>
    <n v="0"/>
    <n v="100"/>
    <n v="100"/>
    <n v="100"/>
    <n v="0"/>
    <n v="0"/>
    <n v="0"/>
    <n v="0"/>
    <n v="0"/>
    <n v="0"/>
    <n v="0"/>
    <n v="0"/>
    <n v="0"/>
    <n v="0"/>
    <n v="0"/>
    <n v="0"/>
    <s v="NA"/>
    <s v="NA"/>
    <s v="NA"/>
    <s v="NA"/>
    <s v="NA"/>
    <s v="NA"/>
    <n v="0"/>
    <n v="0"/>
    <n v="0"/>
    <n v="0"/>
    <n v="0"/>
    <n v="0"/>
    <n v="0"/>
    <n v="0"/>
    <n v="0"/>
    <n v="100"/>
    <n v="100"/>
    <n v="100"/>
    <n v="0"/>
    <n v="0"/>
    <n v="0"/>
    <n v="100"/>
    <n v="100"/>
    <n v="100"/>
    <n v="0"/>
    <n v="0"/>
    <n v="0"/>
    <n v="0"/>
    <n v="0"/>
    <n v="0"/>
    <n v="0"/>
    <n v="0"/>
    <n v="0"/>
    <n v="53.961620000000003"/>
    <n v="50.704099999999997"/>
    <n v="83.224249999999998"/>
    <n v="0"/>
    <n v="0"/>
    <n v="0"/>
    <n v="9.3182600000000004"/>
    <n v="12.6981"/>
    <n v="3.3954460000000002"/>
    <n v="36.720120000000001"/>
    <n v="36.597799999999999"/>
    <n v="13.3803"/>
    <s v="NA"/>
    <s v="NA"/>
    <s v="NA"/>
    <s v="NA"/>
    <s v="NA"/>
    <s v="NA"/>
    <s v="NA"/>
    <s v="NA"/>
    <s v="NA"/>
    <s v="NA"/>
    <s v="NA"/>
    <s v="NA"/>
    <s v="NA"/>
    <s v="NA"/>
    <s v="NA"/>
    <b v="0"/>
    <n v="0"/>
    <b v="0"/>
    <n v="0"/>
    <b v="0"/>
    <n v="0"/>
    <b v="0"/>
    <n v="0"/>
    <b v="1"/>
    <n v="94.756919999999994"/>
    <b v="0"/>
    <n v="0"/>
    <b v="1"/>
    <n v="5.2430820000000002"/>
    <b v="0"/>
    <n v="0"/>
    <n v="100"/>
    <n v="100"/>
    <n v="100"/>
    <n v="0"/>
    <n v="0"/>
    <n v="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0"/>
    <s v="Boiler"/>
    <s v="Fuel Oil"/>
    <s v="Fuel Oil"/>
    <s v="NA"/>
    <s v="None"/>
    <s v="NA"/>
    <s v="NA"/>
    <s v="NA"/>
    <n v="1"/>
    <s v="Fuel Oil"/>
    <s v="NA"/>
    <n v="64"/>
    <n v="64"/>
    <s v="SH"/>
    <s v="N"/>
    <s v="N"/>
    <s v="None"/>
    <s v="NA"/>
    <s v="None"/>
    <s v="NA"/>
    <s v="NA"/>
    <s v="NA"/>
    <s v="NA"/>
    <s v="NA"/>
    <s v="NA"/>
    <s v="NA"/>
    <s v="NA"/>
    <b v="0"/>
    <b v="0"/>
    <b v="0"/>
    <b v="0"/>
    <b v="1"/>
    <b v="1"/>
    <b v="0"/>
    <b v="0"/>
    <b v="0"/>
    <b v="0"/>
    <b v="0"/>
    <n v="251.7225"/>
    <n v="6.5"/>
    <n v="10"/>
    <n v="100"/>
    <n v="0"/>
    <n v="0"/>
    <n v="0"/>
    <n v="0"/>
    <n v="100"/>
    <n v="0"/>
    <n v="0"/>
    <s v="NA"/>
    <s v="NA"/>
    <s v="NA"/>
    <s v="NA"/>
    <s v="NA"/>
    <s v="NA"/>
    <s v="NA"/>
    <s v="NA"/>
    <s v="NA"/>
    <s v="NA"/>
    <s v="NA"/>
    <s v="NA"/>
    <s v="NA"/>
    <s v="NA"/>
    <s v="NA"/>
    <s v="NA"/>
    <s v="NA"/>
    <s v="NA"/>
    <s v="NA"/>
    <s v="NA"/>
    <n v="0"/>
    <n v="0"/>
    <n v="0"/>
    <n v="0"/>
    <n v="0"/>
    <n v="0"/>
    <n v="0"/>
    <b v="0"/>
    <b v="0"/>
    <b v="0"/>
    <b v="0"/>
    <b v="0"/>
    <b v="0"/>
    <n v="0"/>
    <s v="N"/>
    <s v="N"/>
    <s v="N"/>
    <s v="N"/>
    <s v="N"/>
    <s v="N"/>
    <s v="N"/>
    <s v="NA"/>
    <s v="NA"/>
    <s v="NA"/>
    <b v="0"/>
    <s v="N"/>
    <n v="0"/>
    <n v="0"/>
    <n v="0"/>
    <n v="0"/>
    <n v="0"/>
    <n v="0"/>
    <x v="0"/>
    <n v="0"/>
    <s v="N"/>
    <n v="0"/>
    <n v="0"/>
    <n v="0"/>
    <b v="0"/>
    <b v="0"/>
    <s v="None"/>
    <b v="0"/>
    <b v="0"/>
    <s v="None"/>
    <n v="0"/>
    <n v="0"/>
    <n v="0"/>
    <n v="0"/>
    <n v="0"/>
    <n v="4"/>
    <n v="0"/>
    <n v="0"/>
    <n v="0"/>
    <n v="0"/>
    <n v="1.7039820000000001"/>
    <n v="1.667108"/>
    <s v="actual"/>
    <n v="44780.66"/>
    <n v="43811.61"/>
    <n v="5268.9359999999997"/>
    <n v="4252.8450000000003"/>
    <n v="4358.9290000000001"/>
    <n v="3659.009"/>
    <n v="3293.8530000000001"/>
    <n v="2944.21"/>
    <n v="2823.1210000000001"/>
    <n v="2753.4789999999998"/>
    <n v="2959.0610000000001"/>
    <n v="3403.011"/>
    <n v="4045.71"/>
    <n v="5018.4930000000004"/>
    <n v="4876.5720000000001"/>
    <n v="4106.9459999999999"/>
    <n v="4156.4139999999998"/>
    <n v="3612.0309999999999"/>
    <n v="3240.364"/>
    <n v="2794.723"/>
    <n v="2885.9929999999999"/>
    <n v="2892.6529999999998"/>
    <n v="2832.1979999999999"/>
    <n v="3401.6619999999998"/>
    <n v="4168.82"/>
    <n v="4843.232"/>
    <s v="NA"/>
    <s v="NA"/>
    <s v="no gas"/>
    <s v="NA"/>
    <s v="NA"/>
    <s v="NA"/>
    <s v="NA"/>
    <s v="NA"/>
    <s v="NA"/>
    <s v="NA"/>
    <s v="NA"/>
    <s v="NA"/>
    <s v="NA"/>
    <s v="NA"/>
    <s v="NA"/>
    <s v="NA"/>
    <s v="NA"/>
    <s v="NA"/>
    <s v="NA"/>
    <s v="NA"/>
    <s v="NA"/>
    <s v="NA"/>
    <s v="NA"/>
    <s v="NA"/>
    <s v="NA"/>
    <s v="NA"/>
    <s v="NA"/>
    <s v="NA"/>
    <s v="NA"/>
  </r>
  <r>
    <x v="197"/>
    <x v="0"/>
    <s v="core"/>
    <x v="4"/>
    <x v="0"/>
    <s v="20,001-100,000"/>
    <s v="urban"/>
    <n v="70"/>
    <n v="100.9871"/>
    <n v="5663357"/>
    <n v="5663357"/>
    <n v="2378610"/>
    <n v="1957"/>
    <n v="1957"/>
    <s v="Pre-1980"/>
    <s v="F"/>
    <m/>
    <s v="Religious Assembly"/>
    <m/>
    <s v="Other"/>
    <s v="Religious Worship"/>
    <s v="Other"/>
    <b v="0"/>
    <s v="Other"/>
    <n v="35"/>
    <s v="Assembly / Recreation"/>
    <n v="25"/>
    <s v="Classroom"/>
    <n v="9"/>
    <n v="24"/>
    <n v="0"/>
    <n v="0"/>
    <n v="56080"/>
    <n v="56080"/>
    <n v="0"/>
    <x v="2"/>
    <n v="100"/>
    <n v="0"/>
    <n v="100"/>
    <n v="42"/>
    <n v="100"/>
    <n v="0"/>
    <n v="0"/>
    <n v="3"/>
    <n v="1"/>
    <n v="167"/>
    <s v="S"/>
    <n v="0"/>
    <n v="4300"/>
    <n v="393"/>
    <s v="&lt; 6000 HDD"/>
    <n v="100"/>
    <n v="0"/>
    <n v="0"/>
    <s v="Yes"/>
    <n v="36.5"/>
    <n v="42.5"/>
    <n v="42.5"/>
    <n v="42.5"/>
    <n v="0"/>
    <n v="1"/>
    <n v="0"/>
    <s v="&lt; 40 Hrs/Wk"/>
    <n v="52"/>
    <b v="1"/>
    <b v="1"/>
    <b v="0"/>
    <b v="0"/>
    <b v="0"/>
    <b v="0"/>
    <b v="0"/>
    <b v="0"/>
    <b v="0"/>
    <s v="NA"/>
    <s v="NA"/>
    <s v="NA"/>
    <s v="NA"/>
    <s v="Yes"/>
    <n v="1"/>
    <n v="20"/>
    <s v="No"/>
    <s v="Yes"/>
    <n v="1"/>
    <n v="20"/>
    <s v="No"/>
    <s v="No"/>
    <s v="NA"/>
    <s v="NA"/>
    <s v="No"/>
    <s v="No"/>
    <s v="NA"/>
    <s v="NA"/>
    <s v="No"/>
    <s v="No"/>
    <s v="NA"/>
    <s v="NA"/>
    <s v="No"/>
    <s v="No"/>
    <s v="NA"/>
    <s v="NA"/>
    <s v="No"/>
    <s v="Yes"/>
    <n v="11"/>
    <n v="100"/>
    <s v="No"/>
    <s v="Yes"/>
    <n v="8"/>
    <n v="20"/>
    <s v="No"/>
    <n v="672"/>
    <n v="672"/>
    <n v="9"/>
    <n v="18144"/>
    <n v="26"/>
    <n v="0"/>
    <n v="0"/>
    <n v="100"/>
    <n v="0"/>
    <n v="0"/>
    <n v="0"/>
    <n v="0"/>
    <n v="0"/>
    <n v="0"/>
    <n v="0"/>
    <n v="100"/>
    <n v="0"/>
    <n v="0"/>
    <n v="4717.4399999999996"/>
    <n v="0"/>
    <n v="100"/>
    <n v="0"/>
    <s v="P"/>
    <n v="30"/>
    <s v="10-20 years"/>
    <n v="100"/>
    <n v="0"/>
    <n v="0"/>
    <n v="0"/>
    <n v="0"/>
    <n v="0"/>
    <n v="0"/>
    <n v="100"/>
    <n v="0"/>
    <n v="28210"/>
    <n v="100"/>
    <n v="0"/>
    <n v="0"/>
    <n v="0"/>
    <b v="0"/>
    <n v="0"/>
    <n v="0"/>
    <n v="0"/>
    <n v="0"/>
    <n v="100"/>
    <n v="1.0271749999999999"/>
    <n v="1.0271749999999999"/>
    <s v="NA"/>
    <n v="0"/>
    <n v="5.6319000000000001E-2"/>
    <n v="57603.99"/>
    <s v="NA"/>
    <n v="0"/>
    <n v="3158.346"/>
    <n v="14.90094"/>
    <n v="15.05949"/>
    <s v="Y"/>
    <n v="40"/>
    <n v="0"/>
    <n v="0"/>
    <n v="0"/>
    <n v="46.143509999999999"/>
    <n v="40.645580000000002"/>
    <n v="52.87283"/>
    <n v="36.506540000000001"/>
    <n v="28.292960000000001"/>
    <n v="41.830469999999998"/>
    <n v="1.2505869999999999"/>
    <n v="3.9918290000000001"/>
    <n v="0.79714200000000002"/>
    <n v="0"/>
    <n v="0"/>
    <n v="0"/>
    <n v="0"/>
    <n v="0"/>
    <n v="0"/>
    <n v="0.156059"/>
    <n v="3.5865770000000001"/>
    <n v="0.18340300000000001"/>
    <n v="15.943300000000001"/>
    <n v="23.483049999999999"/>
    <n v="4.3161589999999999"/>
    <n v="0"/>
    <n v="0"/>
    <n v="0"/>
    <n v="0"/>
    <n v="0"/>
    <n v="0"/>
    <n v="100"/>
    <n v="100"/>
    <n v="100"/>
    <s v="NA"/>
    <s v="NA"/>
    <s v="NA"/>
    <s v="NA"/>
    <s v="NA"/>
    <s v="NA"/>
    <n v="55.294319999999999"/>
    <n v="66.366900000000001"/>
    <n v="55.294319999999999"/>
    <n v="39.733139999999999"/>
    <n v="29.322669999999999"/>
    <n v="39.733139999999999"/>
    <n v="0"/>
    <n v="0"/>
    <n v="0"/>
    <n v="4.9725450000000002"/>
    <n v="4.3104300000000002"/>
    <n v="4.9725450000000002"/>
    <n v="0"/>
    <n v="0"/>
    <n v="0"/>
    <n v="0"/>
    <n v="0"/>
    <n v="0"/>
    <s v="NA"/>
    <s v="NA"/>
    <s v="NA"/>
    <s v="NA"/>
    <s v="NA"/>
    <s v="NA"/>
    <n v="0"/>
    <n v="0"/>
    <n v="0"/>
    <n v="14.290039999999999"/>
    <n v="22.034230000000001"/>
    <n v="14.290039999999999"/>
    <n v="0"/>
    <n v="0"/>
    <n v="0"/>
    <n v="85.709959999999995"/>
    <n v="77.965770000000006"/>
    <n v="85.709959999999995"/>
    <n v="0"/>
    <n v="0"/>
    <n v="0"/>
    <n v="15.400829999999999"/>
    <n v="28.730070000000001"/>
    <n v="15.400829999999999"/>
    <n v="0"/>
    <n v="0"/>
    <n v="0"/>
    <n v="84.599170000000001"/>
    <n v="71.269930000000002"/>
    <n v="84.599170000000001"/>
    <n v="15.74301"/>
    <n v="7.692876"/>
    <n v="18.038889999999999"/>
    <n v="66.907039999999995"/>
    <n v="61.245669999999997"/>
    <n v="76.664410000000004"/>
    <n v="8.8157409999999992"/>
    <n v="15.58497"/>
    <n v="2.38659"/>
    <n v="7.1275630000000003"/>
    <n v="7.8980790000000001"/>
    <n v="1.9295679999999999"/>
    <n v="1.4066460000000001"/>
    <n v="7.5784070000000003"/>
    <n v="0.980545"/>
    <n v="0"/>
    <n v="0"/>
    <n v="0"/>
    <n v="100"/>
    <n v="100"/>
    <n v="100"/>
    <n v="0"/>
    <n v="0"/>
    <n v="0"/>
    <n v="0"/>
    <n v="0"/>
    <n v="0"/>
    <n v="0"/>
    <n v="0"/>
    <n v="0"/>
    <b v="0"/>
    <n v="0"/>
    <b v="0"/>
    <n v="0"/>
    <b v="0"/>
    <n v="0"/>
    <b v="0"/>
    <n v="0"/>
    <b v="1"/>
    <n v="86.846130000000002"/>
    <b v="0"/>
    <n v="0"/>
    <b v="1"/>
    <n v="13.15387"/>
    <b v="0"/>
    <n v="0"/>
    <n v="58.005049999999997"/>
    <n v="22.22222"/>
    <n v="64.845979999999997"/>
    <n v="0"/>
    <n v="0"/>
    <n v="0"/>
    <n v="0"/>
    <n v="0"/>
    <n v="0"/>
    <n v="41.994950000000003"/>
    <n v="77.777780000000007"/>
    <n v="35.154020000000003"/>
    <n v="0"/>
    <n v="0"/>
    <n v="0"/>
    <n v="0"/>
    <n v="0"/>
    <n v="0"/>
    <n v="0"/>
    <n v="0"/>
    <n v="0"/>
    <n v="0"/>
    <n v="0"/>
    <n v="0"/>
    <n v="13.931340000000001"/>
    <n v="61.111109999999996"/>
    <n v="16.932700000000001"/>
    <n v="70.237589999999997"/>
    <n v="33.333329999999997"/>
    <n v="78.521180000000001"/>
    <n v="0"/>
    <n v="0"/>
    <n v="0"/>
    <n v="15.83107"/>
    <n v="5.5555560000000002"/>
    <n v="4.5461169999999997"/>
    <n v="0"/>
    <n v="0"/>
    <n v="0"/>
    <b v="0"/>
    <n v="0"/>
    <b v="1"/>
    <n v="84.168930000000003"/>
    <b v="0"/>
    <n v="0"/>
    <b v="1"/>
    <n v="15.83107"/>
    <b v="0"/>
    <n v="0"/>
    <b v="0"/>
    <n v="0"/>
    <s v="NA"/>
    <s v="NA"/>
    <s v="NA"/>
    <s v="NA"/>
    <s v="NA"/>
    <s v="NA"/>
    <s v="NA"/>
    <s v="NA"/>
    <s v="NA"/>
    <s v="NA"/>
    <s v="NA"/>
    <s v="NA"/>
    <s v="NA"/>
    <s v="NA"/>
    <s v="NA"/>
    <s v="NA"/>
    <s v="NA"/>
    <s v="NA"/>
    <s v="NA"/>
    <s v="NA"/>
    <s v="NA"/>
    <s v="NA"/>
    <s v="NA"/>
    <s v="NA"/>
    <s v="NA"/>
    <s v="NA"/>
    <s v="NA"/>
    <s v="NA"/>
    <s v="NA"/>
    <s v="NA"/>
    <s v="NA"/>
    <s v="NA"/>
    <s v="NA"/>
    <s v="NA"/>
    <s v="NA"/>
    <s v="NA"/>
    <s v="NA"/>
    <s v="Zonal"/>
    <s v="none"/>
    <s v="None"/>
    <s v="N"/>
    <s v="NA"/>
    <n v="19.75"/>
    <n v="12.2"/>
    <n v="0"/>
    <n v="100"/>
    <s v="Boiler"/>
    <s v="Natural Gas"/>
    <s v="Natural Gas"/>
    <s v="NA"/>
    <s v="Boiler"/>
    <s v="Natural Gas"/>
    <s v="Natural Gas"/>
    <s v="10-19 Years"/>
    <n v="2"/>
    <s v="Natural Gas"/>
    <n v="2510"/>
    <n v="57"/>
    <n v="57"/>
    <s v="SH"/>
    <s v="N"/>
    <s v="N"/>
    <s v="DX - Air"/>
    <s v="10-19 Years"/>
    <s v="None"/>
    <s v="NA"/>
    <s v="NA"/>
    <s v="NA"/>
    <s v="NA"/>
    <s v="NA"/>
    <s v="NA"/>
    <s v="NA"/>
    <s v="NA"/>
    <b v="0"/>
    <b v="0"/>
    <b v="0"/>
    <b v="1"/>
    <b v="0"/>
    <b v="0"/>
    <b v="0"/>
    <b v="1"/>
    <b v="0"/>
    <b v="0"/>
    <b v="0"/>
    <n v="199.9"/>
    <n v="15"/>
    <n v="15"/>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2"/>
    <n v="0"/>
    <n v="0"/>
    <n v="0"/>
    <n v="0"/>
    <n v="2.7886440000000001"/>
    <n v="2.7895840000000001"/>
    <s v="actual"/>
    <n v="156387.1"/>
    <n v="156439.9"/>
    <n v="13625.01"/>
    <n v="12747.01"/>
    <n v="14346.95"/>
    <n v="12843.24"/>
    <n v="12524.94"/>
    <n v="11745.64"/>
    <n v="12384.55"/>
    <n v="12480.19"/>
    <n v="12303.34"/>
    <n v="13542.24"/>
    <n v="13562.3"/>
    <n v="14281.73"/>
    <n v="14117.79"/>
    <n v="12554.08"/>
    <n v="13640.08"/>
    <n v="12927.9"/>
    <n v="13005.34"/>
    <n v="12306.44"/>
    <n v="12549.75"/>
    <n v="12538.69"/>
    <n v="12273.26"/>
    <n v="13133.62"/>
    <n v="13297.25"/>
    <n v="14095.68"/>
    <n v="0.33149099999999998"/>
    <n v="0.31308900000000001"/>
    <s v="actual"/>
    <n v="18590"/>
    <n v="17558.03"/>
    <n v="3174.1559999999999"/>
    <n v="2530.2069999999999"/>
    <n v="2338.931"/>
    <n v="1656.2560000000001"/>
    <n v="738.35929999999996"/>
    <n v="352.87880000000001"/>
    <n v="40.833329999999997"/>
    <n v="38.833329999999997"/>
    <n v="323.21839999999997"/>
    <n v="1846"/>
    <n v="2261.9630000000002"/>
    <n v="3288.3609999999999"/>
    <n v="2971.6759999999999"/>
    <n v="2332.335"/>
    <n v="2120.7420000000002"/>
    <n v="1567.5170000000001"/>
    <n v="990.10209999999995"/>
    <n v="460.51400000000001"/>
    <n v="178.5626"/>
    <n v="158.86510000000001"/>
    <n v="401.42129999999997"/>
    <n v="1218.5940000000001"/>
    <n v="2225.415"/>
    <n v="2932.2809999999999"/>
  </r>
  <r>
    <x v="198"/>
    <x v="0"/>
    <s v="core"/>
    <x v="7"/>
    <x v="0"/>
    <s v="20,001-100,000"/>
    <s v="urban"/>
    <n v="82"/>
    <n v="117.2824"/>
    <n v="6996599"/>
    <n v="6996599"/>
    <n v="6996599"/>
    <n v="1971"/>
    <n v="1971"/>
    <s v="Pre-1980"/>
    <s v="F"/>
    <s v="Other"/>
    <s v="Other"/>
    <s v="Other"/>
    <s v="Other"/>
    <s v="Other"/>
    <s v="Other"/>
    <b v="0"/>
    <s v="Assembly / Recreation"/>
    <n v="81.5"/>
    <s v="Office"/>
    <n v="18.5"/>
    <s v="NA"/>
    <n v="0"/>
    <n v="0"/>
    <n v="0"/>
    <n v="0"/>
    <n v="59656"/>
    <n v="59656"/>
    <n v="0"/>
    <x v="2"/>
    <n v="100"/>
    <n v="0"/>
    <n v="100"/>
    <n v="100"/>
    <n v="100"/>
    <n v="0"/>
    <n v="0"/>
    <n v="1"/>
    <n v="0"/>
    <n v="26"/>
    <s v="M"/>
    <n v="4"/>
    <n v="4300"/>
    <n v="393"/>
    <s v="&lt; 6000 HDD"/>
    <n v="100"/>
    <n v="0"/>
    <n v="0"/>
    <s v="Yes"/>
    <n v="48.814999999999998"/>
    <n v="55.09"/>
    <n v="55.09"/>
    <n v="55.09"/>
    <n v="1"/>
    <n v="1"/>
    <n v="0"/>
    <s v="40-49 Hrs/Wk"/>
    <n v="52"/>
    <b v="1"/>
    <b v="1"/>
    <b v="0"/>
    <b v="0"/>
    <b v="0"/>
    <b v="0"/>
    <b v="0"/>
    <b v="0"/>
    <b v="0"/>
    <b v="1"/>
    <b v="0"/>
    <b v="0"/>
    <n v="35"/>
    <s v="Yes"/>
    <n v="8"/>
    <n v="100"/>
    <s v="No"/>
    <s v="No"/>
    <s v="NA"/>
    <s v="NA"/>
    <s v="Yes"/>
    <s v="Yes"/>
    <n v="1"/>
    <n v="3"/>
    <s v="Yes"/>
    <s v="Yes"/>
    <n v="1"/>
    <n v="0"/>
    <s v="No"/>
    <s v="No"/>
    <s v="NA"/>
    <s v="NA"/>
    <s v="No"/>
    <s v="No"/>
    <s v="NA"/>
    <s v="NA"/>
    <s v="No"/>
    <s v="Yes"/>
    <n v="1"/>
    <n v="3"/>
    <s v="No"/>
    <s v="Yes"/>
    <n v="0"/>
    <n v="0"/>
    <s v="No"/>
    <n v="1900"/>
    <s v="NA"/>
    <n v="18"/>
    <n v="34200"/>
    <n v="22.95"/>
    <n v="0"/>
    <n v="0"/>
    <n v="0"/>
    <n v="81.5"/>
    <n v="0"/>
    <n v="18.5"/>
    <n v="0"/>
    <n v="0"/>
    <n v="0"/>
    <n v="100"/>
    <n v="0"/>
    <n v="0"/>
    <n v="0"/>
    <n v="7848.9"/>
    <n v="0"/>
    <n v="100"/>
    <n v="0"/>
    <s v="S"/>
    <n v="0"/>
    <s v="30+ years"/>
    <n v="100"/>
    <n v="0"/>
    <n v="0"/>
    <n v="0"/>
    <n v="0"/>
    <n v="0"/>
    <n v="0"/>
    <n v="0"/>
    <n v="100"/>
    <n v="89725.54"/>
    <n v="0"/>
    <n v="100"/>
    <n v="0"/>
    <n v="0"/>
    <b v="1"/>
    <n v="6830"/>
    <n v="100"/>
    <n v="0"/>
    <n v="0"/>
    <n v="0"/>
    <n v="1.105059"/>
    <n v="1.105059"/>
    <s v="NA"/>
    <n v="0"/>
    <n v="4.8076000000000001E-2"/>
    <n v="65923.42"/>
    <s v="NA"/>
    <n v="0"/>
    <n v="2868"/>
    <n v="14.12763"/>
    <n v="16.60464"/>
    <s v="Y"/>
    <s v="NA"/>
    <n v="0"/>
    <n v="0"/>
    <n v="0"/>
    <n v="12.091469999999999"/>
    <n v="15.27266"/>
    <n v="32.247689999999999"/>
    <n v="0"/>
    <n v="0"/>
    <n v="0"/>
    <n v="2.6100460000000001"/>
    <n v="5.4661270000000002"/>
    <n v="3.8722859999999999"/>
    <n v="0"/>
    <n v="0"/>
    <n v="0"/>
    <n v="3.8301889999999998"/>
    <n v="3.0404460000000002"/>
    <n v="9.3955839999999995"/>
    <n v="1.496459"/>
    <n v="5.7180419999999996"/>
    <n v="4.0933570000000001"/>
    <n v="79.97184"/>
    <n v="70.502719999999997"/>
    <n v="50.391080000000002"/>
    <n v="0"/>
    <n v="0"/>
    <n v="0"/>
    <n v="0"/>
    <n v="0"/>
    <n v="0"/>
    <n v="100"/>
    <n v="100"/>
    <n v="100"/>
    <n v="17.925999999999998"/>
    <n v="18.985130000000002"/>
    <n v="17.925999999999998"/>
    <n v="82.073999999999998"/>
    <n v="81.014870000000002"/>
    <n v="82.073999999999998"/>
    <n v="0"/>
    <n v="0"/>
    <n v="0"/>
    <n v="0"/>
    <n v="0"/>
    <n v="0"/>
    <n v="0"/>
    <n v="0"/>
    <n v="0"/>
    <n v="7.7264929999999996"/>
    <n v="12.29861"/>
    <n v="7.7264929999999996"/>
    <n v="92.273510000000002"/>
    <n v="87.701390000000004"/>
    <n v="92.273510000000002"/>
    <n v="0"/>
    <n v="0"/>
    <n v="0"/>
    <n v="0"/>
    <n v="0"/>
    <n v="0"/>
    <n v="100"/>
    <n v="100"/>
    <n v="100"/>
    <n v="1.3656980000000001"/>
    <n v="2.5480610000000001"/>
    <n v="1.3656980000000001"/>
    <n v="98.634299999999996"/>
    <n v="97.451939999999993"/>
    <n v="98.634299999999996"/>
    <n v="0"/>
    <n v="0"/>
    <n v="0"/>
    <n v="0"/>
    <n v="0"/>
    <n v="0"/>
    <s v="NA"/>
    <s v="NA"/>
    <s v="NA"/>
    <s v="NA"/>
    <s v="NA"/>
    <s v="NA"/>
    <s v="NA"/>
    <s v="NA"/>
    <s v="NA"/>
    <s v="NA"/>
    <s v="NA"/>
    <s v="NA"/>
    <n v="0"/>
    <n v="0"/>
    <n v="0"/>
    <n v="12.091469999999999"/>
    <n v="15.27266"/>
    <n v="32.247689999999999"/>
    <n v="10.64898"/>
    <n v="16.068729999999999"/>
    <n v="18.64742"/>
    <n v="76.288480000000007"/>
    <n v="67.842600000000004"/>
    <n v="48.104649999999999"/>
    <n v="0.97106499999999996"/>
    <n v="0.81600600000000001"/>
    <n v="1.0002409999999999"/>
    <s v="NA"/>
    <s v="NA"/>
    <s v="NA"/>
    <s v="NA"/>
    <s v="NA"/>
    <s v="NA"/>
    <s v="NA"/>
    <s v="NA"/>
    <s v="NA"/>
    <s v="NA"/>
    <s v="NA"/>
    <s v="NA"/>
    <s v="NA"/>
    <s v="NA"/>
    <s v="NA"/>
    <b v="0"/>
    <n v="0"/>
    <b v="0"/>
    <n v="0"/>
    <b v="0"/>
    <n v="0"/>
    <b v="1"/>
    <n v="1.14706"/>
    <b v="1"/>
    <n v="92.104709999999997"/>
    <b v="1"/>
    <n v="6.7482290000000003"/>
    <b v="0"/>
    <n v="0"/>
    <b v="0"/>
    <n v="0"/>
    <n v="0"/>
    <n v="0"/>
    <n v="0"/>
    <n v="0"/>
    <n v="0"/>
    <n v="0"/>
    <n v="0"/>
    <n v="0"/>
    <n v="0"/>
    <n v="100"/>
    <n v="100"/>
    <n v="100"/>
    <n v="0"/>
    <n v="0"/>
    <n v="0"/>
    <n v="0"/>
    <n v="0"/>
    <n v="0"/>
    <n v="0"/>
    <n v="0"/>
    <n v="0"/>
    <n v="20.920500000000001"/>
    <n v="32.432429999999997"/>
    <n v="18.21894"/>
    <n v="0"/>
    <n v="0"/>
    <n v="0"/>
    <n v="49.093440000000001"/>
    <n v="29.72973"/>
    <n v="70.69014"/>
    <n v="0"/>
    <n v="0"/>
    <n v="0"/>
    <n v="29.986049999999999"/>
    <n v="37.83784"/>
    <n v="11.09092000000000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Other"/>
    <s v="none"/>
    <s v="None"/>
    <s v="A"/>
    <s v="N"/>
    <n v="30"/>
    <n v="10"/>
    <n v="2.0555560000000002"/>
    <n v="97.94444"/>
    <s v="Boiler"/>
    <s v="Natural Gas"/>
    <s v="Natural Gas"/>
    <s v="20+ Years"/>
    <s v="Boiler"/>
    <s v="Natural Gas"/>
    <s v="Natural Gas"/>
    <s v="20+ Years"/>
    <n v="7"/>
    <s v="Natural Gas"/>
    <n v="260"/>
    <n v="28.428570000000001"/>
    <n v="33"/>
    <s v="SH"/>
    <s v="N"/>
    <s v="N"/>
    <s v="Chiller"/>
    <s v="20+ Years"/>
    <s v="Chiller"/>
    <s v="20+ Years"/>
    <n v="3"/>
    <n v="77.666669999999996"/>
    <n v="17"/>
    <n v="25"/>
    <s v="Scroll"/>
    <s v="N"/>
    <s v="NA"/>
    <b v="0"/>
    <b v="0"/>
    <b v="0"/>
    <b v="1"/>
    <b v="0"/>
    <b v="0"/>
    <b v="0"/>
    <b v="1"/>
    <b v="0"/>
    <b v="0"/>
    <b v="0"/>
    <n v="15.0128"/>
    <n v="20.454550000000001"/>
    <n v="30"/>
    <n v="100"/>
    <n v="0"/>
    <n v="0"/>
    <n v="0"/>
    <n v="0"/>
    <n v="34.090910000000001"/>
    <n v="65.909090000000006"/>
    <n v="0"/>
    <s v="NA"/>
    <s v="NA"/>
    <s v="NA"/>
    <s v="NA"/>
    <s v="NA"/>
    <s v="NA"/>
    <s v="NA"/>
    <s v="NA"/>
    <s v="NA"/>
    <s v="NA"/>
    <s v="NA"/>
    <s v="NA"/>
    <s v="NA"/>
    <s v="NA"/>
    <s v="NA"/>
    <s v="NA"/>
    <s v="NA"/>
    <s v="NA"/>
    <s v="NA"/>
    <s v="NA"/>
    <n v="0"/>
    <n v="0"/>
    <n v="0"/>
    <n v="1"/>
    <n v="4"/>
    <n v="0"/>
    <n v="0"/>
    <b v="0"/>
    <b v="0"/>
    <b v="0"/>
    <b v="0"/>
    <b v="1"/>
    <b v="0"/>
    <n v="992"/>
    <s v="N"/>
    <s v="N"/>
    <s v="N"/>
    <s v="N"/>
    <s v="E"/>
    <s v="E"/>
    <s v="E"/>
    <s v="NA"/>
    <s v="NA"/>
    <s v="NA"/>
    <s v="NA"/>
    <s v="NA"/>
    <s v="NA"/>
    <s v="NA"/>
    <s v="NA"/>
    <n v="0"/>
    <n v="0"/>
    <n v="0"/>
    <x v="1"/>
    <s v="NA"/>
    <s v="NA"/>
    <n v="0"/>
    <n v="0"/>
    <n v="0"/>
    <s v="NA"/>
    <s v="NA"/>
    <s v="NA"/>
    <s v="NA"/>
    <s v="NA"/>
    <s v="NA"/>
    <n v="0"/>
    <n v="20"/>
    <n v="0"/>
    <n v="0"/>
    <n v="1"/>
    <n v="3"/>
    <n v="0"/>
    <n v="0"/>
    <n v="0"/>
    <n v="0"/>
    <n v="19.59675"/>
    <n v="19.564990000000002"/>
    <s v="actual"/>
    <n v="1169064"/>
    <n v="1167169"/>
    <n v="97394.03"/>
    <n v="87559.3"/>
    <n v="93055.21"/>
    <n v="90271.56"/>
    <n v="95742.6"/>
    <n v="96054.52"/>
    <n v="103247.1"/>
    <n v="111879.3"/>
    <n v="106800.3"/>
    <n v="100807.4"/>
    <n v="85105.279999999999"/>
    <n v="101147.1"/>
    <n v="96119.42"/>
    <n v="86587.44"/>
    <n v="95562.78"/>
    <n v="92162.97"/>
    <n v="96491.88"/>
    <n v="96325.73"/>
    <n v="109549"/>
    <n v="110489.60000000001"/>
    <n v="99862.86"/>
    <n v="95330.22"/>
    <n v="92593.34"/>
    <n v="96093.65"/>
    <n v="0.23114299999999999"/>
    <n v="0.237648"/>
    <s v="actual"/>
    <n v="13789.06"/>
    <n v="14177.13"/>
    <n v="2554.605"/>
    <n v="2043.951"/>
    <n v="1408.799"/>
    <n v="919.44500000000005"/>
    <n v="568.46310000000005"/>
    <n v="222.97919999999999"/>
    <n v="95.014629999999997"/>
    <n v="37.206899999999997"/>
    <n v="326.17239999999998"/>
    <n v="1110.1210000000001"/>
    <n v="1794.36"/>
    <n v="2707.94"/>
    <n v="2443.0830000000001"/>
    <n v="1912.2639999999999"/>
    <n v="1730.9290000000001"/>
    <n v="1269.348"/>
    <n v="784.68780000000004"/>
    <n v="342.8888"/>
    <n v="105.5042"/>
    <n v="89.019210000000001"/>
    <n v="293.43369999999999"/>
    <n v="975.91430000000003"/>
    <n v="1819.9480000000001"/>
    <n v="2410.1129999999998"/>
  </r>
  <r>
    <x v="199"/>
    <x v="0"/>
    <s v="core"/>
    <x v="4"/>
    <x v="0"/>
    <s v="100,001+"/>
    <s v="urban"/>
    <n v="71"/>
    <n v="14.48049"/>
    <n v="1882464"/>
    <n v="1882464"/>
    <n v="1882464"/>
    <n v="1927"/>
    <n v="1927"/>
    <s v="Pre-1980"/>
    <s v="F"/>
    <m/>
    <s v="Museum"/>
    <m/>
    <s v="Other"/>
    <s v="Public Assembly"/>
    <s v="Other"/>
    <b v="0"/>
    <s v="Assembly / Recreation"/>
    <n v="42"/>
    <s v="Office"/>
    <n v="34"/>
    <s v="Storage - Low Bay"/>
    <n v="18"/>
    <n v="6"/>
    <n v="0"/>
    <n v="0"/>
    <n v="130000"/>
    <n v="130000"/>
    <n v="0"/>
    <x v="3"/>
    <n v="100"/>
    <n v="0"/>
    <n v="100"/>
    <n v="100"/>
    <n v="100"/>
    <n v="0"/>
    <n v="0"/>
    <n v="4"/>
    <n v="1"/>
    <n v="0"/>
    <s v="S"/>
    <n v="0"/>
    <n v="4300"/>
    <n v="393"/>
    <s v="&lt; 6000 HDD"/>
    <n v="100"/>
    <n v="0"/>
    <n v="0"/>
    <s v="Yes"/>
    <n v="95"/>
    <n v="76"/>
    <n v="108.92"/>
    <n v="84.42"/>
    <n v="0.48"/>
    <n v="0.34"/>
    <n v="0"/>
    <s v="80-119 Hrs/Wk"/>
    <n v="52"/>
    <b v="1"/>
    <b v="1"/>
    <b v="1"/>
    <b v="0"/>
    <b v="0"/>
    <b v="0"/>
    <b v="0"/>
    <b v="0"/>
    <b v="0"/>
    <b v="1"/>
    <b v="0"/>
    <b v="0"/>
    <n v="350"/>
    <s v="Yes"/>
    <n v="8"/>
    <n v="100"/>
    <s v="No"/>
    <s v="Yes"/>
    <n v="7"/>
    <n v="100"/>
    <s v="No"/>
    <s v="Yes"/>
    <n v="7"/>
    <n v="100"/>
    <s v="No"/>
    <s v="Yes"/>
    <n v="7"/>
    <n v="100"/>
    <s v="No"/>
    <s v="Yes"/>
    <n v="7"/>
    <n v="100"/>
    <s v="No"/>
    <s v="Yes"/>
    <n v="7"/>
    <n v="100"/>
    <s v="No"/>
    <s v="Yes"/>
    <n v="7"/>
    <n v="100"/>
    <s v="No"/>
    <s v="Yes"/>
    <n v="7"/>
    <n v="100"/>
    <s v="No"/>
    <n v="732"/>
    <n v="732"/>
    <n v="10"/>
    <n v="29280"/>
    <n v="20"/>
    <n v="100"/>
    <n v="0"/>
    <n v="0"/>
    <n v="0"/>
    <n v="0"/>
    <n v="0"/>
    <n v="0"/>
    <n v="0"/>
    <n v="0"/>
    <n v="0"/>
    <n v="100"/>
    <n v="0"/>
    <n v="0"/>
    <n v="5856"/>
    <n v="0"/>
    <n v="100"/>
    <n v="0"/>
    <s v="P"/>
    <n v="0"/>
    <s v="5-10 years"/>
    <n v="0"/>
    <n v="100"/>
    <n v="0"/>
    <n v="0"/>
    <n v="0"/>
    <n v="100"/>
    <n v="0"/>
    <n v="0"/>
    <n v="0"/>
    <n v="33465"/>
    <n v="100"/>
    <n v="0"/>
    <n v="0"/>
    <n v="0"/>
    <b v="1"/>
    <n v="96"/>
    <n v="0"/>
    <n v="0"/>
    <n v="0"/>
    <n v="100"/>
    <n v="1.924666"/>
    <n v="1.924666"/>
    <s v="NA"/>
    <n v="1.6899999999999999E-4"/>
    <n v="3.8585000000000001E-2"/>
    <n v="250206.5"/>
    <s v="NA"/>
    <n v="22"/>
    <n v="5016"/>
    <n v="13.427580000000001"/>
    <n v="15.748760000000001"/>
    <s v="Y"/>
    <n v="10"/>
    <n v="0"/>
    <n v="0"/>
    <n v="0"/>
    <n v="0"/>
    <n v="0"/>
    <n v="0"/>
    <n v="0"/>
    <n v="0"/>
    <n v="0"/>
    <n v="18.231780000000001"/>
    <n v="57.61448"/>
    <n v="32.713340000000002"/>
    <n v="0"/>
    <n v="0"/>
    <n v="0"/>
    <n v="2.2560310000000001"/>
    <n v="1.468604"/>
    <n v="6.693066"/>
    <n v="0"/>
    <n v="0"/>
    <n v="0"/>
    <n v="79.512190000000004"/>
    <n v="40.916919999999998"/>
    <n v="60.593600000000002"/>
    <n v="0"/>
    <n v="0"/>
    <n v="0"/>
    <s v="NA"/>
    <s v="NA"/>
    <s v="NA"/>
    <s v="NA"/>
    <s v="NA"/>
    <s v="NA"/>
    <s v="NA"/>
    <s v="NA"/>
    <s v="NA"/>
    <s v="NA"/>
    <s v="NA"/>
    <s v="NA"/>
    <n v="0"/>
    <n v="0"/>
    <n v="0"/>
    <n v="0"/>
    <n v="0"/>
    <n v="0"/>
    <n v="12.486940000000001"/>
    <n v="4.4175190000000004"/>
    <n v="12.486940000000001"/>
    <n v="0"/>
    <n v="0"/>
    <n v="0"/>
    <n v="0"/>
    <n v="0"/>
    <n v="0"/>
    <n v="87.513059999999996"/>
    <n v="95.582480000000004"/>
    <n v="87.513059999999996"/>
    <n v="0"/>
    <n v="0"/>
    <n v="0"/>
    <n v="100"/>
    <n v="100"/>
    <n v="100"/>
    <s v="NA"/>
    <s v="NA"/>
    <s v="NA"/>
    <s v="NA"/>
    <s v="NA"/>
    <s v="NA"/>
    <s v="NA"/>
    <s v="NA"/>
    <s v="NA"/>
    <s v="NA"/>
    <s v="NA"/>
    <s v="NA"/>
    <s v="NA"/>
    <s v="NA"/>
    <s v="NA"/>
    <s v="NA"/>
    <s v="NA"/>
    <s v="NA"/>
    <s v="NA"/>
    <s v="NA"/>
    <s v="NA"/>
    <s v="NA"/>
    <s v="NA"/>
    <s v="NA"/>
    <n v="2.2560310000000001"/>
    <n v="1.468604"/>
    <n v="6.693066"/>
    <n v="0"/>
    <n v="0"/>
    <n v="0"/>
    <n v="24.72167"/>
    <n v="66.89152"/>
    <n v="37.65907"/>
    <n v="59.172690000000003"/>
    <n v="24.127400000000002"/>
    <n v="45.093539999999997"/>
    <n v="13.84961"/>
    <n v="7.5124760000000004"/>
    <n v="10.55433"/>
    <n v="0"/>
    <n v="0"/>
    <n v="0"/>
    <n v="0"/>
    <n v="0"/>
    <n v="0"/>
    <n v="0"/>
    <n v="0"/>
    <n v="0"/>
    <n v="100"/>
    <n v="100"/>
    <n v="100"/>
    <n v="0"/>
    <n v="0"/>
    <n v="0"/>
    <b v="1"/>
    <n v="18.231780000000001"/>
    <b v="0"/>
    <n v="0"/>
    <b v="0"/>
    <n v="0"/>
    <b v="1"/>
    <n v="21.478570000000001"/>
    <b v="0"/>
    <n v="0"/>
    <b v="1"/>
    <n v="60.289650000000002"/>
    <b v="0"/>
    <n v="0"/>
    <b v="0"/>
    <n v="0"/>
    <n v="6.598884"/>
    <n v="3.6585369999999999"/>
    <n v="2.692529"/>
    <n v="0"/>
    <n v="0"/>
    <n v="0"/>
    <n v="0"/>
    <n v="0"/>
    <n v="0"/>
    <n v="93.401120000000006"/>
    <n v="96.341459999999998"/>
    <n v="97.307469999999995"/>
    <n v="0"/>
    <n v="0"/>
    <n v="0"/>
    <n v="0"/>
    <n v="0"/>
    <n v="0"/>
    <n v="0"/>
    <n v="0"/>
    <n v="0"/>
    <n v="0.61802199999999996"/>
    <n v="1.2195119999999999"/>
    <n v="0.52689900000000001"/>
    <n v="0"/>
    <n v="0"/>
    <n v="0"/>
    <n v="60.606059999999999"/>
    <n v="39.024389999999997"/>
    <n v="85.432599999999994"/>
    <n v="0"/>
    <n v="0"/>
    <n v="0"/>
    <n v="38.775919999999999"/>
    <n v="59.756100000000004"/>
    <n v="14.0405"/>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N"/>
    <s v="N"/>
    <n v="285"/>
    <n v="27.5"/>
    <n v="0"/>
    <n v="100"/>
    <s v="Boiler"/>
    <s v="Natural Gas"/>
    <s v="Natural Gas"/>
    <s v="5-9 Years"/>
    <s v="Boiler"/>
    <s v="Natural Gas"/>
    <s v="Natural Gas"/>
    <s v="5-9 Years"/>
    <n v="3"/>
    <s v="Natural Gas"/>
    <n v="1608"/>
    <n v="8"/>
    <n v="8"/>
    <s v="C"/>
    <s v="N"/>
    <s v="N"/>
    <s v="Chiller"/>
    <s v="5-9 Years"/>
    <s v="Chiller"/>
    <s v="5-9 Years"/>
    <n v="2"/>
    <n v="300"/>
    <n v="8"/>
    <n v="8"/>
    <s v="Centrifugal"/>
    <s v="N"/>
    <s v="Y"/>
    <b v="1"/>
    <b v="0"/>
    <b v="0"/>
    <b v="0"/>
    <b v="0"/>
    <b v="0"/>
    <b v="0"/>
    <b v="1"/>
    <b v="0"/>
    <b v="1"/>
    <b v="1"/>
    <n v="1245.203"/>
    <n v="8"/>
    <n v="8"/>
    <n v="0"/>
    <n v="0"/>
    <n v="0"/>
    <n v="0"/>
    <n v="100"/>
    <n v="0"/>
    <n v="100"/>
    <n v="0"/>
    <s v="NA"/>
    <s v="NA"/>
    <s v="NA"/>
    <s v="NA"/>
    <s v="NA"/>
    <s v="NA"/>
    <s v="NA"/>
    <s v="NA"/>
    <s v="NA"/>
    <b v="0"/>
    <n v="0"/>
    <s v="NA"/>
    <s v="NA"/>
    <b v="1"/>
    <n v="250"/>
    <s v="CFL"/>
    <b v="0"/>
    <n v="0"/>
    <s v="NA"/>
    <s v="NA"/>
    <n v="0"/>
    <n v="0"/>
    <n v="0"/>
    <n v="1"/>
    <n v="0"/>
    <n v="0"/>
    <n v="0"/>
    <b v="0"/>
    <b v="0"/>
    <b v="0"/>
    <b v="1"/>
    <b v="0"/>
    <b v="0"/>
    <s v="NA"/>
    <s v="G"/>
    <s v="E"/>
    <s v="G"/>
    <s v="G"/>
    <s v="N"/>
    <s v="G"/>
    <s v="G"/>
    <s v="NA"/>
    <s v="NA"/>
    <s v="NA"/>
    <b v="1"/>
    <s v="S"/>
    <n v="1"/>
    <n v="1"/>
    <n v="0"/>
    <n v="0"/>
    <n v="0"/>
    <n v="0"/>
    <x v="0"/>
    <n v="0"/>
    <s v="N"/>
    <n v="0"/>
    <n v="0"/>
    <n v="0"/>
    <b v="0"/>
    <b v="0"/>
    <s v="None"/>
    <b v="0"/>
    <b v="0"/>
    <s v="None"/>
    <n v="0"/>
    <n v="120"/>
    <n v="0"/>
    <n v="0"/>
    <n v="25"/>
    <n v="15"/>
    <n v="0"/>
    <n v="0"/>
    <n v="2"/>
    <n v="0"/>
    <n v="17.69849"/>
    <n v="21.66732"/>
    <s v="actual"/>
    <n v="2300804"/>
    <n v="2816751"/>
    <n v="151629.79999999999"/>
    <n v="152986.70000000001"/>
    <n v="170917.2"/>
    <n v="194710.3"/>
    <n v="216018.8"/>
    <n v="207821.3"/>
    <n v="206301.2"/>
    <n v="208776.7"/>
    <n v="207978.7"/>
    <n v="223003.4"/>
    <n v="186272.7"/>
    <n v="174387.3"/>
    <n v="239230.9"/>
    <n v="216079.5"/>
    <n v="239230.9"/>
    <n v="231513.8"/>
    <n v="239230.9"/>
    <n v="231513.8"/>
    <n v="239230.9"/>
    <n v="239230.9"/>
    <n v="231513.8"/>
    <n v="239230.9"/>
    <n v="231513.8"/>
    <n v="239230.9"/>
    <n v="0.40643099999999999"/>
    <n v="0.393285"/>
    <s v="actual"/>
    <n v="52836"/>
    <n v="51127.1"/>
    <n v="6560"/>
    <n v="4405"/>
    <n v="4072"/>
    <n v="3790"/>
    <n v="3364"/>
    <n v="2649"/>
    <n v="2241"/>
    <n v="1901"/>
    <n v="3072"/>
    <n v="5692"/>
    <n v="6391"/>
    <n v="8699"/>
    <n v="6584.2280000000001"/>
    <n v="5414.3540000000003"/>
    <n v="5295.6090000000004"/>
    <n v="4390.6009999999997"/>
    <n v="3583.415"/>
    <n v="2714.2020000000002"/>
    <n v="2354.4540000000002"/>
    <n v="2324.625"/>
    <n v="2624.7150000000001"/>
    <n v="3929.4340000000002"/>
    <n v="5386.8940000000002"/>
    <n v="6524.57"/>
  </r>
  <r>
    <x v="200"/>
    <x v="0"/>
    <s v="core"/>
    <x v="5"/>
    <x v="0"/>
    <s v="All Sizes"/>
    <s v="urban"/>
    <n v="33"/>
    <n v="450.19650000000001"/>
    <n v="1035452"/>
    <n v="911197.7"/>
    <n v="911197.7"/>
    <n v="1980"/>
    <n v="1980"/>
    <s v="Pre-1980"/>
    <s v="F"/>
    <m/>
    <s v="Fast Food Restaurant"/>
    <m/>
    <s v="Restaurant"/>
    <s v="Food Service"/>
    <s v="Restaurant"/>
    <b v="0"/>
    <s v="Dining"/>
    <n v="53"/>
    <s v="Kitchen"/>
    <n v="33"/>
    <s v="Other"/>
    <n v="6"/>
    <n v="0"/>
    <n v="0"/>
    <n v="0"/>
    <n v="2300"/>
    <n v="2300"/>
    <n v="0"/>
    <x v="4"/>
    <n v="88"/>
    <n v="0"/>
    <n v="100"/>
    <n v="88"/>
    <n v="100"/>
    <n v="6"/>
    <n v="6"/>
    <n v="1"/>
    <n v="0"/>
    <n v="32"/>
    <s v="S"/>
    <n v="0"/>
    <n v="4300"/>
    <n v="393"/>
    <s v="&lt; 6000 HDD"/>
    <n v="100"/>
    <n v="0"/>
    <n v="0"/>
    <s v="No"/>
    <n v="111.23"/>
    <n v="91.91"/>
    <n v="111.23"/>
    <n v="92.924999999999997"/>
    <n v="1"/>
    <n v="1"/>
    <n v="0.12"/>
    <s v="80-119 Hrs/Wk"/>
    <n v="52"/>
    <b v="1"/>
    <b v="1"/>
    <b v="0"/>
    <b v="0"/>
    <b v="0"/>
    <b v="0"/>
    <b v="0"/>
    <b v="0"/>
    <b v="0"/>
    <s v="NA"/>
    <s v="NA"/>
    <s v="NA"/>
    <s v="NA"/>
    <s v="No"/>
    <s v="NA"/>
    <s v="NA"/>
    <s v="No"/>
    <s v="No"/>
    <s v="NA"/>
    <s v="NA"/>
    <s v="No"/>
    <s v="Yes"/>
    <s v="NA"/>
    <n v="80"/>
    <s v="No"/>
    <s v="Yes"/>
    <n v="4"/>
    <n v="30"/>
    <s v="No"/>
    <s v="Yes"/>
    <s v="NA"/>
    <n v="100"/>
    <s v="No"/>
    <s v="Yes"/>
    <s v="NA"/>
    <n v="25"/>
    <s v="No"/>
    <s v="No"/>
    <s v="NA"/>
    <s v="NA"/>
    <s v="No"/>
    <s v="No"/>
    <s v="NA"/>
    <s v="NA"/>
    <s v="No"/>
    <n v="214"/>
    <n v="0"/>
    <n v="9"/>
    <n v="1926"/>
    <n v="85"/>
    <n v="88"/>
    <n v="0"/>
    <n v="0"/>
    <n v="0"/>
    <n v="12"/>
    <n v="0"/>
    <n v="0"/>
    <n v="0"/>
    <n v="12"/>
    <n v="0"/>
    <n v="0"/>
    <n v="0"/>
    <n v="0"/>
    <n v="1637.1"/>
    <n v="100"/>
    <n v="0"/>
    <n v="0"/>
    <s v="P"/>
    <n v="4.4117649999999999"/>
    <s v="Age of Building"/>
    <n v="0"/>
    <n v="0"/>
    <n v="0"/>
    <n v="100"/>
    <n v="100"/>
    <n v="0"/>
    <n v="0"/>
    <n v="0"/>
    <n v="0"/>
    <n v="2150"/>
    <n v="100"/>
    <n v="0"/>
    <n v="0"/>
    <n v="0"/>
    <b v="0"/>
    <n v="0"/>
    <n v="88"/>
    <n v="0"/>
    <n v="0"/>
    <n v="0"/>
    <n v="1.8661369999999999"/>
    <n v="1.8661369999999999"/>
    <s v="NA"/>
    <n v="5.0435000000000001E-2"/>
    <n v="2.7168320000000001"/>
    <n v="4292.1149999999998"/>
    <s v="NA"/>
    <n v="116"/>
    <n v="6248.7129999999997"/>
    <n v="8.6994500000000006"/>
    <n v="8.992896"/>
    <s v="Y"/>
    <n v="75"/>
    <n v="0"/>
    <n v="0"/>
    <n v="0"/>
    <n v="72.861580000000004"/>
    <n v="45.647199999999998"/>
    <n v="86.966239999999999"/>
    <n v="0"/>
    <n v="0"/>
    <n v="0"/>
    <n v="14.086589999999999"/>
    <n v="42.109690000000001"/>
    <n v="9.3531449999999996"/>
    <n v="0"/>
    <n v="0"/>
    <n v="0"/>
    <n v="0"/>
    <n v="0"/>
    <n v="0"/>
    <n v="0"/>
    <n v="0"/>
    <n v="0"/>
    <n v="13.051830000000001"/>
    <n v="12.2431"/>
    <n v="3.6806179999999999"/>
    <n v="0"/>
    <n v="0"/>
    <n v="0"/>
    <n v="0"/>
    <n v="0"/>
    <n v="0"/>
    <n v="100"/>
    <n v="100"/>
    <n v="100"/>
    <n v="100"/>
    <n v="100"/>
    <n v="100"/>
    <n v="0"/>
    <n v="0"/>
    <n v="0"/>
    <n v="0"/>
    <n v="0"/>
    <n v="0"/>
    <n v="0"/>
    <n v="0"/>
    <n v="0"/>
    <n v="0"/>
    <n v="0"/>
    <n v="0"/>
    <n v="100"/>
    <n v="100"/>
    <n v="100"/>
    <n v="0"/>
    <n v="0"/>
    <n v="0"/>
    <n v="0"/>
    <n v="0"/>
    <n v="0"/>
    <s v="NA"/>
    <s v="NA"/>
    <s v="NA"/>
    <s v="NA"/>
    <s v="NA"/>
    <s v="NA"/>
    <n v="0"/>
    <n v="0"/>
    <n v="0"/>
    <n v="0"/>
    <n v="0"/>
    <n v="0"/>
    <n v="0"/>
    <n v="0"/>
    <n v="0"/>
    <n v="100"/>
    <n v="100"/>
    <n v="100"/>
    <s v="NA"/>
    <s v="NA"/>
    <s v="NA"/>
    <s v="NA"/>
    <s v="NA"/>
    <s v="NA"/>
    <s v="NA"/>
    <s v="NA"/>
    <s v="NA"/>
    <s v="NA"/>
    <s v="NA"/>
    <s v="NA"/>
    <n v="0"/>
    <n v="0"/>
    <n v="0"/>
    <n v="72.861580000000004"/>
    <n v="45.647199999999998"/>
    <n v="86.966239999999999"/>
    <n v="1.5049859999999999"/>
    <n v="5.2939980000000002"/>
    <n v="0.999274"/>
    <n v="13.051830000000001"/>
    <n v="12.2431"/>
    <n v="3.6806179999999999"/>
    <n v="12.5816"/>
    <n v="36.8157"/>
    <n v="8.3538720000000009"/>
    <s v="NA"/>
    <s v="NA"/>
    <s v="NA"/>
    <s v="NA"/>
    <s v="NA"/>
    <s v="NA"/>
    <s v="NA"/>
    <s v="NA"/>
    <s v="NA"/>
    <s v="NA"/>
    <s v="NA"/>
    <s v="NA"/>
    <s v="NA"/>
    <s v="NA"/>
    <s v="NA"/>
    <b v="0"/>
    <n v="0"/>
    <b v="1"/>
    <n v="78.651820000000001"/>
    <b v="0"/>
    <n v="0"/>
    <b v="0"/>
    <n v="0"/>
    <b v="1"/>
    <n v="15.19674"/>
    <b v="0"/>
    <n v="0"/>
    <b v="1"/>
    <n v="6.1514360000000003"/>
    <b v="0"/>
    <n v="0"/>
    <n v="24.084959999999999"/>
    <n v="31.818180000000002"/>
    <n v="24.084959999999999"/>
    <n v="31.185829999999999"/>
    <n v="9.0909089999999999"/>
    <n v="31.185829999999999"/>
    <n v="0"/>
    <n v="0"/>
    <n v="0"/>
    <n v="44.729210000000002"/>
    <n v="59.090910000000001"/>
    <n v="44.729210000000002"/>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88"/>
    <s v="Furnace"/>
    <s v="Natural Gas"/>
    <s v="None"/>
    <s v="5-9 Years"/>
    <s v="Furnace"/>
    <s v="Natural Gas"/>
    <s v="None"/>
    <s v="5-9 Years"/>
    <s v="NA"/>
    <s v="NA"/>
    <s v="NA"/>
    <s v="NA"/>
    <s v="NA"/>
    <s v="NA"/>
    <s v="NA"/>
    <s v="NA"/>
    <s v="DX - Air"/>
    <s v="5-9 Years"/>
    <s v="DX - Air"/>
    <s v="5-9 Years"/>
    <s v="NA"/>
    <s v="NA"/>
    <s v="NA"/>
    <s v="NA"/>
    <s v="NA"/>
    <s v="NA"/>
    <s v="NA"/>
    <b v="0"/>
    <b v="0"/>
    <b v="0"/>
    <b v="0"/>
    <b v="0"/>
    <b v="1"/>
    <b v="0"/>
    <b v="1"/>
    <b v="0"/>
    <b v="1"/>
    <b v="0"/>
    <n v="199.9"/>
    <n v="6"/>
    <n v="6"/>
    <n v="100"/>
    <n v="0"/>
    <n v="0"/>
    <n v="0"/>
    <n v="0"/>
    <n v="0"/>
    <n v="100"/>
    <n v="0"/>
    <s v="NA"/>
    <s v="NA"/>
    <s v="NA"/>
    <s v="NA"/>
    <s v="NA"/>
    <s v="NA"/>
    <s v="NA"/>
    <s v="NA"/>
    <s v="NA"/>
    <b v="0"/>
    <n v="0"/>
    <s v="NA"/>
    <s v="NA"/>
    <b v="1"/>
    <n v="150"/>
    <s v="T8"/>
    <b v="0"/>
    <n v="0"/>
    <s v="NA"/>
    <s v="NA"/>
    <n v="0"/>
    <n v="0"/>
    <n v="1"/>
    <n v="1"/>
    <n v="0"/>
    <n v="0"/>
    <n v="1"/>
    <b v="0"/>
    <b v="1"/>
    <b v="0"/>
    <b v="0"/>
    <b v="0"/>
    <b v="0"/>
    <n v="750"/>
    <s v="N"/>
    <s v="E"/>
    <s v="E"/>
    <s v="E"/>
    <s v="E"/>
    <s v="N"/>
    <s v="N"/>
    <s v="NA"/>
    <s v="NA"/>
    <s v="NA"/>
    <s v="NA"/>
    <s v="NA"/>
    <s v="NA"/>
    <s v="NA"/>
    <s v="NA"/>
    <n v="0"/>
    <n v="0"/>
    <n v="0"/>
    <x v="1"/>
    <s v="NA"/>
    <s v="NA"/>
    <n v="0"/>
    <n v="0"/>
    <n v="0"/>
    <s v="NA"/>
    <s v="NA"/>
    <s v="NA"/>
    <s v="NA"/>
    <s v="NA"/>
    <s v="NA"/>
    <n v="0"/>
    <n v="0"/>
    <n v="0"/>
    <n v="0"/>
    <n v="0"/>
    <n v="0"/>
    <n v="0"/>
    <n v="0"/>
    <n v="0"/>
    <n v="0"/>
    <n v="131.4683"/>
    <n v="131.4486"/>
    <s v="actual"/>
    <n v="302377.09999999998"/>
    <n v="302331.8"/>
    <n v="25291.79"/>
    <n v="23834.81"/>
    <n v="25856.62"/>
    <n v="23852.22"/>
    <n v="24659.31"/>
    <n v="24419.31"/>
    <n v="26594.36"/>
    <n v="26875.54"/>
    <n v="25364.98"/>
    <n v="25806.93"/>
    <n v="24778.79"/>
    <n v="25042.5"/>
    <n v="25652.83"/>
    <n v="23053.55"/>
    <n v="25370.41"/>
    <n v="24391.1"/>
    <n v="25211.599999999999"/>
    <n v="24657.55"/>
    <n v="26704.66"/>
    <n v="26821.8"/>
    <n v="25101.73"/>
    <n v="25117.37"/>
    <n v="24609.46"/>
    <n v="25639.75"/>
    <n v="2.9792540000000001"/>
    <n v="2.8429419999999999"/>
    <s v="actual"/>
    <n v="6852.2839999999997"/>
    <n v="6538.7669999999998"/>
    <n v="1141.9780000000001"/>
    <n v="763.65520000000004"/>
    <n v="658.55169999999998"/>
    <n v="483.15269999999998"/>
    <n v="333.9957"/>
    <n v="269.57580000000002"/>
    <n v="226.625"/>
    <n v="220.04169999999999"/>
    <n v="255.9195"/>
    <n v="413.03449999999998"/>
    <n v="774.97929999999997"/>
    <n v="1310.7750000000001"/>
    <n v="990.94799999999998"/>
    <n v="791.54930000000002"/>
    <n v="740.57249999999999"/>
    <n v="574.03330000000005"/>
    <n v="407.89760000000001"/>
    <n v="248.3133"/>
    <n v="169.11349999999999"/>
    <n v="163.3177"/>
    <n v="230.92609999999999"/>
    <n v="475.12799999999999"/>
    <n v="767.61069999999995"/>
    <n v="979.35659999999996"/>
  </r>
  <r>
    <x v="201"/>
    <x v="0"/>
    <s v="core"/>
    <x v="5"/>
    <x v="0"/>
    <s v="All Sizes"/>
    <s v="urban"/>
    <n v="33"/>
    <n v="450.19650000000001"/>
    <n v="2029036"/>
    <n v="2029036"/>
    <n v="2029036"/>
    <n v="1955"/>
    <n v="1999"/>
    <s v="1981-2003"/>
    <s v="F"/>
    <m/>
    <s v="Sit Down Restaurant"/>
    <m/>
    <s v="Restaurant"/>
    <s v="Food Service"/>
    <s v="Restaurant"/>
    <b v="0"/>
    <s v="Dining"/>
    <n v="72"/>
    <s v="Kitchen"/>
    <n v="24"/>
    <s v="Other"/>
    <n v="4"/>
    <n v="0"/>
    <n v="0"/>
    <n v="0"/>
    <n v="4507"/>
    <n v="4507"/>
    <n v="0"/>
    <x v="4"/>
    <n v="100"/>
    <n v="0"/>
    <n v="0"/>
    <n v="100"/>
    <n v="100"/>
    <n v="0"/>
    <n v="0"/>
    <n v="1"/>
    <n v="0"/>
    <n v="8"/>
    <s v="S"/>
    <n v="0"/>
    <n v="4300"/>
    <n v="393"/>
    <s v="&lt; 6000 HDD"/>
    <n v="0"/>
    <n v="100"/>
    <n v="1"/>
    <s v="No"/>
    <n v="85.56"/>
    <n v="111.88"/>
    <n v="43"/>
    <n v="85.56"/>
    <n v="1"/>
    <n v="1"/>
    <n v="0"/>
    <s v="80-119 Hrs/Wk"/>
    <n v="52"/>
    <b v="1"/>
    <b v="1"/>
    <b v="0"/>
    <b v="0"/>
    <b v="0"/>
    <b v="0"/>
    <b v="0"/>
    <b v="0"/>
    <b v="0"/>
    <s v="NA"/>
    <s v="NA"/>
    <s v="NA"/>
    <s v="NA"/>
    <s v="Yes"/>
    <n v="13"/>
    <n v="100"/>
    <s v="No"/>
    <s v="Yes"/>
    <n v="13"/>
    <n v="100"/>
    <s v="No"/>
    <s v="Yes"/>
    <n v="13"/>
    <n v="100"/>
    <s v="No"/>
    <s v="Yes"/>
    <n v="13"/>
    <n v="100"/>
    <s v="No"/>
    <s v="Yes"/>
    <n v="13"/>
    <n v="100"/>
    <s v="No"/>
    <s v="Yes"/>
    <n v="13"/>
    <n v="100"/>
    <s v="No"/>
    <s v="Yes"/>
    <n v="13"/>
    <n v="100"/>
    <s v="No"/>
    <s v="Yes"/>
    <n v="13"/>
    <n v="100"/>
    <s v="No"/>
    <n v="289"/>
    <n v="0"/>
    <n v="15"/>
    <n v="4335"/>
    <n v="40"/>
    <n v="0"/>
    <n v="0"/>
    <n v="0"/>
    <n v="0"/>
    <n v="0"/>
    <n v="100"/>
    <n v="0"/>
    <n v="0"/>
    <n v="0"/>
    <n v="100"/>
    <n v="0"/>
    <n v="0"/>
    <n v="0"/>
    <n v="1734"/>
    <n v="0"/>
    <n v="100"/>
    <n v="0"/>
    <s v="S"/>
    <n v="0"/>
    <s v="10-20 years"/>
    <n v="75"/>
    <n v="12.5"/>
    <n v="12.5"/>
    <n v="0"/>
    <n v="0"/>
    <n v="100"/>
    <n v="0"/>
    <n v="0"/>
    <n v="0"/>
    <n v="4507"/>
    <n v="100"/>
    <n v="0"/>
    <n v="0"/>
    <n v="0"/>
    <b v="0"/>
    <n v="0"/>
    <n v="100"/>
    <n v="0"/>
    <n v="0"/>
    <n v="0"/>
    <n v="1.443762"/>
    <n v="1.443762"/>
    <s v="NA"/>
    <n v="1.6197E-2"/>
    <n v="0.52096699999999996"/>
    <n v="6507.0360000000001"/>
    <s v="NA"/>
    <n v="73"/>
    <n v="2348"/>
    <n v="10.067690000000001"/>
    <n v="13.184760000000001"/>
    <s v="Y"/>
    <n v="40"/>
    <n v="0"/>
    <n v="0"/>
    <n v="0"/>
    <n v="0"/>
    <n v="0"/>
    <n v="0"/>
    <n v="12.31629"/>
    <n v="9.1061340000000008"/>
    <n v="17.96499"/>
    <n v="0"/>
    <n v="0"/>
    <n v="0"/>
    <n v="0"/>
    <n v="0"/>
    <n v="0"/>
    <n v="51.273600000000002"/>
    <n v="30.678619999999999"/>
    <n v="68.789919999999995"/>
    <n v="0.60563800000000001"/>
    <n v="10.747389999999999"/>
    <n v="0.906057"/>
    <n v="35.804470000000002"/>
    <n v="49.467860000000002"/>
    <n v="12.339040000000001"/>
    <n v="0"/>
    <n v="0"/>
    <n v="0"/>
    <s v="NA"/>
    <s v="NA"/>
    <s v="NA"/>
    <s v="NA"/>
    <s v="NA"/>
    <s v="NA"/>
    <s v="NA"/>
    <s v="NA"/>
    <s v="NA"/>
    <s v="NA"/>
    <s v="NA"/>
    <s v="NA"/>
    <n v="0"/>
    <n v="0"/>
    <n v="0"/>
    <n v="32.032400000000003"/>
    <n v="32.539369999999998"/>
    <n v="32.032400000000003"/>
    <n v="0"/>
    <n v="0"/>
    <n v="0"/>
    <n v="67.967600000000004"/>
    <n v="67.460629999999995"/>
    <n v="67.967600000000004"/>
    <n v="0"/>
    <n v="0"/>
    <n v="0"/>
    <n v="0"/>
    <n v="0"/>
    <n v="0"/>
    <n v="0"/>
    <n v="0"/>
    <n v="0"/>
    <n v="100"/>
    <n v="100"/>
    <n v="100"/>
    <s v="NA"/>
    <s v="NA"/>
    <s v="NA"/>
    <s v="NA"/>
    <s v="NA"/>
    <s v="NA"/>
    <s v="NA"/>
    <s v="NA"/>
    <s v="NA"/>
    <s v="NA"/>
    <s v="NA"/>
    <s v="NA"/>
    <n v="0"/>
    <n v="0"/>
    <n v="0"/>
    <n v="100"/>
    <n v="100"/>
    <n v="100"/>
    <n v="0"/>
    <n v="0"/>
    <n v="0"/>
    <n v="0"/>
    <n v="0"/>
    <n v="0"/>
    <n v="0"/>
    <n v="0"/>
    <n v="0"/>
    <n v="12.31629"/>
    <n v="9.1061340000000008"/>
    <n v="17.96499"/>
    <n v="10.70002"/>
    <n v="18.771540000000002"/>
    <n v="3.9074719999999998"/>
    <n v="15.16329"/>
    <n v="21.28134"/>
    <n v="5.2256159999999996"/>
    <n v="61.820399999999999"/>
    <n v="50.840980000000002"/>
    <n v="72.901929999999993"/>
    <s v="NA"/>
    <s v="NA"/>
    <s v="NA"/>
    <s v="NA"/>
    <s v="NA"/>
    <s v="NA"/>
    <s v="NA"/>
    <s v="NA"/>
    <s v="NA"/>
    <s v="NA"/>
    <s v="NA"/>
    <s v="NA"/>
    <s v="NA"/>
    <s v="NA"/>
    <s v="NA"/>
    <b v="0"/>
    <n v="0"/>
    <b v="0"/>
    <n v="0"/>
    <b v="0"/>
    <n v="0"/>
    <b v="0"/>
    <n v="0"/>
    <b v="1"/>
    <n v="100"/>
    <b v="0"/>
    <n v="0"/>
    <b v="0"/>
    <n v="0"/>
    <b v="0"/>
    <n v="0"/>
    <n v="0"/>
    <n v="0"/>
    <n v="0"/>
    <n v="0"/>
    <n v="0"/>
    <n v="0"/>
    <n v="0"/>
    <n v="0"/>
    <n v="0"/>
    <n v="100"/>
    <n v="100"/>
    <n v="100"/>
    <n v="0"/>
    <n v="0"/>
    <n v="0"/>
    <n v="0"/>
    <n v="0"/>
    <n v="0"/>
    <n v="13.458259999999999"/>
    <n v="12.5"/>
    <n v="14.462289999999999"/>
    <n v="0"/>
    <n v="0"/>
    <n v="0"/>
    <n v="0"/>
    <n v="0"/>
    <n v="0"/>
    <n v="86.541740000000004"/>
    <n v="87.5"/>
    <n v="85.537710000000004"/>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one"/>
    <s v="N"/>
    <s v="N"/>
    <s v="NA"/>
    <s v="NA"/>
    <n v="0"/>
    <n v="44"/>
    <s v="Unknown"/>
    <s v="Other"/>
    <s v="None"/>
    <s v="NA"/>
    <s v="Furnace"/>
    <s v="Natural Gas"/>
    <s v="None"/>
    <s v="10-19 Years"/>
    <s v="NA"/>
    <s v="NA"/>
    <s v="NA"/>
    <s v="NA"/>
    <s v="NA"/>
    <s v="NA"/>
    <s v="NA"/>
    <s v="NA"/>
    <s v="DX - Air"/>
    <s v="10-19 Years"/>
    <s v="DX - Air"/>
    <s v="10-19 Years"/>
    <s v="NA"/>
    <s v="NA"/>
    <s v="NA"/>
    <s v="NA"/>
    <s v="NA"/>
    <s v="NA"/>
    <s v="NA"/>
    <b v="0"/>
    <b v="0"/>
    <b v="0"/>
    <b v="0"/>
    <b v="1"/>
    <b v="1"/>
    <b v="0"/>
    <b v="0"/>
    <b v="0"/>
    <b v="0"/>
    <b v="0"/>
    <n v="75"/>
    <n v="21"/>
    <n v="21"/>
    <n v="100"/>
    <n v="0"/>
    <n v="0"/>
    <n v="0"/>
    <n v="0"/>
    <n v="0"/>
    <n v="100"/>
    <n v="0"/>
    <s v="NA"/>
    <s v="NA"/>
    <s v="NA"/>
    <s v="NA"/>
    <s v="NA"/>
    <s v="NA"/>
    <s v="NA"/>
    <s v="NA"/>
    <s v="NA"/>
    <b v="0"/>
    <n v="0"/>
    <s v="NA"/>
    <s v="NA"/>
    <b v="1"/>
    <n v="104"/>
    <s v="INC"/>
    <b v="0"/>
    <n v="0"/>
    <s v="NA"/>
    <s v="NA"/>
    <n v="0"/>
    <n v="0"/>
    <n v="3"/>
    <n v="1"/>
    <n v="0"/>
    <n v="7"/>
    <n v="1"/>
    <b v="0"/>
    <b v="0"/>
    <b v="1"/>
    <b v="0"/>
    <b v="0"/>
    <b v="0"/>
    <n v="1073"/>
    <s v="N"/>
    <s v="E"/>
    <s v="N"/>
    <s v="N"/>
    <s v="N"/>
    <s v="E"/>
    <s v="N"/>
    <s v="NA"/>
    <s v="NA"/>
    <s v="NA"/>
    <b v="0"/>
    <s v="N"/>
    <n v="0"/>
    <n v="0"/>
    <n v="0"/>
    <n v="0"/>
    <n v="0"/>
    <n v="0"/>
    <x v="0"/>
    <n v="0"/>
    <s v="N"/>
    <n v="0"/>
    <n v="0"/>
    <n v="0"/>
    <b v="0"/>
    <b v="0"/>
    <s v="None"/>
    <b v="0"/>
    <b v="0"/>
    <s v="None"/>
    <s v="NA"/>
    <n v="0"/>
    <n v="0"/>
    <n v="0"/>
    <n v="0"/>
    <n v="0"/>
    <s v="NA"/>
    <n v="0"/>
    <n v="0"/>
    <n v="0"/>
    <n v="30.52018"/>
    <n v="34.466180000000001"/>
    <s v="actual"/>
    <n v="137554.5"/>
    <n v="155339.1"/>
    <n v="10033.200000000001"/>
    <n v="9293.8279999999995"/>
    <n v="10966.63"/>
    <n v="11185.54"/>
    <n v="12125.83"/>
    <n v="12334.43"/>
    <n v="13753.34"/>
    <n v="13928.35"/>
    <n v="12868.62"/>
    <n v="11523.12"/>
    <n v="10327.57"/>
    <n v="9213.9969999999994"/>
    <n v="12947.46"/>
    <n v="11694.48"/>
    <n v="12947.46"/>
    <n v="12529.8"/>
    <n v="13050.53"/>
    <n v="12831.63"/>
    <n v="13889.75"/>
    <n v="13948.65"/>
    <n v="13052.48"/>
    <n v="12969.55"/>
    <n v="12529.8"/>
    <n v="12947.46"/>
    <n v="1.1752830000000001"/>
    <n v="1.1728689999999999"/>
    <s v="actual"/>
    <n v="5297"/>
    <n v="5286.1189999999997"/>
    <n v="427.37630000000001"/>
    <n v="374.82760000000002"/>
    <n v="428.31029999999998"/>
    <n v="421.22840000000002"/>
    <n v="434.28879999999998"/>
    <n v="415.13459999999998"/>
    <n v="423.64519999999999"/>
    <n v="447.80650000000003"/>
    <n v="442.55169999999998"/>
    <n v="487.8621"/>
    <n v="489.40440000000001"/>
    <n v="504.56420000000003"/>
    <n v="461.90019999999998"/>
    <n v="414.12509999999997"/>
    <n v="454.46129999999999"/>
    <n v="435.56299999999999"/>
    <n v="444.5772"/>
    <n v="425.88549999999998"/>
    <n v="437.48270000000002"/>
    <n v="437.31049999999999"/>
    <n v="425.36900000000003"/>
    <n v="446.57470000000001"/>
    <n v="441.31439999999998"/>
    <n v="461.55579999999998"/>
  </r>
  <r>
    <x v="202"/>
    <x v="0"/>
    <s v="core"/>
    <x v="11"/>
    <x v="0"/>
    <s v="5,001+"/>
    <s v="urban"/>
    <n v="14"/>
    <n v="92.65455"/>
    <n v="703803.9"/>
    <n v="703803.9"/>
    <n v="703803.9"/>
    <n v="1938"/>
    <n v="1938"/>
    <s v="Pre-1980"/>
    <s v="F"/>
    <m/>
    <s v="Grocery (&gt; 5000sf)"/>
    <m/>
    <s v="Grocery"/>
    <s v="Food Sales"/>
    <s v="Supermarket"/>
    <b v="0"/>
    <s v="Sales"/>
    <n v="45"/>
    <s v="Warehouse - High Bay"/>
    <n v="25"/>
    <s v="Kitchen"/>
    <n v="17"/>
    <n v="13"/>
    <n v="0"/>
    <n v="0"/>
    <n v="7596"/>
    <n v="7596"/>
    <n v="0"/>
    <x v="0"/>
    <n v="100"/>
    <n v="0"/>
    <n v="0"/>
    <n v="100"/>
    <n v="0"/>
    <n v="0"/>
    <n v="0"/>
    <n v="2"/>
    <n v="0"/>
    <n v="16"/>
    <s v="S"/>
    <n v="0"/>
    <n v="4300"/>
    <n v="393"/>
    <s v="&lt; 6000 HDD"/>
    <n v="100"/>
    <n v="0"/>
    <n v="0"/>
    <s v="No"/>
    <n v="98"/>
    <n v="133"/>
    <n v="168"/>
    <n v="117.25"/>
    <n v="1"/>
    <n v="1"/>
    <n v="0"/>
    <s v="80-119 Hrs/Wk"/>
    <n v="52"/>
    <b v="1"/>
    <b v="1"/>
    <b v="0"/>
    <b v="0"/>
    <b v="0"/>
    <b v="0"/>
    <b v="0"/>
    <b v="0"/>
    <b v="0"/>
    <s v="NA"/>
    <s v="NA"/>
    <s v="NA"/>
    <s v="NA"/>
    <s v="Yes"/>
    <n v="1"/>
    <n v="90"/>
    <s v="No"/>
    <s v="Yes"/>
    <n v="1"/>
    <n v="90"/>
    <s v="No"/>
    <s v="Unknown"/>
    <s v="NA"/>
    <s v="NA"/>
    <s v="No"/>
    <s v="Yes"/>
    <s v="NA"/>
    <s v="NA"/>
    <s v="No"/>
    <s v="Yes"/>
    <s v="NA"/>
    <s v="NA"/>
    <s v="No"/>
    <s v="Yes"/>
    <s v="NA"/>
    <s v="NA"/>
    <s v="No"/>
    <s v="Yes"/>
    <s v="NA"/>
    <s v="NA"/>
    <s v="No"/>
    <s v="Unknown"/>
    <s v="NA"/>
    <s v="NA"/>
    <s v="No"/>
    <n v="350"/>
    <n v="0"/>
    <n v="15"/>
    <n v="10500"/>
    <n v="25"/>
    <n v="0"/>
    <n v="100"/>
    <n v="0"/>
    <n v="0"/>
    <n v="0"/>
    <n v="0"/>
    <n v="0"/>
    <n v="0"/>
    <n v="0"/>
    <n v="0"/>
    <n v="0"/>
    <n v="0"/>
    <n v="0"/>
    <n v="2625"/>
    <n v="0"/>
    <n v="100"/>
    <n v="0"/>
    <s v="P"/>
    <n v="0"/>
    <s v="Unknown"/>
    <n v="100"/>
    <n v="0"/>
    <n v="0"/>
    <n v="0"/>
    <n v="100"/>
    <n v="0"/>
    <n v="0"/>
    <n v="0"/>
    <n v="0"/>
    <n v="7476"/>
    <n v="100"/>
    <n v="0"/>
    <n v="0"/>
    <n v="0"/>
    <b v="1"/>
    <n v="120"/>
    <n v="100"/>
    <n v="0"/>
    <n v="0"/>
    <n v="0"/>
    <n v="1.3453280000000001"/>
    <n v="1.3453280000000001"/>
    <s v="NA"/>
    <n v="0.15165899999999999"/>
    <n v="0.258214"/>
    <n v="10219.11"/>
    <s v="NA"/>
    <n v="1152"/>
    <n v="1961.39"/>
    <n v="10.6792"/>
    <n v="12.550380000000001"/>
    <s v="Y"/>
    <s v="NA"/>
    <n v="0"/>
    <n v="0"/>
    <n v="0"/>
    <n v="91.392210000000006"/>
    <n v="78.100380000000001"/>
    <n v="95.190420000000003"/>
    <n v="0"/>
    <n v="0"/>
    <n v="0"/>
    <n v="0"/>
    <n v="0"/>
    <n v="0"/>
    <n v="0"/>
    <n v="0"/>
    <n v="0"/>
    <n v="0"/>
    <n v="0"/>
    <n v="0"/>
    <n v="3.273415"/>
    <n v="16.67465"/>
    <n v="3.4968780000000002"/>
    <n v="5.3343759999999998"/>
    <n v="4.1899230000000003"/>
    <n v="1.3126979999999999"/>
    <n v="0"/>
    <n v="1.0350509999999999"/>
    <n v="0"/>
    <n v="0"/>
    <n v="0"/>
    <n v="0"/>
    <n v="100"/>
    <n v="100"/>
    <n v="100"/>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1.392210000000006"/>
    <n v="78.100380000000001"/>
    <n v="95.190420000000003"/>
    <n v="2.2402340000000001"/>
    <n v="9.8911719999999992"/>
    <n v="2.3931659999999999"/>
    <n v="0"/>
    <n v="0"/>
    <n v="0"/>
    <n v="6.3675569999999997"/>
    <n v="12.00845"/>
    <n v="2.4164099999999999"/>
    <s v="NA"/>
    <s v="NA"/>
    <s v="NA"/>
    <s v="NA"/>
    <s v="NA"/>
    <s v="NA"/>
    <s v="NA"/>
    <s v="NA"/>
    <s v="NA"/>
    <s v="NA"/>
    <s v="NA"/>
    <s v="NA"/>
    <s v="NA"/>
    <s v="NA"/>
    <s v="NA"/>
    <b v="0"/>
    <n v="0"/>
    <b v="0"/>
    <n v="0"/>
    <b v="0"/>
    <n v="0"/>
    <b v="0"/>
    <n v="0"/>
    <b v="1"/>
    <n v="99.851119999999995"/>
    <b v="0"/>
    <n v="0"/>
    <b v="1"/>
    <n v="0.14887800000000001"/>
    <b v="0"/>
    <n v="0"/>
    <n v="100"/>
    <n v="84.615380000000002"/>
    <n v="100"/>
    <n v="0"/>
    <n v="7.6923079999999997"/>
    <n v="0"/>
    <n v="0"/>
    <n v="0"/>
    <n v="0"/>
    <n v="0"/>
    <n v="7.6923079999999997"/>
    <n v="0"/>
    <n v="0"/>
    <n v="0"/>
    <n v="0"/>
    <n v="0"/>
    <n v="0"/>
    <n v="0"/>
    <n v="0"/>
    <n v="0"/>
    <n v="0"/>
    <n v="0"/>
    <n v="0"/>
    <n v="0"/>
    <n v="0"/>
    <n v="0"/>
    <n v="0"/>
    <n v="100"/>
    <n v="84.615380000000002"/>
    <n v="100"/>
    <n v="0"/>
    <n v="0"/>
    <n v="0"/>
    <n v="0"/>
    <n v="0"/>
    <n v="0"/>
    <n v="0"/>
    <n v="15.38462"/>
    <n v="0"/>
    <b v="0"/>
    <n v="0"/>
    <b v="1"/>
    <n v="74.703969999999998"/>
    <b v="0"/>
    <n v="0"/>
    <b v="0"/>
    <n v="0"/>
    <b v="0"/>
    <n v="0"/>
    <b v="1"/>
    <n v="25.296029999999998"/>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20+ Years"/>
    <s v="Furnace"/>
    <s v="Natural Gas"/>
    <s v="None"/>
    <s v="NA"/>
    <s v="NA"/>
    <s v="NA"/>
    <s v="NA"/>
    <s v="NA"/>
    <s v="NA"/>
    <s v="NA"/>
    <s v="NA"/>
    <s v="NA"/>
    <s v="DX - Air"/>
    <s v="20+ Years"/>
    <s v="DX - Air"/>
    <s v="NA"/>
    <s v="NA"/>
    <s v="NA"/>
    <s v="NA"/>
    <s v="NA"/>
    <s v="NA"/>
    <s v="NA"/>
    <s v="NA"/>
    <s v="NA"/>
    <s v="NA"/>
    <s v="NA"/>
    <s v="NA"/>
    <s v="NA"/>
    <s v="NA"/>
    <s v="NA"/>
    <s v="NA"/>
    <s v="NA"/>
    <s v="NA"/>
    <s v="NA"/>
    <n v="58.856999999999999"/>
    <n v="14"/>
    <n v="14"/>
    <n v="100"/>
    <n v="0"/>
    <n v="0"/>
    <n v="0"/>
    <n v="0"/>
    <n v="100"/>
    <n v="0"/>
    <n v="0"/>
    <n v="50"/>
    <n v="0"/>
    <n v="50"/>
    <s v="Unknown"/>
    <s v="No"/>
    <s v="None"/>
    <s v="Air-cooled"/>
    <s v="No"/>
    <s v="Permanent Split Capacitor"/>
    <b v="1"/>
    <n v="189"/>
    <n v="44.97354"/>
    <s v="LED"/>
    <b v="1"/>
    <n v="416"/>
    <s v="INC"/>
    <b v="0"/>
    <n v="0"/>
    <s v="NA"/>
    <s v="NA"/>
    <n v="0"/>
    <n v="0"/>
    <n v="2"/>
    <n v="1"/>
    <n v="3"/>
    <n v="10"/>
    <n v="0"/>
    <b v="0"/>
    <b v="0"/>
    <b v="0"/>
    <b v="0"/>
    <b v="0"/>
    <b v="1"/>
    <n v="1300"/>
    <s v="N"/>
    <s v="E"/>
    <s v="G"/>
    <s v="G"/>
    <s v="G"/>
    <s v="G"/>
    <s v="G"/>
    <n v="1"/>
    <n v="0"/>
    <n v="1"/>
    <s v="NA"/>
    <s v="NA"/>
    <s v="NA"/>
    <s v="NA"/>
    <s v="NA"/>
    <n v="0"/>
    <n v="0"/>
    <n v="0"/>
    <x v="1"/>
    <s v="NA"/>
    <s v="NA"/>
    <n v="0"/>
    <n v="0"/>
    <n v="0"/>
    <s v="NA"/>
    <s v="NA"/>
    <s v="NA"/>
    <s v="NA"/>
    <s v="NA"/>
    <s v="NA"/>
    <n v="5"/>
    <n v="0"/>
    <n v="0"/>
    <n v="0"/>
    <n v="0"/>
    <n v="1"/>
    <n v="0"/>
    <n v="0"/>
    <n v="0"/>
    <n v="0"/>
    <n v="123.3887"/>
    <n v="143.58779999999999"/>
    <s v="actual"/>
    <n v="937260.5"/>
    <n v="1090693"/>
    <n v="58579.82"/>
    <n v="59868.38"/>
    <n v="77345.62"/>
    <n v="78556.86"/>
    <n v="81013.25"/>
    <n v="81892.42"/>
    <n v="89836.3"/>
    <n v="92905.88"/>
    <n v="86118.6"/>
    <n v="84119.82"/>
    <n v="78012.3"/>
    <n v="69011.23"/>
    <n v="92634.22"/>
    <n v="83669.62"/>
    <n v="92634.22"/>
    <n v="89646.02"/>
    <n v="92634.22"/>
    <n v="89646.02"/>
    <n v="92634.22"/>
    <n v="92634.22"/>
    <n v="89646.02"/>
    <n v="92634.22"/>
    <n v="89646.02"/>
    <n v="92634.22"/>
    <n v="1.258178"/>
    <n v="1.209392"/>
    <s v="actual"/>
    <n v="9557.1180000000004"/>
    <n v="9186.5419999999995"/>
    <n v="1172.163"/>
    <n v="1232.4829999999999"/>
    <n v="1359.2070000000001"/>
    <n v="756.13329999999996"/>
    <n v="468.0333"/>
    <n v="325.39580000000001"/>
    <n v="313.10419999999999"/>
    <n v="297.85059999999999"/>
    <n v="366.2328"/>
    <n v="502.18099999999998"/>
    <n v="1132.8689999999999"/>
    <n v="1631.4649999999999"/>
    <n v="1366.383"/>
    <n v="1094.8789999999999"/>
    <n v="1029.471"/>
    <n v="804.30880000000002"/>
    <n v="581.81449999999995"/>
    <n v="366.0111"/>
    <n v="260.50009999999997"/>
    <n v="252.7013"/>
    <n v="342.61439999999999"/>
    <n v="672.28160000000003"/>
    <n v="1064.7919999999999"/>
    <n v="1350.7850000000001"/>
  </r>
  <r>
    <x v="203"/>
    <x v="0"/>
    <s v="core"/>
    <x v="0"/>
    <x v="0"/>
    <s v="&lt;100,001"/>
    <s v="urban"/>
    <n v="51"/>
    <n v="58.928809999999999"/>
    <n v="250447.5"/>
    <n v="250447.5"/>
    <n v="250447.5"/>
    <n v="1950"/>
    <n v="1950"/>
    <s v="Pre-1980"/>
    <s v="F"/>
    <m/>
    <s v="Motel"/>
    <m/>
    <s v="Hotel-Motel"/>
    <s v="Lodging"/>
    <s v="Lodging"/>
    <b v="0"/>
    <s v="Guest Room"/>
    <n v="97.5"/>
    <s v="Office"/>
    <n v="2.5"/>
    <s v="NA"/>
    <n v="0"/>
    <n v="0"/>
    <n v="0"/>
    <n v="0"/>
    <n v="4250"/>
    <n v="4250"/>
    <n v="0"/>
    <x v="4"/>
    <n v="100"/>
    <n v="0"/>
    <n v="100"/>
    <n v="100"/>
    <n v="100"/>
    <n v="0"/>
    <n v="0"/>
    <n v="1"/>
    <n v="0"/>
    <n v="20"/>
    <s v="M"/>
    <n v="3"/>
    <n v="4300"/>
    <n v="393"/>
    <s v="&lt; 6000 HDD"/>
    <n v="100"/>
    <n v="0"/>
    <n v="0"/>
    <s v="No"/>
    <n v="168"/>
    <n v="0"/>
    <n v="0"/>
    <n v="0"/>
    <n v="1"/>
    <n v="1"/>
    <n v="1"/>
    <s v="120-168 Hrs/Wk"/>
    <n v="52"/>
    <b v="1"/>
    <b v="1"/>
    <b v="0"/>
    <b v="0"/>
    <b v="0"/>
    <b v="0"/>
    <b v="0"/>
    <b v="0"/>
    <b v="0"/>
    <s v="NA"/>
    <s v="NA"/>
    <s v="NA"/>
    <s v="NA"/>
    <s v="No"/>
    <s v="NA"/>
    <s v="NA"/>
    <s v="No"/>
    <s v="Yes"/>
    <n v="8"/>
    <n v="0"/>
    <s v="No"/>
    <s v="No"/>
    <s v="NA"/>
    <s v="NA"/>
    <s v="No"/>
    <s v="Yes"/>
    <n v="8"/>
    <n v="100"/>
    <s v="No"/>
    <s v="No"/>
    <s v="NA"/>
    <s v="NA"/>
    <s v="No"/>
    <s v="No"/>
    <s v="NA"/>
    <s v="NA"/>
    <s v="No"/>
    <s v="Yes"/>
    <n v="8"/>
    <n v="100"/>
    <s v="No"/>
    <s v="Unknown"/>
    <s v="NA"/>
    <s v="NA"/>
    <s v="No"/>
    <n v="670"/>
    <n v="80"/>
    <n v="9"/>
    <n v="6030"/>
    <n v="5"/>
    <n v="0"/>
    <n v="0"/>
    <n v="0"/>
    <n v="100"/>
    <n v="0"/>
    <n v="0"/>
    <n v="0"/>
    <n v="0"/>
    <n v="0"/>
    <n v="100"/>
    <n v="0"/>
    <n v="0"/>
    <n v="0"/>
    <n v="301.5"/>
    <n v="0"/>
    <n v="100"/>
    <n v="0"/>
    <s v="P"/>
    <n v="50"/>
    <s v="5-10 years"/>
    <n v="100"/>
    <n v="0"/>
    <n v="0"/>
    <n v="0"/>
    <n v="0"/>
    <n v="0"/>
    <n v="0"/>
    <n v="100"/>
    <n v="0"/>
    <n v="4150"/>
    <n v="0"/>
    <n v="43.373489999999997"/>
    <n v="56.626510000000003"/>
    <n v="0"/>
    <b v="0"/>
    <n v="0"/>
    <n v="100"/>
    <n v="0"/>
    <n v="0"/>
    <n v="0"/>
    <n v="0.61191700000000004"/>
    <n v="0.61191700000000004"/>
    <s v="NA"/>
    <n v="0"/>
    <n v="0.24416099999999999"/>
    <n v="2600.6480000000001"/>
    <s v="NA"/>
    <n v="0"/>
    <n v="1037.682"/>
    <n v="6.8499270000000001"/>
    <n v="7.9121610000000002"/>
    <s v="Y"/>
    <s v="NA"/>
    <n v="0"/>
    <n v="0"/>
    <n v="0"/>
    <n v="0"/>
    <n v="0"/>
    <n v="0"/>
    <n v="4.6983480000000002"/>
    <n v="1.3761429999999999"/>
    <n v="13.42587"/>
    <n v="24.310829999999999"/>
    <n v="40.94359"/>
    <n v="38.645330000000001"/>
    <n v="0"/>
    <n v="0"/>
    <n v="0"/>
    <n v="0"/>
    <n v="0"/>
    <n v="0"/>
    <n v="0"/>
    <n v="0"/>
    <n v="0"/>
    <n v="70.990819999999999"/>
    <n v="57.68027"/>
    <n v="47.928800000000003"/>
    <n v="0"/>
    <n v="0"/>
    <n v="0"/>
    <s v="NA"/>
    <s v="NA"/>
    <s v="NA"/>
    <s v="NA"/>
    <s v="NA"/>
    <s v="NA"/>
    <n v="100"/>
    <n v="100"/>
    <n v="100"/>
    <n v="0"/>
    <n v="0"/>
    <n v="0"/>
    <n v="0"/>
    <n v="0"/>
    <n v="0"/>
    <n v="68.383390000000006"/>
    <n v="70.873130000000003"/>
    <n v="68.383390000000006"/>
    <n v="0"/>
    <n v="0"/>
    <n v="0"/>
    <n v="0"/>
    <n v="0"/>
    <n v="0"/>
    <n v="31.616610000000001"/>
    <n v="29.12687"/>
    <n v="31.616610000000001"/>
    <n v="0"/>
    <n v="0"/>
    <n v="0"/>
    <s v="NA"/>
    <s v="NA"/>
    <s v="NA"/>
    <s v="NA"/>
    <s v="NA"/>
    <s v="NA"/>
    <s v="NA"/>
    <s v="NA"/>
    <s v="NA"/>
    <s v="NA"/>
    <s v="NA"/>
    <s v="NA"/>
    <s v="NA"/>
    <s v="NA"/>
    <s v="NA"/>
    <s v="NA"/>
    <s v="NA"/>
    <s v="NA"/>
    <n v="0"/>
    <n v="0"/>
    <n v="0"/>
    <n v="100"/>
    <n v="100"/>
    <n v="100"/>
    <n v="0"/>
    <n v="0"/>
    <n v="0"/>
    <n v="0"/>
    <n v="0"/>
    <n v="0"/>
    <n v="0"/>
    <n v="0"/>
    <n v="0"/>
    <n v="4.6983480000000002"/>
    <n v="1.3761429999999999"/>
    <n v="13.42587"/>
    <n v="0"/>
    <n v="0"/>
    <n v="0"/>
    <n v="0"/>
    <n v="0"/>
    <n v="0"/>
    <n v="95.301649999999995"/>
    <n v="98.623859999999993"/>
    <n v="86.574129999999997"/>
    <s v="NA"/>
    <s v="NA"/>
    <s v="NA"/>
    <s v="NA"/>
    <s v="NA"/>
    <s v="NA"/>
    <s v="NA"/>
    <s v="NA"/>
    <s v="NA"/>
    <s v="NA"/>
    <s v="NA"/>
    <s v="NA"/>
    <s v="NA"/>
    <s v="NA"/>
    <s v="NA"/>
    <b v="0"/>
    <n v="0"/>
    <b v="0"/>
    <n v="0"/>
    <b v="0"/>
    <n v="0"/>
    <b v="0"/>
    <n v="0"/>
    <b v="1"/>
    <n v="100"/>
    <b v="0"/>
    <n v="0"/>
    <b v="0"/>
    <n v="0"/>
    <b v="0"/>
    <n v="0"/>
    <n v="0"/>
    <n v="0"/>
    <n v="0"/>
    <n v="18.753959999999999"/>
    <n v="6.6666670000000003"/>
    <n v="19.297059999999998"/>
    <n v="0"/>
    <n v="0"/>
    <n v="0"/>
    <n v="81.246039999999994"/>
    <n v="93.333330000000004"/>
    <n v="80.702939999999998"/>
    <n v="0"/>
    <n v="0"/>
    <n v="0"/>
    <n v="72.527649999999994"/>
    <n v="66.666669999999996"/>
    <n v="74.627979999999994"/>
    <n v="22.172080000000001"/>
    <n v="13.33333"/>
    <n v="22.814160000000001"/>
    <n v="3.8547449999999999"/>
    <n v="13.33333"/>
    <n v="2.2064469999999998"/>
    <n v="0"/>
    <n v="0"/>
    <n v="0"/>
    <n v="0"/>
    <n v="0"/>
    <n v="0"/>
    <n v="0"/>
    <n v="0"/>
    <n v="0"/>
    <n v="1.4455290000000001"/>
    <n v="6.6666670000000003"/>
    <n v="0.35141600000000001"/>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10-19 Years"/>
    <s v="None"/>
    <s v="NA"/>
    <s v="NA"/>
    <s v="NA"/>
    <s v="NA"/>
    <s v="NA"/>
    <s v="NA"/>
    <s v="NA"/>
    <s v="NA"/>
    <s v="NA"/>
    <s v="NA"/>
    <s v="NA"/>
    <s v="DX - Air"/>
    <s v="10-19 Years"/>
    <s v="None"/>
    <s v="NA"/>
    <s v="NA"/>
    <s v="NA"/>
    <s v="NA"/>
    <s v="NA"/>
    <s v="NA"/>
    <s v="NA"/>
    <s v="NA"/>
    <b v="0"/>
    <b v="0"/>
    <b v="0"/>
    <b v="0"/>
    <b v="0"/>
    <b v="0"/>
    <b v="1"/>
    <b v="0"/>
    <b v="0"/>
    <b v="0"/>
    <b v="0"/>
    <n v="86.074420000000003"/>
    <n v="10"/>
    <n v="10"/>
    <n v="100"/>
    <n v="0"/>
    <n v="0"/>
    <n v="0"/>
    <n v="0"/>
    <n v="100"/>
    <n v="0"/>
    <n v="0"/>
    <s v="NA"/>
    <s v="NA"/>
    <s v="NA"/>
    <s v="NA"/>
    <s v="NA"/>
    <s v="NA"/>
    <s v="NA"/>
    <s v="NA"/>
    <s v="NA"/>
    <s v="NA"/>
    <s v="NA"/>
    <s v="NA"/>
    <s v="NA"/>
    <s v="NA"/>
    <s v="NA"/>
    <s v="NA"/>
    <s v="NA"/>
    <s v="NA"/>
    <s v="NA"/>
    <s v="NA"/>
    <n v="1"/>
    <n v="0"/>
    <n v="0"/>
    <n v="1"/>
    <n v="0"/>
    <n v="0"/>
    <n v="0"/>
    <b v="0"/>
    <b v="0"/>
    <b v="0"/>
    <b v="0"/>
    <b v="0"/>
    <b v="0"/>
    <n v="0"/>
    <s v="NA"/>
    <s v="NA"/>
    <s v="NA"/>
    <s v="NA"/>
    <s v="NA"/>
    <s v="NA"/>
    <s v="NA"/>
    <s v="NA"/>
    <s v="NA"/>
    <s v="NA"/>
    <b v="1"/>
    <s v="C"/>
    <n v="0"/>
    <n v="1"/>
    <n v="1"/>
    <n v="17"/>
    <n v="50"/>
    <n v="25"/>
    <x v="0"/>
    <n v="0"/>
    <s v="N"/>
    <n v="0"/>
    <n v="0"/>
    <n v="0"/>
    <b v="0"/>
    <b v="0"/>
    <s v="None"/>
    <b v="0"/>
    <b v="0"/>
    <s v="None"/>
    <n v="0"/>
    <n v="0"/>
    <n v="0"/>
    <n v="0"/>
    <n v="0"/>
    <n v="17"/>
    <n v="0"/>
    <n v="0"/>
    <n v="0"/>
    <n v="0"/>
    <n v="20.68601"/>
    <n v="20.134270000000001"/>
    <s v="actual"/>
    <n v="87915.55"/>
    <n v="85570.66"/>
    <n v="8339.3389999999999"/>
    <n v="8011.87"/>
    <n v="7333"/>
    <n v="6184.9480000000003"/>
    <n v="5561.085"/>
    <n v="5739.402"/>
    <n v="6246.5810000000001"/>
    <n v="6270.8630000000003"/>
    <n v="5532.0079999999998"/>
    <n v="6409.6130000000003"/>
    <n v="10137.94"/>
    <n v="12148.9"/>
    <n v="9934.5239999999994"/>
    <n v="8157.402"/>
    <n v="7961.2430000000004"/>
    <n v="6580.1660000000002"/>
    <n v="5660.7160000000003"/>
    <n v="4954.2539999999999"/>
    <n v="6395.73"/>
    <n v="6533.6970000000001"/>
    <n v="5505.8879999999999"/>
    <n v="5938.067"/>
    <n v="8105.8040000000001"/>
    <n v="9843.1689999999999"/>
    <n v="2.8881E-2"/>
    <n v="2.8808E-2"/>
    <s v="actual"/>
    <n v="122.7457"/>
    <n v="122.43300000000001"/>
    <n v="7.125"/>
    <n v="9.2142859999999995"/>
    <n v="6.4523809999999999"/>
    <n v="5.3333329999999997"/>
    <n v="9.2941179999999992"/>
    <n v="13.84381"/>
    <n v="11.797549999999999"/>
    <n v="11.39785"/>
    <n v="7.8735629999999999"/>
    <n v="8.6896550000000001"/>
    <n v="13.73503"/>
    <n v="17.98911"/>
    <n v="10.798500000000001"/>
    <n v="9.6584260000000004"/>
    <n v="10.56854"/>
    <n v="10.09661"/>
    <n v="10.263"/>
    <n v="9.7974460000000008"/>
    <n v="10.04368"/>
    <n v="10.038360000000001"/>
    <n v="9.7814759999999996"/>
    <n v="10.32474"/>
    <n v="10.2744"/>
    <n v="10.78786"/>
  </r>
  <r>
    <x v="204"/>
    <x v="0"/>
    <s v="core"/>
    <x v="0"/>
    <x v="0"/>
    <s v="&lt;100,001"/>
    <s v="urban"/>
    <n v="51"/>
    <n v="58.928809999999999"/>
    <n v="3276913"/>
    <n v="2351260"/>
    <n v="2351260"/>
    <n v="2000"/>
    <n v="2000"/>
    <s v="1981-2003"/>
    <s v="F"/>
    <m/>
    <s v="Hotel"/>
    <m/>
    <s v="Hotel-Motel"/>
    <s v="Lodging"/>
    <s v="Lodging"/>
    <b v="0"/>
    <s v="Guest Room"/>
    <n v="87"/>
    <s v="NA"/>
    <n v="0"/>
    <s v="NA"/>
    <n v="0"/>
    <n v="13"/>
    <n v="0"/>
    <n v="28.247730000000001"/>
    <n v="55608"/>
    <n v="39900"/>
    <n v="15708"/>
    <x v="1"/>
    <n v="100"/>
    <n v="0"/>
    <n v="0"/>
    <n v="100"/>
    <n v="0"/>
    <n v="0"/>
    <n v="0"/>
    <n v="3"/>
    <n v="0"/>
    <n v="51"/>
    <s v="S"/>
    <n v="0"/>
    <n v="4300"/>
    <n v="393"/>
    <s v="&lt; 6000 HDD"/>
    <n v="100"/>
    <n v="0"/>
    <n v="0"/>
    <s v="No"/>
    <n v="168"/>
    <n v="21.84"/>
    <n v="21.84"/>
    <n v="21.8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820"/>
    <n v="820"/>
    <n v="14"/>
    <n v="34440"/>
    <n v="30"/>
    <n v="100"/>
    <n v="0"/>
    <n v="0"/>
    <n v="0"/>
    <n v="0"/>
    <n v="0"/>
    <n v="0"/>
    <n v="0"/>
    <n v="0"/>
    <n v="0"/>
    <n v="0"/>
    <n v="0"/>
    <n v="0"/>
    <n v="10332"/>
    <n v="0"/>
    <n v="100"/>
    <n v="0"/>
    <s v="P"/>
    <n v="50"/>
    <s v="Age of Building"/>
    <n v="100"/>
    <n v="0"/>
    <n v="0"/>
    <n v="0"/>
    <n v="0"/>
    <n v="0"/>
    <n v="0"/>
    <n v="100"/>
    <n v="0"/>
    <n v="17164.79"/>
    <n v="0"/>
    <n v="100"/>
    <n v="0"/>
    <n v="0"/>
    <b v="0"/>
    <n v="0"/>
    <n v="100"/>
    <n v="0"/>
    <n v="0"/>
    <n v="0"/>
    <n v="0.50897199999999998"/>
    <n v="0.41326800000000002"/>
    <n v="0.17016800000000001"/>
    <n v="0"/>
    <n v="8.0447000000000005E-2"/>
    <n v="20307.990000000002"/>
    <n v="2673"/>
    <n v="0"/>
    <n v="3209.8380000000002"/>
    <n v="7.2949289999999998"/>
    <n v="8.9757339999999992"/>
    <s v="Y"/>
    <n v="20"/>
    <n v="0"/>
    <n v="0"/>
    <n v="0"/>
    <n v="25.467669999999998"/>
    <n v="15.768409999999999"/>
    <n v="38.593240000000002"/>
    <n v="0"/>
    <n v="0"/>
    <n v="0"/>
    <n v="71.597750000000005"/>
    <n v="84.039029999999997"/>
    <n v="60.356099999999998"/>
    <n v="0"/>
    <n v="0"/>
    <n v="0"/>
    <n v="0"/>
    <n v="0"/>
    <n v="0"/>
    <n v="0"/>
    <n v="0"/>
    <n v="0"/>
    <n v="2.9345759999999999"/>
    <n v="0.19256599999999999"/>
    <n v="1.050665"/>
    <n v="0"/>
    <n v="0"/>
    <n v="0"/>
    <n v="0"/>
    <n v="0"/>
    <n v="0"/>
    <n v="100"/>
    <n v="100"/>
    <n v="100"/>
    <n v="40.96604"/>
    <n v="36.390030000000003"/>
    <n v="40.96604"/>
    <n v="59.03396"/>
    <n v="63.609969999999997"/>
    <n v="59.03396"/>
    <n v="0"/>
    <n v="0"/>
    <n v="0"/>
    <n v="0"/>
    <n v="0"/>
    <n v="0"/>
    <n v="100"/>
    <n v="100"/>
    <n v="100"/>
    <n v="0"/>
    <n v="0"/>
    <n v="0"/>
    <n v="0"/>
    <n v="0"/>
    <n v="0"/>
    <n v="0"/>
    <n v="0"/>
    <n v="0"/>
    <s v="NA"/>
    <s v="NA"/>
    <s v="NA"/>
    <s v="NA"/>
    <s v="NA"/>
    <s v="NA"/>
    <n v="0"/>
    <n v="0"/>
    <n v="0"/>
    <n v="100"/>
    <n v="100"/>
    <n v="100"/>
    <n v="0"/>
    <n v="0"/>
    <n v="0"/>
    <n v="0"/>
    <n v="0"/>
    <n v="0"/>
    <s v="NA"/>
    <s v="NA"/>
    <s v="NA"/>
    <s v="NA"/>
    <s v="NA"/>
    <s v="NA"/>
    <s v="NA"/>
    <s v="NA"/>
    <s v="NA"/>
    <s v="NA"/>
    <s v="NA"/>
    <s v="NA"/>
    <n v="0"/>
    <n v="0"/>
    <n v="0"/>
    <n v="25.467669999999998"/>
    <n v="15.768409999999999"/>
    <n v="38.593240000000002"/>
    <n v="32.614820000000002"/>
    <n v="41.97298"/>
    <n v="27.493919999999999"/>
    <n v="0"/>
    <n v="0"/>
    <n v="0"/>
    <n v="41.91751"/>
    <n v="42.258620000000001"/>
    <n v="33.912840000000003"/>
    <s v="NA"/>
    <s v="NA"/>
    <s v="NA"/>
    <s v="NA"/>
    <s v="NA"/>
    <s v="NA"/>
    <s v="NA"/>
    <s v="NA"/>
    <s v="NA"/>
    <s v="NA"/>
    <s v="NA"/>
    <s v="NA"/>
    <s v="NA"/>
    <s v="NA"/>
    <s v="NA"/>
    <s v="NA"/>
    <s v="NA"/>
    <s v="NA"/>
    <s v="NA"/>
    <s v="NA"/>
    <s v="NA"/>
    <s v="NA"/>
    <s v="NA"/>
    <s v="NA"/>
    <s v="NA"/>
    <s v="NA"/>
    <s v="NA"/>
    <s v="NA"/>
    <s v="NA"/>
    <s v="NA"/>
    <s v="NA"/>
    <n v="8.8739170000000005"/>
    <n v="44.44444"/>
    <n v="18.651890000000002"/>
    <n v="0"/>
    <n v="0"/>
    <n v="0"/>
    <n v="0"/>
    <n v="0"/>
    <n v="0"/>
    <n v="91.126080000000002"/>
    <n v="55.55556"/>
    <n v="81.348110000000005"/>
    <n v="0"/>
    <n v="0"/>
    <n v="0"/>
    <n v="0"/>
    <n v="0"/>
    <n v="0"/>
    <n v="0"/>
    <n v="0"/>
    <n v="0"/>
    <n v="8.8739170000000005"/>
    <n v="44.44444"/>
    <n v="18.651890000000002"/>
    <n v="0"/>
    <n v="0"/>
    <n v="0"/>
    <n v="0"/>
    <n v="0"/>
    <n v="0"/>
    <n v="0"/>
    <n v="0"/>
    <n v="0"/>
    <n v="91.126080000000002"/>
    <n v="55.55556"/>
    <n v="81.348110000000005"/>
    <n v="0"/>
    <n v="0"/>
    <n v="0"/>
    <b v="1"/>
    <n v="8.8739170000000005"/>
    <b v="0"/>
    <n v="0"/>
    <b v="1"/>
    <n v="91.126080000000002"/>
    <b v="0"/>
    <n v="0"/>
    <b v="0"/>
    <n v="0"/>
    <b v="0"/>
    <n v="0"/>
    <n v="0"/>
    <n v="0"/>
    <n v="0"/>
    <n v="51.02881"/>
    <n v="64.705879999999993"/>
    <n v="55.348219999999998"/>
    <n v="0"/>
    <n v="0"/>
    <n v="0"/>
    <n v="10.662179999999999"/>
    <n v="11.764709999999999"/>
    <n v="6.4333030000000004"/>
    <n v="0"/>
    <n v="0"/>
    <n v="0"/>
    <n v="38.309019999999997"/>
    <n v="23.529409999999999"/>
    <n v="38.218470000000003"/>
    <n v="0"/>
    <n v="0"/>
    <n v="0"/>
    <n v="0"/>
    <n v="0"/>
    <n v="0"/>
    <n v="0"/>
    <n v="0"/>
    <n v="0"/>
    <s v="NA"/>
    <s v="NA"/>
    <s v="NA"/>
    <s v="NA"/>
    <s v="NA"/>
    <s v="NA"/>
    <s v="NA"/>
    <s v="NA"/>
    <s v="NA"/>
    <s v="NA"/>
    <s v="Zonal"/>
    <s v="none"/>
    <s v="Constant Volume"/>
    <s v="N"/>
    <s v="NA"/>
    <s v="NA"/>
    <s v="NA"/>
    <n v="100"/>
    <n v="0"/>
    <s v="Electric Resistance"/>
    <s v="Electricity"/>
    <s v="Electricity"/>
    <s v="10-19 Years"/>
    <s v="Electric Resistance"/>
    <s v="Electricity"/>
    <s v="Electricity"/>
    <s v="10-19 Years"/>
    <s v="NA"/>
    <s v="NA"/>
    <s v="NA"/>
    <s v="NA"/>
    <s v="NA"/>
    <s v="NA"/>
    <s v="NA"/>
    <s v="NA"/>
    <s v="DX - Air"/>
    <s v="10-19 Years"/>
    <s v="DX - Air"/>
    <s v="10-19 Years"/>
    <s v="NA"/>
    <s v="NA"/>
    <s v="NA"/>
    <s v="NA"/>
    <s v="NA"/>
    <s v="NA"/>
    <s v="NA"/>
    <b v="0"/>
    <b v="0"/>
    <b v="0"/>
    <b v="0"/>
    <b v="0"/>
    <b v="1"/>
    <b v="0"/>
    <b v="0"/>
    <b v="0"/>
    <b v="0"/>
    <b v="0"/>
    <n v="1480.087"/>
    <n v="13"/>
    <n v="13"/>
    <n v="72.701369999999997"/>
    <n v="0"/>
    <n v="27.298629999999999"/>
    <n v="0"/>
    <n v="0"/>
    <n v="0"/>
    <n v="100"/>
    <n v="0"/>
    <s v="NA"/>
    <s v="NA"/>
    <s v="NA"/>
    <s v="NA"/>
    <s v="NA"/>
    <s v="NA"/>
    <s v="NA"/>
    <s v="NA"/>
    <s v="NA"/>
    <s v="NA"/>
    <s v="NA"/>
    <s v="NA"/>
    <s v="NA"/>
    <s v="NA"/>
    <s v="NA"/>
    <s v="NA"/>
    <s v="NA"/>
    <s v="NA"/>
    <s v="NA"/>
    <s v="NA"/>
    <n v="2"/>
    <n v="2"/>
    <n v="1"/>
    <n v="2"/>
    <n v="2"/>
    <n v="0"/>
    <n v="2"/>
    <b v="1"/>
    <b v="0"/>
    <b v="0"/>
    <b v="0"/>
    <b v="0"/>
    <b v="0"/>
    <n v="0"/>
    <s v="N"/>
    <s v="N"/>
    <s v="N"/>
    <s v="N"/>
    <s v="N"/>
    <s v="N"/>
    <s v="N"/>
    <s v="NA"/>
    <s v="NA"/>
    <s v="NA"/>
    <b v="1"/>
    <s v="C"/>
    <n v="100"/>
    <n v="2"/>
    <n v="2"/>
    <n v="66"/>
    <n v="40"/>
    <n v="0"/>
    <x v="0"/>
    <n v="0"/>
    <s v="N"/>
    <n v="0"/>
    <n v="0"/>
    <n v="0"/>
    <b v="1"/>
    <b v="0"/>
    <s v="Natural Gas"/>
    <b v="1"/>
    <b v="0"/>
    <s v="Natural Gas"/>
    <n v="0"/>
    <n v="3"/>
    <n v="0"/>
    <n v="0"/>
    <n v="2"/>
    <n v="68"/>
    <n v="0"/>
    <n v="0"/>
    <n v="0"/>
    <n v="0"/>
    <n v="9.6462690000000002"/>
    <n v="9.3937670000000004"/>
    <s v="actual"/>
    <n v="384886.1"/>
    <n v="374811.3"/>
    <n v="40718.449999999997"/>
    <n v="31043.200000000001"/>
    <n v="28259.31"/>
    <n v="25249.66"/>
    <n v="25616.38"/>
    <n v="28513.279999999999"/>
    <n v="35655.25"/>
    <n v="35619.230000000003"/>
    <n v="29594.48"/>
    <n v="26082.76"/>
    <n v="34800"/>
    <n v="43734.12"/>
    <n v="38690.14"/>
    <n v="31960.09"/>
    <n v="31467.17"/>
    <n v="26336.86"/>
    <n v="24264.79"/>
    <n v="23953.7"/>
    <n v="36876.879999999997"/>
    <n v="38078.15"/>
    <n v="28583.86"/>
    <n v="24322.65"/>
    <n v="31921.279999999999"/>
    <n v="38355.74"/>
    <n v="0.30803399999999997"/>
    <n v="0.307203"/>
    <s v="actual"/>
    <n v="12290.58"/>
    <n v="12257.4"/>
    <n v="1145.78"/>
    <n v="1012.414"/>
    <n v="1055.4829999999999"/>
    <n v="996.37929999999994"/>
    <n v="1030.106"/>
    <n v="994.35419999999999"/>
    <n v="1030.146"/>
    <n v="1046.3599999999999"/>
    <n v="911.22760000000005"/>
    <n v="978.6"/>
    <n v="972.58820000000003"/>
    <n v="1117.1389999999999"/>
    <n v="1088.932"/>
    <n v="972.17200000000003"/>
    <n v="1061.404"/>
    <n v="1011.482"/>
    <n v="1024.828"/>
    <n v="975.66989999999998"/>
    <n v="998.57439999999997"/>
    <n v="997.93719999999996"/>
    <n v="973.75819999999999"/>
    <n v="1032.22"/>
    <n v="1032.7650000000001"/>
    <n v="1087.6579999999999"/>
  </r>
  <r>
    <x v="205"/>
    <x v="0"/>
    <s v="core"/>
    <x v="0"/>
    <x v="0"/>
    <s v="&lt;100,001"/>
    <s v="urban"/>
    <n v="51"/>
    <n v="58.928809999999999"/>
    <n v="4459025"/>
    <n v="4369845"/>
    <n v="4369845"/>
    <n v="1912"/>
    <n v="1912"/>
    <s v="Pre-1980"/>
    <s v="F"/>
    <m/>
    <s v="Hotel"/>
    <m/>
    <s v="Hotel-Motel"/>
    <s v="Lodging"/>
    <s v="Lodging"/>
    <b v="0"/>
    <s v="Guest Room"/>
    <n v="58"/>
    <s v="Other"/>
    <n v="12"/>
    <s v="Assembly / Recreation"/>
    <n v="6"/>
    <n v="22"/>
    <n v="0"/>
    <n v="0"/>
    <n v="75668"/>
    <n v="75668"/>
    <n v="0"/>
    <x v="2"/>
    <n v="98"/>
    <n v="12"/>
    <n v="0"/>
    <n v="98"/>
    <n v="0"/>
    <n v="0"/>
    <n v="2"/>
    <n v="8"/>
    <n v="1"/>
    <s v="NA"/>
    <s v="S"/>
    <n v="0"/>
    <n v="4300"/>
    <n v="393"/>
    <s v="&lt; 6000 HDD"/>
    <n v="100"/>
    <n v="0"/>
    <n v="0"/>
    <s v="No"/>
    <n v="151.19999999999999"/>
    <n v="150.36000000000001"/>
    <n v="164.64"/>
    <n v="151.19999999999999"/>
    <n v="1"/>
    <n v="1"/>
    <n v="0.8"/>
    <s v="120-168 Hrs/Wk"/>
    <n v="52"/>
    <b v="1"/>
    <b v="1"/>
    <b v="1"/>
    <b v="0"/>
    <b v="0"/>
    <b v="0"/>
    <b v="0"/>
    <b v="0"/>
    <b v="1"/>
    <b v="1"/>
    <b v="0"/>
    <b v="0"/>
    <s v="NA"/>
    <s v="Yes"/>
    <n v="0"/>
    <s v="NA"/>
    <s v="Yes"/>
    <s v="Yes"/>
    <n v="0"/>
    <s v="NA"/>
    <s v="No"/>
    <s v="No"/>
    <s v="NA"/>
    <s v="NA"/>
    <s v="No"/>
    <s v="Yes"/>
    <n v="8"/>
    <n v="0"/>
    <s v="No"/>
    <s v="Yes"/>
    <n v="8"/>
    <n v="0"/>
    <s v="No"/>
    <s v="Yes"/>
    <n v="30"/>
    <n v="0"/>
    <s v="No"/>
    <s v="Yes"/>
    <n v="23"/>
    <n v="60"/>
    <s v="No"/>
    <s v="No"/>
    <s v="NA"/>
    <s v="NA"/>
    <s v="No"/>
    <n v="345"/>
    <n v="345"/>
    <n v="10"/>
    <n v="27600"/>
    <n v="40"/>
    <n v="100"/>
    <n v="0"/>
    <n v="0"/>
    <n v="0"/>
    <n v="0"/>
    <n v="0"/>
    <n v="0"/>
    <n v="0"/>
    <n v="0"/>
    <n v="0"/>
    <n v="100"/>
    <n v="0"/>
    <n v="0"/>
    <n v="11040"/>
    <n v="37.5"/>
    <n v="62.5"/>
    <n v="0"/>
    <s v="P"/>
    <n v="50"/>
    <s v="10-20 years"/>
    <n v="100"/>
    <n v="0"/>
    <n v="0"/>
    <n v="0"/>
    <n v="62.5"/>
    <n v="0"/>
    <n v="0"/>
    <n v="0"/>
    <n v="37.5"/>
    <n v="8308"/>
    <n v="100"/>
    <n v="0"/>
    <n v="0"/>
    <n v="0"/>
    <b v="1"/>
    <n v="600"/>
    <n v="0"/>
    <n v="0"/>
    <n v="0"/>
    <n v="100"/>
    <n v="1.542543"/>
    <n v="1.542543"/>
    <s v="NA"/>
    <n v="3.1849999999999999E-3"/>
    <n v="0.12241200000000001"/>
    <n v="116721.1"/>
    <s v="NA"/>
    <n v="241"/>
    <n v="9262.6919999999991"/>
    <n v="7.7829800000000002"/>
    <n v="10.418229999999999"/>
    <s v="Y"/>
    <n v="40"/>
    <n v="0"/>
    <n v="0"/>
    <n v="0"/>
    <n v="1.0046250000000001"/>
    <n v="1.396884"/>
    <n v="3.3709410000000002"/>
    <n v="2.6238950000000001"/>
    <n v="2.614242"/>
    <n v="8.804271"/>
    <n v="7.8868919999999996"/>
    <n v="11.323359999999999"/>
    <n v="14.72152"/>
    <n v="0"/>
    <n v="0"/>
    <n v="0"/>
    <n v="0"/>
    <n v="0"/>
    <n v="0"/>
    <n v="1.1159619999999999"/>
    <n v="17.242719999999998"/>
    <n v="3.8405360000000002"/>
    <n v="87.368629999999996"/>
    <n v="67.422799999999995"/>
    <n v="69.262730000000005"/>
    <n v="0"/>
    <n v="0"/>
    <n v="0"/>
    <n v="65.773809999999997"/>
    <n v="85.714290000000005"/>
    <n v="65.773809999999997"/>
    <n v="34.226190000000003"/>
    <n v="14.28571"/>
    <n v="34.226190000000003"/>
    <n v="0"/>
    <n v="0"/>
    <n v="0"/>
    <n v="100"/>
    <n v="100"/>
    <n v="100"/>
    <n v="0"/>
    <n v="0"/>
    <n v="0"/>
    <n v="94.013580000000005"/>
    <n v="92.873050000000006"/>
    <n v="94.013580000000005"/>
    <n v="0"/>
    <n v="0"/>
    <n v="0"/>
    <n v="0"/>
    <n v="0"/>
    <n v="0"/>
    <n v="5.9864160000000002"/>
    <n v="7.126951"/>
    <n v="5.9864160000000002"/>
    <n v="0"/>
    <n v="0"/>
    <n v="0"/>
    <s v="NA"/>
    <s v="NA"/>
    <s v="NA"/>
    <s v="NA"/>
    <s v="NA"/>
    <s v="NA"/>
    <n v="18.401330000000002"/>
    <n v="44.44444"/>
    <n v="18.401330000000002"/>
    <n v="67.194000000000003"/>
    <n v="48.148150000000001"/>
    <n v="67.194000000000003"/>
    <n v="14.40466"/>
    <n v="7.4074070000000001"/>
    <n v="14.40466"/>
    <n v="0"/>
    <n v="0"/>
    <n v="0"/>
    <n v="59.672130000000003"/>
    <n v="64.377579999999995"/>
    <n v="59.672130000000003"/>
    <n v="40.327869999999997"/>
    <n v="35.622419999999998"/>
    <n v="40.327869999999997"/>
    <n v="0"/>
    <n v="0"/>
    <n v="0"/>
    <n v="0"/>
    <n v="0"/>
    <n v="0"/>
    <n v="0"/>
    <n v="0"/>
    <n v="0"/>
    <n v="3.62852"/>
    <n v="4.011126"/>
    <n v="12.17521"/>
    <n v="14.04576"/>
    <n v="31.154969999999999"/>
    <n v="22.206669999999999"/>
    <n v="5.3989000000000002E-2"/>
    <n v="0.16696"/>
    <n v="4.2800999999999999E-2"/>
    <n v="82.271730000000005"/>
    <n v="64.666939999999997"/>
    <n v="65.575320000000005"/>
    <s v="NA"/>
    <s v="NA"/>
    <s v="NA"/>
    <s v="NA"/>
    <s v="NA"/>
    <s v="NA"/>
    <s v="NA"/>
    <s v="NA"/>
    <s v="NA"/>
    <s v="NA"/>
    <s v="NA"/>
    <s v="NA"/>
    <s v="NA"/>
    <s v="NA"/>
    <s v="NA"/>
    <b v="0"/>
    <n v="0"/>
    <b v="0"/>
    <n v="0"/>
    <b v="0"/>
    <n v="0"/>
    <b v="0"/>
    <n v="0"/>
    <b v="1"/>
    <n v="95.273650000000004"/>
    <b v="1"/>
    <n v="4.7263489999999999"/>
    <b v="0"/>
    <n v="0"/>
    <b v="0"/>
    <n v="0"/>
    <n v="95.868459999999999"/>
    <n v="66.666669999999996"/>
    <n v="97.380560000000003"/>
    <n v="0"/>
    <n v="0"/>
    <n v="0"/>
    <n v="0"/>
    <n v="0"/>
    <n v="0"/>
    <n v="4.1315400000000002"/>
    <n v="33.333329999999997"/>
    <n v="2.6194410000000001"/>
    <n v="0"/>
    <n v="0"/>
    <n v="0"/>
    <n v="0"/>
    <n v="0"/>
    <n v="0"/>
    <n v="0"/>
    <n v="0"/>
    <n v="0"/>
    <n v="0"/>
    <n v="0"/>
    <n v="0"/>
    <n v="0"/>
    <n v="0"/>
    <n v="0"/>
    <n v="95.249759999999995"/>
    <n v="27.77778"/>
    <n v="98.735159999999993"/>
    <n v="0"/>
    <n v="0"/>
    <n v="0"/>
    <n v="4.7502389999999997"/>
    <n v="72.222219999999993"/>
    <n v="1.264842"/>
    <n v="0"/>
    <n v="0"/>
    <n v="0"/>
    <b v="0"/>
    <n v="0"/>
    <b v="0"/>
    <n v="0"/>
    <b v="0"/>
    <n v="0"/>
    <b v="0"/>
    <n v="0"/>
    <b v="1"/>
    <n v="4.7502389999999997"/>
    <b v="1"/>
    <n v="95.249759999999995"/>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98"/>
    <s v="Boiler"/>
    <s v="Natural Gas"/>
    <s v="Natural Gas"/>
    <s v="5-9 Years"/>
    <s v="Boiler"/>
    <s v="Natural Gas"/>
    <s v="Natural Gas"/>
    <s v="20+ Years"/>
    <n v="2"/>
    <s v="Natural Gas"/>
    <n v="2100"/>
    <n v="31"/>
    <n v="31"/>
    <s v="C"/>
    <s v="N"/>
    <s v="N"/>
    <s v="Chiller"/>
    <s v="5-9 Years"/>
    <s v="Chiller"/>
    <s v="20+ Years"/>
    <n v="1"/>
    <s v="NA"/>
    <s v="NA"/>
    <s v="NA"/>
    <s v="NA"/>
    <s v="NA"/>
    <s v="NA"/>
    <s v="NA"/>
    <s v="NA"/>
    <s v="NA"/>
    <s v="NA"/>
    <s v="NA"/>
    <s v="NA"/>
    <s v="NA"/>
    <s v="NA"/>
    <s v="NA"/>
    <s v="NA"/>
    <s v="NA"/>
    <n v="1532.489"/>
    <n v="21"/>
    <n v="21"/>
    <n v="0"/>
    <n v="0"/>
    <n v="0"/>
    <n v="0"/>
    <n v="100"/>
    <n v="0"/>
    <n v="100"/>
    <n v="0"/>
    <s v="NA"/>
    <s v="NA"/>
    <s v="NA"/>
    <s v="NA"/>
    <s v="NA"/>
    <s v="NA"/>
    <s v="NA"/>
    <s v="NA"/>
    <s v="NA"/>
    <b v="0"/>
    <n v="0"/>
    <s v="NA"/>
    <s v="NA"/>
    <b v="1"/>
    <n v="232"/>
    <s v="INC"/>
    <b v="0"/>
    <n v="0"/>
    <s v="NA"/>
    <s v="NA"/>
    <n v="1"/>
    <n v="1"/>
    <n v="1"/>
    <n v="8"/>
    <n v="2"/>
    <n v="12"/>
    <n v="2"/>
    <b v="0"/>
    <b v="0"/>
    <b v="0"/>
    <b v="1"/>
    <b v="0"/>
    <b v="0"/>
    <n v="1088"/>
    <s v="N"/>
    <s v="E"/>
    <s v="G"/>
    <s v="G"/>
    <s v="G"/>
    <s v="G"/>
    <s v="G"/>
    <s v="NA"/>
    <s v="NA"/>
    <s v="NA"/>
    <b v="1"/>
    <s v="S"/>
    <n v="100"/>
    <n v="4"/>
    <n v="2"/>
    <n v="130"/>
    <n v="75"/>
    <n v="0"/>
    <x v="0"/>
    <n v="0"/>
    <s v="N"/>
    <n v="0"/>
    <n v="0"/>
    <n v="0"/>
    <b v="0"/>
    <b v="0"/>
    <s v="None"/>
    <b v="0"/>
    <b v="0"/>
    <s v="None"/>
    <n v="0"/>
    <n v="0"/>
    <n v="0"/>
    <n v="0"/>
    <n v="0"/>
    <n v="145"/>
    <n v="0"/>
    <s v="NA"/>
    <n v="0"/>
    <n v="0"/>
    <n v="20.132159999999999"/>
    <n v="19.876580000000001"/>
    <s v="actual"/>
    <n v="1523360"/>
    <n v="1504021"/>
    <n v="146174.5"/>
    <n v="120184.3"/>
    <n v="121443.3"/>
    <n v="111837.9"/>
    <n v="117037.5"/>
    <n v="120729.2"/>
    <n v="133443.70000000001"/>
    <n v="137152.20000000001"/>
    <n v="122489.2"/>
    <n v="118372.4"/>
    <n v="129970"/>
    <n v="144525.9"/>
    <n v="139192.29999999999"/>
    <n v="120451.1"/>
    <n v="126441.4"/>
    <n v="115097.9"/>
    <n v="113999.9"/>
    <n v="111690.6"/>
    <n v="138488.20000000001"/>
    <n v="140764.79999999999"/>
    <n v="120449.5"/>
    <n v="113887.5"/>
    <n v="124956.2"/>
    <n v="138601.9"/>
    <n v="1.0250900000000001"/>
    <n v="1.01298"/>
    <s v="actual"/>
    <n v="77566.55"/>
    <n v="76650.14"/>
    <n v="8871.7039999999997"/>
    <n v="7588.4830000000002"/>
    <n v="7043.0280000000002"/>
    <n v="5943.17"/>
    <n v="5858.9750000000004"/>
    <n v="5359.9350000000004"/>
    <n v="5425.0649999999996"/>
    <n v="5257.9660000000003"/>
    <n v="5214.5429999999997"/>
    <n v="6164.893"/>
    <n v="6891.8090000000002"/>
    <n v="7946.9769999999999"/>
    <n v="8044.9610000000002"/>
    <n v="6901.7060000000001"/>
    <n v="7162.6989999999996"/>
    <n v="6428.982"/>
    <n v="5990.4350000000004"/>
    <n v="5281.2250000000004"/>
    <n v="5149.0190000000002"/>
    <n v="5128.5969999999998"/>
    <n v="5219.9570000000003"/>
    <n v="6227.3389999999999"/>
    <n v="7111.1009999999997"/>
    <n v="8004.1149999999998"/>
  </r>
  <r>
    <x v="206"/>
    <x v="0"/>
    <s v="core"/>
    <x v="6"/>
    <x v="0"/>
    <s v="&lt;20,001"/>
    <s v="urban"/>
    <n v="21"/>
    <n v="1568.972"/>
    <n v="10195182"/>
    <n v="10195182"/>
    <n v="10195182"/>
    <n v="2003"/>
    <n v="2003"/>
    <s v="1981-2003"/>
    <s v="F"/>
    <m/>
    <s v="Office- Admin, Professional, Government, Financial"/>
    <m/>
    <s v="Office"/>
    <s v="Office"/>
    <s v="Medium Office"/>
    <b v="0"/>
    <s v="Office"/>
    <n v="35"/>
    <s v="Assembly / Recreation"/>
    <n v="15"/>
    <s v="NA"/>
    <n v="0"/>
    <n v="50"/>
    <n v="0"/>
    <n v="0"/>
    <n v="6498"/>
    <n v="6498"/>
    <n v="0"/>
    <x v="0"/>
    <n v="100"/>
    <n v="0"/>
    <n v="100"/>
    <n v="100"/>
    <n v="100"/>
    <n v="0"/>
    <n v="0"/>
    <n v="2"/>
    <n v="0"/>
    <n v="0"/>
    <s v="S"/>
    <n v="0"/>
    <n v="4401"/>
    <n v="397"/>
    <s v="&lt; 6000 HDD"/>
    <n v="75"/>
    <n v="25"/>
    <n v="2"/>
    <s v="Yes"/>
    <n v="52.5"/>
    <n v="52"/>
    <n v="51.5"/>
    <n v="52"/>
    <n v="1"/>
    <n v="1"/>
    <n v="0"/>
    <s v="50-59 Hrs/Wk"/>
    <n v="50"/>
    <b v="1"/>
    <b v="1"/>
    <b v="0"/>
    <b v="0"/>
    <b v="0"/>
    <b v="0"/>
    <b v="0"/>
    <b v="0"/>
    <b v="0"/>
    <s v="NA"/>
    <s v="NA"/>
    <s v="NA"/>
    <s v="NA"/>
    <s v="No"/>
    <s v="NA"/>
    <s v="NA"/>
    <s v="No"/>
    <s v="No"/>
    <s v="NA"/>
    <s v="NA"/>
    <s v="No"/>
    <s v="No"/>
    <s v="NA"/>
    <s v="NA"/>
    <s v="No"/>
    <s v="No"/>
    <s v="NA"/>
    <s v="NA"/>
    <s v="No"/>
    <s v="No"/>
    <s v="NA"/>
    <s v="NA"/>
    <s v="No"/>
    <s v="No"/>
    <s v="NA"/>
    <s v="NA"/>
    <s v="No"/>
    <s v="No"/>
    <s v="NA"/>
    <s v="NA"/>
    <s v="No"/>
    <s v="No"/>
    <s v="NA"/>
    <s v="NA"/>
    <s v="No"/>
    <n v="260"/>
    <n v="260"/>
    <n v="10"/>
    <n v="5200"/>
    <n v="25"/>
    <n v="0"/>
    <n v="100"/>
    <n v="0"/>
    <n v="0"/>
    <n v="0"/>
    <n v="0"/>
    <n v="0"/>
    <n v="0"/>
    <n v="100"/>
    <n v="0"/>
    <n v="0"/>
    <n v="0"/>
    <n v="0"/>
    <n v="1300"/>
    <n v="0"/>
    <n v="100"/>
    <n v="0"/>
    <s v="P"/>
    <n v="0"/>
    <s v="Age of Building"/>
    <n v="100"/>
    <n v="0"/>
    <n v="0"/>
    <n v="0"/>
    <n v="0"/>
    <n v="0"/>
    <n v="0"/>
    <n v="100"/>
    <n v="0"/>
    <n v="3447.3629999999998"/>
    <n v="0"/>
    <n v="100"/>
    <n v="0"/>
    <n v="0"/>
    <b v="0"/>
    <n v="0"/>
    <n v="100"/>
    <n v="0"/>
    <n v="0"/>
    <n v="0"/>
    <n v="1.342379"/>
    <n v="1.342379"/>
    <s v="NA"/>
    <n v="0"/>
    <n v="0.141378"/>
    <n v="8722.7780000000002"/>
    <s v="NA"/>
    <n v="0"/>
    <n v="918.6739"/>
    <n v="7.988556"/>
    <n v="8.0546290000000003"/>
    <s v="Y"/>
    <s v="NA"/>
    <n v="0"/>
    <n v="0"/>
    <n v="0"/>
    <n v="86.619370000000004"/>
    <n v="58.717289999999998"/>
    <n v="91.500190000000003"/>
    <n v="0.66937199999999997"/>
    <n v="0.78424499999999997"/>
    <n v="0.70709"/>
    <n v="12.05949"/>
    <n v="28.232810000000001"/>
    <n v="7.0865650000000002"/>
    <n v="0"/>
    <n v="0"/>
    <n v="0"/>
    <n v="0"/>
    <n v="0"/>
    <n v="0"/>
    <n v="0.65177200000000002"/>
    <n v="12.265650000000001"/>
    <n v="0.706152"/>
    <n v="0"/>
    <n v="0"/>
    <n v="0"/>
    <n v="0"/>
    <n v="0"/>
    <n v="0"/>
    <n v="100"/>
    <n v="100"/>
    <n v="100"/>
    <n v="0"/>
    <n v="0"/>
    <n v="0"/>
    <n v="24.082360000000001"/>
    <n v="16.66667"/>
    <n v="24.082360000000001"/>
    <n v="75.917640000000006"/>
    <n v="83.333330000000004"/>
    <n v="75.917640000000006"/>
    <s v="NA"/>
    <s v="NA"/>
    <s v="NA"/>
    <s v="NA"/>
    <s v="NA"/>
    <s v="NA"/>
    <s v="NA"/>
    <s v="NA"/>
    <s v="NA"/>
    <s v="NA"/>
    <s v="NA"/>
    <s v="NA"/>
    <s v="NA"/>
    <s v="NA"/>
    <s v="NA"/>
    <s v="NA"/>
    <s v="NA"/>
    <s v="NA"/>
    <s v="NA"/>
    <s v="NA"/>
    <s v="NA"/>
    <s v="NA"/>
    <s v="NA"/>
    <s v="NA"/>
    <n v="0"/>
    <n v="0"/>
    <n v="0"/>
    <n v="2.3183220000000002"/>
    <n v="4.0068849999999996"/>
    <n v="2.3183220000000002"/>
    <n v="0"/>
    <n v="0"/>
    <n v="0"/>
    <n v="97.68168"/>
    <n v="95.993110000000001"/>
    <n v="97.68168"/>
    <n v="0"/>
    <n v="0"/>
    <n v="0"/>
    <n v="100"/>
    <n v="100"/>
    <n v="100"/>
    <n v="0"/>
    <n v="0"/>
    <n v="0"/>
    <n v="0"/>
    <n v="0"/>
    <n v="0"/>
    <n v="0"/>
    <n v="0"/>
    <n v="0"/>
    <n v="87.288740000000004"/>
    <n v="59.501539999999999"/>
    <n v="92.207279999999997"/>
    <n v="7.6006099999999996"/>
    <n v="21.174610000000001"/>
    <n v="4.4663760000000003"/>
    <n v="0"/>
    <n v="0"/>
    <n v="0"/>
    <n v="5.110652"/>
    <n v="19.32385"/>
    <n v="3.3263410000000002"/>
    <s v="NA"/>
    <s v="NA"/>
    <s v="NA"/>
    <s v="NA"/>
    <s v="NA"/>
    <s v="NA"/>
    <s v="NA"/>
    <s v="NA"/>
    <s v="NA"/>
    <s v="NA"/>
    <s v="NA"/>
    <s v="NA"/>
    <s v="NA"/>
    <s v="NA"/>
    <s v="NA"/>
    <b v="0"/>
    <n v="0"/>
    <b v="0"/>
    <n v="0"/>
    <b v="0"/>
    <n v="0"/>
    <b v="0"/>
    <n v="0"/>
    <b v="1"/>
    <n v="99.348230000000001"/>
    <b v="0"/>
    <n v="0"/>
    <b v="1"/>
    <n v="0.65177200000000002"/>
    <b v="0"/>
    <n v="0"/>
    <n v="0"/>
    <n v="0"/>
    <n v="0"/>
    <n v="0"/>
    <n v="0"/>
    <n v="0"/>
    <n v="0"/>
    <n v="0"/>
    <n v="0"/>
    <n v="100"/>
    <n v="100"/>
    <n v="100"/>
    <n v="0"/>
    <n v="0"/>
    <n v="0"/>
    <n v="23.80321"/>
    <n v="6.25"/>
    <n v="30.066490000000002"/>
    <n v="0"/>
    <n v="0"/>
    <n v="0"/>
    <n v="40.49315"/>
    <n v="75"/>
    <n v="28.453029999999998"/>
    <n v="0"/>
    <n v="0"/>
    <n v="0"/>
    <n v="35.70364"/>
    <n v="18.75"/>
    <n v="41.48048"/>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79.599999999999994"/>
    <s v="Furnace"/>
    <s v="Natural Gas"/>
    <s v="None"/>
    <s v="5-9 Years"/>
    <s v="Furnace"/>
    <s v="Natural Gas"/>
    <s v="None"/>
    <s v="5-9 Years"/>
    <s v="NA"/>
    <s v="NA"/>
    <s v="NA"/>
    <s v="NA"/>
    <s v="NA"/>
    <s v="NA"/>
    <s v="NA"/>
    <s v="NA"/>
    <s v="DX - Air"/>
    <s v="5-9 Years"/>
    <s v="DX - Air"/>
    <s v="5-9 Years"/>
    <s v="NA"/>
    <s v="NA"/>
    <s v="NA"/>
    <s v="NA"/>
    <s v="NA"/>
    <s v="NA"/>
    <s v="NA"/>
    <s v="NA"/>
    <s v="NA"/>
    <s v="NA"/>
    <s v="NA"/>
    <s v="NA"/>
    <s v="NA"/>
    <s v="NA"/>
    <s v="NA"/>
    <s v="NA"/>
    <s v="NA"/>
    <s v="NA"/>
    <n v="30.707999999999998"/>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8"/>
    <n v="6"/>
    <n v="9"/>
    <n v="11"/>
    <n v="0"/>
    <n v="0"/>
    <n v="0"/>
    <n v="0"/>
    <n v="0"/>
    <n v="6.9486020000000002"/>
    <n v="7.793463"/>
    <s v="actual"/>
    <n v="45152.02"/>
    <n v="50641.919999999998"/>
    <n v="3355.4520000000002"/>
    <n v="3031.5680000000002"/>
    <n v="3210.5169999999998"/>
    <n v="3206.9389999999999"/>
    <n v="4307.5460000000003"/>
    <n v="5296.4880000000003"/>
    <n v="5552.0749999999998"/>
    <n v="4415.5249999999996"/>
    <n v="3534.4969999999998"/>
    <n v="2863.6210000000001"/>
    <n v="2878.9520000000002"/>
    <n v="3498.8359999999998"/>
    <n v="4055.4430000000002"/>
    <n v="3662.9810000000002"/>
    <n v="4055.4430000000002"/>
    <n v="3924.623"/>
    <n v="4142.87"/>
    <n v="4281.6130000000003"/>
    <n v="5017.1310000000003"/>
    <n v="5119.1279999999997"/>
    <n v="4339.8969999999999"/>
    <n v="4062.7289999999998"/>
    <n v="3924.623"/>
    <n v="4055.4430000000002"/>
    <n v="0.12395200000000001"/>
    <n v="0.1694"/>
    <s v="actual"/>
    <n v="805.44119999999998"/>
    <n v="1100.759"/>
    <n v="185.2799"/>
    <n v="135.65520000000001"/>
    <n v="94.209199999999996"/>
    <n v="32.934890000000003"/>
    <n v="10.915469999999999"/>
    <n v="7.7484849999999996"/>
    <n v="4.4333330000000002"/>
    <n v="0"/>
    <n v="4.5517240000000001"/>
    <n v="25.275860000000002"/>
    <n v="107.8997"/>
    <n v="196.53739999999999"/>
    <n v="194.3399"/>
    <n v="151.5701"/>
    <n v="131.5608"/>
    <n v="97.044870000000003"/>
    <n v="57.02637"/>
    <n v="24.261220000000002"/>
    <n v="5.2524290000000002"/>
    <n v="6.5030070000000002"/>
    <n v="24.011099999999999"/>
    <n v="79.286659999999998"/>
    <n v="139.81460000000001"/>
    <n v="190.08789999999999"/>
  </r>
  <r>
    <x v="207"/>
    <x v="0"/>
    <s v="core"/>
    <x v="8"/>
    <x v="0"/>
    <s v="&lt;20,001"/>
    <s v="urban"/>
    <n v="1"/>
    <n v="907.65440000000001"/>
    <n v="9436883"/>
    <n v="9436883"/>
    <n v="9436883"/>
    <n v="1965"/>
    <n v="1965"/>
    <s v="Pre-1980"/>
    <s v="F"/>
    <m/>
    <s v="Clothing"/>
    <m/>
    <s v="Dry Goods Retail"/>
    <s v="Mercantile - Retail"/>
    <s v="Small Box"/>
    <b v="0"/>
    <s v="Sales"/>
    <n v="75"/>
    <s v="Office"/>
    <n v="25"/>
    <s v="NA"/>
    <n v="0"/>
    <n v="0"/>
    <n v="0"/>
    <n v="0"/>
    <n v="10397"/>
    <n v="10397"/>
    <n v="0"/>
    <x v="0"/>
    <n v="100"/>
    <n v="0"/>
    <n v="100"/>
    <n v="100"/>
    <n v="100"/>
    <n v="0"/>
    <n v="0"/>
    <n v="2"/>
    <n v="0"/>
    <n v="21"/>
    <s v="S"/>
    <n v="0"/>
    <n v="4300"/>
    <n v="393"/>
    <s v="&lt; 6000 HDD"/>
    <n v="0"/>
    <n v="100"/>
    <n v="18"/>
    <s v="Yes"/>
    <n v="45"/>
    <n v="45"/>
    <n v="45"/>
    <n v="45"/>
    <n v="0.75"/>
    <n v="0"/>
    <n v="0"/>
    <s v="40-49 Hrs/Wk"/>
    <n v="52"/>
    <b v="1"/>
    <b v="1"/>
    <b v="0"/>
    <b v="0"/>
    <b v="0"/>
    <b v="0"/>
    <b v="0"/>
    <b v="0"/>
    <b v="0"/>
    <s v="NA"/>
    <s v="NA"/>
    <s v="NA"/>
    <s v="NA"/>
    <s v="Yes"/>
    <n v="9"/>
    <n v="100"/>
    <s v="No"/>
    <s v="Yes"/>
    <n v="9"/>
    <n v="100"/>
    <s v="No"/>
    <s v="Yes"/>
    <n v="9"/>
    <n v="100"/>
    <s v="No"/>
    <s v="Yes"/>
    <n v="1"/>
    <n v="30"/>
    <s v="Yes"/>
    <s v="Yes"/>
    <n v="9"/>
    <n v="100"/>
    <s v="No"/>
    <s v="No"/>
    <s v="NA"/>
    <s v="NA"/>
    <s v="No"/>
    <s v="No"/>
    <s v="NA"/>
    <s v="NA"/>
    <s v="No"/>
    <s v="No"/>
    <s v="NA"/>
    <s v="NA"/>
    <s v="No"/>
    <n v="350"/>
    <n v="350"/>
    <n v="10"/>
    <n v="7000"/>
    <n v="64"/>
    <n v="0"/>
    <n v="0"/>
    <n v="0"/>
    <n v="100"/>
    <n v="0"/>
    <n v="0"/>
    <n v="0"/>
    <n v="0"/>
    <n v="0"/>
    <n v="100"/>
    <n v="0"/>
    <n v="0"/>
    <n v="0"/>
    <n v="4480"/>
    <n v="100"/>
    <n v="0"/>
    <n v="0"/>
    <s v="S"/>
    <n v="0"/>
    <s v="Age of Building"/>
    <n v="100"/>
    <n v="0"/>
    <n v="0"/>
    <n v="0"/>
    <n v="0"/>
    <n v="0"/>
    <n v="0"/>
    <n v="0"/>
    <n v="100"/>
    <n v="5040"/>
    <n v="100"/>
    <n v="0"/>
    <n v="0"/>
    <n v="0"/>
    <b v="1"/>
    <n v="36"/>
    <n v="0"/>
    <n v="0"/>
    <n v="100"/>
    <n v="0"/>
    <n v="1.9304140000000001"/>
    <n v="1.9304140000000001"/>
    <s v="NA"/>
    <n v="0"/>
    <n v="0.22445699999999999"/>
    <n v="20070.509999999998"/>
    <s v="NA"/>
    <n v="0"/>
    <n v="2333.6819999999998"/>
    <n v="9.3130439999999997"/>
    <n v="10"/>
    <s v="Y"/>
    <s v="NA"/>
    <n v="0"/>
    <n v="0"/>
    <n v="0"/>
    <n v="0"/>
    <n v="0"/>
    <n v="0"/>
    <n v="0"/>
    <n v="0"/>
    <n v="0"/>
    <n v="4.1158869999999999"/>
    <n v="7.1098369999999997"/>
    <n v="9.1791999999999998"/>
    <n v="0"/>
    <n v="0"/>
    <n v="0"/>
    <n v="0"/>
    <n v="0"/>
    <n v="0"/>
    <n v="0"/>
    <n v="0"/>
    <n v="0"/>
    <n v="95.884110000000007"/>
    <n v="92.890159999999995"/>
    <n v="90.820800000000006"/>
    <n v="0"/>
    <n v="0"/>
    <n v="0"/>
    <s v="NA"/>
    <s v="NA"/>
    <s v="NA"/>
    <s v="NA"/>
    <s v="NA"/>
    <s v="NA"/>
    <n v="100"/>
    <n v="100"/>
    <n v="100"/>
    <n v="0"/>
    <n v="0"/>
    <n v="0"/>
    <n v="95.889849999999996"/>
    <n v="94.132670000000005"/>
    <n v="95.889849999999996"/>
    <n v="0"/>
    <n v="0"/>
    <n v="0"/>
    <n v="0"/>
    <n v="0"/>
    <n v="0"/>
    <n v="4.1101479999999997"/>
    <n v="5.8673339999999996"/>
    <n v="4.1101479999999997"/>
    <n v="0"/>
    <n v="0"/>
    <n v="0"/>
    <n v="0"/>
    <n v="0"/>
    <n v="0"/>
    <s v="NA"/>
    <s v="NA"/>
    <s v="NA"/>
    <s v="NA"/>
    <s v="NA"/>
    <s v="NA"/>
    <s v="NA"/>
    <s v="NA"/>
    <s v="NA"/>
    <s v="NA"/>
    <s v="NA"/>
    <s v="NA"/>
    <s v="NA"/>
    <s v="NA"/>
    <s v="NA"/>
    <s v="NA"/>
    <s v="NA"/>
    <s v="NA"/>
    <s v="NA"/>
    <s v="NA"/>
    <s v="NA"/>
    <s v="NA"/>
    <s v="NA"/>
    <s v="NA"/>
    <s v="NA"/>
    <s v="NA"/>
    <s v="NA"/>
    <s v="NA"/>
    <s v="NA"/>
    <s v="NA"/>
    <n v="0"/>
    <n v="0"/>
    <n v="0"/>
    <n v="0"/>
    <n v="0"/>
    <n v="0"/>
    <n v="31.304400000000001"/>
    <n v="32.939140000000002"/>
    <n v="34.931980000000003"/>
    <n v="68.695599999999999"/>
    <n v="67.060860000000005"/>
    <n v="65.068020000000004"/>
    <n v="0"/>
    <n v="0"/>
    <n v="0"/>
    <s v="NA"/>
    <s v="NA"/>
    <s v="NA"/>
    <s v="NA"/>
    <s v="NA"/>
    <s v="NA"/>
    <s v="NA"/>
    <s v="NA"/>
    <s v="NA"/>
    <s v="NA"/>
    <s v="NA"/>
    <s v="NA"/>
    <s v="NA"/>
    <s v="NA"/>
    <s v="NA"/>
    <b v="0"/>
    <n v="0"/>
    <b v="0"/>
    <n v="0"/>
    <b v="0"/>
    <n v="0"/>
    <b v="0"/>
    <n v="0"/>
    <b v="1"/>
    <n v="100"/>
    <b v="0"/>
    <n v="0"/>
    <b v="0"/>
    <n v="0"/>
    <b v="0"/>
    <n v="0"/>
    <n v="23.096550000000001"/>
    <n v="10"/>
    <n v="30.1218"/>
    <n v="0"/>
    <n v="0"/>
    <n v="0"/>
    <n v="0"/>
    <n v="0"/>
    <n v="0"/>
    <n v="76.903450000000007"/>
    <n v="90"/>
    <n v="69.878200000000007"/>
    <n v="2.3996409999999999"/>
    <n v="5"/>
    <n v="3.4024839999999998"/>
    <n v="0"/>
    <n v="0"/>
    <n v="0"/>
    <n v="0"/>
    <n v="0"/>
    <n v="0"/>
    <n v="59.54562"/>
    <n v="77.5"/>
    <n v="46.967709999999997"/>
    <n v="0"/>
    <n v="0"/>
    <n v="0"/>
    <n v="38.054740000000002"/>
    <n v="17.5"/>
    <n v="49.629809999999999"/>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28.571429999999999"/>
    <n v="71.428569999999993"/>
    <s v="Furnace"/>
    <s v="Natural Gas"/>
    <s v="None"/>
    <s v="5-9 Years"/>
    <s v="Furnace"/>
    <s v="Natural Gas"/>
    <s v="None"/>
    <s v="0-4 Years"/>
    <s v="NA"/>
    <s v="NA"/>
    <s v="NA"/>
    <s v="NA"/>
    <s v="NA"/>
    <s v="NA"/>
    <s v="NA"/>
    <s v="NA"/>
    <s v="DX - Air"/>
    <s v="5-9 Years"/>
    <s v="DX - Air"/>
    <s v="5-9 Years"/>
    <s v="NA"/>
    <s v="NA"/>
    <s v="NA"/>
    <s v="NA"/>
    <s v="NA"/>
    <s v="NA"/>
    <s v="NA"/>
    <b v="0"/>
    <b v="0"/>
    <b v="0"/>
    <b v="0"/>
    <b v="1"/>
    <b v="0"/>
    <b v="0"/>
    <b v="0"/>
    <b v="0"/>
    <b v="0"/>
    <b v="0"/>
    <n v="46.358580000000003"/>
    <n v="1"/>
    <n v="1"/>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s v="NA"/>
    <n v="0"/>
    <n v="14"/>
    <n v="0"/>
    <n v="7"/>
    <n v="0"/>
    <s v="NA"/>
    <n v="0"/>
    <n v="0"/>
    <n v="0"/>
    <n v="11.17239"/>
    <n v="10.963660000000001"/>
    <s v="actual"/>
    <n v="116159.3"/>
    <n v="113989.1"/>
    <n v="13930.99"/>
    <n v="9816.107"/>
    <n v="9407.3410000000003"/>
    <n v="8354.2070000000003"/>
    <n v="8064.5"/>
    <n v="8263.5"/>
    <n v="9728"/>
    <n v="9874.75"/>
    <n v="9065.3880000000008"/>
    <n v="9049.6550000000007"/>
    <n v="10027.42"/>
    <n v="10577.45"/>
    <n v="11552.45"/>
    <n v="9740.0259999999998"/>
    <n v="9872.5380000000005"/>
    <n v="8596.9519999999993"/>
    <n v="8081.4790000000003"/>
    <n v="7703.1379999999999"/>
    <n v="10070.69"/>
    <n v="10283.82"/>
    <n v="8531.5679999999993"/>
    <n v="8186.0320000000002"/>
    <n v="9895.7710000000006"/>
    <n v="11474.67"/>
    <n v="0.21626600000000001"/>
    <n v="0.23632400000000001"/>
    <s v="actual"/>
    <n v="2248.5149999999999"/>
    <n v="2457.06"/>
    <n v="395.28570000000002"/>
    <n v="319.04759999999999"/>
    <n v="280.95240000000001"/>
    <n v="139.44759999999999"/>
    <n v="61.204169999999998"/>
    <n v="44.862499999999997"/>
    <n v="20.993099999999998"/>
    <n v="2.6756470000000001"/>
    <n v="36.841589999999997"/>
    <n v="121.7586"/>
    <n v="326.0487"/>
    <n v="499.39749999999998"/>
    <n v="423.41419999999999"/>
    <n v="331.41739999999999"/>
    <n v="299.9898"/>
    <n v="219.99260000000001"/>
    <n v="135.99539999999999"/>
    <n v="59.426560000000002"/>
    <n v="18.2851"/>
    <n v="15.428050000000001"/>
    <n v="50.855420000000002"/>
    <n v="169.1371"/>
    <n v="315.41789999999997"/>
    <n v="417.7002"/>
  </r>
  <r>
    <x v="208"/>
    <x v="0"/>
    <s v="core"/>
    <x v="6"/>
    <x v="0"/>
    <s v="20,001-100,000"/>
    <s v="urban"/>
    <n v="22"/>
    <n v="158.30189999999999"/>
    <n v="6012306"/>
    <n v="5411075"/>
    <n v="5411075"/>
    <n v="1909"/>
    <n v="1909"/>
    <s v="Pre-1980"/>
    <s v="F"/>
    <m/>
    <s v="Office- Admin, Professional, Government, Financial"/>
    <m/>
    <s v="Office"/>
    <s v="Office"/>
    <s v="Medium Office"/>
    <b v="0"/>
    <s v="Office"/>
    <n v="75"/>
    <s v="Other"/>
    <n v="10"/>
    <s v="NA"/>
    <n v="0"/>
    <n v="15"/>
    <n v="0"/>
    <n v="0"/>
    <n v="37980"/>
    <n v="37980"/>
    <n v="0"/>
    <x v="1"/>
    <n v="90"/>
    <n v="0"/>
    <n v="0"/>
    <n v="90"/>
    <n v="0"/>
    <n v="0"/>
    <n v="10"/>
    <n v="6"/>
    <n v="0"/>
    <n v="0"/>
    <s v="S"/>
    <n v="0"/>
    <n v="4300"/>
    <n v="393"/>
    <s v="&lt; 6000 HDD"/>
    <n v="0"/>
    <n v="100"/>
    <n v="10"/>
    <s v="Yes"/>
    <n v="45.5"/>
    <n v="45.5"/>
    <n v="151.19999999999999"/>
    <n v="45.5"/>
    <n v="0"/>
    <n v="0"/>
    <n v="0"/>
    <s v="40-49 Hrs/Wk"/>
    <n v="52"/>
    <b v="1"/>
    <b v="1"/>
    <b v="0"/>
    <b v="0"/>
    <b v="0"/>
    <b v="0"/>
    <b v="0"/>
    <b v="0"/>
    <b v="0"/>
    <s v="NA"/>
    <s v="NA"/>
    <s v="NA"/>
    <s v="NA"/>
    <s v="Yes"/>
    <n v="2"/>
    <n v="100"/>
    <s v="No"/>
    <s v="Yes"/>
    <n v="2"/>
    <n v="100"/>
    <s v="No"/>
    <s v="No"/>
    <s v="NA"/>
    <s v="NA"/>
    <s v="Unknown"/>
    <s v="Yes"/>
    <n v="1"/>
    <n v="100"/>
    <s v="No"/>
    <s v="No"/>
    <s v="NA"/>
    <s v="NA"/>
    <s v="Yes"/>
    <s v="No"/>
    <s v="NA"/>
    <s v="NA"/>
    <s v="No"/>
    <s v="No"/>
    <s v="NA"/>
    <s v="NA"/>
    <s v="No"/>
    <s v="No"/>
    <s v="NA"/>
    <s v="NA"/>
    <s v="No"/>
    <n v="270"/>
    <n v="270"/>
    <n v="10"/>
    <n v="16200"/>
    <n v="65"/>
    <n v="100"/>
    <n v="0"/>
    <n v="0"/>
    <n v="0"/>
    <n v="0"/>
    <n v="0"/>
    <n v="0"/>
    <n v="0"/>
    <n v="0"/>
    <n v="100"/>
    <n v="0"/>
    <n v="0"/>
    <n v="0"/>
    <n v="10530"/>
    <n v="100"/>
    <n v="0"/>
    <n v="0"/>
    <s v="P"/>
    <n v="100"/>
    <s v="Age of Building"/>
    <n v="100"/>
    <n v="0"/>
    <n v="0"/>
    <n v="0"/>
    <n v="0"/>
    <n v="0"/>
    <n v="0"/>
    <n v="0"/>
    <n v="100"/>
    <n v="5000"/>
    <n v="100"/>
    <n v="0"/>
    <n v="0"/>
    <n v="0"/>
    <b v="0"/>
    <n v="0"/>
    <n v="10"/>
    <n v="0"/>
    <n v="0"/>
    <n v="90"/>
    <n v="0.66390199999999999"/>
    <n v="0.66390199999999999"/>
    <s v="NA"/>
    <n v="0"/>
    <n v="2.1059999999999998E-3"/>
    <n v="25214.99"/>
    <s v="NA"/>
    <n v="0"/>
    <n v="80"/>
    <n v="8.9593769999999999"/>
    <n v="8.9725219999999997"/>
    <s v="Y"/>
    <n v="0"/>
    <n v="0"/>
    <n v="0"/>
    <n v="0"/>
    <n v="91.889240000000001"/>
    <n v="84.934290000000004"/>
    <n v="95.319640000000007"/>
    <n v="0"/>
    <n v="0"/>
    <n v="0"/>
    <n v="8.1107549999999993"/>
    <n v="15.065709999999999"/>
    <n v="4.6803549999999996"/>
    <n v="0"/>
    <n v="0"/>
    <n v="0"/>
    <n v="0"/>
    <n v="0"/>
    <n v="0"/>
    <n v="0"/>
    <n v="0"/>
    <n v="0"/>
    <n v="0"/>
    <n v="0"/>
    <n v="0"/>
    <n v="0"/>
    <n v="0"/>
    <n v="0"/>
    <n v="98.559489999999997"/>
    <n v="99.20384"/>
    <n v="98.559489999999997"/>
    <n v="1.440507"/>
    <n v="0.79615499999999995"/>
    <n v="1.440507"/>
    <n v="100"/>
    <n v="100"/>
    <n v="100"/>
    <n v="0"/>
    <n v="0"/>
    <n v="0"/>
    <s v="NA"/>
    <s v="NA"/>
    <s v="NA"/>
    <s v="NA"/>
    <s v="NA"/>
    <s v="NA"/>
    <s v="NA"/>
    <s v="NA"/>
    <s v="NA"/>
    <s v="NA"/>
    <s v="NA"/>
    <s v="NA"/>
    <s v="NA"/>
    <s v="NA"/>
    <s v="NA"/>
    <s v="NA"/>
    <s v="NA"/>
    <s v="NA"/>
    <s v="NA"/>
    <s v="NA"/>
    <s v="NA"/>
    <s v="NA"/>
    <s v="NA"/>
    <s v="NA"/>
    <n v="7.649591"/>
    <n v="8.7577099999999994"/>
    <n v="7.649591"/>
    <n v="80.959370000000007"/>
    <n v="87.90249"/>
    <n v="80.959370000000007"/>
    <n v="0"/>
    <n v="0"/>
    <n v="0"/>
    <n v="11.39104"/>
    <n v="3.3398050000000001"/>
    <n v="11.39104"/>
    <s v="NA"/>
    <s v="NA"/>
    <s v="NA"/>
    <s v="NA"/>
    <s v="NA"/>
    <s v="NA"/>
    <s v="NA"/>
    <s v="NA"/>
    <s v="NA"/>
    <s v="NA"/>
    <s v="NA"/>
    <s v="NA"/>
    <n v="10.467140000000001"/>
    <n v="2.8366389999999999"/>
    <n v="10.857900000000001"/>
    <n v="81.422110000000004"/>
    <n v="82.097650000000002"/>
    <n v="84.461749999999995"/>
    <n v="7.4534840000000004"/>
    <n v="14.659979999999999"/>
    <n v="4.3010739999999998"/>
    <n v="0"/>
    <n v="0"/>
    <n v="0"/>
    <n v="0.65727100000000005"/>
    <n v="0.405725"/>
    <n v="0.37928200000000001"/>
    <n v="0"/>
    <n v="0"/>
    <n v="0"/>
    <n v="100"/>
    <n v="100"/>
    <n v="100"/>
    <n v="0"/>
    <n v="0"/>
    <n v="0"/>
    <n v="0"/>
    <n v="0"/>
    <n v="0"/>
    <n v="0"/>
    <n v="0"/>
    <n v="0"/>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0"/>
    <n v="0"/>
    <b v="1"/>
    <n v="10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A"/>
    <s v="NA"/>
    <s v="NA"/>
    <n v="90"/>
    <n v="0"/>
    <s v="Heat Pump"/>
    <s v="Electricity"/>
    <s v="Natural Gas"/>
    <s v="10-19 Years"/>
    <s v="None"/>
    <s v="NA"/>
    <s v="NA"/>
    <s v="NA"/>
    <n v="1"/>
    <s v="Natural Gas"/>
    <n v="1150"/>
    <n v="1"/>
    <n v="1"/>
    <s v="SH"/>
    <s v="Y"/>
    <s v="N"/>
    <s v="DX - Water"/>
    <s v="10-19 Years"/>
    <s v="None"/>
    <s v="NA"/>
    <n v="1"/>
    <n v="0"/>
    <n v="0"/>
    <n v="0"/>
    <s v="NA"/>
    <s v="NA"/>
    <s v="NA"/>
    <s v="NA"/>
    <s v="NA"/>
    <s v="NA"/>
    <s v="NA"/>
    <s v="NA"/>
    <s v="NA"/>
    <s v="NA"/>
    <s v="NA"/>
    <s v="NA"/>
    <s v="NA"/>
    <s v="NA"/>
    <n v="211.30690000000001"/>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60"/>
    <n v="60"/>
    <n v="0"/>
    <n v="10"/>
    <n v="0"/>
    <n v="0"/>
    <n v="0"/>
    <n v="0"/>
    <n v="0"/>
    <n v="20.626000000000001"/>
    <n v="20.340720000000001"/>
    <s v="actual"/>
    <n v="783375.3"/>
    <n v="772540.7"/>
    <n v="82722.570000000007"/>
    <n v="71637.17"/>
    <n v="69405.990000000005"/>
    <n v="67743.64"/>
    <n v="69939"/>
    <n v="73469.14"/>
    <n v="82085.09"/>
    <n v="81018.67"/>
    <n v="35753.370000000003"/>
    <n v="34087.58"/>
    <n v="36787.69"/>
    <n v="78725.399999999994"/>
    <n v="71077.13"/>
    <n v="60643.03"/>
    <n v="62475.71"/>
    <n v="55559.76"/>
    <n v="55031.86"/>
    <n v="56039.99"/>
    <n v="79277.08"/>
    <n v="81355.06"/>
    <n v="63981.73"/>
    <n v="54210.51"/>
    <n v="62209.93"/>
    <n v="70678.92"/>
    <n v="0.174898"/>
    <n v="0.50200299999999998"/>
    <s v="model"/>
    <n v="6642.64"/>
    <n v="19066.060000000001"/>
    <s v="NA"/>
    <s v="NA"/>
    <s v="NA"/>
    <s v="NA"/>
    <s v="NA"/>
    <s v="NA"/>
    <s v="NA"/>
    <s v="NA"/>
    <s v="NA"/>
    <s v="NA"/>
    <s v="NA"/>
    <s v="NA"/>
    <s v="NA"/>
    <s v="NA"/>
    <s v="NA"/>
    <s v="NA"/>
    <s v="NA"/>
    <s v="NA"/>
    <s v="NA"/>
    <s v="NA"/>
    <s v="NA"/>
    <s v="NA"/>
    <s v="NA"/>
    <s v="NA"/>
  </r>
  <r>
    <x v="209"/>
    <x v="0"/>
    <s v="core"/>
    <x v="6"/>
    <x v="1"/>
    <s v="100,001+"/>
    <s v="urban"/>
    <n v="26"/>
    <n v="31.325510000000001"/>
    <n v="7885914"/>
    <n v="3877252"/>
    <n v="3877252"/>
    <n v="2008"/>
    <n v="2008"/>
    <s v="2004-2013"/>
    <s v="F"/>
    <m/>
    <s v="Office- Admin, Professional, Government, Financial"/>
    <m/>
    <s v="Office"/>
    <s v="Office"/>
    <s v="Medium Office"/>
    <b v="1"/>
    <s v="Office"/>
    <n v="78"/>
    <s v="Other"/>
    <n v="0"/>
    <s v="NA"/>
    <n v="0"/>
    <n v="22"/>
    <n v="0"/>
    <n v="50.833199999999998"/>
    <n v="251741"/>
    <n v="123773"/>
    <n v="127968"/>
    <x v="3"/>
    <n v="100"/>
    <n v="0"/>
    <n v="100"/>
    <n v="100"/>
    <n v="100"/>
    <n v="0"/>
    <n v="0"/>
    <n v="9"/>
    <n v="0"/>
    <n v="0"/>
    <s v="S"/>
    <n v="0"/>
    <n v="4300"/>
    <n v="393"/>
    <s v="&lt; 6000 HDD"/>
    <n v="0"/>
    <n v="100"/>
    <n v="11"/>
    <s v="Yes"/>
    <n v="55"/>
    <n v="55"/>
    <n v="60"/>
    <n v="0"/>
    <n v="0"/>
    <n v="0"/>
    <n v="0"/>
    <s v="50-59 Hrs/Wk"/>
    <n v="52"/>
    <b v="1"/>
    <b v="1"/>
    <b v="0"/>
    <b v="0"/>
    <b v="0"/>
    <b v="0"/>
    <b v="0"/>
    <b v="0"/>
    <b v="0"/>
    <s v="NA"/>
    <s v="NA"/>
    <s v="NA"/>
    <s v="NA"/>
    <s v="No"/>
    <s v="NA"/>
    <s v="NA"/>
    <s v="No"/>
    <s v="No"/>
    <s v="NA"/>
    <s v="NA"/>
    <s v="No"/>
    <s v="No"/>
    <s v="NA"/>
    <s v="NA"/>
    <s v="No"/>
    <s v="Yes"/>
    <n v="2"/>
    <n v="100"/>
    <s v="Unknown"/>
    <s v="Yes"/>
    <n v="2"/>
    <n v="100"/>
    <s v="Unknown"/>
    <s v="No"/>
    <s v="NA"/>
    <s v="NA"/>
    <s v="No"/>
    <s v="No"/>
    <s v="NA"/>
    <s v="NA"/>
    <s v="No"/>
    <s v="No"/>
    <s v="NA"/>
    <s v="NA"/>
    <s v="No"/>
    <n v="800"/>
    <n v="765"/>
    <s v="NA"/>
    <n v="95053.46"/>
    <n v="44.694830000000003"/>
    <n v="0"/>
    <n v="100"/>
    <n v="0"/>
    <n v="0"/>
    <n v="0"/>
    <n v="0"/>
    <n v="0"/>
    <n v="0"/>
    <n v="100"/>
    <n v="0"/>
    <n v="0"/>
    <n v="0"/>
    <n v="0"/>
    <n v="42483.98"/>
    <n v="0"/>
    <n v="100"/>
    <n v="0"/>
    <s v="C"/>
    <n v="0"/>
    <s v="Age of Building"/>
    <n v="66.666669999999996"/>
    <n v="33.333329999999997"/>
    <n v="0"/>
    <n v="0"/>
    <n v="33.333329999999997"/>
    <n v="66.666669999999996"/>
    <n v="0"/>
    <n v="0"/>
    <n v="0"/>
    <n v="26067"/>
    <n v="100"/>
    <n v="0"/>
    <n v="0"/>
    <n v="0"/>
    <b v="1"/>
    <n v="112"/>
    <n v="0"/>
    <n v="100"/>
    <n v="0"/>
    <n v="0"/>
    <n v="1.1827669999999999"/>
    <n v="0.60440899999999997"/>
    <n v="4.5011000000000002E-2"/>
    <n v="0"/>
    <n v="1.4187E-2"/>
    <n v="146394.6"/>
    <n v="5760"/>
    <n v="0"/>
    <n v="1756"/>
    <n v="8.2996040000000004"/>
    <n v="14"/>
    <s v="Y"/>
    <s v="NA"/>
    <n v="71.044569999999993"/>
    <n v="33.554470000000002"/>
    <n v="75.741280000000003"/>
    <n v="14.980180000000001"/>
    <n v="21.17043"/>
    <n v="15.970510000000001"/>
    <n v="0"/>
    <n v="0"/>
    <n v="0"/>
    <n v="13.975250000000001"/>
    <n v="45.275100000000002"/>
    <n v="8.2882180000000005"/>
    <n v="0"/>
    <n v="0"/>
    <n v="0"/>
    <n v="0"/>
    <n v="0"/>
    <n v="0"/>
    <n v="0"/>
    <n v="0"/>
    <n v="0"/>
    <n v="0"/>
    <n v="0"/>
    <n v="0"/>
    <n v="0"/>
    <n v="0"/>
    <n v="0"/>
    <s v="NA"/>
    <s v="NA"/>
    <s v="NA"/>
    <s v="NA"/>
    <s v="NA"/>
    <s v="NA"/>
    <n v="0"/>
    <n v="0"/>
    <n v="0"/>
    <n v="100"/>
    <n v="100"/>
    <n v="100"/>
    <s v="NA"/>
    <s v="NA"/>
    <s v="NA"/>
    <s v="NA"/>
    <s v="NA"/>
    <s v="NA"/>
    <s v="NA"/>
    <s v="NA"/>
    <s v="NA"/>
    <s v="NA"/>
    <s v="NA"/>
    <s v="NA"/>
    <s v="NA"/>
    <s v="NA"/>
    <s v="NA"/>
    <s v="NA"/>
    <s v="NA"/>
    <s v="NA"/>
    <s v="NA"/>
    <s v="NA"/>
    <s v="NA"/>
    <s v="NA"/>
    <s v="NA"/>
    <s v="NA"/>
    <n v="3.3528210000000001"/>
    <n v="7.7419349999999998"/>
    <n v="3.3528210000000001"/>
    <n v="96.647180000000006"/>
    <n v="92.25806"/>
    <n v="96.647180000000006"/>
    <n v="0"/>
    <n v="0"/>
    <n v="0"/>
    <n v="0"/>
    <n v="0"/>
    <n v="0"/>
    <s v="NA"/>
    <s v="NA"/>
    <s v="NA"/>
    <s v="NA"/>
    <s v="NA"/>
    <s v="NA"/>
    <s v="NA"/>
    <s v="NA"/>
    <s v="NA"/>
    <s v="NA"/>
    <s v="NA"/>
    <s v="NA"/>
    <n v="0"/>
    <n v="0"/>
    <n v="0"/>
    <n v="86.024749999999997"/>
    <n v="54.724899999999998"/>
    <n v="91.711780000000005"/>
    <n v="13.975250000000001"/>
    <n v="45.275100000000002"/>
    <n v="8.2882180000000005"/>
    <n v="0"/>
    <n v="0"/>
    <n v="0"/>
    <n v="0"/>
    <n v="0"/>
    <n v="0"/>
    <s v="NA"/>
    <s v="NA"/>
    <s v="NA"/>
    <s v="NA"/>
    <s v="NA"/>
    <s v="NA"/>
    <s v="NA"/>
    <s v="NA"/>
    <s v="NA"/>
    <s v="NA"/>
    <s v="NA"/>
    <s v="NA"/>
    <s v="NA"/>
    <s v="NA"/>
    <s v="NA"/>
    <s v="NA"/>
    <s v="NA"/>
    <s v="NA"/>
    <s v="NA"/>
    <s v="NA"/>
    <s v="NA"/>
    <s v="NA"/>
    <s v="NA"/>
    <s v="NA"/>
    <s v="NA"/>
    <s v="NA"/>
    <s v="NA"/>
    <s v="NA"/>
    <s v="NA"/>
    <s v="NA"/>
    <s v="NA"/>
    <n v="0"/>
    <n v="0"/>
    <n v="0"/>
    <n v="0"/>
    <n v="0"/>
    <n v="0"/>
    <n v="0"/>
    <n v="0"/>
    <n v="0"/>
    <n v="100"/>
    <n v="100"/>
    <n v="100"/>
    <n v="0"/>
    <n v="0"/>
    <n v="0"/>
    <n v="0"/>
    <n v="0"/>
    <n v="0"/>
    <n v="0"/>
    <n v="0"/>
    <n v="0"/>
    <n v="80.865600000000001"/>
    <n v="91.025639999999996"/>
    <n v="71.878699999999995"/>
    <n v="0"/>
    <n v="0"/>
    <n v="0"/>
    <n v="19.134399999999999"/>
    <n v="8.9743589999999998"/>
    <n v="28.121300000000002"/>
    <n v="0"/>
    <n v="0"/>
    <n v="0"/>
    <n v="0"/>
    <n v="0"/>
    <n v="0"/>
    <n v="0"/>
    <n v="0"/>
    <n v="0"/>
    <b v="0"/>
    <n v="0"/>
    <b v="1"/>
    <n v="53.530749999999998"/>
    <b v="0"/>
    <n v="0"/>
    <b v="0"/>
    <n v="0"/>
    <b v="0"/>
    <n v="0"/>
    <b v="1"/>
    <n v="46.469250000000002"/>
    <n v="100"/>
    <n v="100"/>
    <n v="100"/>
    <n v="0"/>
    <n v="0"/>
    <n v="0"/>
    <n v="0"/>
    <n v="0"/>
    <n v="0"/>
    <n v="0"/>
    <n v="0"/>
    <n v="0"/>
    <n v="0"/>
    <n v="0"/>
    <n v="0"/>
    <n v="0"/>
    <n v="0"/>
    <n v="0"/>
    <n v="0"/>
    <n v="0"/>
    <n v="0"/>
    <n v="0"/>
    <n v="0"/>
    <n v="0"/>
    <n v="0"/>
    <n v="0"/>
    <n v="0"/>
    <b v="0"/>
    <n v="0"/>
    <b v="1"/>
    <n v="100"/>
    <b v="0"/>
    <n v="0"/>
    <b v="0"/>
    <n v="0"/>
    <b v="0"/>
    <n v="0"/>
    <s v="VAV"/>
    <s v="standard"/>
    <s v="Variable Air Volume"/>
    <s v="A"/>
    <s v="N"/>
    <s v="NA"/>
    <s v="NA"/>
    <n v="100"/>
    <n v="0"/>
    <s v="Electric Resistance"/>
    <s v="Electricity"/>
    <s v="Natural Gas"/>
    <s v="0-4 Years"/>
    <s v="Heat Pump"/>
    <s v="Electricity"/>
    <s v="None"/>
    <s v="0-4 Years"/>
    <s v="NA"/>
    <s v="NA"/>
    <s v="NA"/>
    <s v="NA"/>
    <s v="NA"/>
    <s v="NA"/>
    <s v="NA"/>
    <s v="NA"/>
    <s v="DX - Air"/>
    <s v="0-4 Years"/>
    <s v="DX - Air"/>
    <s v="0-4 Years"/>
    <s v="NA"/>
    <s v="NA"/>
    <s v="NA"/>
    <s v="NA"/>
    <s v="NA"/>
    <s v="NA"/>
    <s v="NA"/>
    <b v="1"/>
    <b v="0"/>
    <b v="0"/>
    <b v="0"/>
    <b v="0"/>
    <b v="0"/>
    <b v="0"/>
    <b v="1"/>
    <b v="0"/>
    <b v="1"/>
    <b v="1"/>
    <n v="540"/>
    <n v="4"/>
    <n v="4"/>
    <n v="0"/>
    <n v="100"/>
    <n v="0"/>
    <n v="0"/>
    <n v="0"/>
    <n v="0"/>
    <n v="100"/>
    <n v="0"/>
    <s v="NA"/>
    <s v="NA"/>
    <s v="NA"/>
    <s v="NA"/>
    <s v="NA"/>
    <s v="NA"/>
    <s v="NA"/>
    <s v="NA"/>
    <s v="NA"/>
    <s v="NA"/>
    <s v="NA"/>
    <s v="NA"/>
    <s v="NA"/>
    <s v="NA"/>
    <s v="NA"/>
    <s v="NA"/>
    <s v="NA"/>
    <s v="NA"/>
    <s v="NA"/>
    <s v="NA"/>
    <s v="NA"/>
    <s v="NA"/>
    <s v="NA"/>
    <s v="NA"/>
    <s v="NA"/>
    <s v="NA"/>
    <s v="NA"/>
    <b v="0"/>
    <b v="0"/>
    <b v="0"/>
    <b v="1"/>
    <b v="0"/>
    <b v="0"/>
    <s v="NA"/>
    <s v="NA"/>
    <s v="NA"/>
    <s v="NA"/>
    <s v="NA"/>
    <s v="NA"/>
    <s v="NA"/>
    <s v="NA"/>
    <s v="NA"/>
    <s v="NA"/>
    <s v="NA"/>
    <s v="NA"/>
    <s v="NA"/>
    <s v="NA"/>
    <s v="NA"/>
    <s v="NA"/>
    <n v="0"/>
    <n v="0"/>
    <n v="0"/>
    <x v="1"/>
    <s v="NA"/>
    <s v="NA"/>
    <n v="0"/>
    <n v="0"/>
    <n v="0"/>
    <s v="NA"/>
    <s v="NA"/>
    <s v="NA"/>
    <s v="NA"/>
    <s v="NA"/>
    <s v="NA"/>
    <n v="0"/>
    <s v="NA"/>
    <s v="NA"/>
    <s v="NA"/>
    <s v="NA"/>
    <s v="NA"/>
    <s v="NA"/>
    <n v="0"/>
    <s v="NA"/>
    <s v="NA"/>
    <n v="13.326589999999999"/>
    <n v="13.10778"/>
    <s v="actual"/>
    <n v="1649471"/>
    <n v="1622389"/>
    <n v="183532.3"/>
    <n v="139696.6"/>
    <n v="133477.1"/>
    <n v="126139.4"/>
    <n v="125156.7"/>
    <n v="125492.4"/>
    <n v="137816.9"/>
    <n v="143409.9"/>
    <n v="128197.3"/>
    <n v="122306.2"/>
    <n v="130895.9"/>
    <n v="153350.70000000001"/>
    <n v="155491.70000000001"/>
    <n v="132987.4"/>
    <n v="137453.29999999999"/>
    <n v="122742"/>
    <n v="119224.8"/>
    <n v="116083.3"/>
    <n v="148755.70000000001"/>
    <n v="151617.79999999999"/>
    <n v="127129.1"/>
    <n v="119559"/>
    <n v="136688.4"/>
    <n v="154656.6"/>
    <n v="1.4749999999999999E-2"/>
    <n v="1.7503999999999999E-2"/>
    <s v="actual"/>
    <n v="1825.7059999999999"/>
    <n v="2166.54"/>
    <n v="428.351"/>
    <n v="342.76670000000001"/>
    <n v="193.2414"/>
    <n v="80.571119999999993"/>
    <n v="36.049570000000003"/>
    <n v="15.501569999999999"/>
    <n v="10.774290000000001"/>
    <n v="10.195399999999999"/>
    <n v="30.114940000000001"/>
    <n v="63.614220000000003"/>
    <n v="228.4375"/>
    <n v="386.08819999999997"/>
    <n v="373.3503"/>
    <n v="292.23099999999999"/>
    <n v="264.51949999999999"/>
    <n v="193.98089999999999"/>
    <n v="119.91549999999999"/>
    <n v="52.400039999999997"/>
    <n v="16.123090000000001"/>
    <n v="13.603859999999999"/>
    <n v="44.842350000000003"/>
    <n v="149.1386"/>
    <n v="278.12329999999997"/>
    <n v="368.31180000000001"/>
  </r>
  <r>
    <x v="210"/>
    <x v="0"/>
    <s v="core"/>
    <x v="7"/>
    <x v="0"/>
    <s v="&lt;20,001"/>
    <s v="urban"/>
    <n v="81"/>
    <n v="111.0321"/>
    <n v="1250887"/>
    <n v="1250887"/>
    <n v="1250887"/>
    <n v="1992"/>
    <n v="1992"/>
    <s v="1981-2003"/>
    <s v="F"/>
    <s v="Other"/>
    <s v="Other"/>
    <s v="Other"/>
    <s v="Other"/>
    <s v="Other"/>
    <s v="Other"/>
    <b v="0"/>
    <s v="Assembly / Recreation"/>
    <n v="54"/>
    <s v="Office"/>
    <n v="30"/>
    <s v="Other"/>
    <n v="1"/>
    <n v="15"/>
    <n v="0"/>
    <n v="0"/>
    <n v="11266"/>
    <n v="11266"/>
    <n v="0"/>
    <x v="0"/>
    <n v="100"/>
    <n v="0"/>
    <n v="0"/>
    <n v="100"/>
    <n v="0"/>
    <n v="0"/>
    <n v="0"/>
    <n v="1"/>
    <n v="0"/>
    <n v="60"/>
    <s v="S"/>
    <n v="0"/>
    <n v="4401"/>
    <n v="397"/>
    <s v="&lt; 6000 HDD"/>
    <n v="100"/>
    <n v="0"/>
    <n v="0"/>
    <s v="Yes"/>
    <n v="55"/>
    <n v="55"/>
    <n v="55"/>
    <n v="55"/>
    <n v="0"/>
    <n v="0"/>
    <n v="0"/>
    <s v="50-59 Hrs/Wk"/>
    <n v="52"/>
    <b v="1"/>
    <b v="1"/>
    <b v="1"/>
    <b v="0"/>
    <b v="0"/>
    <b v="0"/>
    <b v="0"/>
    <b v="0"/>
    <b v="0"/>
    <b v="1"/>
    <b v="0"/>
    <b v="0"/>
    <n v="150"/>
    <s v="Yes"/>
    <n v="0"/>
    <s v="NA"/>
    <s v="Yes"/>
    <s v="No"/>
    <s v="NA"/>
    <s v="NA"/>
    <s v="No"/>
    <s v="No"/>
    <s v="NA"/>
    <s v="NA"/>
    <s v="No"/>
    <s v="No"/>
    <s v="NA"/>
    <s v="NA"/>
    <s v="No"/>
    <s v="No"/>
    <s v="NA"/>
    <s v="NA"/>
    <s v="No"/>
    <s v="No"/>
    <s v="NA"/>
    <s v="NA"/>
    <s v="No"/>
    <s v="No"/>
    <s v="NA"/>
    <s v="NA"/>
    <s v="No"/>
    <s v="No"/>
    <s v="NA"/>
    <s v="NA"/>
    <s v="No"/>
    <n v="480"/>
    <n v="0"/>
    <n v="9"/>
    <n v="4320"/>
    <n v="45"/>
    <n v="0"/>
    <n v="0"/>
    <n v="0"/>
    <n v="0"/>
    <n v="0"/>
    <n v="100"/>
    <n v="0"/>
    <n v="0"/>
    <n v="0"/>
    <n v="100"/>
    <n v="0"/>
    <n v="0"/>
    <n v="0"/>
    <n v="1944"/>
    <n v="22.22222"/>
    <n v="77.777780000000007"/>
    <n v="0"/>
    <s v="P"/>
    <n v="46.666670000000003"/>
    <s v="0-5 years"/>
    <n v="100"/>
    <n v="0"/>
    <n v="0"/>
    <n v="0"/>
    <n v="100"/>
    <n v="0"/>
    <n v="0"/>
    <n v="0"/>
    <n v="0"/>
    <n v="16944.62"/>
    <n v="100"/>
    <n v="0"/>
    <n v="0"/>
    <n v="0"/>
    <b v="0"/>
    <n v="0"/>
    <n v="100"/>
    <n v="0"/>
    <n v="0"/>
    <n v="0"/>
    <n v="0.52265300000000003"/>
    <n v="0.52265300000000003"/>
    <s v="NA"/>
    <n v="0"/>
    <n v="0.33652700000000002"/>
    <n v="5888.2120000000004"/>
    <s v="NA"/>
    <n v="0"/>
    <n v="3791.3180000000002"/>
    <n v="10.23021"/>
    <n v="11.019130000000001"/>
    <s v="Y"/>
    <s v="NA"/>
    <n v="0"/>
    <n v="0"/>
    <n v="0"/>
    <n v="92.769689999999997"/>
    <n v="88.309569999999994"/>
    <n v="96.783230000000003"/>
    <n v="0"/>
    <n v="0"/>
    <n v="0"/>
    <n v="3.1842359999999998"/>
    <n v="3.0326770000000001"/>
    <n v="1.847988"/>
    <n v="0"/>
    <n v="0"/>
    <n v="0"/>
    <n v="0"/>
    <n v="0"/>
    <n v="0"/>
    <n v="0.45108300000000001"/>
    <n v="4.3370920000000002"/>
    <n v="0.48266500000000001"/>
    <n v="3.594992"/>
    <n v="4.3206579999999999"/>
    <n v="0.88611300000000004"/>
    <n v="0"/>
    <n v="0"/>
    <n v="0"/>
    <n v="91.466359999999995"/>
    <n v="96.053600000000003"/>
    <n v="91.466359999999995"/>
    <n v="8.5336449999999999"/>
    <n v="3.9464039999999998"/>
    <n v="8.5336449999999999"/>
    <n v="48.164859999999997"/>
    <n v="47.670659999999998"/>
    <n v="48.164859999999997"/>
    <n v="51.835140000000003"/>
    <n v="52.329340000000002"/>
    <n v="51.835140000000003"/>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2.769689999999997"/>
    <n v="88.309569999999994"/>
    <n v="96.783230000000003"/>
    <n v="5.2455449999999999"/>
    <n v="5.9076380000000004"/>
    <n v="1.84402"/>
    <n v="0"/>
    <n v="0"/>
    <n v="0"/>
    <n v="1.984766"/>
    <n v="5.7827890000000002"/>
    <n v="1.372746"/>
    <s v="NA"/>
    <s v="NA"/>
    <s v="NA"/>
    <s v="NA"/>
    <s v="NA"/>
    <s v="NA"/>
    <s v="NA"/>
    <s v="NA"/>
    <s v="NA"/>
    <s v="NA"/>
    <s v="NA"/>
    <s v="NA"/>
    <s v="NA"/>
    <s v="NA"/>
    <s v="NA"/>
    <b v="0"/>
    <n v="0"/>
    <b v="0"/>
    <n v="0"/>
    <b v="0"/>
    <n v="0"/>
    <b v="0"/>
    <n v="0"/>
    <b v="1"/>
    <n v="100"/>
    <b v="0"/>
    <n v="0"/>
    <b v="0"/>
    <n v="0"/>
    <b v="0"/>
    <n v="0"/>
    <n v="0"/>
    <n v="0"/>
    <n v="0"/>
    <n v="93.371219999999994"/>
    <n v="80"/>
    <n v="93.371219999999994"/>
    <n v="0"/>
    <n v="0"/>
    <n v="0"/>
    <n v="6.6287820000000002"/>
    <n v="20"/>
    <n v="6.6287820000000002"/>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
    <s v="NA"/>
    <s v="NA"/>
    <n v="0"/>
    <n v="100"/>
    <s v="Furnace"/>
    <s v="Natural Gas"/>
    <s v="None"/>
    <s v="0-4 Years"/>
    <s v="Furnace"/>
    <s v="Natural Gas"/>
    <s v="None"/>
    <s v="0-4 Years"/>
    <s v="NA"/>
    <s v="NA"/>
    <s v="NA"/>
    <s v="NA"/>
    <s v="NA"/>
    <s v="NA"/>
    <s v="NA"/>
    <s v="NA"/>
    <s v="DX - Air"/>
    <s v="0-4 Years"/>
    <s v="DX - Air"/>
    <s v="0-4 Years"/>
    <s v="NA"/>
    <s v="NA"/>
    <s v="NA"/>
    <s v="NA"/>
    <s v="NA"/>
    <s v="NA"/>
    <s v="NA"/>
    <b v="0"/>
    <b v="0"/>
    <b v="0"/>
    <b v="0"/>
    <b v="0"/>
    <b v="1"/>
    <b v="0"/>
    <b v="0"/>
    <b v="0"/>
    <b v="0"/>
    <b v="0"/>
    <n v="398"/>
    <n v="10"/>
    <n v="10"/>
    <n v="100"/>
    <n v="0"/>
    <n v="0"/>
    <n v="0"/>
    <n v="0"/>
    <n v="0"/>
    <n v="100"/>
    <n v="0"/>
    <s v="NA"/>
    <s v="NA"/>
    <s v="NA"/>
    <s v="NA"/>
    <s v="NA"/>
    <s v="NA"/>
    <s v="NA"/>
    <s v="NA"/>
    <s v="NA"/>
    <s v="NA"/>
    <s v="NA"/>
    <s v="NA"/>
    <s v="NA"/>
    <s v="NA"/>
    <s v="NA"/>
    <s v="NA"/>
    <s v="NA"/>
    <s v="NA"/>
    <s v="NA"/>
    <s v="NA"/>
    <n v="1"/>
    <n v="0"/>
    <n v="0"/>
    <n v="0"/>
    <n v="0"/>
    <n v="0"/>
    <n v="0"/>
    <b v="0"/>
    <b v="0"/>
    <b v="0"/>
    <b v="0"/>
    <b v="0"/>
    <b v="1"/>
    <n v="0"/>
    <s v="N"/>
    <s v="N"/>
    <s v="N"/>
    <s v="N"/>
    <s v="E"/>
    <s v="N"/>
    <s v="E"/>
    <s v="NA"/>
    <s v="NA"/>
    <s v="NA"/>
    <s v="NA"/>
    <s v="NA"/>
    <s v="NA"/>
    <s v="NA"/>
    <s v="NA"/>
    <n v="0"/>
    <n v="0"/>
    <n v="0"/>
    <x v="1"/>
    <s v="NA"/>
    <s v="NA"/>
    <n v="0"/>
    <n v="0"/>
    <n v="0"/>
    <s v="NA"/>
    <s v="NA"/>
    <s v="NA"/>
    <s v="NA"/>
    <s v="NA"/>
    <s v="NA"/>
    <n v="0"/>
    <n v="58"/>
    <n v="0"/>
    <n v="14"/>
    <n v="11"/>
    <n v="3"/>
    <n v="0"/>
    <n v="0"/>
    <n v="0"/>
    <n v="0"/>
    <n v="10.28589"/>
    <n v="10.251200000000001"/>
    <s v="actual"/>
    <n v="115880.8"/>
    <n v="115490"/>
    <n v="13851.48"/>
    <n v="10687.88"/>
    <n v="8832.86"/>
    <n v="7345.4709999999995"/>
    <n v="7832.2259999999997"/>
    <n v="7856.05"/>
    <n v="7966.98"/>
    <n v="8165.4340000000002"/>
    <n v="8328.2759999999998"/>
    <n v="9486.8970000000008"/>
    <n v="11556.36"/>
    <n v="13970.91"/>
    <n v="13403.31"/>
    <n v="11039.88"/>
    <n v="10609.67"/>
    <n v="8920.33"/>
    <n v="7610.8209999999999"/>
    <n v="6979.5839999999998"/>
    <n v="8485.9089999999997"/>
    <n v="8912.4429999999993"/>
    <n v="7180.3879999999999"/>
    <n v="8309.9850000000006"/>
    <n v="10823.57"/>
    <n v="13214.1"/>
    <n v="0.94068200000000002"/>
    <n v="1.0508150000000001"/>
    <s v="actual"/>
    <n v="10597.72"/>
    <n v="11838.48"/>
    <n v="2289.6210000000001"/>
    <n v="1288.8789999999999"/>
    <n v="1146.432"/>
    <n v="564.01030000000003"/>
    <n v="290.7242"/>
    <n v="203.2654"/>
    <n v="122.17700000000001"/>
    <n v="105.32689999999999"/>
    <n v="204.11680000000001"/>
    <n v="593.37929999999994"/>
    <n v="1320.421"/>
    <n v="2469.3719999999998"/>
    <n v="2090.0920000000001"/>
    <n v="1630.1110000000001"/>
    <n v="1414.915"/>
    <n v="1043.701"/>
    <n v="613.30899999999997"/>
    <n v="260.92529999999999"/>
    <n v="56.488979999999998"/>
    <n v="69.938739999999996"/>
    <n v="258.23540000000003"/>
    <n v="852.71460000000002"/>
    <n v="1503.683"/>
    <n v="2044.3630000000001"/>
  </r>
  <r>
    <x v="211"/>
    <x v="0"/>
    <s v="core"/>
    <x v="0"/>
    <x v="1"/>
    <s v="&lt;100,001"/>
    <s v="urban"/>
    <n v="53"/>
    <n v="62.683140000000002"/>
    <n v="2282293"/>
    <n v="2282293"/>
    <n v="1415022"/>
    <n v="2012"/>
    <n v="2012"/>
    <s v="2004-2013"/>
    <s v="F"/>
    <m/>
    <s v="Halfway House"/>
    <m/>
    <s v="Other"/>
    <s v="Lodging"/>
    <s v="Lodging"/>
    <b v="0"/>
    <s v="Guest Room"/>
    <n v="31"/>
    <s v="Dining"/>
    <n v="10"/>
    <s v="Kitchen"/>
    <n v="7"/>
    <n v="50"/>
    <n v="0"/>
    <n v="0"/>
    <n v="36410"/>
    <n v="36410"/>
    <n v="0"/>
    <x v="1"/>
    <n v="100"/>
    <n v="0"/>
    <n v="0"/>
    <n v="62"/>
    <n v="0"/>
    <n v="0"/>
    <n v="0"/>
    <n v="4"/>
    <n v="1"/>
    <n v="0"/>
    <s v="S"/>
    <n v="0"/>
    <n v="4300"/>
    <n v="393"/>
    <s v="&lt; 6000 HDD"/>
    <n v="100"/>
    <n v="0"/>
    <n v="0"/>
    <s v="Yes"/>
    <n v="154.69999999999999"/>
    <n v="109.27"/>
    <n v="109.27"/>
    <n v="109.27"/>
    <n v="1"/>
    <n v="1"/>
    <n v="0.8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82"/>
    <n v="382"/>
    <n v="10"/>
    <n v="15280"/>
    <n v="23.3"/>
    <n v="50"/>
    <n v="0"/>
    <n v="0"/>
    <n v="50"/>
    <n v="0"/>
    <n v="0"/>
    <n v="0"/>
    <n v="0"/>
    <n v="100"/>
    <n v="0"/>
    <n v="0"/>
    <n v="0"/>
    <n v="0"/>
    <n v="3560.24"/>
    <n v="0"/>
    <n v="100"/>
    <n v="0"/>
    <s v="P"/>
    <n v="43.133049999999997"/>
    <s v="Age of Building"/>
    <n v="100"/>
    <n v="0"/>
    <n v="0"/>
    <n v="0"/>
    <n v="0"/>
    <n v="0"/>
    <n v="0"/>
    <n v="0"/>
    <n v="100"/>
    <n v="7965"/>
    <n v="100"/>
    <n v="0"/>
    <n v="0"/>
    <n v="0"/>
    <b v="1"/>
    <n v="50"/>
    <n v="0"/>
    <n v="0"/>
    <n v="0"/>
    <n v="100"/>
    <n v="0.634965"/>
    <n v="0.634965"/>
    <s v="NA"/>
    <n v="3.516E-3"/>
    <n v="2.1752000000000001E-2"/>
    <n v="23119.06"/>
    <s v="NA"/>
    <n v="128"/>
    <n v="792"/>
    <n v="8.7055349999999994"/>
    <n v="10.109769999999999"/>
    <s v="Y"/>
    <n v="5"/>
    <n v="0"/>
    <n v="0"/>
    <n v="0"/>
    <n v="74.576369999999997"/>
    <n v="54.374609999999997"/>
    <n v="84.058850000000007"/>
    <n v="0"/>
    <n v="0"/>
    <n v="0"/>
    <n v="25.423629999999999"/>
    <n v="45.625390000000003"/>
    <n v="15.94115"/>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7.0670120000000001"/>
    <n v="10.23873"/>
    <n v="7.0670120000000001"/>
    <n v="92.932990000000004"/>
    <n v="89.761269999999996"/>
    <n v="92.932990000000004"/>
    <n v="0"/>
    <n v="0"/>
    <n v="0"/>
    <s v="NA"/>
    <s v="NA"/>
    <s v="NA"/>
    <s v="NA"/>
    <s v="NA"/>
    <s v="NA"/>
    <s v="NA"/>
    <s v="NA"/>
    <s v="NA"/>
    <s v="NA"/>
    <s v="NA"/>
    <s v="NA"/>
    <n v="0"/>
    <n v="0"/>
    <n v="0"/>
    <n v="74.576369999999997"/>
    <n v="54.374609999999997"/>
    <n v="84.058850000000007"/>
    <n v="6.0948719999999996"/>
    <n v="13.36145"/>
    <n v="3.821612"/>
    <n v="0"/>
    <n v="0"/>
    <n v="0"/>
    <n v="19.328759999999999"/>
    <n v="32.263930000000002"/>
    <n v="12.119529999999999"/>
    <s v="NA"/>
    <s v="NA"/>
    <s v="NA"/>
    <s v="NA"/>
    <s v="NA"/>
    <s v="NA"/>
    <s v="NA"/>
    <s v="NA"/>
    <s v="NA"/>
    <s v="NA"/>
    <s v="NA"/>
    <s v="NA"/>
    <s v="NA"/>
    <s v="NA"/>
    <s v="NA"/>
    <b v="0"/>
    <n v="0"/>
    <b v="0"/>
    <n v="0"/>
    <b v="1"/>
    <n v="7.8455950000000003"/>
    <b v="1"/>
    <n v="19.810459999999999"/>
    <b v="1"/>
    <n v="57.925829999999998"/>
    <b v="0"/>
    <n v="0"/>
    <b v="1"/>
    <n v="14.41812"/>
    <b v="0"/>
    <n v="0"/>
    <n v="0"/>
    <n v="0"/>
    <n v="0"/>
    <n v="0"/>
    <n v="0"/>
    <n v="0"/>
    <n v="0"/>
    <n v="0"/>
    <n v="0"/>
    <n v="100"/>
    <n v="100"/>
    <n v="100"/>
    <n v="0"/>
    <n v="0"/>
    <n v="0"/>
    <n v="0"/>
    <n v="0"/>
    <n v="0"/>
    <n v="0"/>
    <n v="0"/>
    <n v="0"/>
    <n v="92.424239999999998"/>
    <n v="87.5"/>
    <n v="96.635850000000005"/>
    <n v="0"/>
    <n v="0"/>
    <n v="0"/>
    <n v="0"/>
    <n v="0"/>
    <n v="0"/>
    <n v="0"/>
    <n v="0"/>
    <n v="0"/>
    <n v="7.5757580000000004"/>
    <n v="12.5"/>
    <n v="3.3641529999999999"/>
    <n v="0"/>
    <n v="0"/>
    <n v="0"/>
    <b v="1"/>
    <n v="7.5757580000000004"/>
    <b v="1"/>
    <n v="92.424239999999998"/>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Y"/>
    <n v="18"/>
    <n v="11.25"/>
    <n v="5.1546919999999998"/>
    <n v="94.845309999999998"/>
    <s v="Boiler"/>
    <s v="Natural Gas"/>
    <s v="Natural Gas"/>
    <s v="0-4 Years"/>
    <s v="Boiler"/>
    <s v="Natural Gas"/>
    <s v="Natural Gas"/>
    <s v="0-4 Years"/>
    <n v="2"/>
    <s v="Natural Gas"/>
    <n v="600"/>
    <n v="1"/>
    <n v="1"/>
    <s v="SH"/>
    <s v="Y"/>
    <s v="Y"/>
    <s v="DX - Air"/>
    <s v="0-4 Years"/>
    <s v="DX - Air"/>
    <s v="0-4 Years"/>
    <s v="NA"/>
    <s v="NA"/>
    <s v="NA"/>
    <s v="NA"/>
    <s v="NA"/>
    <s v="NA"/>
    <s v="NA"/>
    <s v="NA"/>
    <s v="NA"/>
    <s v="NA"/>
    <s v="NA"/>
    <s v="NA"/>
    <s v="NA"/>
    <s v="NA"/>
    <s v="NA"/>
    <s v="NA"/>
    <s v="NA"/>
    <s v="NA"/>
    <n v="250"/>
    <n v="1"/>
    <n v="1"/>
    <n v="100"/>
    <n v="0"/>
    <n v="0"/>
    <n v="0"/>
    <n v="0"/>
    <n v="0"/>
    <n v="100"/>
    <n v="0"/>
    <s v="NA"/>
    <s v="NA"/>
    <s v="NA"/>
    <s v="NA"/>
    <s v="NA"/>
    <s v="NA"/>
    <s v="NA"/>
    <s v="NA"/>
    <s v="NA"/>
    <b v="0"/>
    <n v="0"/>
    <s v="NA"/>
    <s v="NA"/>
    <b v="1"/>
    <n v="225"/>
    <s v="T8"/>
    <b v="0"/>
    <n v="0"/>
    <s v="NA"/>
    <s v="NA"/>
    <n v="0"/>
    <n v="0"/>
    <n v="0"/>
    <n v="1"/>
    <n v="6"/>
    <n v="0"/>
    <n v="3"/>
    <b v="0"/>
    <b v="0"/>
    <b v="0"/>
    <b v="1"/>
    <b v="0"/>
    <b v="0"/>
    <n v="2500"/>
    <s v="E"/>
    <s v="E"/>
    <s v="N"/>
    <s v="E"/>
    <s v="G"/>
    <s v="N"/>
    <s v="E"/>
    <s v="NA"/>
    <s v="NA"/>
    <s v="NA"/>
    <b v="1"/>
    <s v="L"/>
    <n v="100"/>
    <n v="6"/>
    <n v="0"/>
    <n v="41"/>
    <n v="67"/>
    <n v="0"/>
    <x v="0"/>
    <n v="0"/>
    <s v="N"/>
    <n v="0"/>
    <n v="0"/>
    <n v="0"/>
    <b v="0"/>
    <b v="0"/>
    <s v="None"/>
    <b v="0"/>
    <b v="0"/>
    <s v="None"/>
    <s v="NA"/>
    <n v="0"/>
    <n v="0"/>
    <n v="0"/>
    <n v="0"/>
    <n v="2"/>
    <s v="NA"/>
    <n v="0"/>
    <n v="0"/>
    <n v="0"/>
    <n v="19.689029999999999"/>
    <n v="20.797280000000001"/>
    <s v="actual"/>
    <n v="716877.4"/>
    <n v="757229.1"/>
    <n v="59313.79"/>
    <n v="56193.1"/>
    <n v="61593.1"/>
    <n v="57372.41"/>
    <n v="61537.26"/>
    <n v="58365.32"/>
    <n v="57683.62"/>
    <n v="57321.38"/>
    <n v="58500.65"/>
    <n v="65460.73"/>
    <n v="65919.91"/>
    <n v="57616.13"/>
    <n v="64312.61"/>
    <n v="58088.81"/>
    <n v="64312.61"/>
    <n v="62238.01"/>
    <n v="64312.61"/>
    <n v="62238.01"/>
    <n v="64312.61"/>
    <n v="64312.61"/>
    <n v="62238.01"/>
    <n v="64312.61"/>
    <n v="62238.01"/>
    <n v="64312.61"/>
    <n v="0.32273499999999999"/>
    <n v="0.302095"/>
    <s v="actual"/>
    <n v="11750.76"/>
    <n v="10999.29"/>
    <n v="1599.655"/>
    <n v="1290.345"/>
    <n v="1172.828"/>
    <n v="881.73490000000004"/>
    <n v="718.64440000000002"/>
    <n v="399.7022"/>
    <n v="341.33229999999998"/>
    <n v="273.09199999999998"/>
    <n v="490.80459999999999"/>
    <n v="983.11210000000005"/>
    <n v="1391.25"/>
    <n v="2208.2649999999999"/>
    <n v="1646.0050000000001"/>
    <n v="1317.5830000000001"/>
    <n v="1236.864"/>
    <n v="963.8605"/>
    <n v="693.23760000000004"/>
    <n v="431.59859999999998"/>
    <n v="303.0385"/>
    <n v="293.5677"/>
    <n v="403.18610000000001"/>
    <n v="803.09950000000003"/>
    <n v="1280.1869999999999"/>
    <n v="1627.0640000000001"/>
  </r>
  <r>
    <x v="212"/>
    <x v="0"/>
    <s v="core"/>
    <x v="10"/>
    <x v="0"/>
    <s v="&lt;50,001"/>
    <s v="urban"/>
    <n v="43"/>
    <n v="121.3698"/>
    <n v="211183.5"/>
    <n v="211183.5"/>
    <n v="211183.5"/>
    <n v="1959"/>
    <n v="1959"/>
    <s v="Pre-1980"/>
    <s v="F"/>
    <m/>
    <s v="Assisted Living"/>
    <m/>
    <s v="Hotel-Motel"/>
    <s v="Lodging"/>
    <s v="Lodging"/>
    <b v="0"/>
    <s v="Guest Room"/>
    <n v="50"/>
    <s v="Laundry / Housekeeping"/>
    <n v="8"/>
    <s v="NA"/>
    <n v="0"/>
    <n v="42"/>
    <n v="0"/>
    <n v="0"/>
    <n v="1740"/>
    <n v="1740"/>
    <n v="0"/>
    <x v="4"/>
    <n v="100"/>
    <n v="0"/>
    <n v="0"/>
    <n v="100"/>
    <n v="0"/>
    <n v="0"/>
    <n v="0"/>
    <n v="2"/>
    <n v="1"/>
    <n v="1"/>
    <s v="S"/>
    <n v="0"/>
    <n v="4401"/>
    <n v="397"/>
    <s v="&lt; 6000 HDD"/>
    <n v="100"/>
    <n v="0"/>
    <n v="0"/>
    <s v="No"/>
    <n v="168"/>
    <n v="168"/>
    <n v="168"/>
    <n v="98"/>
    <n v="1"/>
    <n v="1"/>
    <n v="1"/>
    <s v="120-168 Hrs/Wk"/>
    <n v="52"/>
    <b v="1"/>
    <b v="1"/>
    <b v="1"/>
    <b v="0"/>
    <b v="0"/>
    <b v="0"/>
    <b v="0"/>
    <b v="0"/>
    <b v="1"/>
    <b v="1"/>
    <b v="0"/>
    <b v="1"/>
    <n v="7"/>
    <s v="No"/>
    <s v="NA"/>
    <s v="NA"/>
    <s v="No"/>
    <s v="No"/>
    <s v="NA"/>
    <s v="NA"/>
    <s v="No"/>
    <s v="No"/>
    <s v="NA"/>
    <s v="NA"/>
    <s v="No"/>
    <s v="Yes"/>
    <n v="2"/>
    <n v="50"/>
    <s v="No"/>
    <s v="Yes"/>
    <n v="4"/>
    <n v="100"/>
    <s v="No"/>
    <s v="No"/>
    <s v="NA"/>
    <s v="NA"/>
    <s v="No"/>
    <s v="Yes"/>
    <s v="NA"/>
    <n v="100"/>
    <s v="No"/>
    <s v="Yes"/>
    <n v="2"/>
    <n v="100"/>
    <s v="No"/>
    <n v="222"/>
    <n v="0"/>
    <n v="8"/>
    <n v="3552"/>
    <n v="15"/>
    <n v="0"/>
    <n v="0"/>
    <n v="0"/>
    <n v="0"/>
    <n v="0"/>
    <n v="0"/>
    <n v="0"/>
    <n v="100"/>
    <n v="0"/>
    <n v="100"/>
    <n v="0"/>
    <n v="0"/>
    <n v="0"/>
    <n v="532.79999999999995"/>
    <n v="0"/>
    <n v="100"/>
    <n v="0"/>
    <s v="P"/>
    <n v="40"/>
    <s v="5-10 years"/>
    <n v="100"/>
    <n v="0"/>
    <n v="0"/>
    <n v="0"/>
    <n v="0"/>
    <n v="0"/>
    <n v="0"/>
    <n v="100"/>
    <n v="0"/>
    <n v="995.49639999999999"/>
    <n v="0"/>
    <n v="0"/>
    <n v="100"/>
    <n v="0"/>
    <b v="0"/>
    <n v="0"/>
    <n v="0"/>
    <n v="0"/>
    <n v="0"/>
    <n v="100"/>
    <n v="1.4335180000000001"/>
    <n v="1.4335180000000001"/>
    <s v="NA"/>
    <n v="0"/>
    <n v="0.38793100000000003"/>
    <n v="2494.3209999999999"/>
    <s v="NA"/>
    <n v="0"/>
    <n v="675"/>
    <n v="6.9758519999999997"/>
    <n v="7.8459859999999999"/>
    <s v="Y"/>
    <n v="0"/>
    <n v="0"/>
    <n v="0"/>
    <n v="0"/>
    <n v="4.9612569999999998"/>
    <n v="8.4091369999999994"/>
    <n v="17.20167"/>
    <n v="0"/>
    <n v="0"/>
    <n v="0"/>
    <n v="4.4566819999999998"/>
    <n v="17.346"/>
    <n v="8.5958810000000003"/>
    <n v="0"/>
    <n v="0"/>
    <n v="0"/>
    <n v="0"/>
    <n v="0"/>
    <n v="0"/>
    <n v="0"/>
    <n v="0"/>
    <n v="0"/>
    <n v="90.582059999999998"/>
    <n v="74.244870000000006"/>
    <n v="74.202449999999999"/>
    <n v="0"/>
    <n v="0"/>
    <n v="0"/>
    <s v="NA"/>
    <s v="NA"/>
    <s v="NA"/>
    <s v="NA"/>
    <s v="NA"/>
    <s v="NA"/>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4.9612569999999998"/>
    <n v="8.4091369999999994"/>
    <n v="17.20167"/>
    <n v="3.0949179999999998"/>
    <n v="4.3364989999999999"/>
    <n v="2.5352760000000001"/>
    <n v="0"/>
    <n v="0"/>
    <n v="0"/>
    <n v="91.943820000000002"/>
    <n v="87.254360000000005"/>
    <n v="80.263050000000007"/>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1"/>
    <n v="59.259259999999998"/>
    <b v="0"/>
    <n v="0"/>
    <b v="1"/>
    <n v="40.74074000000000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4"/>
    <n v="96"/>
    <s v="Furnace"/>
    <s v="Natural Gas"/>
    <s v="Electricity"/>
    <s v="0-4 Years"/>
    <s v="Electric Resistance"/>
    <s v="Electricity"/>
    <s v="None"/>
    <s v="0-4 Years"/>
    <s v="NA"/>
    <s v="NA"/>
    <s v="NA"/>
    <s v="NA"/>
    <s v="NA"/>
    <s v="NA"/>
    <s v="NA"/>
    <s v="NA"/>
    <s v="DX - Air"/>
    <s v="0-4 Years"/>
    <s v="None"/>
    <s v="NA"/>
    <s v="NA"/>
    <s v="NA"/>
    <s v="NA"/>
    <s v="NA"/>
    <s v="NA"/>
    <s v="NA"/>
    <s v="NA"/>
    <b v="0"/>
    <b v="0"/>
    <b v="0"/>
    <b v="0"/>
    <b v="0"/>
    <b v="1"/>
    <b v="0"/>
    <b v="0"/>
    <b v="0"/>
    <b v="0"/>
    <b v="0"/>
    <n v="15.353999999999999"/>
    <n v="5"/>
    <n v="5"/>
    <n v="100"/>
    <n v="0"/>
    <n v="0"/>
    <n v="0"/>
    <n v="0"/>
    <n v="100"/>
    <n v="0"/>
    <n v="0"/>
    <s v="NA"/>
    <s v="NA"/>
    <s v="NA"/>
    <s v="NA"/>
    <s v="NA"/>
    <s v="NA"/>
    <s v="NA"/>
    <s v="NA"/>
    <s v="NA"/>
    <s v="NA"/>
    <s v="NA"/>
    <s v="NA"/>
    <s v="NA"/>
    <s v="NA"/>
    <s v="NA"/>
    <s v="NA"/>
    <s v="NA"/>
    <s v="NA"/>
    <s v="NA"/>
    <s v="NA"/>
    <n v="0"/>
    <n v="0"/>
    <n v="0"/>
    <n v="0"/>
    <n v="0"/>
    <n v="0"/>
    <n v="0"/>
    <b v="0"/>
    <b v="0"/>
    <b v="0"/>
    <b v="0"/>
    <b v="1"/>
    <b v="0"/>
    <n v="88"/>
    <s v="N"/>
    <s v="N"/>
    <s v="N"/>
    <s v="N"/>
    <s v="N"/>
    <s v="E"/>
    <s v="E"/>
    <s v="NA"/>
    <s v="NA"/>
    <s v="NA"/>
    <b v="1"/>
    <s v="S"/>
    <n v="100"/>
    <n v="1"/>
    <n v="1"/>
    <n v="5"/>
    <n v="100"/>
    <n v="0"/>
    <x v="0"/>
    <n v="0"/>
    <s v="N"/>
    <n v="0"/>
    <n v="0"/>
    <n v="0"/>
    <b v="0"/>
    <b v="0"/>
    <s v="None"/>
    <b v="0"/>
    <b v="0"/>
    <s v="None"/>
    <n v="0"/>
    <n v="0"/>
    <n v="0"/>
    <n v="0"/>
    <n v="0"/>
    <n v="6"/>
    <n v="0"/>
    <n v="0"/>
    <n v="0"/>
    <n v="0"/>
    <n v="17.48189"/>
    <n v="17.443829999999998"/>
    <s v="actual"/>
    <n v="30418.48"/>
    <n v="30352.26"/>
    <n v="3195.6170000000002"/>
    <n v="2558.759"/>
    <n v="2452.4140000000002"/>
    <n v="2097.241"/>
    <n v="2102.1999999999998"/>
    <n v="2215.8000000000002"/>
    <n v="2155.5"/>
    <n v="2068.5"/>
    <n v="2123.4479999999999"/>
    <n v="2511.39"/>
    <n v="3147.7739999999999"/>
    <n v="3789.8420000000001"/>
    <n v="3388.7779999999998"/>
    <n v="2831.6120000000001"/>
    <n v="2788.2539999999999"/>
    <n v="2408.7370000000001"/>
    <n v="2130.0140000000001"/>
    <n v="1936.0070000000001"/>
    <n v="2182.096"/>
    <n v="2257.9140000000002"/>
    <n v="1970.1030000000001"/>
    <n v="2292.777"/>
    <n v="2817.8589999999999"/>
    <n v="3348.105"/>
    <n v="0.26754299999999998"/>
    <n v="0.326212"/>
    <s v="actual"/>
    <n v="465.52519999999998"/>
    <n v="567.60919999999999"/>
    <n v="106.6429"/>
    <n v="65.293099999999995"/>
    <n v="48.626249999999999"/>
    <n v="23.339269999999999"/>
    <n v="8.9080460000000006"/>
    <n v="3.3333330000000001"/>
    <n v="0"/>
    <n v="0"/>
    <n v="10"/>
    <n v="35.482759999999999"/>
    <n v="64.775310000000005"/>
    <n v="99.124290000000002"/>
    <n v="100.2119"/>
    <n v="78.157510000000002"/>
    <n v="67.839680000000001"/>
    <n v="50.041440000000001"/>
    <n v="29.40579"/>
    <n v="12.51036"/>
    <n v="2.7084280000000001"/>
    <n v="3.3532920000000002"/>
    <n v="12.38139"/>
    <n v="40.884369999999997"/>
    <n v="72.095780000000005"/>
    <n v="98.019310000000004"/>
  </r>
  <r>
    <x v="213"/>
    <x v="0"/>
    <s v="core"/>
    <x v="10"/>
    <x v="0"/>
    <s v="&lt;50,001"/>
    <s v="urban"/>
    <n v="43"/>
    <n v="121.3698"/>
    <n v="2500218"/>
    <n v="2500218"/>
    <n v="2500218"/>
    <n v="1958"/>
    <n v="1958"/>
    <s v="Pre-1980"/>
    <s v="F"/>
    <m/>
    <s v="In-patient Rehab"/>
    <m/>
    <s v="Hospital"/>
    <s v="Health Care - Inpatient"/>
    <s v="OtherHealth"/>
    <b v="0"/>
    <s v="Guest Room"/>
    <n v="25"/>
    <s v="Office"/>
    <n v="20"/>
    <s v="Assembly / Recreation"/>
    <n v="20"/>
    <n v="30"/>
    <n v="0"/>
    <n v="0"/>
    <n v="20600"/>
    <n v="20600"/>
    <n v="0"/>
    <x v="1"/>
    <n v="100"/>
    <n v="0"/>
    <n v="55"/>
    <n v="100"/>
    <n v="57.142859999999999"/>
    <n v="0"/>
    <n v="0"/>
    <n v="1"/>
    <n v="1"/>
    <n v="50"/>
    <s v="S"/>
    <n v="0"/>
    <n v="4990"/>
    <n v="197"/>
    <s v="&lt; 6000 HDD"/>
    <n v="100"/>
    <n v="0"/>
    <n v="0"/>
    <s v="No"/>
    <n v="81.315790000000007"/>
    <n v="81.315790000000007"/>
    <n v="81.315790000000007"/>
    <n v="81.315790000000007"/>
    <n v="0.78947400000000001"/>
    <n v="0.78947400000000001"/>
    <n v="0.21052599999999999"/>
    <s v="80-119 Hrs/Wk"/>
    <n v="51.157890000000002"/>
    <b v="1"/>
    <b v="0"/>
    <b v="1"/>
    <b v="1"/>
    <b v="0"/>
    <b v="0"/>
    <b v="0"/>
    <b v="0"/>
    <b v="0"/>
    <s v="NA"/>
    <s v="NA"/>
    <s v="NA"/>
    <s v="NA"/>
    <s v="Unknown"/>
    <s v="NA"/>
    <s v="NA"/>
    <s v="Yes"/>
    <s v="Unknown"/>
    <s v="NA"/>
    <s v="NA"/>
    <s v="Yes"/>
    <s v="Unknown"/>
    <s v="NA"/>
    <s v="NA"/>
    <s v="No"/>
    <s v="Yes"/>
    <n v="0"/>
    <n v="0"/>
    <s v="Unknown"/>
    <s v="Yes"/>
    <n v="0"/>
    <n v="0"/>
    <s v="No"/>
    <s v="Unknown"/>
    <s v="NA"/>
    <s v="NA"/>
    <s v="No"/>
    <s v="No"/>
    <s v="NA"/>
    <s v="NA"/>
    <s v="No"/>
    <s v="Yes"/>
    <n v="2"/>
    <n v="0"/>
    <s v="No"/>
    <n v="610"/>
    <n v="610"/>
    <n v="10"/>
    <n v="6100"/>
    <n v="20"/>
    <n v="0"/>
    <n v="0"/>
    <n v="100"/>
    <n v="0"/>
    <n v="0"/>
    <n v="0"/>
    <n v="0"/>
    <n v="0"/>
    <n v="0"/>
    <n v="100"/>
    <n v="0"/>
    <n v="0"/>
    <n v="0"/>
    <n v="1220"/>
    <n v="100"/>
    <n v="0"/>
    <n v="0"/>
    <s v="P"/>
    <n v="50"/>
    <s v="Age of Building"/>
    <n v="100"/>
    <n v="0"/>
    <n v="0"/>
    <n v="0"/>
    <n v="100"/>
    <n v="0"/>
    <n v="0"/>
    <n v="0"/>
    <n v="0"/>
    <n v="20600"/>
    <n v="100"/>
    <n v="0"/>
    <n v="0"/>
    <n v="0"/>
    <b v="0"/>
    <n v="0"/>
    <n v="0"/>
    <n v="0"/>
    <n v="0"/>
    <n v="100"/>
    <n v="0.666381"/>
    <n v="0.666381"/>
    <s v="NA"/>
    <n v="5.8250000000000003E-3"/>
    <n v="2.4708999999999998E-2"/>
    <n v="13727.45"/>
    <s v="NA"/>
    <n v="120"/>
    <n v="509"/>
    <n v="12.61586"/>
    <n v="14.712109999999999"/>
    <s v="Y"/>
    <n v="50"/>
    <n v="0"/>
    <n v="0"/>
    <n v="0"/>
    <n v="9.8217049999999997"/>
    <n v="8.1502890000000008"/>
    <n v="15.553520000000001"/>
    <n v="11.73784"/>
    <n v="6.9364160000000004"/>
    <n v="18.587879999999998"/>
    <n v="16.53708"/>
    <n v="35.144509999999997"/>
    <n v="14.568020000000001"/>
    <n v="0"/>
    <n v="0"/>
    <n v="0"/>
    <n v="25.24081"/>
    <n v="8.7861270000000005"/>
    <n v="36.764530000000001"/>
    <n v="0.64715199999999995"/>
    <n v="3.9884390000000001"/>
    <n v="1.051099"/>
    <n v="36.015419999999999"/>
    <n v="36.994219999999999"/>
    <n v="13.47495"/>
    <n v="0"/>
    <n v="0"/>
    <n v="0"/>
    <n v="100"/>
    <n v="100"/>
    <n v="100"/>
    <n v="0"/>
    <n v="0"/>
    <n v="0"/>
    <n v="100"/>
    <n v="100"/>
    <n v="100"/>
    <n v="0"/>
    <n v="0"/>
    <n v="0"/>
    <n v="0"/>
    <n v="0"/>
    <n v="0"/>
    <n v="100"/>
    <n v="100"/>
    <n v="100"/>
    <n v="0"/>
    <n v="0"/>
    <n v="0"/>
    <n v="0"/>
    <n v="0"/>
    <n v="0"/>
    <n v="0"/>
    <n v="0"/>
    <n v="0"/>
    <n v="0"/>
    <n v="0"/>
    <n v="0"/>
    <n v="0"/>
    <n v="0"/>
    <n v="0"/>
    <n v="100"/>
    <n v="100"/>
    <n v="100"/>
    <n v="0"/>
    <n v="0"/>
    <n v="0"/>
    <n v="35.294119999999999"/>
    <n v="54.609929999999999"/>
    <n v="35.294119999999999"/>
    <n v="6.2643240000000002"/>
    <n v="5.6737590000000004"/>
    <n v="6.2643240000000002"/>
    <n v="58.441560000000003"/>
    <n v="39.71631"/>
    <n v="58.441560000000003"/>
    <n v="0"/>
    <n v="0"/>
    <n v="0"/>
    <n v="59.768279999999997"/>
    <n v="70.833330000000004"/>
    <n v="59.768279999999997"/>
    <n v="40.231720000000003"/>
    <n v="29.16667"/>
    <n v="40.231720000000003"/>
    <n v="0"/>
    <n v="0"/>
    <n v="0"/>
    <n v="17.70758"/>
    <n v="3.6994220000000002"/>
    <n v="25.792000000000002"/>
    <n v="21.559539999999998"/>
    <n v="15.08671"/>
    <n v="34.141399999999997"/>
    <n v="0"/>
    <n v="0"/>
    <n v="0"/>
    <n v="0"/>
    <n v="0"/>
    <n v="0"/>
    <n v="60.732880000000002"/>
    <n v="81.21387"/>
    <n v="40.066600000000001"/>
    <n v="0"/>
    <n v="0"/>
    <n v="0"/>
    <n v="0"/>
    <n v="0"/>
    <n v="0"/>
    <n v="0"/>
    <n v="0"/>
    <n v="0"/>
    <n v="100"/>
    <n v="100"/>
    <n v="100"/>
    <n v="0"/>
    <n v="0"/>
    <n v="0"/>
    <b v="0"/>
    <n v="0"/>
    <b v="0"/>
    <n v="0"/>
    <b v="0"/>
    <n v="0"/>
    <b v="0"/>
    <n v="0"/>
    <b v="1"/>
    <n v="86.089039999999997"/>
    <b v="0"/>
    <n v="0"/>
    <b v="1"/>
    <n v="13.910959999999999"/>
    <b v="0"/>
    <n v="0"/>
    <n v="100"/>
    <n v="100"/>
    <n v="100"/>
    <n v="0"/>
    <n v="0"/>
    <n v="0"/>
    <n v="0"/>
    <n v="0"/>
    <n v="0"/>
    <n v="0"/>
    <n v="0"/>
    <n v="0"/>
    <n v="0"/>
    <n v="0"/>
    <n v="0"/>
    <n v="94.302549999999997"/>
    <n v="93.75"/>
    <n v="96.748379999999997"/>
    <n v="0"/>
    <n v="0"/>
    <n v="0"/>
    <n v="5.6974460000000002"/>
    <n v="6.25"/>
    <n v="3.2516240000000001"/>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100"/>
    <n v="0"/>
    <s v="Heat Pump"/>
    <s v="Electricity"/>
    <s v="None"/>
    <s v="0-4 Years"/>
    <s v="Heat Pump"/>
    <s v="Electricity"/>
    <s v="None"/>
    <s v="0-4 Years"/>
    <n v="1"/>
    <s v="Fuel Oil"/>
    <s v="NA"/>
    <n v="55"/>
    <n v="55"/>
    <s v="C"/>
    <s v="N"/>
    <s v="N"/>
    <s v="DX - Air"/>
    <s v="0-4 Years"/>
    <s v="DX - Air"/>
    <s v="0-4 Years"/>
    <s v="NA"/>
    <s v="NA"/>
    <s v="NA"/>
    <s v="NA"/>
    <s v="NA"/>
    <s v="NA"/>
    <s v="NA"/>
    <s v="NA"/>
    <s v="NA"/>
    <s v="NA"/>
    <s v="NA"/>
    <s v="NA"/>
    <s v="NA"/>
    <s v="NA"/>
    <s v="NA"/>
    <s v="NA"/>
    <s v="NA"/>
    <s v="NA"/>
    <n v="346.8261"/>
    <n v="55"/>
    <n v="55"/>
    <n v="0"/>
    <n v="0"/>
    <n v="0"/>
    <n v="0"/>
    <n v="100"/>
    <n v="0"/>
    <n v="0"/>
    <n v="100"/>
    <s v="NA"/>
    <s v="NA"/>
    <s v="NA"/>
    <s v="NA"/>
    <s v="NA"/>
    <s v="NA"/>
    <s v="NA"/>
    <s v="NA"/>
    <s v="NA"/>
    <b v="0"/>
    <n v="0"/>
    <s v="NA"/>
    <s v="NA"/>
    <b v="1"/>
    <n v="63"/>
    <s v="INC"/>
    <b v="0"/>
    <n v="0"/>
    <s v="NA"/>
    <s v="NA"/>
    <n v="0"/>
    <n v="0"/>
    <n v="0"/>
    <n v="0"/>
    <n v="5"/>
    <n v="2"/>
    <n v="0"/>
    <b v="0"/>
    <b v="0"/>
    <b v="0"/>
    <b v="0"/>
    <b v="1"/>
    <b v="0"/>
    <n v="500"/>
    <s v="E"/>
    <s v="N"/>
    <s v="N"/>
    <s v="G"/>
    <s v="G"/>
    <s v="G"/>
    <s v="G"/>
    <s v="NA"/>
    <s v="NA"/>
    <s v="NA"/>
    <b v="1"/>
    <s v="S"/>
    <n v="100"/>
    <n v="2"/>
    <n v="2"/>
    <n v="10"/>
    <n v="65"/>
    <n v="0"/>
    <x v="0"/>
    <n v="0"/>
    <s v="N"/>
    <n v="0"/>
    <n v="0"/>
    <n v="0"/>
    <b v="0"/>
    <b v="0"/>
    <s v="None"/>
    <b v="0"/>
    <b v="0"/>
    <s v="None"/>
    <n v="0"/>
    <n v="42"/>
    <n v="0"/>
    <n v="0"/>
    <n v="4"/>
    <n v="1"/>
    <n v="0"/>
    <n v="0"/>
    <n v="0"/>
    <n v="0"/>
    <n v="19.449570000000001"/>
    <n v="18.841429999999999"/>
    <s v="actual"/>
    <n v="400661.2"/>
    <n v="388133.5"/>
    <n v="55089.66"/>
    <n v="36110.339999999997"/>
    <n v="35462.5"/>
    <n v="27937.5"/>
    <n v="24558.62"/>
    <n v="23066.38"/>
    <n v="28315"/>
    <n v="28978.75"/>
    <n v="25781.25"/>
    <n v="30986.45"/>
    <n v="39134.14"/>
    <n v="45240.63"/>
    <n v="46919.25"/>
    <n v="38581.949999999997"/>
    <n v="36986.879999999997"/>
    <n v="30505.72"/>
    <n v="24207"/>
    <n v="20223.900000000001"/>
    <n v="27966.7"/>
    <n v="28685.81"/>
    <n v="21721.24"/>
    <n v="28228.34"/>
    <n v="37684.11"/>
    <n v="46422.63"/>
    <s v="NA"/>
    <s v="NA"/>
    <s v="no gas"/>
    <s v="NA"/>
    <s v="NA"/>
    <s v="NA"/>
    <s v="NA"/>
    <s v="NA"/>
    <s v="NA"/>
    <s v="NA"/>
    <s v="NA"/>
    <s v="NA"/>
    <s v="NA"/>
    <s v="NA"/>
    <s v="NA"/>
    <s v="NA"/>
    <s v="NA"/>
    <s v="NA"/>
    <s v="NA"/>
    <s v="NA"/>
    <s v="NA"/>
    <s v="NA"/>
    <s v="NA"/>
    <s v="NA"/>
    <s v="NA"/>
    <s v="NA"/>
    <s v="NA"/>
    <s v="NA"/>
    <s v="NA"/>
  </r>
  <r>
    <x v="214"/>
    <x v="0"/>
    <s v="core"/>
    <x v="10"/>
    <x v="0"/>
    <s v="&lt;50,001"/>
    <s v="urban"/>
    <n v="43"/>
    <n v="121.3698"/>
    <n v="4113223"/>
    <n v="4113223"/>
    <n v="4113223"/>
    <n v="1958"/>
    <n v="1958"/>
    <s v="Pre-1980"/>
    <s v="F"/>
    <m/>
    <s v="In-patient Rehab"/>
    <m/>
    <s v="Hospital"/>
    <s v="Health Care - Inpatient"/>
    <s v="OtherHealth"/>
    <b v="0"/>
    <s v="Guest Room"/>
    <n v="38"/>
    <s v="Laundry / Housekeeping"/>
    <n v="10"/>
    <s v="Kitchen"/>
    <n v="8"/>
    <n v="38"/>
    <n v="0"/>
    <n v="0"/>
    <n v="33890"/>
    <n v="33890"/>
    <n v="0"/>
    <x v="1"/>
    <n v="100"/>
    <n v="0"/>
    <n v="24"/>
    <n v="100"/>
    <n v="24"/>
    <n v="0"/>
    <n v="0"/>
    <n v="1"/>
    <n v="1"/>
    <n v="99"/>
    <s v="M"/>
    <n v="2"/>
    <n v="4401"/>
    <n v="397"/>
    <s v="&lt; 6000 HDD"/>
    <n v="0"/>
    <n v="100"/>
    <n v="1"/>
    <s v="No"/>
    <n v="153.30000000000001"/>
    <n v="153.30000000000001"/>
    <n v="153.86000000000001"/>
    <n v="153.30000000000001"/>
    <n v="1"/>
    <n v="1"/>
    <n v="0.82"/>
    <s v="120-168 Hrs/Wk"/>
    <n v="52"/>
    <b v="1"/>
    <b v="1"/>
    <b v="1"/>
    <b v="0"/>
    <b v="0"/>
    <b v="0"/>
    <b v="0"/>
    <b v="0"/>
    <b v="0"/>
    <b v="1"/>
    <b v="0"/>
    <b v="0"/>
    <s v="NA"/>
    <s v="No"/>
    <s v="NA"/>
    <s v="NA"/>
    <s v="Yes"/>
    <s v="Yes"/>
    <n v="40"/>
    <s v="NA"/>
    <s v="Yes"/>
    <s v="Unknown"/>
    <s v="NA"/>
    <s v="NA"/>
    <s v="Yes"/>
    <s v="Yes"/>
    <n v="6"/>
    <s v="NA"/>
    <s v="No"/>
    <s v="No"/>
    <s v="NA"/>
    <s v="NA"/>
    <s v="Unknown"/>
    <s v="No"/>
    <s v="NA"/>
    <s v="NA"/>
    <s v="No"/>
    <s v="No"/>
    <s v="NA"/>
    <s v="NA"/>
    <s v="Unknown"/>
    <s v="No"/>
    <s v="NA"/>
    <s v="NA"/>
    <s v="Unknown"/>
    <n v="1642"/>
    <n v="1642"/>
    <n v="8"/>
    <n v="13136"/>
    <n v="35"/>
    <n v="90"/>
    <n v="0"/>
    <n v="10"/>
    <n v="0"/>
    <n v="0"/>
    <n v="0"/>
    <n v="0"/>
    <n v="0"/>
    <n v="0"/>
    <n v="90"/>
    <n v="10"/>
    <n v="0"/>
    <n v="0"/>
    <n v="4597.6000000000004"/>
    <n v="100"/>
    <n v="0"/>
    <n v="0"/>
    <s v="P"/>
    <n v="50"/>
    <s v="Age of Building"/>
    <n v="100"/>
    <n v="0"/>
    <n v="0"/>
    <n v="0"/>
    <n v="100"/>
    <n v="0"/>
    <n v="0"/>
    <n v="0"/>
    <n v="0"/>
    <n v="38778.589999999997"/>
    <n v="0"/>
    <n v="100"/>
    <n v="0"/>
    <n v="0"/>
    <b v="0"/>
    <n v="0"/>
    <n v="24"/>
    <n v="0"/>
    <n v="0"/>
    <n v="76"/>
    <n v="1.2138869999999999"/>
    <n v="1.2138869999999999"/>
    <s v="NA"/>
    <n v="1.2983E-2"/>
    <s v="NA"/>
    <n v="41138.629999999997"/>
    <s v="NA"/>
    <n v="440"/>
    <n v="0"/>
    <n v="7.550217"/>
    <n v="8.6731390000000008"/>
    <s v="Y"/>
    <s v="NA"/>
    <n v="0"/>
    <n v="0"/>
    <n v="0"/>
    <n v="3.406126"/>
    <n v="3.9827499999999998"/>
    <n v="4.0805619999999996"/>
    <n v="74.594679999999997"/>
    <n v="61.236409999999999"/>
    <n v="89.364930000000001"/>
    <n v="0.85483500000000001"/>
    <n v="5.716329"/>
    <n v="0.56969400000000003"/>
    <n v="0"/>
    <n v="0"/>
    <n v="0"/>
    <n v="0"/>
    <n v="0"/>
    <n v="0"/>
    <n v="0"/>
    <n v="0"/>
    <n v="0"/>
    <n v="21.144359999999999"/>
    <n v="29.064509999999999"/>
    <n v="5.9848179999999997"/>
    <n v="0"/>
    <n v="0"/>
    <n v="0"/>
    <n v="0"/>
    <n v="0"/>
    <n v="0"/>
    <n v="100"/>
    <n v="100"/>
    <n v="100"/>
    <n v="100"/>
    <n v="100"/>
    <n v="100"/>
    <n v="0"/>
    <n v="0"/>
    <n v="0"/>
    <n v="0"/>
    <n v="0"/>
    <n v="0"/>
    <n v="100"/>
    <n v="100"/>
    <n v="100"/>
    <n v="0"/>
    <n v="0"/>
    <n v="0"/>
    <n v="0"/>
    <n v="0"/>
    <n v="0"/>
    <n v="0"/>
    <n v="0"/>
    <n v="0"/>
    <n v="0"/>
    <n v="0"/>
    <n v="0"/>
    <s v="NA"/>
    <s v="NA"/>
    <s v="NA"/>
    <s v="NA"/>
    <s v="NA"/>
    <s v="NA"/>
    <n v="0"/>
    <n v="0"/>
    <n v="0"/>
    <n v="25.545190000000002"/>
    <n v="38.030909999999999"/>
    <n v="25.545190000000002"/>
    <n v="42.207030000000003"/>
    <n v="38.174889999999998"/>
    <n v="42.207030000000003"/>
    <n v="32.247779999999999"/>
    <n v="23.79419"/>
    <n v="32.247779999999999"/>
    <n v="0"/>
    <n v="0"/>
    <n v="0"/>
    <n v="29.836469999999998"/>
    <n v="41.682630000000003"/>
    <n v="29.836469999999998"/>
    <n v="0"/>
    <n v="0"/>
    <n v="0"/>
    <n v="70.163529999999994"/>
    <n v="58.317369999999997"/>
    <n v="70.163529999999994"/>
    <n v="0"/>
    <n v="0"/>
    <n v="0"/>
    <n v="78.000799999999998"/>
    <n v="65.219160000000002"/>
    <n v="93.445490000000007"/>
    <n v="0"/>
    <n v="0"/>
    <n v="0"/>
    <n v="0"/>
    <n v="0"/>
    <n v="0"/>
    <n v="21.999199999999998"/>
    <n v="34.780839999999998"/>
    <n v="6.5545119999999999"/>
    <s v="NA"/>
    <s v="NA"/>
    <s v="NA"/>
    <s v="NA"/>
    <s v="NA"/>
    <s v="NA"/>
    <s v="NA"/>
    <s v="NA"/>
    <s v="NA"/>
    <s v="NA"/>
    <s v="NA"/>
    <s v="NA"/>
    <s v="NA"/>
    <s v="NA"/>
    <s v="NA"/>
    <b v="0"/>
    <n v="0"/>
    <b v="0"/>
    <n v="0"/>
    <b v="0"/>
    <n v="0"/>
    <b v="0"/>
    <n v="0"/>
    <b v="1"/>
    <n v="96.623540000000006"/>
    <b v="0"/>
    <n v="0"/>
    <b v="1"/>
    <n v="3.376455"/>
    <b v="0"/>
    <n v="0"/>
    <n v="0"/>
    <n v="12.5"/>
    <n v="0"/>
    <n v="0"/>
    <n v="75"/>
    <n v="0"/>
    <n v="0"/>
    <n v="0"/>
    <n v="0"/>
    <n v="0"/>
    <n v="12.5"/>
    <n v="0"/>
    <n v="0"/>
    <n v="0"/>
    <n v="0"/>
    <n v="0"/>
    <n v="0"/>
    <n v="0"/>
    <n v="0"/>
    <n v="0"/>
    <n v="0"/>
    <n v="0"/>
    <n v="0"/>
    <n v="0"/>
    <n v="0"/>
    <n v="0"/>
    <n v="0"/>
    <n v="0"/>
    <n v="100"/>
    <n v="0"/>
    <n v="0"/>
    <n v="0"/>
    <n v="0"/>
    <n v="0"/>
    <n v="0"/>
    <n v="0"/>
    <n v="0"/>
    <n v="0"/>
    <n v="0"/>
    <b v="0"/>
    <n v="0"/>
    <b v="0"/>
    <n v="0"/>
    <b v="0"/>
    <n v="0"/>
    <b v="0"/>
    <n v="0"/>
    <b v="1"/>
    <n v="0"/>
    <b v="1"/>
    <n v="0"/>
    <s v="NA"/>
    <s v="NA"/>
    <s v="NA"/>
    <s v="NA"/>
    <s v="NA"/>
    <s v="NA"/>
    <s v="NA"/>
    <s v="NA"/>
    <s v="NA"/>
    <s v="NA"/>
    <s v="NA"/>
    <s v="NA"/>
    <s v="NA"/>
    <s v="NA"/>
    <s v="NA"/>
    <s v="NA"/>
    <s v="NA"/>
    <s v="NA"/>
    <s v="NA"/>
    <s v="NA"/>
    <s v="NA"/>
    <s v="NA"/>
    <s v="NA"/>
    <s v="NA"/>
    <s v="NA"/>
    <s v="NA"/>
    <s v="NA"/>
    <s v="NA"/>
    <s v="NA"/>
    <s v="NA"/>
    <s v="NA"/>
    <s v="NA"/>
    <s v="NA"/>
    <s v="NA"/>
    <s v="NA"/>
    <s v="NA"/>
    <s v="NA"/>
    <s v="Zonal"/>
    <s v="none"/>
    <s v="Variable Air Volume"/>
    <s v="N"/>
    <s v="NA"/>
    <s v="NA"/>
    <s v="NA"/>
    <n v="38"/>
    <n v="62"/>
    <s v="Electric Resistance"/>
    <s v="Electricity"/>
    <s v="None"/>
    <s v="5-9 Years"/>
    <s v="Furnace"/>
    <s v="Natural Gas"/>
    <s v="None"/>
    <s v="5-9 Years"/>
    <s v="NA"/>
    <s v="NA"/>
    <s v="NA"/>
    <s v="NA"/>
    <s v="NA"/>
    <s v="NA"/>
    <s v="NA"/>
    <s v="NA"/>
    <s v="DX - Air"/>
    <s v="5-9 Years"/>
    <s v="DX - Air"/>
    <s v="5-9 Years"/>
    <s v="NA"/>
    <s v="NA"/>
    <s v="NA"/>
    <s v="NA"/>
    <s v="NA"/>
    <s v="NA"/>
    <s v="NA"/>
    <b v="0"/>
    <b v="0"/>
    <b v="0"/>
    <b v="0"/>
    <b v="1"/>
    <b v="0"/>
    <b v="0"/>
    <b v="0"/>
    <b v="0"/>
    <b v="0"/>
    <b v="0"/>
    <n v="796"/>
    <n v="9"/>
    <n v="9"/>
    <n v="0"/>
    <n v="0"/>
    <n v="0"/>
    <n v="0"/>
    <n v="0"/>
    <n v="0"/>
    <n v="100"/>
    <n v="0"/>
    <s v="NA"/>
    <s v="NA"/>
    <s v="NA"/>
    <s v="NA"/>
    <s v="NA"/>
    <s v="NA"/>
    <s v="NA"/>
    <s v="NA"/>
    <s v="NA"/>
    <b v="1"/>
    <n v="8"/>
    <n v="100"/>
    <s v="INC"/>
    <b v="1"/>
    <n v="299"/>
    <s v="INC"/>
    <b v="0"/>
    <n v="0"/>
    <s v="NA"/>
    <s v="NA"/>
    <n v="2"/>
    <n v="2"/>
    <n v="0"/>
    <n v="1"/>
    <n v="2"/>
    <n v="0"/>
    <n v="2"/>
    <b v="0"/>
    <b v="0"/>
    <b v="0"/>
    <b v="1"/>
    <b v="0"/>
    <b v="0"/>
    <n v="1776"/>
    <s v="N"/>
    <s v="G"/>
    <s v="G"/>
    <s v="G"/>
    <s v="G"/>
    <s v="G"/>
    <s v="G"/>
    <s v="NA"/>
    <s v="NA"/>
    <s v="NA"/>
    <b v="1"/>
    <s v="L"/>
    <n v="100"/>
    <n v="0"/>
    <n v="2"/>
    <n v="59"/>
    <n v="90"/>
    <n v="0"/>
    <x v="0"/>
    <n v="0"/>
    <s v="N"/>
    <n v="0"/>
    <n v="59"/>
    <n v="0"/>
    <b v="0"/>
    <b v="0"/>
    <s v="None"/>
    <b v="1"/>
    <b v="0"/>
    <s v="Electricity"/>
    <n v="0"/>
    <n v="10"/>
    <n v="10"/>
    <n v="0"/>
    <n v="6"/>
    <n v="60"/>
    <n v="0"/>
    <n v="0"/>
    <n v="0"/>
    <n v="0"/>
    <n v="20.761140000000001"/>
    <n v="20.707940000000001"/>
    <s v="actual"/>
    <n v="703594.9"/>
    <n v="701792.1"/>
    <n v="76774.19"/>
    <n v="61314.35"/>
    <n v="60193.1"/>
    <n v="52591.82"/>
    <n v="51012.67"/>
    <n v="51654"/>
    <n v="54616"/>
    <n v="51112"/>
    <n v="46053.52"/>
    <n v="50019.31"/>
    <n v="67055.17"/>
    <n v="81198.789999999994"/>
    <n v="76696.86"/>
    <n v="64188.1"/>
    <n v="63370.96"/>
    <n v="54900.98"/>
    <n v="49085.33"/>
    <n v="45721.65"/>
    <n v="53451.1"/>
    <n v="55508.05"/>
    <n v="46692.27"/>
    <n v="52402.85"/>
    <n v="63979.58"/>
    <n v="75794.31"/>
    <n v="0.69550699999999999"/>
    <n v="0.693828"/>
    <s v="actual"/>
    <n v="23570.75"/>
    <n v="23513.85"/>
    <n v="3874.8009999999999"/>
    <n v="2953.6849999999999"/>
    <n v="2647.643"/>
    <n v="1792.857"/>
    <n v="1230.5840000000001"/>
    <n v="1079.473"/>
    <n v="967.71119999999996"/>
    <n v="909.73710000000005"/>
    <n v="1092"/>
    <n v="1598"/>
    <n v="2350.047"/>
    <n v="3074.2089999999998"/>
    <n v="3380.2370000000001"/>
    <n v="2724.4679999999998"/>
    <n v="2519.221"/>
    <n v="2022.7739999999999"/>
    <n v="1496.979"/>
    <n v="1024.5440000000001"/>
    <n v="786.89769999999999"/>
    <n v="804.04949999999997"/>
    <n v="1021.1130000000001"/>
    <n v="1802.279"/>
    <n v="2609.3620000000001"/>
    <n v="3321.9209999999998"/>
  </r>
  <r>
    <x v="215"/>
    <x v="0"/>
    <s v="core"/>
    <x v="10"/>
    <x v="0"/>
    <s v="50,001+"/>
    <s v="urban"/>
    <n v="44"/>
    <n v="24.08231"/>
    <n v="3058453"/>
    <n v="2817630"/>
    <n v="2817630"/>
    <n v="1998"/>
    <n v="1998"/>
    <s v="1981-2003"/>
    <s v="F"/>
    <m/>
    <s v="Retirement Home"/>
    <m/>
    <s v="Hotel-Motel"/>
    <s v="Lodging"/>
    <s v="Lodging"/>
    <b v="0"/>
    <s v="Guest Room"/>
    <n v="68"/>
    <s v="Kitchen"/>
    <n v="4.5"/>
    <s v="Office"/>
    <n v="2.5"/>
    <n v="25"/>
    <n v="0"/>
    <n v="7.8740160000000001"/>
    <n v="127000"/>
    <n v="117000"/>
    <n v="10000"/>
    <x v="3"/>
    <n v="100"/>
    <n v="0"/>
    <n v="0"/>
    <n v="100"/>
    <n v="0"/>
    <n v="0"/>
    <n v="0"/>
    <n v="3"/>
    <n v="0"/>
    <n v="45"/>
    <s v="S"/>
    <n v="0"/>
    <n v="4300"/>
    <n v="393"/>
    <s v="&lt; 6000 HDD"/>
    <n v="100"/>
    <n v="0"/>
    <n v="0"/>
    <s v="No"/>
    <n v="161.73500000000001"/>
    <n v="161.73500000000001"/>
    <n v="161.73500000000001"/>
    <n v="161.73500000000001"/>
    <n v="1"/>
    <n v="1"/>
    <n v="0.93"/>
    <s v="120-168 Hrs/Wk"/>
    <n v="52"/>
    <b v="1"/>
    <b v="1"/>
    <b v="0"/>
    <b v="0"/>
    <b v="0"/>
    <b v="0"/>
    <b v="0"/>
    <b v="0"/>
    <b v="0"/>
    <s v="NA"/>
    <s v="NA"/>
    <s v="NA"/>
    <s v="NA"/>
    <s v="Yes"/>
    <n v="0"/>
    <n v="20"/>
    <s v="Unknown"/>
    <s v="Yes"/>
    <n v="0"/>
    <n v="20"/>
    <s v="Unknown"/>
    <s v="No"/>
    <s v="NA"/>
    <s v="NA"/>
    <s v="Unknown"/>
    <s v="No"/>
    <s v="NA"/>
    <s v="NA"/>
    <s v="No"/>
    <s v="No"/>
    <s v="NA"/>
    <s v="NA"/>
    <s v="No"/>
    <s v="Unknown"/>
    <s v="NA"/>
    <s v="NA"/>
    <s v="Unknown"/>
    <s v="No"/>
    <s v="NA"/>
    <s v="NA"/>
    <s v="No"/>
    <s v="No"/>
    <s v="NA"/>
    <s v="NA"/>
    <s v="No"/>
    <n v="700"/>
    <n v="700"/>
    <n v="10"/>
    <n v="21000"/>
    <n v="30"/>
    <n v="0"/>
    <n v="0"/>
    <n v="100"/>
    <n v="0"/>
    <n v="0"/>
    <n v="0"/>
    <n v="0"/>
    <n v="0"/>
    <n v="0"/>
    <n v="100"/>
    <n v="0"/>
    <n v="0"/>
    <n v="0"/>
    <n v="6300"/>
    <n v="0"/>
    <n v="100"/>
    <n v="0"/>
    <s v="P"/>
    <n v="50"/>
    <s v="10-20 years"/>
    <n v="100"/>
    <n v="0"/>
    <n v="0"/>
    <n v="0"/>
    <n v="0"/>
    <n v="0"/>
    <n v="0"/>
    <n v="100"/>
    <n v="0"/>
    <n v="39000"/>
    <n v="0"/>
    <n v="100"/>
    <n v="0"/>
    <n v="0"/>
    <b v="0"/>
    <n v="0"/>
    <n v="100"/>
    <n v="0"/>
    <n v="0"/>
    <n v="0"/>
    <n v="0.84182299999999999"/>
    <n v="0.84182299999999999"/>
    <s v="NA"/>
    <n v="0"/>
    <n v="3.1008000000000001E-2"/>
    <n v="98493.3"/>
    <s v="NA"/>
    <n v="0"/>
    <n v="3627.9110000000001"/>
    <n v="9.434094"/>
    <n v="10"/>
    <s v="Y"/>
    <n v="80"/>
    <n v="1.195263"/>
    <n v="0.39097199999999999"/>
    <n v="2.5155069999999999"/>
    <n v="2.4233120000000001"/>
    <n v="11.07755"/>
    <n v="5.1000139999999998"/>
    <n v="22.513280000000002"/>
    <n v="25.89011"/>
    <n v="47.380629999999996"/>
    <n v="12.285220000000001"/>
    <n v="35.577539999999999"/>
    <n v="14.382849999999999"/>
    <n v="0"/>
    <n v="0"/>
    <n v="0"/>
    <n v="0"/>
    <n v="0"/>
    <n v="0"/>
    <n v="0"/>
    <n v="0"/>
    <n v="0"/>
    <n v="61.582920000000001"/>
    <n v="27.063829999999999"/>
    <n v="30.620999999999999"/>
    <n v="0"/>
    <n v="0"/>
    <n v="0"/>
    <n v="0"/>
    <n v="0"/>
    <n v="0"/>
    <n v="100"/>
    <n v="100"/>
    <n v="100"/>
    <n v="98.231139999999996"/>
    <n v="96.277159999999995"/>
    <n v="98.231139999999996"/>
    <n v="1.7688619999999999"/>
    <n v="3.722836"/>
    <n v="1.7688619999999999"/>
    <n v="0"/>
    <n v="0"/>
    <n v="0"/>
    <n v="100"/>
    <n v="100"/>
    <n v="100"/>
    <n v="0"/>
    <n v="0"/>
    <n v="0"/>
    <n v="0"/>
    <n v="0"/>
    <n v="0"/>
    <n v="0"/>
    <n v="0"/>
    <n v="0"/>
    <n v="0"/>
    <n v="0"/>
    <n v="0"/>
    <s v="NA"/>
    <s v="NA"/>
    <s v="NA"/>
    <s v="NA"/>
    <s v="NA"/>
    <s v="NA"/>
    <n v="100"/>
    <n v="100"/>
    <n v="100"/>
    <n v="0"/>
    <n v="0"/>
    <n v="0"/>
    <n v="0"/>
    <n v="0"/>
    <n v="0"/>
    <n v="0"/>
    <n v="0"/>
    <n v="0"/>
    <n v="0"/>
    <n v="0"/>
    <n v="0"/>
    <n v="79.550780000000003"/>
    <n v="87.837710000000001"/>
    <n v="79.550780000000003"/>
    <n v="0"/>
    <n v="0"/>
    <n v="0"/>
    <n v="20.44922"/>
    <n v="12.16229"/>
    <n v="20.44922"/>
    <n v="0"/>
    <n v="0"/>
    <n v="0"/>
    <n v="26.13186"/>
    <n v="37.358629999999998"/>
    <n v="54.99615"/>
    <n v="0.137125"/>
    <n v="0.83577800000000002"/>
    <n v="0.16053899999999999"/>
    <n v="0"/>
    <n v="0"/>
    <n v="0"/>
    <n v="73.731020000000001"/>
    <n v="61.805590000000002"/>
    <n v="44.843310000000002"/>
    <s v="NA"/>
    <s v="NA"/>
    <s v="NA"/>
    <s v="NA"/>
    <s v="NA"/>
    <s v="NA"/>
    <s v="NA"/>
    <s v="NA"/>
    <s v="NA"/>
    <s v="NA"/>
    <s v="NA"/>
    <s v="NA"/>
    <s v="NA"/>
    <s v="NA"/>
    <s v="NA"/>
    <b v="0"/>
    <n v="0"/>
    <b v="0"/>
    <n v="0"/>
    <b v="0"/>
    <n v="0"/>
    <b v="0"/>
    <n v="0"/>
    <b v="1"/>
    <n v="78.703329999999994"/>
    <b v="0"/>
    <n v="0"/>
    <b v="1"/>
    <n v="21.296669999999999"/>
    <b v="0"/>
    <n v="0"/>
    <n v="0"/>
    <n v="0"/>
    <n v="0"/>
    <n v="0"/>
    <n v="0"/>
    <n v="0"/>
    <n v="0"/>
    <n v="0"/>
    <n v="0"/>
    <n v="100"/>
    <n v="100"/>
    <n v="100"/>
    <n v="0"/>
    <n v="0"/>
    <n v="0"/>
    <n v="0"/>
    <n v="0"/>
    <n v="0"/>
    <n v="0"/>
    <n v="0"/>
    <n v="0"/>
    <n v="0"/>
    <n v="0"/>
    <n v="0"/>
    <n v="0"/>
    <n v="0"/>
    <n v="0"/>
    <n v="100"/>
    <n v="100"/>
    <n v="100"/>
    <n v="0"/>
    <n v="0"/>
    <n v="0"/>
    <n v="0"/>
    <n v="0"/>
    <n v="0"/>
    <n v="0"/>
    <n v="0"/>
    <n v="0"/>
    <b v="0"/>
    <n v="0"/>
    <b v="0"/>
    <n v="0"/>
    <b v="0"/>
    <n v="0"/>
    <b v="0"/>
    <n v="0"/>
    <b v="1"/>
    <n v="10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10-19 Years"/>
    <s v="Electric Resistance"/>
    <s v="Electricity"/>
    <s v="None"/>
    <s v="10-19 Years"/>
    <s v="NA"/>
    <s v="NA"/>
    <s v="NA"/>
    <s v="NA"/>
    <s v="NA"/>
    <s v="NA"/>
    <s v="NA"/>
    <s v="NA"/>
    <s v="DX - Air"/>
    <s v="10-19 Years"/>
    <s v="DX - Air"/>
    <s v="10-19 Years"/>
    <s v="NA"/>
    <s v="NA"/>
    <s v="NA"/>
    <s v="NA"/>
    <s v="NA"/>
    <s v="NA"/>
    <s v="NA"/>
    <s v="NA"/>
    <s v="NA"/>
    <s v="NA"/>
    <s v="NA"/>
    <s v="NA"/>
    <s v="NA"/>
    <s v="NA"/>
    <s v="NA"/>
    <s v="NA"/>
    <s v="NA"/>
    <s v="NA"/>
    <n v="1049.9000000000001"/>
    <n v="15"/>
    <n v="15"/>
    <n v="19.039909999999999"/>
    <n v="0"/>
    <n v="80.960089999999994"/>
    <n v="0"/>
    <n v="0"/>
    <n v="0"/>
    <n v="100"/>
    <n v="0"/>
    <s v="NA"/>
    <s v="NA"/>
    <s v="NA"/>
    <s v="NA"/>
    <s v="NA"/>
    <s v="NA"/>
    <s v="NA"/>
    <s v="NA"/>
    <s v="NA"/>
    <s v="NA"/>
    <s v="NA"/>
    <s v="NA"/>
    <s v="NA"/>
    <s v="NA"/>
    <s v="NA"/>
    <s v="NA"/>
    <s v="NA"/>
    <s v="NA"/>
    <s v="NA"/>
    <s v="NA"/>
    <n v="0"/>
    <n v="0"/>
    <n v="0"/>
    <n v="1"/>
    <n v="0"/>
    <n v="0"/>
    <n v="0"/>
    <b v="0"/>
    <b v="0"/>
    <b v="0"/>
    <b v="0"/>
    <b v="1"/>
    <b v="0"/>
    <n v="770"/>
    <s v="N"/>
    <s v="N"/>
    <s v="N"/>
    <s v="G"/>
    <s v="E"/>
    <s v="N"/>
    <s v="G"/>
    <s v="NA"/>
    <s v="NA"/>
    <s v="NA"/>
    <s v="NA"/>
    <s v="NA"/>
    <s v="NA"/>
    <s v="NA"/>
    <s v="NA"/>
    <n v="120"/>
    <n v="110"/>
    <n v="100"/>
    <x v="1"/>
    <s v="NA"/>
    <s v="NA"/>
    <n v="0"/>
    <n v="0"/>
    <n v="0"/>
    <s v="NA"/>
    <s v="NA"/>
    <s v="NA"/>
    <s v="NA"/>
    <s v="NA"/>
    <s v="NA"/>
    <n v="0"/>
    <n v="4"/>
    <n v="0"/>
    <n v="0"/>
    <n v="2"/>
    <n v="105"/>
    <n v="0"/>
    <n v="0"/>
    <n v="0"/>
    <n v="0"/>
    <n v="9.5506550000000008"/>
    <n v="9.3919680000000003"/>
    <s v="actual"/>
    <n v="1117427"/>
    <n v="1098860"/>
    <n v="120820.3"/>
    <n v="87862.07"/>
    <n v="90722.559999999998"/>
    <n v="80522.080000000002"/>
    <n v="82203.64"/>
    <n v="81922.5"/>
    <n v="95103.71"/>
    <n v="94813.79"/>
    <n v="87817.14"/>
    <n v="86090.36"/>
    <n v="93566.79"/>
    <n v="115981.7"/>
    <n v="107204.6"/>
    <n v="91753.49"/>
    <n v="94924.24"/>
    <n v="84865.51"/>
    <n v="81748.23"/>
    <n v="78088.19"/>
    <n v="95612.76"/>
    <n v="97123.33"/>
    <n v="83966.01"/>
    <n v="82577.84"/>
    <n v="94360.05"/>
    <n v="106636.1"/>
    <n v="0.110841"/>
    <n v="0.110226"/>
    <s v="actual"/>
    <n v="12968.4"/>
    <n v="12896.44"/>
    <n v="1221.925"/>
    <n v="1088.579"/>
    <n v="1156.069"/>
    <n v="1083.837"/>
    <n v="1049.29"/>
    <n v="1009.891"/>
    <n v="987.88819999999998"/>
    <n v="988.47850000000005"/>
    <n v="969.33910000000003"/>
    <n v="1077.5170000000001"/>
    <n v="1130.258"/>
    <n v="1205.328"/>
    <n v="1199.4380000000001"/>
    <n v="1058.623"/>
    <n v="1139.5899999999999"/>
    <n v="1068.73"/>
    <n v="1060.068"/>
    <n v="990.87130000000002"/>
    <n v="1002.99"/>
    <n v="1001.605"/>
    <n v="986.71510000000001"/>
    <n v="1076.1389999999999"/>
    <n v="1115.002"/>
    <n v="1196.6679999999999"/>
  </r>
  <r>
    <x v="216"/>
    <x v="0"/>
    <s v="core"/>
    <x v="8"/>
    <x v="0"/>
    <s v="&lt;20,001"/>
    <s v="urban"/>
    <n v="1"/>
    <n v="907.65440000000001"/>
    <n v="3888391"/>
    <n v="894330"/>
    <n v="0"/>
    <n v="1952"/>
    <n v="1952"/>
    <s v="Pre-1980"/>
    <s v="F"/>
    <m/>
    <s v="Other Specialty Merchandise"/>
    <s v="Moving Company"/>
    <s v="Dry Goods Retail"/>
    <s v="Mercantile - Retail"/>
    <s v="Small Box"/>
    <b v="0"/>
    <s v="Storage - Low Bay"/>
    <n v="77"/>
    <s v="Office"/>
    <n v="23"/>
    <s v="NA"/>
    <n v="0"/>
    <n v="0"/>
    <n v="0"/>
    <n v="0"/>
    <n v="4284"/>
    <n v="4284"/>
    <n v="0"/>
    <x v="4"/>
    <n v="23"/>
    <n v="0"/>
    <n v="100"/>
    <n v="0"/>
    <n v="0"/>
    <n v="0"/>
    <n v="77"/>
    <n v="1"/>
    <n v="0"/>
    <n v="0"/>
    <s v="S"/>
    <n v="0"/>
    <n v="4300"/>
    <n v="393"/>
    <s v="&lt; 6000 HDD"/>
    <n v="100"/>
    <n v="0"/>
    <n v="0"/>
    <s v="No"/>
    <n v="51"/>
    <n v="16.350000000000001"/>
    <n v="11.73"/>
    <n v="15.58"/>
    <n v="1"/>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s v="NA"/>
    <n v="0"/>
    <n v="8"/>
    <n v="2823.1819999999998"/>
    <n v="20"/>
    <n v="0"/>
    <n v="0"/>
    <n v="100"/>
    <n v="0"/>
    <n v="0"/>
    <n v="0"/>
    <n v="0"/>
    <n v="0"/>
    <n v="0"/>
    <n v="0"/>
    <n v="100"/>
    <n v="0"/>
    <n v="0"/>
    <n v="564.63630000000001"/>
    <n v="100"/>
    <n v="0"/>
    <n v="0"/>
    <s v="P"/>
    <n v="25"/>
    <s v="Age of Building"/>
    <n v="100"/>
    <n v="0"/>
    <n v="0"/>
    <n v="0"/>
    <n v="0"/>
    <n v="0"/>
    <n v="0"/>
    <n v="0"/>
    <n v="100"/>
    <n v="4284"/>
    <n v="22.549019999999999"/>
    <n v="77.450980000000001"/>
    <n v="0"/>
    <n v="0"/>
    <b v="0"/>
    <n v="0"/>
    <n v="100"/>
    <n v="0"/>
    <n v="0"/>
    <n v="0"/>
    <n v="1.1928570000000001"/>
    <n v="1.1928570000000001"/>
    <s v="NA"/>
    <n v="0"/>
    <n v="0.12091499999999999"/>
    <n v="5110.2"/>
    <s v="NA"/>
    <n v="0"/>
    <n v="518"/>
    <n v="9.8443109999999994"/>
    <n v="9.8443109999999994"/>
    <s v="Y"/>
    <n v="0"/>
    <n v="0"/>
    <n v="0"/>
    <n v="0"/>
    <n v="0"/>
    <n v="0"/>
    <n v="0"/>
    <n v="97.764470000000003"/>
    <n v="94.223029999999994"/>
    <n v="99.462649999999996"/>
    <n v="0"/>
    <n v="0"/>
    <n v="0"/>
    <n v="0"/>
    <n v="0"/>
    <n v="0"/>
    <n v="0"/>
    <n v="0"/>
    <n v="0"/>
    <n v="0"/>
    <n v="0"/>
    <n v="0"/>
    <n v="2.2355290000000001"/>
    <n v="5.7769649999999997"/>
    <n v="0.53734899999999997"/>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47.162109999999998"/>
    <n v="44.819560000000003"/>
    <n v="47.162109999999998"/>
    <n v="52.837890000000002"/>
    <n v="55.180439999999997"/>
    <n v="52.837890000000002"/>
    <n v="0"/>
    <n v="0"/>
    <n v="0"/>
    <n v="0"/>
    <n v="0"/>
    <n v="0"/>
    <n v="97.764470000000003"/>
    <n v="94.223029999999994"/>
    <n v="99.462649999999996"/>
    <n v="0"/>
    <n v="0"/>
    <n v="0"/>
    <n v="0"/>
    <n v="0"/>
    <n v="0"/>
    <n v="2.2355290000000001"/>
    <n v="5.7769649999999997"/>
    <n v="0.53734899999999997"/>
    <s v="NA"/>
    <s v="NA"/>
    <s v="NA"/>
    <s v="NA"/>
    <s v="NA"/>
    <s v="NA"/>
    <s v="NA"/>
    <s v="NA"/>
    <s v="NA"/>
    <s v="NA"/>
    <s v="NA"/>
    <s v="NA"/>
    <s v="NA"/>
    <s v="NA"/>
    <s v="NA"/>
    <b v="0"/>
    <n v="0"/>
    <b v="0"/>
    <n v="0"/>
    <b v="0"/>
    <n v="0"/>
    <b v="0"/>
    <n v="0"/>
    <b v="1"/>
    <n v="100"/>
    <b v="0"/>
    <n v="0"/>
    <b v="0"/>
    <n v="0"/>
    <b v="0"/>
    <n v="0"/>
    <n v="0"/>
    <n v="0"/>
    <n v="0"/>
    <n v="83.011579999999995"/>
    <n v="66.666669999999996"/>
    <n v="81.799589999999995"/>
    <n v="0"/>
    <n v="0"/>
    <n v="0"/>
    <n v="16.988420000000001"/>
    <n v="33.333329999999997"/>
    <n v="18.200410000000002"/>
    <n v="0"/>
    <n v="0"/>
    <n v="0"/>
    <n v="0"/>
    <n v="0"/>
    <n v="0"/>
    <n v="16.988420000000001"/>
    <n v="33.333329999999997"/>
    <n v="18.200410000000002"/>
    <n v="0"/>
    <n v="0"/>
    <n v="0"/>
    <n v="0"/>
    <n v="0"/>
    <n v="0"/>
    <n v="83.011579999999995"/>
    <n v="66.666669999999996"/>
    <n v="81.799589999999995"/>
    <n v="0"/>
    <n v="0"/>
    <n v="0"/>
    <n v="0"/>
    <n v="0"/>
    <n v="0"/>
    <n v="0"/>
    <n v="0"/>
    <n v="0"/>
    <b v="0"/>
    <n v="0"/>
    <b v="1"/>
    <n v="83.011579999999995"/>
    <b v="0"/>
    <n v="0"/>
    <b v="1"/>
    <n v="16.988420000000001"/>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23"/>
    <s v="Boiler"/>
    <s v="Natural Gas"/>
    <s v="Natural Gas"/>
    <s v="NA"/>
    <s v="None"/>
    <s v="NA"/>
    <s v="NA"/>
    <s v="NA"/>
    <n v="1"/>
    <s v="Natural Gas"/>
    <s v="NA"/>
    <n v="61"/>
    <n v="61"/>
    <s v="C"/>
    <s v="N"/>
    <s v="N"/>
    <s v="None"/>
    <s v="NA"/>
    <s v="None"/>
    <s v="NA"/>
    <s v="NA"/>
    <s v="NA"/>
    <s v="NA"/>
    <s v="NA"/>
    <s v="NA"/>
    <s v="NA"/>
    <s v="NA"/>
    <s v="NA"/>
    <s v="NA"/>
    <s v="NA"/>
    <s v="NA"/>
    <s v="NA"/>
    <s v="NA"/>
    <s v="NA"/>
    <s v="NA"/>
    <s v="NA"/>
    <s v="NA"/>
    <s v="NA"/>
    <n v="19.101680000000002"/>
    <n v="61"/>
    <n v="61"/>
    <n v="0"/>
    <n v="0"/>
    <n v="0"/>
    <n v="0"/>
    <n v="100"/>
    <n v="0"/>
    <n v="10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1"/>
    <n v="0"/>
    <n v="0"/>
    <n v="2"/>
    <n v="0"/>
    <n v="0"/>
    <n v="0"/>
    <n v="0"/>
    <n v="4.5"/>
    <n v="1.351013"/>
    <n v="1.34389"/>
    <s v="actual"/>
    <n v="5787.741"/>
    <n v="5757.223"/>
    <n v="434.13170000000002"/>
    <n v="384.31029999999998"/>
    <n v="415.72410000000002"/>
    <n v="396.5043"/>
    <n v="426.24169999999998"/>
    <n v="524.03330000000005"/>
    <n v="702.97500000000002"/>
    <n v="656.49170000000004"/>
    <n v="549.06439999999998"/>
    <n v="441.20229999999998"/>
    <n v="423.33539999999999"/>
    <n v="433.72730000000001"/>
    <n v="432.79410000000001"/>
    <n v="386.95190000000002"/>
    <n v="423.21730000000002"/>
    <n v="404.10879999999997"/>
    <n v="441.04309999999998"/>
    <n v="481.11970000000002"/>
    <n v="680.67880000000002"/>
    <n v="697.91459999999995"/>
    <n v="545.92010000000005"/>
    <n v="419.61059999999998"/>
    <n v="411.51310000000001"/>
    <n v="432.35070000000002"/>
    <n v="0.170268"/>
    <n v="0.19403500000000001"/>
    <s v="actual"/>
    <n v="729.42859999999996"/>
    <n v="831.24779999999998"/>
    <n v="157.8571"/>
    <n v="96.571430000000007"/>
    <n v="85.8"/>
    <n v="47.958620000000003"/>
    <n v="20.724139999999998"/>
    <n v="6.5172410000000003"/>
    <n v="0"/>
    <n v="0"/>
    <n v="7.4827589999999997"/>
    <n v="45.862070000000003"/>
    <n v="102.07940000000001"/>
    <n v="158.57579999999999"/>
    <n v="143.24529999999999"/>
    <n v="112.12179999999999"/>
    <n v="101.4896"/>
    <n v="74.425669999999997"/>
    <n v="46.008600000000001"/>
    <n v="20.104600000000001"/>
    <n v="6.1860299999999997"/>
    <n v="5.2194630000000002"/>
    <n v="17.204899999999999"/>
    <n v="57.220779999999998"/>
    <n v="106.709"/>
    <n v="141.31209999999999"/>
  </r>
  <r>
    <x v="217"/>
    <x v="0"/>
    <s v="core"/>
    <x v="11"/>
    <x v="0"/>
    <s v="5,001+"/>
    <s v="urban"/>
    <n v="14"/>
    <n v="92.65455"/>
    <n v="926545.5"/>
    <n v="491069.1"/>
    <n v="491069.1"/>
    <n v="1940"/>
    <n v="1940"/>
    <s v="Pre-1980"/>
    <s v="F"/>
    <m/>
    <s v="Grocery (&gt; 5000sf)"/>
    <m/>
    <s v="Grocery"/>
    <s v="Food Sales"/>
    <s v="Supermarket"/>
    <b v="0"/>
    <s v="Storage - Low Bay"/>
    <n v="47"/>
    <s v="Sales"/>
    <n v="47"/>
    <s v="Office"/>
    <n v="6"/>
    <n v="0"/>
    <n v="0"/>
    <n v="0"/>
    <n v="10000"/>
    <n v="10000"/>
    <n v="0"/>
    <x v="0"/>
    <n v="53"/>
    <n v="0"/>
    <n v="100"/>
    <n v="53"/>
    <n v="100"/>
    <n v="0"/>
    <n v="47"/>
    <n v="1"/>
    <n v="1"/>
    <n v="20"/>
    <s v="S"/>
    <n v="0"/>
    <n v="4300"/>
    <n v="393"/>
    <s v="&lt; 6000 HDD"/>
    <n v="0"/>
    <n v="100"/>
    <n v="5"/>
    <s v="No"/>
    <n v="66"/>
    <n v="98"/>
    <n v="98"/>
    <n v="98"/>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194"/>
    <n v="194"/>
    <n v="13"/>
    <n v="2522"/>
    <n v="20"/>
    <n v="47"/>
    <n v="0"/>
    <n v="53"/>
    <n v="0"/>
    <n v="0"/>
    <n v="0"/>
    <n v="0"/>
    <n v="0"/>
    <n v="0"/>
    <n v="0"/>
    <n v="0"/>
    <n v="0"/>
    <n v="0"/>
    <n v="504.4"/>
    <n v="0"/>
    <n v="100"/>
    <n v="0"/>
    <s v="S"/>
    <n v="0"/>
    <s v="Unknown"/>
    <n v="100"/>
    <n v="0"/>
    <n v="0"/>
    <n v="0"/>
    <n v="0"/>
    <n v="0"/>
    <n v="0"/>
    <n v="0"/>
    <n v="100"/>
    <n v="4700"/>
    <n v="100"/>
    <n v="0"/>
    <n v="0"/>
    <n v="0"/>
    <b v="1"/>
    <n v="72"/>
    <n v="0"/>
    <n v="53"/>
    <n v="0"/>
    <n v="47"/>
    <n v="1.15116"/>
    <n v="1.15116"/>
    <s v="NA"/>
    <n v="0.13519999999999999"/>
    <n v="5.8999999999999997E-2"/>
    <n v="11511.6"/>
    <s v="NA"/>
    <n v="1352"/>
    <n v="590"/>
    <n v="9.9085099999999997"/>
    <n v="12.538029999999999"/>
    <s v="Y"/>
    <n v="20"/>
    <n v="0"/>
    <n v="0"/>
    <n v="0"/>
    <n v="10.637969999999999"/>
    <n v="7.7437860000000001"/>
    <n v="25.88111"/>
    <n v="2.901421"/>
    <n v="1.434034"/>
    <n v="7.0588699999999998"/>
    <n v="22.299250000000001"/>
    <n v="61.185470000000002"/>
    <n v="30.179659999999998"/>
    <n v="0"/>
    <n v="0"/>
    <n v="0"/>
    <n v="0"/>
    <n v="0"/>
    <n v="0"/>
    <n v="0"/>
    <n v="0"/>
    <n v="0"/>
    <n v="64.161370000000005"/>
    <n v="29.636710000000001"/>
    <n v="36.88035"/>
    <n v="0"/>
    <n v="0"/>
    <n v="0"/>
    <s v="NA"/>
    <s v="NA"/>
    <s v="NA"/>
    <s v="NA"/>
    <s v="NA"/>
    <s v="NA"/>
    <n v="100"/>
    <n v="100"/>
    <n v="100"/>
    <n v="0"/>
    <n v="0"/>
    <n v="0"/>
    <n v="0"/>
    <n v="0"/>
    <n v="0"/>
    <n v="0"/>
    <n v="0"/>
    <n v="0"/>
    <n v="0"/>
    <n v="0"/>
    <n v="0"/>
    <n v="0"/>
    <n v="0"/>
    <n v="0"/>
    <n v="100"/>
    <n v="100"/>
    <n v="100"/>
    <n v="0"/>
    <n v="0"/>
    <n v="0"/>
    <s v="NA"/>
    <s v="NA"/>
    <s v="NA"/>
    <s v="NA"/>
    <s v="NA"/>
    <s v="NA"/>
    <n v="0"/>
    <n v="0"/>
    <n v="0"/>
    <n v="45.320920000000001"/>
    <n v="55.55556"/>
    <n v="45.320920000000001"/>
    <n v="54.679079999999999"/>
    <n v="44.44444"/>
    <n v="54.679079999999999"/>
    <n v="0"/>
    <n v="0"/>
    <n v="0"/>
    <n v="0"/>
    <n v="0"/>
    <n v="0"/>
    <n v="100"/>
    <n v="100"/>
    <n v="100"/>
    <n v="0"/>
    <n v="0"/>
    <n v="0"/>
    <n v="0"/>
    <n v="0"/>
    <n v="0"/>
    <n v="0"/>
    <n v="0"/>
    <n v="0"/>
    <n v="13.539389999999999"/>
    <n v="9.1778200000000005"/>
    <n v="32.939979999999998"/>
    <n v="0"/>
    <n v="0"/>
    <n v="0"/>
    <n v="86.460610000000003"/>
    <n v="90.822180000000003"/>
    <n v="67.060019999999994"/>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53"/>
    <s v="Furnace"/>
    <s v="Natural Gas"/>
    <s v="None"/>
    <s v="20+ Years"/>
    <s v="Furnace"/>
    <s v="Natural Gas"/>
    <s v="None"/>
    <s v="20+ Years"/>
    <s v="NA"/>
    <s v="NA"/>
    <s v="NA"/>
    <s v="NA"/>
    <s v="NA"/>
    <s v="NA"/>
    <s v="NA"/>
    <s v="NA"/>
    <s v="DX - Air"/>
    <s v="20+ Years"/>
    <s v="DX - Air"/>
    <s v="20+ Years"/>
    <s v="NA"/>
    <s v="NA"/>
    <s v="NA"/>
    <s v="NA"/>
    <s v="NA"/>
    <s v="NA"/>
    <s v="NA"/>
    <b v="0"/>
    <b v="0"/>
    <b v="0"/>
    <b v="0"/>
    <b v="0"/>
    <b v="1"/>
    <b v="0"/>
    <b v="0"/>
    <b v="0"/>
    <b v="0"/>
    <b v="0"/>
    <n v="122.83199999999999"/>
    <n v="8"/>
    <n v="8"/>
    <n v="100"/>
    <n v="0"/>
    <n v="0"/>
    <n v="0"/>
    <n v="0"/>
    <n v="100"/>
    <n v="0"/>
    <n v="0"/>
    <n v="0"/>
    <n v="33.333329999999997"/>
    <n v="66.666669999999996"/>
    <s v="Unknown"/>
    <s v="No"/>
    <s v="None"/>
    <s v="Air-cooled"/>
    <s v="No"/>
    <s v="Shaded Pole"/>
    <b v="1"/>
    <n v="129"/>
    <n v="11.62791"/>
    <s v="N"/>
    <b v="1"/>
    <n v="388"/>
    <s v="INC"/>
    <b v="0"/>
    <n v="0"/>
    <s v="NA"/>
    <s v="NA"/>
    <n v="0"/>
    <n v="0"/>
    <n v="0"/>
    <n v="0"/>
    <n v="0"/>
    <n v="0"/>
    <n v="4"/>
    <b v="0"/>
    <b v="0"/>
    <b v="0"/>
    <b v="0"/>
    <b v="1"/>
    <b v="0"/>
    <n v="500"/>
    <s v="N"/>
    <s v="N"/>
    <s v="N"/>
    <s v="N"/>
    <s v="N"/>
    <s v="G"/>
    <s v="G"/>
    <n v="1"/>
    <n v="1"/>
    <n v="1"/>
    <s v="NA"/>
    <s v="NA"/>
    <s v="NA"/>
    <s v="NA"/>
    <s v="NA"/>
    <n v="0"/>
    <n v="0"/>
    <n v="0"/>
    <x v="1"/>
    <s v="NA"/>
    <s v="NA"/>
    <n v="0"/>
    <n v="0"/>
    <n v="0"/>
    <s v="NA"/>
    <s v="NA"/>
    <s v="NA"/>
    <s v="NA"/>
    <s v="NA"/>
    <s v="NA"/>
    <s v="NA"/>
    <n v="3"/>
    <n v="4"/>
    <n v="0"/>
    <n v="4"/>
    <n v="0"/>
    <s v="NA"/>
    <n v="0"/>
    <n v="0"/>
    <n v="0"/>
    <n v="27.68516"/>
    <n v="27.735759999999999"/>
    <s v="actual"/>
    <n v="276851.59999999998"/>
    <n v="277357.59999999998"/>
    <n v="24633.33"/>
    <n v="21828.74"/>
    <n v="22717.24"/>
    <n v="22454.02"/>
    <n v="23794.25"/>
    <n v="23519.08"/>
    <n v="25925.21"/>
    <n v="25568.13"/>
    <n v="22527.35"/>
    <n v="21446.94"/>
    <n v="20835.71"/>
    <n v="21601.61"/>
    <n v="22864.26"/>
    <n v="20651.59"/>
    <n v="22864.26"/>
    <n v="22126.7"/>
    <n v="23154.57"/>
    <n v="22976.89"/>
    <n v="25518.51"/>
    <n v="25684.400000000001"/>
    <n v="23598.98"/>
    <n v="22926.47"/>
    <n v="22126.7"/>
    <n v="22864.26"/>
    <n v="0.25819399999999998"/>
    <n v="1.6116790000000001"/>
    <s v="model"/>
    <n v="2581.942"/>
    <n v="16116.79"/>
    <s v="NA"/>
    <s v="NA"/>
    <s v="NA"/>
    <s v="NA"/>
    <s v="NA"/>
    <s v="NA"/>
    <s v="NA"/>
    <s v="NA"/>
    <s v="NA"/>
    <s v="NA"/>
    <s v="NA"/>
    <s v="NA"/>
    <s v="NA"/>
    <s v="NA"/>
    <s v="NA"/>
    <s v="NA"/>
    <s v="NA"/>
    <s v="NA"/>
    <s v="NA"/>
    <s v="NA"/>
    <s v="NA"/>
    <s v="NA"/>
    <s v="NA"/>
    <s v="NA"/>
  </r>
  <r>
    <x v="218"/>
    <x v="0"/>
    <s v="core"/>
    <x v="8"/>
    <x v="0"/>
    <s v="&lt;20,001"/>
    <s v="urban"/>
    <n v="1"/>
    <n v="907.65440000000001"/>
    <n v="9076544"/>
    <n v="8168890"/>
    <n v="8168890"/>
    <n v="1952"/>
    <n v="1952"/>
    <s v="Pre-1980"/>
    <s v="F"/>
    <m/>
    <s v="Home Improvement"/>
    <m/>
    <s v="Dry Goods Retail"/>
    <s v="Mercantile - Retail"/>
    <s v="Big Box"/>
    <b v="0"/>
    <s v="Sales"/>
    <n v="63"/>
    <s v="Storage - Low Bay"/>
    <n v="25"/>
    <s v="Warehouse - High Bay"/>
    <n v="10"/>
    <n v="0"/>
    <n v="0"/>
    <n v="0"/>
    <n v="10000"/>
    <n v="10000"/>
    <n v="0"/>
    <x v="0"/>
    <n v="90"/>
    <n v="0"/>
    <n v="100"/>
    <n v="90"/>
    <n v="100"/>
    <n v="0"/>
    <n v="10"/>
    <n v="2"/>
    <n v="0"/>
    <n v="2"/>
    <s v="S"/>
    <n v="0"/>
    <n v="4300"/>
    <n v="393"/>
    <s v="&lt; 6000 HDD"/>
    <n v="100"/>
    <n v="0"/>
    <n v="0"/>
    <s v="No"/>
    <n v="49"/>
    <n v="49"/>
    <n v="58"/>
    <n v="49"/>
    <n v="1"/>
    <n v="0"/>
    <n v="0"/>
    <s v="40-49 Hrs/Wk"/>
    <n v="52"/>
    <b v="1"/>
    <b v="1"/>
    <b v="0"/>
    <b v="0"/>
    <b v="0"/>
    <b v="0"/>
    <b v="0"/>
    <b v="0"/>
    <b v="0"/>
    <s v="NA"/>
    <s v="NA"/>
    <s v="NA"/>
    <s v="NA"/>
    <s v="Yes"/>
    <n v="2"/>
    <n v="100"/>
    <s v="No"/>
    <s v="Yes"/>
    <n v="2"/>
    <n v="100"/>
    <s v="No"/>
    <s v="No"/>
    <s v="NA"/>
    <s v="NA"/>
    <s v="No"/>
    <s v="Yes"/>
    <n v="5"/>
    <n v="100"/>
    <s v="No"/>
    <s v="Yes"/>
    <n v="2"/>
    <n v="100"/>
    <s v="No"/>
    <s v="Unknown"/>
    <s v="NA"/>
    <s v="NA"/>
    <s v="No"/>
    <s v="No"/>
    <s v="NA"/>
    <s v="NA"/>
    <s v="No"/>
    <s v="No"/>
    <s v="NA"/>
    <s v="NA"/>
    <s v="No"/>
    <n v="415"/>
    <n v="415"/>
    <n v="13"/>
    <n v="10790"/>
    <n v="70"/>
    <n v="0"/>
    <n v="0"/>
    <n v="37"/>
    <n v="0"/>
    <n v="0"/>
    <n v="0"/>
    <n v="63"/>
    <n v="0"/>
    <n v="0"/>
    <n v="100"/>
    <n v="0"/>
    <n v="0"/>
    <n v="0"/>
    <n v="7553"/>
    <n v="100"/>
    <n v="0"/>
    <n v="0"/>
    <s v="S"/>
    <n v="14.28571"/>
    <s v="Unknown"/>
    <n v="100"/>
    <n v="0"/>
    <n v="0"/>
    <n v="0"/>
    <n v="71.428569999999993"/>
    <n v="0"/>
    <n v="0"/>
    <n v="0"/>
    <n v="28.571429999999999"/>
    <n v="750"/>
    <n v="100"/>
    <n v="0"/>
    <n v="0"/>
    <n v="0"/>
    <b v="0"/>
    <n v="0"/>
    <n v="100"/>
    <n v="0"/>
    <n v="0"/>
    <n v="0"/>
    <n v="1.380978"/>
    <n v="1.380978"/>
    <s v="NA"/>
    <n v="0"/>
    <s v="NA"/>
    <n v="13809.78"/>
    <s v="NA"/>
    <n v="0"/>
    <n v="0"/>
    <n v="8.2620299999999993"/>
    <n v="7.8786759999999996"/>
    <s v="Y"/>
    <s v="NA"/>
    <n v="0"/>
    <n v="0"/>
    <n v="0"/>
    <n v="82.749070000000003"/>
    <n v="87.240430000000003"/>
    <n v="85.865729999999999"/>
    <n v="12.498390000000001"/>
    <n v="9.5071300000000001"/>
    <n v="12.96913"/>
    <n v="0"/>
    <n v="0"/>
    <n v="0"/>
    <n v="0"/>
    <n v="0"/>
    <n v="0"/>
    <n v="0"/>
    <n v="0"/>
    <n v="0"/>
    <n v="0"/>
    <n v="0"/>
    <n v="0"/>
    <n v="4.7525440000000003"/>
    <n v="3.2524389999999999"/>
    <n v="1.1651450000000001"/>
    <n v="0"/>
    <n v="0"/>
    <n v="0"/>
    <n v="4.0253899999999998"/>
    <n v="8.1732150000000008"/>
    <n v="4.0253899999999998"/>
    <n v="95.974609999999998"/>
    <n v="91.826790000000003"/>
    <n v="95.974609999999998"/>
    <s v="NA"/>
    <s v="NA"/>
    <s v="NA"/>
    <s v="NA"/>
    <s v="NA"/>
    <s v="NA"/>
    <n v="0"/>
    <n v="0"/>
    <n v="0"/>
    <n v="92.381720000000001"/>
    <n v="75.641030000000001"/>
    <n v="92.381720000000001"/>
    <n v="0"/>
    <n v="0"/>
    <n v="0"/>
    <n v="0"/>
    <n v="0"/>
    <n v="0"/>
    <n v="0"/>
    <n v="0"/>
    <n v="0"/>
    <n v="7.6182840000000001"/>
    <n v="24.358969999999999"/>
    <n v="7.6182840000000001"/>
    <s v="NA"/>
    <s v="NA"/>
    <s v="NA"/>
    <s v="NA"/>
    <s v="NA"/>
    <s v="NA"/>
    <n v="0"/>
    <n v="0"/>
    <n v="0"/>
    <n v="66.48075"/>
    <n v="69.486660000000001"/>
    <n v="66.48075"/>
    <n v="0"/>
    <n v="0"/>
    <n v="0"/>
    <n v="33.51925"/>
    <n v="30.513339999999999"/>
    <n v="33.51925"/>
    <n v="0"/>
    <n v="0"/>
    <n v="0"/>
    <n v="0"/>
    <n v="0"/>
    <n v="0"/>
    <n v="100"/>
    <n v="100"/>
    <n v="100"/>
    <n v="0"/>
    <n v="0"/>
    <n v="0"/>
    <n v="0"/>
    <n v="0"/>
    <n v="0"/>
    <n v="94.552300000000002"/>
    <n v="95.163039999999995"/>
    <n v="98.113510000000005"/>
    <n v="0"/>
    <n v="0"/>
    <n v="0"/>
    <n v="0.69516"/>
    <n v="1.584522"/>
    <n v="0.72134200000000004"/>
    <n v="4.7525440000000003"/>
    <n v="3.2524389999999999"/>
    <n v="1.1651450000000001"/>
    <s v="NA"/>
    <s v="NA"/>
    <s v="NA"/>
    <s v="NA"/>
    <s v="NA"/>
    <s v="NA"/>
    <s v="NA"/>
    <s v="NA"/>
    <s v="NA"/>
    <s v="NA"/>
    <s v="NA"/>
    <s v="NA"/>
    <s v="NA"/>
    <s v="NA"/>
    <s v="NA"/>
    <b v="0"/>
    <n v="0"/>
    <b v="0"/>
    <n v="0"/>
    <b v="0"/>
    <n v="0"/>
    <b v="0"/>
    <n v="0"/>
    <b v="1"/>
    <n v="100"/>
    <b v="0"/>
    <n v="0"/>
    <b v="0"/>
    <n v="0"/>
    <b v="0"/>
    <n v="0"/>
    <n v="0"/>
    <n v="100"/>
    <n v="0"/>
    <n v="0"/>
    <n v="0"/>
    <n v="0"/>
    <n v="0"/>
    <n v="0"/>
    <n v="0"/>
    <n v="0"/>
    <n v="0"/>
    <n v="0"/>
    <n v="0"/>
    <n v="0"/>
    <n v="0"/>
    <n v="0"/>
    <n v="0"/>
    <n v="0"/>
    <n v="0"/>
    <n v="0"/>
    <n v="0"/>
    <n v="0"/>
    <n v="0"/>
    <n v="0"/>
    <n v="0"/>
    <n v="0"/>
    <n v="0"/>
    <n v="0"/>
    <n v="100"/>
    <n v="0"/>
    <n v="0"/>
    <n v="0"/>
    <n v="0"/>
    <n v="0"/>
    <n v="0"/>
    <n v="0"/>
    <n v="0"/>
    <n v="0"/>
    <n v="0"/>
    <b v="0"/>
    <n v="0"/>
    <b v="1"/>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0"/>
    <n v="90"/>
    <s v="Furnace"/>
    <s v="Natural Gas"/>
    <s v="None"/>
    <s v="10-19 Years"/>
    <s v="None"/>
    <s v="NA"/>
    <s v="NA"/>
    <s v="NA"/>
    <s v="NA"/>
    <s v="NA"/>
    <s v="NA"/>
    <s v="NA"/>
    <s v="NA"/>
    <s v="NA"/>
    <s v="NA"/>
    <s v="NA"/>
    <s v="DX - Air"/>
    <s v="10-19 Years"/>
    <s v="None"/>
    <s v="NA"/>
    <s v="NA"/>
    <s v="NA"/>
    <s v="NA"/>
    <s v="NA"/>
    <s v="NA"/>
    <s v="NA"/>
    <s v="NA"/>
    <b v="0"/>
    <b v="0"/>
    <b v="0"/>
    <b v="0"/>
    <b v="0"/>
    <b v="0"/>
    <b v="0"/>
    <b v="0"/>
    <b v="0"/>
    <b v="1"/>
    <b v="1"/>
    <n v="6.8239999999999998"/>
    <n v="10"/>
    <n v="10"/>
    <n v="100"/>
    <n v="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10"/>
    <n v="9"/>
    <n v="0"/>
    <n v="0"/>
    <n v="9"/>
    <n v="0"/>
    <n v="0"/>
    <n v="0"/>
    <n v="0"/>
    <n v="0"/>
    <n v="7.9880909999999998"/>
    <n v="8.5890280000000008"/>
    <s v="actual"/>
    <n v="79880.91"/>
    <n v="85890.28"/>
    <n v="5892.9780000000001"/>
    <n v="5736.5519999999997"/>
    <n v="6324.8280000000004"/>
    <n v="6489.0519999999997"/>
    <n v="7095.5"/>
    <n v="7507.3329999999996"/>
    <n v="8777.1669999999995"/>
    <n v="8244.8330000000005"/>
    <n v="6788.1840000000002"/>
    <n v="5671.2569999999996"/>
    <n v="5547.0969999999998"/>
    <n v="5806.1289999999999"/>
    <n v="6896.2960000000003"/>
    <n v="6228.9120000000003"/>
    <n v="6896.2960000000003"/>
    <n v="6673.8339999999998"/>
    <n v="7063.4390000000003"/>
    <n v="7163.3270000000002"/>
    <n v="8424.4670000000006"/>
    <n v="8519.9779999999992"/>
    <n v="7521.4920000000002"/>
    <n v="6932.1120000000001"/>
    <n v="6673.8339999999998"/>
    <n v="6896.2960000000003"/>
    <n v="0.28059299999999998"/>
    <n v="0.38338800000000001"/>
    <s v="actual"/>
    <n v="2805.9290000000001"/>
    <n v="3833.875"/>
    <n v="714.75710000000004"/>
    <n v="427.6429"/>
    <n v="276.25"/>
    <n v="88.983329999999995"/>
    <n v="19.954170000000001"/>
    <n v="11.8125"/>
    <n v="0.44827600000000001"/>
    <n v="0.55172399999999999"/>
    <n v="25.103449999999999"/>
    <n v="109.5172"/>
    <n v="437.98540000000003"/>
    <n v="692.92340000000002"/>
    <n v="660.6748"/>
    <n v="517.12739999999997"/>
    <n v="468.08940000000001"/>
    <n v="343.26560000000001"/>
    <n v="212.20050000000001"/>
    <n v="92.726290000000006"/>
    <n v="28.531169999999999"/>
    <n v="24.073170000000001"/>
    <n v="79.3523"/>
    <n v="263.91329999999999"/>
    <n v="492.1626"/>
    <n v="651.75879999999995"/>
  </r>
  <r>
    <x v="219"/>
    <x v="0"/>
    <s v="core"/>
    <x v="1"/>
    <x v="0"/>
    <s v="&lt;50,001"/>
    <s v="urban"/>
    <n v="59"/>
    <n v="127.1157"/>
    <n v="4648239"/>
    <n v="4648239"/>
    <n v="0"/>
    <n v="1949"/>
    <n v="1957"/>
    <s v="Pre-1980"/>
    <s v="F"/>
    <m/>
    <s v="Elementary School"/>
    <m/>
    <s v="School"/>
    <s v="Education"/>
    <s v="K-12"/>
    <b v="0"/>
    <s v="Classroom"/>
    <n v="44"/>
    <s v="Assembly / Recreation"/>
    <n v="28"/>
    <s v="Office"/>
    <n v="2"/>
    <n v="26"/>
    <n v="0"/>
    <n v="0"/>
    <n v="36567"/>
    <n v="36567"/>
    <n v="0"/>
    <x v="1"/>
    <n v="100"/>
    <n v="0"/>
    <n v="100"/>
    <n v="0"/>
    <n v="0"/>
    <n v="0"/>
    <n v="0"/>
    <n v="2"/>
    <n v="0"/>
    <n v="0"/>
    <s v="S"/>
    <n v="0"/>
    <n v="4300"/>
    <n v="393"/>
    <s v="&lt; 6000 HDD"/>
    <n v="100"/>
    <n v="0"/>
    <n v="0"/>
    <s v="Yes"/>
    <n v="45"/>
    <n v="45"/>
    <n v="22.5"/>
    <n v="45"/>
    <n v="0"/>
    <n v="0"/>
    <n v="0"/>
    <s v="40-49 Hrs/Wk"/>
    <n v="44"/>
    <b v="1"/>
    <b v="1"/>
    <b v="0"/>
    <b v="0"/>
    <b v="0"/>
    <b v="0"/>
    <b v="0"/>
    <b v="0"/>
    <b v="0"/>
    <s v="NA"/>
    <s v="NA"/>
    <s v="NA"/>
    <s v="NA"/>
    <s v="Yes"/>
    <n v="10"/>
    <n v="100"/>
    <s v="No"/>
    <s v="Yes"/>
    <n v="10"/>
    <n v="100"/>
    <s v="No"/>
    <s v="No"/>
    <s v="NA"/>
    <s v="NA"/>
    <s v="No"/>
    <s v="Yes"/>
    <n v="17"/>
    <n v="100"/>
    <s v="No"/>
    <s v="No"/>
    <s v="NA"/>
    <s v="NA"/>
    <s v="No"/>
    <s v="No"/>
    <s v="NA"/>
    <s v="NA"/>
    <s v="No"/>
    <s v="No"/>
    <s v="NA"/>
    <s v="NA"/>
    <s v="No"/>
    <s v="No"/>
    <s v="NA"/>
    <s v="NA"/>
    <s v="No"/>
    <n v="1349"/>
    <n v="545"/>
    <n v="12"/>
    <n v="22728"/>
    <n v="30"/>
    <n v="0"/>
    <n v="50"/>
    <n v="50"/>
    <n v="0"/>
    <n v="0"/>
    <n v="0"/>
    <n v="0"/>
    <n v="0"/>
    <n v="0"/>
    <n v="50"/>
    <n v="50"/>
    <n v="0"/>
    <n v="0"/>
    <n v="6818.4"/>
    <n v="100"/>
    <n v="0"/>
    <n v="0"/>
    <s v="P"/>
    <n v="40"/>
    <s v="Age of Building"/>
    <n v="100"/>
    <n v="0"/>
    <n v="0"/>
    <n v="0"/>
    <n v="100"/>
    <n v="0"/>
    <n v="0"/>
    <n v="0"/>
    <n v="0"/>
    <n v="30955"/>
    <n v="100"/>
    <n v="0"/>
    <n v="0"/>
    <n v="0"/>
    <b v="0"/>
    <n v="0"/>
    <n v="100"/>
    <n v="0"/>
    <n v="0"/>
    <n v="0"/>
    <n v="1.026071"/>
    <n v="1.026071"/>
    <s v="NA"/>
    <n v="2.73E-5"/>
    <n v="1.8054000000000001E-2"/>
    <n v="37520.339999999997"/>
    <s v="NA"/>
    <n v="1"/>
    <n v="660.17359999999996"/>
    <n v="13.05996"/>
    <n v="13.108129999999999"/>
    <s v="Y"/>
    <n v="0"/>
    <n v="0"/>
    <n v="0"/>
    <n v="0"/>
    <n v="99.247060000000005"/>
    <n v="97.170760000000001"/>
    <n v="99.579740000000001"/>
    <n v="0"/>
    <n v="0"/>
    <n v="0"/>
    <n v="0.75293900000000002"/>
    <n v="2.8292449999999998"/>
    <n v="0.4202549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6.7515320000000001"/>
    <n v="2.20825"/>
    <n v="6.7741639999999999"/>
    <n v="92.495530000000002"/>
    <n v="94.962500000000006"/>
    <n v="92.805580000000006"/>
    <n v="0"/>
    <n v="0"/>
    <n v="0"/>
    <n v="0"/>
    <n v="0"/>
    <n v="0"/>
    <n v="0.75293900000000002"/>
    <n v="2.8292449999999998"/>
    <n v="0.42025499999999999"/>
    <n v="0"/>
    <n v="0"/>
    <n v="0"/>
    <n v="100"/>
    <n v="100"/>
    <n v="100"/>
    <n v="0"/>
    <n v="0"/>
    <n v="0"/>
    <n v="0"/>
    <n v="0"/>
    <n v="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Other"/>
    <s v="none"/>
    <s v="Discharge Damper"/>
    <s v="N"/>
    <s v="NA"/>
    <s v="NA"/>
    <s v="NA"/>
    <n v="0"/>
    <n v="100"/>
    <s v="Boiler"/>
    <s v="Natural Gas"/>
    <s v="Natural Gas"/>
    <s v="20+ Years"/>
    <s v="Boiler"/>
    <s v="Natural Gas"/>
    <s v="Natural Gas"/>
    <s v="20+ Years"/>
    <n v="2"/>
    <s v="Natural Gas"/>
    <n v="2500"/>
    <n v="64"/>
    <n v="64"/>
    <s v="SH"/>
    <s v="N"/>
    <s v="N"/>
    <s v="None"/>
    <s v="NA"/>
    <s v="None"/>
    <s v="NA"/>
    <s v="NA"/>
    <s v="NA"/>
    <s v="NA"/>
    <s v="NA"/>
    <s v="NA"/>
    <s v="NA"/>
    <s v="NA"/>
    <b v="0"/>
    <b v="1"/>
    <b v="0"/>
    <b v="0"/>
    <b v="0"/>
    <b v="0"/>
    <b v="0"/>
    <b v="0"/>
    <b v="0"/>
    <b v="0"/>
    <b v="0"/>
    <n v="80"/>
    <n v="20"/>
    <n v="20"/>
    <n v="100"/>
    <n v="0"/>
    <n v="0"/>
    <n v="0"/>
    <n v="0"/>
    <n v="0"/>
    <n v="100"/>
    <n v="0"/>
    <s v="NA"/>
    <s v="NA"/>
    <s v="NA"/>
    <s v="NA"/>
    <s v="NA"/>
    <s v="NA"/>
    <s v="NA"/>
    <s v="NA"/>
    <s v="NA"/>
    <b v="0"/>
    <n v="0"/>
    <s v="NA"/>
    <s v="NA"/>
    <b v="1"/>
    <n v="63"/>
    <s v="NA"/>
    <b v="0"/>
    <n v="0"/>
    <s v="NA"/>
    <s v="NA"/>
    <n v="1"/>
    <n v="1"/>
    <n v="0"/>
    <n v="0"/>
    <n v="0"/>
    <n v="0"/>
    <n v="2"/>
    <b v="0"/>
    <b v="0"/>
    <b v="1"/>
    <b v="0"/>
    <b v="0"/>
    <b v="0"/>
    <n v="736"/>
    <s v="N"/>
    <s v="E"/>
    <s v="N"/>
    <s v="N"/>
    <s v="G"/>
    <s v="N"/>
    <s v="N"/>
    <s v="NA"/>
    <s v="NA"/>
    <s v="NA"/>
    <s v="NA"/>
    <s v="NA"/>
    <s v="NA"/>
    <s v="NA"/>
    <s v="NA"/>
    <n v="0"/>
    <n v="0"/>
    <n v="0"/>
    <x v="1"/>
    <s v="NA"/>
    <s v="NA"/>
    <n v="0"/>
    <n v="0"/>
    <n v="0"/>
    <s v="NA"/>
    <s v="NA"/>
    <s v="NA"/>
    <s v="NA"/>
    <s v="NA"/>
    <s v="NA"/>
    <n v="0"/>
    <n v="50"/>
    <n v="400"/>
    <n v="5"/>
    <n v="2"/>
    <n v="3"/>
    <n v="0"/>
    <n v="0"/>
    <n v="0"/>
    <n v="0"/>
    <n v="9.1723350000000003"/>
    <n v="9.9772510000000008"/>
    <s v="actual"/>
    <n v="335404.79999999999"/>
    <n v="364838.1"/>
    <n v="36512.97"/>
    <n v="34371.589999999997"/>
    <n v="34018.83"/>
    <n v="31008.23"/>
    <n v="30543.1"/>
    <n v="20958.23"/>
    <n v="14820.73"/>
    <n v="16836"/>
    <n v="23250.92"/>
    <n v="27730.34"/>
    <n v="30867.200000000001"/>
    <n v="34486.65"/>
    <n v="35535.440000000002"/>
    <n v="31015.62"/>
    <n v="32920.65"/>
    <n v="30368.93"/>
    <n v="29446.37"/>
    <n v="26967.29"/>
    <n v="26952.63"/>
    <n v="26892.11"/>
    <n v="26785.7"/>
    <n v="30148.49"/>
    <n v="32390.55"/>
    <n v="35414.379999999997"/>
    <n v="0.32811400000000002"/>
    <n v="1.7229760000000001"/>
    <s v="model"/>
    <n v="11998.14"/>
    <n v="63004.06"/>
    <s v="NA"/>
    <s v="NA"/>
    <s v="NA"/>
    <s v="NA"/>
    <s v="NA"/>
    <s v="NA"/>
    <s v="NA"/>
    <s v="NA"/>
    <s v="NA"/>
    <s v="NA"/>
    <s v="NA"/>
    <s v="NA"/>
    <s v="NA"/>
    <s v="NA"/>
    <s v="NA"/>
    <s v="NA"/>
    <s v="NA"/>
    <s v="NA"/>
    <s v="NA"/>
    <s v="NA"/>
    <s v="NA"/>
    <s v="NA"/>
    <s v="NA"/>
    <s v="NA"/>
  </r>
  <r>
    <x v="220"/>
    <x v="0"/>
    <s v="core"/>
    <x v="1"/>
    <x v="0"/>
    <s v="&lt;50,001"/>
    <s v="urban"/>
    <n v="59"/>
    <n v="127.1157"/>
    <n v="5644953"/>
    <n v="5644953"/>
    <n v="0"/>
    <n v="1954"/>
    <n v="1954"/>
    <s v="Pre-1980"/>
    <s v="F"/>
    <m/>
    <s v="Elementary School"/>
    <m/>
    <s v="School"/>
    <s v="Education"/>
    <s v="K-12"/>
    <b v="0"/>
    <s v="Classroom"/>
    <n v="40"/>
    <s v="Assembly / Recreation"/>
    <n v="24"/>
    <s v="Office"/>
    <n v="4"/>
    <n v="32"/>
    <n v="0"/>
    <n v="0"/>
    <n v="44408"/>
    <n v="44408"/>
    <n v="0"/>
    <x v="1"/>
    <n v="100"/>
    <n v="0"/>
    <n v="100"/>
    <n v="0"/>
    <n v="0"/>
    <n v="0"/>
    <n v="0"/>
    <n v="1"/>
    <n v="0"/>
    <n v="40"/>
    <s v="S"/>
    <n v="0"/>
    <n v="4300"/>
    <n v="393"/>
    <s v="&lt; 6000 HDD"/>
    <n v="100"/>
    <n v="0"/>
    <n v="0"/>
    <s v="Yes"/>
    <n v="45"/>
    <n v="45"/>
    <n v="22.5"/>
    <n v="45"/>
    <n v="0"/>
    <n v="0"/>
    <n v="0"/>
    <s v="40-49 Hrs/Wk"/>
    <n v="44"/>
    <b v="1"/>
    <b v="1"/>
    <b v="0"/>
    <b v="0"/>
    <b v="0"/>
    <b v="0"/>
    <b v="0"/>
    <b v="0"/>
    <b v="0"/>
    <s v="NA"/>
    <s v="NA"/>
    <s v="NA"/>
    <s v="NA"/>
    <s v="Yes"/>
    <n v="10"/>
    <n v="100"/>
    <s v="No"/>
    <s v="Yes"/>
    <n v="10"/>
    <n v="100"/>
    <s v="No"/>
    <s v="No"/>
    <s v="NA"/>
    <s v="NA"/>
    <s v="No"/>
    <s v="No"/>
    <s v="NA"/>
    <s v="NA"/>
    <s v="No"/>
    <s v="No"/>
    <s v="NA"/>
    <s v="NA"/>
    <s v="No"/>
    <s v="No"/>
    <s v="NA"/>
    <s v="NA"/>
    <s v="No"/>
    <s v="No"/>
    <s v="NA"/>
    <s v="NA"/>
    <s v="No"/>
    <s v="No"/>
    <s v="NA"/>
    <s v="NA"/>
    <s v="No"/>
    <n v="1342"/>
    <n v="0"/>
    <n v="14"/>
    <n v="18788"/>
    <n v="50"/>
    <n v="100"/>
    <n v="0"/>
    <n v="0"/>
    <n v="0"/>
    <n v="0"/>
    <n v="0"/>
    <n v="0"/>
    <n v="0"/>
    <n v="0"/>
    <n v="100"/>
    <n v="0"/>
    <n v="0"/>
    <n v="0"/>
    <n v="9394"/>
    <n v="100"/>
    <n v="0"/>
    <n v="0"/>
    <s v="P"/>
    <n v="45"/>
    <s v="Age of Building"/>
    <n v="100"/>
    <n v="0"/>
    <n v="0"/>
    <n v="0"/>
    <n v="100"/>
    <n v="0"/>
    <n v="0"/>
    <n v="0"/>
    <n v="0"/>
    <n v="44408"/>
    <n v="100"/>
    <n v="0"/>
    <n v="0"/>
    <n v="0"/>
    <b v="0"/>
    <n v="0"/>
    <n v="100"/>
    <n v="0"/>
    <n v="0"/>
    <n v="0"/>
    <n v="0.98202999999999996"/>
    <n v="0.98202999999999996"/>
    <s v="NA"/>
    <n v="3.1500000000000001E-4"/>
    <n v="1.4866000000000001E-2"/>
    <n v="43610"/>
    <s v="NA"/>
    <n v="14"/>
    <n v="660.17359999999996"/>
    <n v="12.653589999999999"/>
    <n v="12.80012"/>
    <s v="Y"/>
    <n v="10"/>
    <n v="0"/>
    <n v="0"/>
    <n v="0"/>
    <n v="99.154629999999997"/>
    <n v="96.794979999999995"/>
    <n v="99.527959999999993"/>
    <n v="0"/>
    <n v="0"/>
    <n v="0"/>
    <n v="0.84536999999999995"/>
    <n v="3.2050190000000001"/>
    <n v="0.47204000000000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7.9027139999999996"/>
    <n v="2.5992069999999998"/>
    <n v="7.9324690000000002"/>
    <n v="91.251919999999998"/>
    <n v="94.195769999999996"/>
    <n v="91.595489999999998"/>
    <n v="0"/>
    <n v="0"/>
    <n v="0"/>
    <n v="0"/>
    <n v="0"/>
    <n v="0"/>
    <n v="0.84536999999999995"/>
    <n v="3.2050190000000001"/>
    <n v="0.47204000000000002"/>
    <n v="0"/>
    <n v="0"/>
    <n v="0"/>
    <n v="100"/>
    <n v="100"/>
    <n v="100"/>
    <n v="0"/>
    <n v="0"/>
    <n v="0"/>
    <n v="0"/>
    <n v="0"/>
    <n v="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N"/>
    <s v="Y"/>
    <s v="NA"/>
    <s v="NA"/>
    <n v="0"/>
    <n v="100"/>
    <s v="Boiler"/>
    <s v="Natural Gas"/>
    <s v="Natural Gas"/>
    <s v="20+ Years"/>
    <s v="Boiler"/>
    <s v="Natural Gas"/>
    <s v="Natural Gas"/>
    <s v="20+ Years"/>
    <n v="2"/>
    <s v="Natural Gas"/>
    <n v="6197.5"/>
    <n v="56"/>
    <n v="56"/>
    <s v="SH"/>
    <s v="Y"/>
    <s v="N"/>
    <s v="None"/>
    <s v="NA"/>
    <s v="None"/>
    <s v="NA"/>
    <s v="NA"/>
    <s v="NA"/>
    <s v="NA"/>
    <s v="NA"/>
    <s v="NA"/>
    <s v="NA"/>
    <s v="NA"/>
    <b v="0"/>
    <b v="1"/>
    <b v="0"/>
    <b v="0"/>
    <b v="0"/>
    <b v="0"/>
    <b v="0"/>
    <b v="1"/>
    <b v="1"/>
    <b v="0"/>
    <b v="0"/>
    <n v="616.09320000000002"/>
    <n v="5.3849850000000004"/>
    <n v="7"/>
    <n v="100"/>
    <n v="0"/>
    <n v="0"/>
    <n v="0"/>
    <n v="0"/>
    <n v="0"/>
    <n v="100"/>
    <n v="0"/>
    <s v="NA"/>
    <s v="NA"/>
    <s v="NA"/>
    <s v="NA"/>
    <s v="NA"/>
    <s v="NA"/>
    <s v="NA"/>
    <s v="NA"/>
    <s v="NA"/>
    <b v="0"/>
    <n v="0"/>
    <s v="NA"/>
    <s v="NA"/>
    <b v="1"/>
    <n v="73"/>
    <s v="CFL"/>
    <b v="0"/>
    <n v="0"/>
    <s v="NA"/>
    <s v="NA"/>
    <n v="1"/>
    <n v="1"/>
    <n v="0"/>
    <n v="0"/>
    <n v="0"/>
    <n v="0"/>
    <n v="2"/>
    <b v="0"/>
    <b v="0"/>
    <b v="1"/>
    <b v="0"/>
    <b v="0"/>
    <b v="0"/>
    <n v="860"/>
    <s v="N"/>
    <s v="E"/>
    <s v="N"/>
    <s v="N"/>
    <s v="G"/>
    <s v="G"/>
    <s v="N"/>
    <s v="NA"/>
    <s v="NA"/>
    <s v="NA"/>
    <s v="NA"/>
    <s v="NA"/>
    <s v="NA"/>
    <s v="NA"/>
    <s v="NA"/>
    <n v="0"/>
    <n v="0"/>
    <n v="0"/>
    <x v="1"/>
    <s v="NA"/>
    <s v="NA"/>
    <n v="0"/>
    <n v="0"/>
    <n v="0"/>
    <s v="NA"/>
    <s v="NA"/>
    <s v="NA"/>
    <s v="NA"/>
    <s v="NA"/>
    <s v="NA"/>
    <n v="0"/>
    <n v="50"/>
    <n v="2"/>
    <n v="5"/>
    <n v="2"/>
    <n v="3"/>
    <n v="0"/>
    <n v="0"/>
    <n v="0"/>
    <n v="0"/>
    <n v="4.7177199999999999"/>
    <n v="4.9841850000000001"/>
    <s v="actual"/>
    <n v="209504.5"/>
    <n v="221337.7"/>
    <n v="20968.28"/>
    <n v="20623.45"/>
    <n v="20488.28"/>
    <n v="17102.5"/>
    <n v="18284.169999999998"/>
    <n v="15618.33"/>
    <n v="11843"/>
    <n v="13365.33"/>
    <n v="15358.28"/>
    <n v="17578.73"/>
    <n v="18457.400000000001"/>
    <n v="19816.77"/>
    <n v="20821.73"/>
    <n v="18326.009999999998"/>
    <n v="19658.84"/>
    <n v="18362.13"/>
    <n v="18113.7"/>
    <n v="16849.29"/>
    <n v="17004.64"/>
    <n v="16977.72"/>
    <n v="16768.54"/>
    <n v="18425.96"/>
    <n v="19261.22"/>
    <n v="20767.900000000001"/>
    <n v="0.77959599999999996"/>
    <n v="0.74170599999999998"/>
    <s v="actual"/>
    <n v="34620.28"/>
    <n v="32937.69"/>
    <n v="6350.7790000000005"/>
    <n v="4304.8710000000001"/>
    <n v="4054.1880000000001"/>
    <n v="2627.3209999999999"/>
    <n v="1764.241"/>
    <n v="1090.375"/>
    <n v="167.72839999999999"/>
    <n v="213.22989999999999"/>
    <n v="1083.3910000000001"/>
    <n v="2755.0819999999999"/>
    <n v="4240.0649999999996"/>
    <n v="5969.0110000000004"/>
    <n v="5480.6980000000003"/>
    <n v="4312.7560000000003"/>
    <n v="3938.413"/>
    <n v="2932.6619999999998"/>
    <n v="1889.175"/>
    <n v="926.26440000000002"/>
    <n v="418.29239999999999"/>
    <n v="382.59140000000002"/>
    <n v="819.16129999999998"/>
    <n v="2303.306"/>
    <n v="4125.076"/>
    <n v="5409.2950000000001"/>
  </r>
  <r>
    <x v="221"/>
    <x v="0"/>
    <s v="core"/>
    <x v="1"/>
    <x v="0"/>
    <s v="50,001+"/>
    <s v="urban"/>
    <n v="60"/>
    <n v="34.400460000000002"/>
    <n v="2775945"/>
    <n v="2775945"/>
    <n v="166556.70000000001"/>
    <n v="1926"/>
    <n v="1926"/>
    <s v="Pre-1980"/>
    <s v="F"/>
    <m/>
    <s v="Middle School"/>
    <m/>
    <s v="School"/>
    <s v="Education"/>
    <s v="K-12"/>
    <b v="0"/>
    <s v="Other"/>
    <n v="100"/>
    <s v="NA"/>
    <n v="0"/>
    <s v="NA"/>
    <n v="0"/>
    <n v="0"/>
    <n v="0"/>
    <n v="0"/>
    <n v="80695"/>
    <n v="80695"/>
    <n v="0"/>
    <x v="2"/>
    <n v="100"/>
    <n v="0"/>
    <n v="100"/>
    <n v="6"/>
    <n v="0"/>
    <n v="0"/>
    <n v="0"/>
    <n v="2"/>
    <n v="1"/>
    <n v="10"/>
    <s v="M"/>
    <n v="3"/>
    <n v="4300"/>
    <n v="393"/>
    <s v="&lt; 6000 HDD"/>
    <n v="100"/>
    <n v="0"/>
    <n v="0"/>
    <s v="Yes"/>
    <n v="45"/>
    <n v="45"/>
    <n v="22.5"/>
    <n v="45"/>
    <n v="0"/>
    <n v="0"/>
    <n v="0"/>
    <s v="40-49 Hrs/Wk"/>
    <n v="48"/>
    <b v="1"/>
    <b v="1"/>
    <b v="0"/>
    <b v="0"/>
    <b v="0"/>
    <b v="0"/>
    <b v="0"/>
    <b v="0"/>
    <b v="0"/>
    <b v="1"/>
    <b v="0"/>
    <b v="0"/>
    <n v="39"/>
    <s v="Yes"/>
    <n v="10"/>
    <n v="100"/>
    <s v="No"/>
    <s v="Yes"/>
    <n v="10"/>
    <n v="100"/>
    <s v="No"/>
    <s v="Yes"/>
    <n v="5"/>
    <n v="30"/>
    <s v="No"/>
    <s v="Unknown"/>
    <s v="NA"/>
    <s v="NA"/>
    <s v="Unknown"/>
    <s v="Yes"/>
    <n v="0"/>
    <n v="100"/>
    <s v="No"/>
    <s v="Unknown"/>
    <s v="NA"/>
    <s v="NA"/>
    <s v="Unknown"/>
    <s v="Unknown"/>
    <s v="NA"/>
    <s v="NA"/>
    <s v="Unknown"/>
    <s v="Unknown"/>
    <s v="NA"/>
    <s v="NA"/>
    <s v="Unknown"/>
    <n v="2204"/>
    <n v="774"/>
    <n v="13"/>
    <n v="38714"/>
    <n v="34.200000000000003"/>
    <n v="94"/>
    <n v="0"/>
    <n v="0"/>
    <n v="6"/>
    <n v="0"/>
    <n v="0"/>
    <n v="0"/>
    <n v="0"/>
    <n v="0"/>
    <n v="6"/>
    <n v="94"/>
    <n v="0"/>
    <n v="0"/>
    <n v="13240.19"/>
    <n v="0"/>
    <n v="100"/>
    <n v="0"/>
    <s v="P"/>
    <n v="13.976610000000001"/>
    <s v="Age of Building"/>
    <n v="5.2631579999999998"/>
    <n v="0"/>
    <n v="0"/>
    <n v="94.736840000000001"/>
    <n v="60.233919999999998"/>
    <n v="0"/>
    <n v="0"/>
    <n v="0"/>
    <n v="39.766080000000002"/>
    <n v="42335.11"/>
    <n v="94"/>
    <n v="6"/>
    <n v="0"/>
    <n v="0"/>
    <b v="1"/>
    <n v="652"/>
    <n v="26"/>
    <n v="6"/>
    <n v="0"/>
    <n v="68"/>
    <n v="0.82774099999999995"/>
    <n v="0.82774099999999995"/>
    <s v="NA"/>
    <n v="1.859E-3"/>
    <n v="4.7670000000000004E-3"/>
    <n v="66794.58"/>
    <s v="NA"/>
    <n v="150"/>
    <n v="384.67750000000001"/>
    <n v="12.77026"/>
    <n v="12.97725"/>
    <s v="Y"/>
    <n v="0"/>
    <n v="0"/>
    <n v="0"/>
    <n v="0"/>
    <n v="99.211789999999993"/>
    <n v="97.892030000000005"/>
    <n v="99.559989999999999"/>
    <n v="0"/>
    <n v="0"/>
    <n v="0"/>
    <n v="0.788215"/>
    <n v="2.1079659999999998"/>
    <n v="0.44001299999999999"/>
    <n v="0"/>
    <n v="0"/>
    <n v="0"/>
    <n v="0"/>
    <n v="0"/>
    <n v="0"/>
    <n v="0"/>
    <n v="0"/>
    <n v="0"/>
    <n v="0"/>
    <n v="0"/>
    <n v="0"/>
    <n v="0"/>
    <n v="0"/>
    <n v="0"/>
    <n v="0"/>
    <n v="0"/>
    <n v="0"/>
    <n v="100"/>
    <n v="100"/>
    <n v="100"/>
    <n v="44.221910000000001"/>
    <n v="68.206270000000004"/>
    <n v="44.221910000000001"/>
    <n v="55.778089999999999"/>
    <n v="31.79373"/>
    <n v="55.778089999999999"/>
    <s v="NA"/>
    <s v="NA"/>
    <s v="NA"/>
    <s v="NA"/>
    <s v="NA"/>
    <s v="NA"/>
    <s v="NA"/>
    <s v="NA"/>
    <s v="NA"/>
    <s v="NA"/>
    <s v="NA"/>
    <s v="NA"/>
    <s v="NA"/>
    <s v="NA"/>
    <s v="NA"/>
    <s v="NA"/>
    <s v="NA"/>
    <s v="NA"/>
    <s v="NA"/>
    <s v="NA"/>
    <s v="NA"/>
    <s v="NA"/>
    <s v="NA"/>
    <s v="NA"/>
    <n v="1.1817169999999999"/>
    <n v="2.6244260000000001"/>
    <n v="1.1817169999999999"/>
    <n v="65.121449999999996"/>
    <n v="74.645420000000001"/>
    <n v="65.121449999999996"/>
    <n v="12.244260000000001"/>
    <n v="9.3566490000000009"/>
    <n v="12.244260000000001"/>
    <n v="21.452570000000001"/>
    <n v="13.37351"/>
    <n v="21.452570000000001"/>
    <s v="NA"/>
    <s v="NA"/>
    <s v="NA"/>
    <s v="NA"/>
    <s v="NA"/>
    <s v="NA"/>
    <s v="NA"/>
    <s v="NA"/>
    <s v="NA"/>
    <s v="NA"/>
    <s v="NA"/>
    <s v="NA"/>
    <n v="19.64912"/>
    <n v="12.0863"/>
    <n v="19.71809"/>
    <n v="79.562659999999994"/>
    <n v="85.80574"/>
    <n v="79.841899999999995"/>
    <n v="0.60213099999999997"/>
    <n v="1.3404020000000001"/>
    <n v="0.33613399999999999"/>
    <n v="0"/>
    <n v="0"/>
    <n v="0"/>
    <n v="0.186084"/>
    <n v="0.76756400000000002"/>
    <n v="0.10388"/>
    <n v="0"/>
    <n v="0"/>
    <n v="0"/>
    <n v="100"/>
    <n v="100"/>
    <n v="100"/>
    <n v="0"/>
    <n v="0"/>
    <n v="0"/>
    <n v="0"/>
    <n v="0"/>
    <n v="0"/>
    <n v="0"/>
    <n v="0"/>
    <n v="0"/>
    <b v="0"/>
    <n v="0"/>
    <b v="0"/>
    <n v="0"/>
    <b v="0"/>
    <n v="0"/>
    <b v="1"/>
    <n v="8.1972609999999992"/>
    <b v="1"/>
    <n v="91.80274"/>
    <b v="0"/>
    <n v="0"/>
    <b v="0"/>
    <n v="0"/>
    <b v="0"/>
    <n v="0"/>
    <n v="0"/>
    <n v="0"/>
    <n v="0"/>
    <n v="0"/>
    <n v="15.38462"/>
    <n v="0"/>
    <n v="0"/>
    <n v="0"/>
    <n v="0"/>
    <n v="100"/>
    <n v="84.615380000000002"/>
    <n v="100"/>
    <n v="0"/>
    <n v="0"/>
    <n v="0"/>
    <n v="0"/>
    <n v="0"/>
    <n v="0"/>
    <n v="0"/>
    <n v="0"/>
    <n v="0"/>
    <n v="40.609589999999997"/>
    <n v="61.538460000000001"/>
    <n v="29.256129999999999"/>
    <n v="0"/>
    <n v="0"/>
    <n v="0"/>
    <n v="59.390410000000003"/>
    <n v="38.461539999999999"/>
    <n v="70.743870000000001"/>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
    <n v="94"/>
    <s v="Boiler"/>
    <s v="Natural Gas"/>
    <s v="Natural Gas"/>
    <s v="20+ Years"/>
    <s v="Boiler"/>
    <s v="Natural Gas"/>
    <s v="Natural Gas"/>
    <s v="20+ Years"/>
    <n v="2"/>
    <s v="Natural Gas"/>
    <n v="5848"/>
    <n v="80"/>
    <n v="80"/>
    <s v="C"/>
    <s v="Y"/>
    <s v="N"/>
    <s v="DX - Air"/>
    <s v="20+ Years"/>
    <s v="None"/>
    <s v="NA"/>
    <s v="NA"/>
    <s v="NA"/>
    <s v="NA"/>
    <s v="NA"/>
    <s v="NA"/>
    <s v="NA"/>
    <s v="NA"/>
    <b v="0"/>
    <b v="1"/>
    <b v="0"/>
    <b v="0"/>
    <b v="0"/>
    <b v="1"/>
    <b v="0"/>
    <b v="1"/>
    <b v="0"/>
    <b v="0"/>
    <b v="0"/>
    <n v="156"/>
    <n v="5"/>
    <n v="5"/>
    <n v="100"/>
    <n v="0"/>
    <n v="0"/>
    <n v="0"/>
    <n v="0"/>
    <n v="0"/>
    <n v="100"/>
    <n v="0"/>
    <s v="NA"/>
    <s v="NA"/>
    <s v="NA"/>
    <s v="NA"/>
    <s v="NA"/>
    <s v="NA"/>
    <s v="NA"/>
    <s v="NA"/>
    <s v="NA"/>
    <b v="0"/>
    <n v="0"/>
    <s v="NA"/>
    <s v="NA"/>
    <b v="1"/>
    <n v="86"/>
    <s v="INC"/>
    <b v="0"/>
    <n v="0"/>
    <s v="NA"/>
    <s v="NA"/>
    <n v="1"/>
    <n v="1"/>
    <n v="0"/>
    <n v="0"/>
    <n v="0"/>
    <n v="0"/>
    <n v="3"/>
    <b v="0"/>
    <b v="0"/>
    <b v="1"/>
    <b v="0"/>
    <b v="0"/>
    <b v="0"/>
    <n v="1025"/>
    <s v="N"/>
    <s v="E"/>
    <s v="N"/>
    <s v="N"/>
    <s v="N"/>
    <s v="G"/>
    <s v="N"/>
    <s v="NA"/>
    <s v="NA"/>
    <s v="NA"/>
    <s v="NA"/>
    <s v="NA"/>
    <s v="NA"/>
    <s v="NA"/>
    <s v="NA"/>
    <n v="0"/>
    <n v="0"/>
    <n v="0"/>
    <x v="1"/>
    <s v="NA"/>
    <s v="NA"/>
    <n v="0"/>
    <n v="0"/>
    <n v="0"/>
    <s v="NA"/>
    <s v="NA"/>
    <s v="NA"/>
    <s v="NA"/>
    <s v="NA"/>
    <s v="NA"/>
    <n v="0"/>
    <n v="100"/>
    <n v="50"/>
    <n v="50"/>
    <n v="10"/>
    <n v="5"/>
    <n v="0"/>
    <n v="0"/>
    <n v="0"/>
    <n v="0"/>
    <n v="4.8136210000000004"/>
    <n v="5.1287229999999999"/>
    <s v="actual"/>
    <n v="388435.1"/>
    <n v="413862.3"/>
    <n v="33604.92"/>
    <n v="33692.78"/>
    <n v="36613.78"/>
    <n v="35262.550000000003"/>
    <n v="36330.800000000003"/>
    <n v="29534.799999999999"/>
    <n v="26845.84"/>
    <n v="25981.21"/>
    <n v="27526.23"/>
    <n v="35411.83"/>
    <n v="33183.279999999999"/>
    <n v="34447.1"/>
    <n v="35446.839999999997"/>
    <n v="31945.96"/>
    <n v="35276.19"/>
    <n v="34041.03"/>
    <n v="35049.449999999997"/>
    <n v="33819.03"/>
    <n v="34886.71"/>
    <n v="34882.76"/>
    <n v="33807.18"/>
    <n v="35095.279999999999"/>
    <n v="34172.959999999999"/>
    <n v="35438.94"/>
    <n v="0.42568899999999998"/>
    <n v="0.45437899999999998"/>
    <s v="actual"/>
    <n v="34350.97"/>
    <n v="36666.080000000002"/>
    <n v="7003.9080000000004"/>
    <n v="4698.3100000000004"/>
    <n v="3426.8510000000001"/>
    <n v="2963.8449999999998"/>
    <n v="1529.518"/>
    <n v="370.303"/>
    <n v="18"/>
    <n v="0"/>
    <n v="566.62070000000006"/>
    <n v="2060.1379999999999"/>
    <n v="4754.3019999999997"/>
    <n v="6959.1750000000002"/>
    <n v="6318.5039999999999"/>
    <n v="4945.6570000000002"/>
    <n v="4476.6729999999998"/>
    <n v="3282.893"/>
    <n v="2029.425"/>
    <n v="886.8075"/>
    <n v="272.8639"/>
    <n v="230.22890000000001"/>
    <n v="758.90260000000001"/>
    <n v="2523.991"/>
    <n v="4706.902"/>
    <n v="6233.2340000000004"/>
  </r>
  <r>
    <x v="222"/>
    <x v="0"/>
    <s v="core"/>
    <x v="0"/>
    <x v="0"/>
    <s v="&lt;100,001"/>
    <s v="urban"/>
    <n v="51"/>
    <n v="58.928809999999999"/>
    <n v="4183769"/>
    <n v="4183769"/>
    <n v="0"/>
    <n v="1997"/>
    <n v="1997"/>
    <s v="1981-2003"/>
    <s v="F"/>
    <m/>
    <s v="Dormitory"/>
    <m/>
    <s v="Hotel-Motel"/>
    <s v="Lodging"/>
    <s v="Lodging"/>
    <b v="0"/>
    <s v="Guest Room"/>
    <n v="84"/>
    <s v="Assembly / Recreation"/>
    <n v="3"/>
    <s v="NA"/>
    <n v="0"/>
    <n v="13"/>
    <n v="0"/>
    <n v="0"/>
    <n v="70997"/>
    <n v="70997"/>
    <n v="0"/>
    <x v="2"/>
    <n v="100"/>
    <n v="0"/>
    <n v="0"/>
    <n v="0"/>
    <n v="0"/>
    <n v="0"/>
    <n v="0"/>
    <n v="3"/>
    <n v="0"/>
    <n v="101"/>
    <s v="M"/>
    <n v="3"/>
    <n v="4300"/>
    <n v="393"/>
    <s v="&lt; 6000 HDD"/>
    <n v="100"/>
    <n v="0"/>
    <n v="0"/>
    <s v="Yes"/>
    <n v="168"/>
    <n v="119.28"/>
    <n v="168"/>
    <n v="73.92"/>
    <n v="1"/>
    <n v="1"/>
    <n v="1"/>
    <s v="120-168 Hrs/Wk"/>
    <n v="52"/>
    <b v="1"/>
    <b v="1"/>
    <b v="0"/>
    <b v="0"/>
    <b v="0"/>
    <b v="0"/>
    <b v="0"/>
    <b v="0"/>
    <b v="0"/>
    <s v="NA"/>
    <s v="NA"/>
    <s v="NA"/>
    <s v="NA"/>
    <s v="No"/>
    <s v="NA"/>
    <s v="NA"/>
    <s v="No"/>
    <s v="No"/>
    <s v="NA"/>
    <s v="NA"/>
    <s v="No"/>
    <s v="No"/>
    <s v="NA"/>
    <s v="NA"/>
    <s v="No"/>
    <s v="Yes"/>
    <n v="3"/>
    <n v="100"/>
    <s v="No"/>
    <s v="No"/>
    <s v="NA"/>
    <s v="NA"/>
    <s v="No"/>
    <s v="No"/>
    <s v="NA"/>
    <s v="NA"/>
    <s v="No"/>
    <s v="No"/>
    <s v="NA"/>
    <s v="NA"/>
    <s v="No"/>
    <s v="No"/>
    <s v="NA"/>
    <s v="NA"/>
    <s v="No"/>
    <n v="1555"/>
    <n v="1555"/>
    <n v="10"/>
    <n v="46650"/>
    <n v="25"/>
    <n v="0"/>
    <n v="0"/>
    <n v="0"/>
    <n v="0"/>
    <n v="0"/>
    <n v="100"/>
    <n v="0"/>
    <n v="0"/>
    <n v="0"/>
    <n v="100"/>
    <n v="0"/>
    <n v="0"/>
    <n v="0"/>
    <n v="11662.5"/>
    <n v="0"/>
    <n v="100"/>
    <n v="0"/>
    <s v="P"/>
    <n v="30"/>
    <s v="10-20 years"/>
    <n v="100"/>
    <n v="0"/>
    <n v="0"/>
    <n v="0"/>
    <n v="0"/>
    <n v="0"/>
    <n v="0"/>
    <n v="100"/>
    <n v="0"/>
    <n v="30542.560000000001"/>
    <n v="0"/>
    <n v="100"/>
    <n v="0"/>
    <n v="0"/>
    <b v="1"/>
    <n v="72"/>
    <n v="100"/>
    <n v="0"/>
    <n v="0"/>
    <n v="0"/>
    <n v="0.42468899999999998"/>
    <n v="0.42468899999999998"/>
    <s v="NA"/>
    <n v="0"/>
    <n v="4.7663999999999998E-2"/>
    <n v="30151.66"/>
    <s v="NA"/>
    <n v="0"/>
    <n v="3384"/>
    <n v="8.5"/>
    <n v="9"/>
    <s v="Y"/>
    <n v="5"/>
    <n v="0"/>
    <n v="0"/>
    <n v="0"/>
    <n v="23.371880000000001"/>
    <n v="20.537050000000001"/>
    <n v="36.067790000000002"/>
    <n v="0"/>
    <n v="0"/>
    <n v="0"/>
    <n v="72.880549999999999"/>
    <n v="78.06277"/>
    <n v="62.565829999999998"/>
    <n v="0"/>
    <n v="0"/>
    <n v="0"/>
    <n v="0"/>
    <n v="0"/>
    <n v="0"/>
    <n v="0"/>
    <n v="0"/>
    <n v="0"/>
    <n v="3.7475619999999998"/>
    <n v="1.4001870000000001"/>
    <n v="1.3663799999999999"/>
    <n v="0"/>
    <n v="0"/>
    <n v="0"/>
    <n v="0"/>
    <n v="0"/>
    <n v="0"/>
    <n v="100"/>
    <n v="100"/>
    <n v="100"/>
    <n v="0"/>
    <n v="0"/>
    <n v="0"/>
    <n v="100"/>
    <n v="100"/>
    <n v="100"/>
    <n v="0"/>
    <n v="0"/>
    <n v="0"/>
    <n v="100"/>
    <n v="100"/>
    <n v="100"/>
    <n v="0"/>
    <n v="0"/>
    <n v="0"/>
    <n v="0"/>
    <n v="0"/>
    <n v="0"/>
    <n v="0"/>
    <n v="0"/>
    <n v="0"/>
    <n v="0"/>
    <n v="0"/>
    <n v="0"/>
    <s v="NA"/>
    <s v="NA"/>
    <s v="NA"/>
    <s v="NA"/>
    <s v="NA"/>
    <s v="NA"/>
    <n v="0"/>
    <n v="0"/>
    <n v="0"/>
    <n v="87.314310000000006"/>
    <n v="94.318449999999999"/>
    <n v="87.314310000000006"/>
    <n v="0"/>
    <n v="0"/>
    <n v="0"/>
    <n v="12.685689999999999"/>
    <n v="5.6815490000000004"/>
    <n v="12.685689999999999"/>
    <s v="NA"/>
    <s v="NA"/>
    <s v="NA"/>
    <s v="NA"/>
    <s v="NA"/>
    <s v="NA"/>
    <s v="NA"/>
    <s v="NA"/>
    <s v="NA"/>
    <s v="NA"/>
    <s v="NA"/>
    <s v="NA"/>
    <n v="0"/>
    <n v="0"/>
    <n v="0"/>
    <n v="23.371880000000001"/>
    <n v="20.537050000000001"/>
    <n v="36.067790000000002"/>
    <n v="33.764539999999997"/>
    <n v="31.970929999999999"/>
    <n v="27.875399999999999"/>
    <n v="0"/>
    <n v="0"/>
    <n v="0"/>
    <n v="42.863579999999999"/>
    <n v="47.492019999999997"/>
    <n v="36.056820000000002"/>
    <s v="NA"/>
    <s v="NA"/>
    <s v="NA"/>
    <s v="NA"/>
    <s v="NA"/>
    <s v="NA"/>
    <s v="NA"/>
    <s v="NA"/>
    <s v="NA"/>
    <s v="NA"/>
    <s v="NA"/>
    <s v="NA"/>
    <s v="NA"/>
    <s v="NA"/>
    <s v="NA"/>
    <b v="0"/>
    <n v="0"/>
    <b v="0"/>
    <n v="0"/>
    <b v="0"/>
    <n v="0"/>
    <b v="0"/>
    <n v="0"/>
    <b v="1"/>
    <n v="61.771549999999998"/>
    <b v="0"/>
    <n v="0"/>
    <b v="1"/>
    <n v="38.228450000000002"/>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A"/>
    <s v="N"/>
    <s v="NA"/>
    <s v="NA"/>
    <n v="0"/>
    <n v="100"/>
    <s v="Boiler"/>
    <s v="Natural Gas"/>
    <s v="Natural Gas"/>
    <s v="10-19 Years"/>
    <s v="None"/>
    <s v="NA"/>
    <s v="NA"/>
    <s v="NA"/>
    <n v="1"/>
    <s v="Natural Gas"/>
    <n v="1000"/>
    <n v="3"/>
    <n v="3"/>
    <s v="SH"/>
    <s v="Y"/>
    <s v="N"/>
    <s v="None"/>
    <s v="NA"/>
    <s v="None"/>
    <s v="NA"/>
    <s v="NA"/>
    <s v="NA"/>
    <s v="NA"/>
    <s v="NA"/>
    <s v="NA"/>
    <s v="NA"/>
    <s v="NA"/>
    <b v="1"/>
    <b v="0"/>
    <b v="0"/>
    <b v="0"/>
    <b v="0"/>
    <b v="0"/>
    <b v="0"/>
    <b v="0"/>
    <b v="0"/>
    <b v="0"/>
    <b v="0"/>
    <n v="2880"/>
    <n v="16"/>
    <n v="16"/>
    <n v="0"/>
    <n v="0"/>
    <n v="10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100"/>
    <s v="NA"/>
    <x v="1"/>
    <s v="NA"/>
    <s v="NA"/>
    <n v="0"/>
    <n v="0"/>
    <n v="0"/>
    <s v="NA"/>
    <s v="NA"/>
    <s v="NA"/>
    <s v="NA"/>
    <s v="NA"/>
    <s v="NA"/>
    <n v="0"/>
    <n v="0"/>
    <n v="0"/>
    <n v="0"/>
    <n v="0"/>
    <n v="100"/>
    <n v="0"/>
    <n v="0"/>
    <n v="0"/>
    <n v="0"/>
    <n v="52.911299999999997"/>
    <n v="52.559570000000001"/>
    <s v="actual"/>
    <n v="3756544"/>
    <n v="3731572"/>
    <n v="348757.9"/>
    <n v="318642.59999999998"/>
    <n v="326843.5"/>
    <n v="303273.09999999998"/>
    <n v="267695.40000000002"/>
    <n v="261232.8"/>
    <n v="287899.40000000002"/>
    <n v="324313.59999999998"/>
    <n v="330600.40000000002"/>
    <n v="338231.3"/>
    <n v="335858.7"/>
    <n v="313195.09999999998"/>
    <n v="344240.8"/>
    <n v="302092"/>
    <n v="322868"/>
    <n v="300275.8"/>
    <n v="298610.2"/>
    <n v="284597"/>
    <n v="311942.09999999998"/>
    <n v="313813.3"/>
    <n v="291985.2"/>
    <n v="301096"/>
    <n v="316800.2"/>
    <n v="343251.3"/>
    <n v="0.50425500000000001"/>
    <n v="0.48139700000000002"/>
    <s v="actual"/>
    <n v="35800.61"/>
    <n v="34177.75"/>
    <n v="6479.06"/>
    <n v="4983.4610000000002"/>
    <n v="4323.4610000000002"/>
    <n v="3153.8629999999998"/>
    <n v="854.17409999999995"/>
    <n v="470.32420000000002"/>
    <n v="594.39919999999995"/>
    <n v="740.81910000000005"/>
    <n v="1467.8630000000001"/>
    <n v="2902.951"/>
    <n v="4230.9840000000004"/>
    <n v="5599.2520000000004"/>
    <n v="5506.54"/>
    <n v="4354.982"/>
    <n v="4009.9380000000001"/>
    <n v="3027.9070000000002"/>
    <n v="2021.3979999999999"/>
    <n v="1080.9390000000001"/>
    <n v="594.08339999999998"/>
    <n v="559.43989999999997"/>
    <n v="977.00819999999999"/>
    <n v="2423.2629999999999"/>
    <n v="4185.0020000000004"/>
    <n v="5437.2529999999997"/>
  </r>
  <r>
    <x v="223"/>
    <x v="0"/>
    <s v="core"/>
    <x v="9"/>
    <x v="0"/>
    <s v="All Sizes"/>
    <s v="urban"/>
    <n v="37"/>
    <n v="722.11609999999996"/>
    <n v="6499045"/>
    <n v="6499045"/>
    <n v="1429790"/>
    <n v="1978"/>
    <n v="1978"/>
    <s v="Pre-1980"/>
    <s v="F"/>
    <m/>
    <s v="Warehouse, Distribution"/>
    <m/>
    <s v="Warehouse"/>
    <s v="Warehouse and Storage"/>
    <s v="Warehouse"/>
    <b v="0"/>
    <s v="Warehouse - High Bay"/>
    <n v="78"/>
    <s v="Office"/>
    <n v="22"/>
    <s v="NA"/>
    <n v="0"/>
    <n v="0"/>
    <n v="0"/>
    <n v="0"/>
    <n v="9000"/>
    <n v="9000"/>
    <n v="0"/>
    <x v="0"/>
    <n v="100"/>
    <n v="78"/>
    <n v="22"/>
    <n v="22"/>
    <n v="100"/>
    <n v="0"/>
    <n v="0"/>
    <n v="1"/>
    <n v="0"/>
    <n v="9"/>
    <s v="S"/>
    <n v="0"/>
    <n v="4300"/>
    <n v="393"/>
    <s v="&lt; 6000 HDD"/>
    <n v="0"/>
    <n v="100"/>
    <n v="1"/>
    <s v="No"/>
    <n v="40"/>
    <n v="40"/>
    <n v="40"/>
    <n v="40"/>
    <n v="0"/>
    <n v="0"/>
    <n v="0"/>
    <s v="&lt; 40 Hrs/Wk"/>
    <n v="51"/>
    <b v="1"/>
    <b v="1"/>
    <b v="0"/>
    <b v="0"/>
    <b v="0"/>
    <b v="0"/>
    <b v="0"/>
    <b v="0"/>
    <b v="0"/>
    <s v="NA"/>
    <s v="NA"/>
    <s v="NA"/>
    <s v="NA"/>
    <s v="No"/>
    <s v="NA"/>
    <s v="NA"/>
    <s v="No"/>
    <s v="No"/>
    <s v="NA"/>
    <s v="NA"/>
    <s v="No"/>
    <s v="No"/>
    <s v="NA"/>
    <s v="NA"/>
    <s v="No"/>
    <s v="Unknown"/>
    <s v="NA"/>
    <s v="NA"/>
    <s v="No"/>
    <s v="Yes"/>
    <n v="3"/>
    <n v="50"/>
    <s v="No"/>
    <s v="No"/>
    <s v="NA"/>
    <s v="NA"/>
    <s v="No"/>
    <s v="No"/>
    <s v="NA"/>
    <s v="NA"/>
    <s v="No"/>
    <s v="No"/>
    <s v="NA"/>
    <s v="NA"/>
    <s v="No"/>
    <n v="380"/>
    <n v="0"/>
    <n v="20"/>
    <n v="7600"/>
    <n v="15"/>
    <n v="0"/>
    <n v="100"/>
    <n v="0"/>
    <n v="0"/>
    <n v="0"/>
    <n v="0"/>
    <n v="0"/>
    <n v="0"/>
    <n v="0"/>
    <n v="0"/>
    <n v="100"/>
    <n v="0"/>
    <n v="0"/>
    <n v="1140"/>
    <n v="100"/>
    <n v="0"/>
    <n v="0"/>
    <s v="P"/>
    <n v="0"/>
    <s v="Age of Building"/>
    <n v="0"/>
    <n v="0"/>
    <n v="100"/>
    <n v="0"/>
    <n v="100"/>
    <n v="0"/>
    <n v="0"/>
    <n v="0"/>
    <n v="0"/>
    <n v="9000"/>
    <n v="100"/>
    <n v="0"/>
    <n v="0"/>
    <n v="0"/>
    <b v="0"/>
    <n v="0"/>
    <n v="100"/>
    <n v="0"/>
    <n v="0"/>
    <n v="0"/>
    <n v="0.806006"/>
    <n v="0.806006"/>
    <s v="NA"/>
    <n v="0"/>
    <n v="0"/>
    <n v="7254.0510000000004"/>
    <s v="NA"/>
    <n v="0"/>
    <n v="0"/>
    <n v="13.05213"/>
    <n v="15.578200000000001"/>
    <s v="NA"/>
    <n v="0"/>
    <n v="0"/>
    <n v="0"/>
    <n v="0"/>
    <n v="0"/>
    <n v="0"/>
    <n v="0"/>
    <n v="92.630330000000001"/>
    <n v="95.267359999999996"/>
    <n v="98.154970000000006"/>
    <n v="0"/>
    <n v="0"/>
    <n v="0"/>
    <n v="0"/>
    <n v="0"/>
    <n v="0"/>
    <n v="0"/>
    <n v="0"/>
    <n v="0"/>
    <n v="0"/>
    <n v="0"/>
    <n v="0"/>
    <n v="7.369675"/>
    <n v="4.7326370000000004"/>
    <n v="1.8450340000000001"/>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92.630330000000001"/>
    <n v="95.267359999999996"/>
    <n v="98.154970000000006"/>
    <n v="0"/>
    <n v="0"/>
    <n v="0"/>
    <n v="0"/>
    <n v="0"/>
    <n v="0"/>
    <n v="7.369675"/>
    <n v="4.7326370000000004"/>
    <n v="1.8450340000000001"/>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20+ Years"/>
    <s v="Furnace"/>
    <s v="Natural Gas"/>
    <s v="None"/>
    <s v="10-19 Years"/>
    <s v="NA"/>
    <s v="NA"/>
    <s v="NA"/>
    <s v="NA"/>
    <s v="NA"/>
    <s v="NA"/>
    <s v="NA"/>
    <s v="NA"/>
    <s v="DX - Air"/>
    <s v="10-19 Years"/>
    <s v="None"/>
    <s v="NA"/>
    <s v="NA"/>
    <s v="NA"/>
    <s v="NA"/>
    <s v="NA"/>
    <s v="NA"/>
    <s v="NA"/>
    <s v="NA"/>
    <b v="0"/>
    <b v="0"/>
    <b v="0"/>
    <b v="0"/>
    <b v="0"/>
    <b v="1"/>
    <b v="0"/>
    <b v="0"/>
    <b v="0"/>
    <b v="0"/>
    <b v="0"/>
    <n v="120"/>
    <n v="10"/>
    <n v="10"/>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2"/>
    <n v="3"/>
    <n v="0"/>
    <n v="6"/>
    <n v="0"/>
    <n v="0"/>
    <n v="0"/>
    <n v="0"/>
    <n v="0"/>
    <n v="1.0383230000000001"/>
    <n v="1.1096060000000001"/>
    <s v="actual"/>
    <n v="9344.9030000000002"/>
    <n v="9986.4580000000005"/>
    <n v="1135.0509999999999"/>
    <n v="1036.271"/>
    <n v="1094.9010000000001"/>
    <n v="822.43449999999996"/>
    <n v="640.35"/>
    <n v="518.58330000000001"/>
    <n v="457.66669999999999"/>
    <n v="410.303"/>
    <n v="562.80039999999997"/>
    <n v="882.20690000000002"/>
    <n v="830.34590000000003"/>
    <n v="953.98889999999994"/>
    <n v="1054.1110000000001"/>
    <n v="903.16690000000006"/>
    <n v="935.73699999999997"/>
    <n v="838.10900000000004"/>
    <n v="778.45249999999999"/>
    <n v="684.11260000000004"/>
    <n v="665.55840000000001"/>
    <n v="662.81830000000002"/>
    <n v="675.8922"/>
    <n v="810.23820000000001"/>
    <n v="929.62990000000002"/>
    <n v="1048.6310000000001"/>
    <n v="0.14033300000000001"/>
    <n v="0.21299100000000001"/>
    <s v="actual"/>
    <n v="1263"/>
    <n v="1916.923"/>
    <n v="294.97430000000003"/>
    <n v="151.22319999999999"/>
    <n v="50.455669999999998"/>
    <n v="2.7586210000000002"/>
    <n v="0"/>
    <n v="0"/>
    <n v="0"/>
    <n v="0"/>
    <n v="0"/>
    <n v="38.862070000000003"/>
    <n v="285.33789999999999"/>
    <n v="439.38819999999998"/>
    <n v="330.3349"/>
    <n v="258.56169999999997"/>
    <n v="234.0429"/>
    <n v="171.63149999999999"/>
    <n v="106.09950000000001"/>
    <n v="46.362789999999997"/>
    <n v="14.265470000000001"/>
    <n v="12.036490000000001"/>
    <n v="39.675849999999997"/>
    <n v="131.9556"/>
    <n v="246.07939999999999"/>
    <n v="325.87689999999998"/>
  </r>
  <r>
    <x v="224"/>
    <x v="0"/>
    <s v="core"/>
    <x v="8"/>
    <x v="0"/>
    <s v="20,001-100,000"/>
    <s v="urban"/>
    <n v="2"/>
    <n v="173.8459"/>
    <n v="4280434"/>
    <n v="4280434"/>
    <n v="513652.1"/>
    <n v="1976"/>
    <n v="1976"/>
    <s v="Pre-1980"/>
    <s v="F"/>
    <m/>
    <s v="Vehicle Repair"/>
    <m/>
    <s v="Other"/>
    <s v="Service"/>
    <s v="Other"/>
    <b v="0"/>
    <s v="Warehouse - High Bay"/>
    <n v="58"/>
    <s v="Storage - Low Bay"/>
    <n v="26"/>
    <s v="Office"/>
    <n v="12"/>
    <n v="0"/>
    <n v="0"/>
    <n v="0"/>
    <n v="24622"/>
    <n v="24622"/>
    <n v="0"/>
    <x v="1"/>
    <n v="100"/>
    <n v="0"/>
    <n v="0"/>
    <n v="12"/>
    <n v="0"/>
    <n v="0"/>
    <n v="0"/>
    <n v="2"/>
    <n v="0"/>
    <n v="54"/>
    <s v="S"/>
    <n v="0"/>
    <n v="4300"/>
    <n v="393"/>
    <s v="&lt; 6000 HDD"/>
    <n v="0"/>
    <n v="100"/>
    <n v="1"/>
    <s v="No"/>
    <n v="42.5"/>
    <n v="43.4"/>
    <n v="51.8"/>
    <n v="42.5"/>
    <n v="0"/>
    <n v="0"/>
    <n v="0"/>
    <s v="40-49 Hrs/Wk"/>
    <n v="52"/>
    <b v="1"/>
    <b v="1"/>
    <b v="0"/>
    <b v="0"/>
    <b v="0"/>
    <b v="0"/>
    <b v="0"/>
    <b v="0"/>
    <b v="0"/>
    <s v="NA"/>
    <s v="NA"/>
    <s v="NA"/>
    <s v="NA"/>
    <s v="Unknown"/>
    <s v="NA"/>
    <s v="NA"/>
    <s v="Yes"/>
    <s v="Unknown"/>
    <s v="NA"/>
    <s v="NA"/>
    <s v="Yes"/>
    <s v="Unknown"/>
    <s v="NA"/>
    <s v="NA"/>
    <s v="Unknown"/>
    <s v="Unknown"/>
    <s v="NA"/>
    <s v="NA"/>
    <s v="Unknown"/>
    <s v="Unknown"/>
    <s v="NA"/>
    <s v="NA"/>
    <s v="Unknown"/>
    <s v="Unknown"/>
    <s v="NA"/>
    <s v="NA"/>
    <s v="Unknown"/>
    <s v="Unknown"/>
    <s v="NA"/>
    <s v="NA"/>
    <s v="Unknown"/>
    <s v="Unknown"/>
    <s v="NA"/>
    <s v="NA"/>
    <s v="Unknown"/>
    <n v="509"/>
    <n v="0"/>
    <n v="9"/>
    <n v="9162"/>
    <n v="15"/>
    <n v="0"/>
    <n v="100"/>
    <n v="0"/>
    <n v="0"/>
    <n v="0"/>
    <n v="0"/>
    <n v="0"/>
    <n v="0"/>
    <n v="0"/>
    <n v="0"/>
    <n v="100"/>
    <n v="0"/>
    <n v="0"/>
    <n v="1374.3"/>
    <n v="100"/>
    <n v="0"/>
    <n v="0"/>
    <s v="P"/>
    <n v="50"/>
    <s v="Age of Building"/>
    <n v="100"/>
    <n v="0"/>
    <n v="0"/>
    <n v="0"/>
    <n v="100"/>
    <n v="0"/>
    <n v="0"/>
    <n v="0"/>
    <n v="0"/>
    <n v="15552"/>
    <n v="100"/>
    <n v="0"/>
    <n v="0"/>
    <n v="0"/>
    <b v="0"/>
    <n v="0"/>
    <n v="100"/>
    <n v="0"/>
    <n v="0"/>
    <n v="0"/>
    <n v="0.93945900000000004"/>
    <n v="0.93945900000000004"/>
    <s v="NA"/>
    <n v="0"/>
    <n v="8.4071000000000007E-2"/>
    <n v="23131.37"/>
    <s v="NA"/>
    <n v="0"/>
    <n v="2070"/>
    <n v="10.980740000000001"/>
    <n v="13.170030000000001"/>
    <s v="Y"/>
    <s v="NA"/>
    <n v="0"/>
    <n v="0"/>
    <n v="0"/>
    <n v="47.403469999999999"/>
    <n v="56.084919999999997"/>
    <n v="47.612000000000002"/>
    <n v="51.969090000000001"/>
    <n v="43.080849999999998"/>
    <n v="52.197699999999998"/>
    <n v="0.12881300000000001"/>
    <n v="0.41711500000000001"/>
    <n v="7.1972999999999995E-2"/>
    <n v="0"/>
    <n v="0"/>
    <n v="0"/>
    <n v="0"/>
    <n v="0"/>
    <n v="0"/>
    <n v="0"/>
    <n v="0"/>
    <n v="0"/>
    <n v="0.49863299999999999"/>
    <n v="0.41711500000000001"/>
    <n v="0.118327"/>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0"/>
    <n v="0"/>
    <n v="0"/>
    <n v="83.544929999999994"/>
    <n v="86.444999999999993"/>
    <n v="83.544929999999994"/>
    <n v="0"/>
    <n v="0"/>
    <n v="0"/>
    <n v="16.455069999999999"/>
    <n v="13.555"/>
    <n v="16.455069999999999"/>
    <n v="0"/>
    <n v="0"/>
    <n v="0"/>
    <n v="99.372550000000004"/>
    <n v="99.165769999999995"/>
    <n v="99.809700000000007"/>
    <n v="0"/>
    <n v="0"/>
    <n v="0"/>
    <n v="0"/>
    <n v="0"/>
    <n v="0"/>
    <n v="0.62744599999999995"/>
    <n v="0.83423000000000003"/>
    <n v="0.1903"/>
    <s v="NA"/>
    <s v="NA"/>
    <s v="NA"/>
    <s v="NA"/>
    <s v="NA"/>
    <s v="NA"/>
    <s v="NA"/>
    <s v="NA"/>
    <s v="NA"/>
    <s v="NA"/>
    <s v="NA"/>
    <s v="NA"/>
    <s v="NA"/>
    <s v="NA"/>
    <s v="NA"/>
    <b v="0"/>
    <n v="0"/>
    <b v="0"/>
    <n v="0"/>
    <b v="0"/>
    <n v="0"/>
    <b v="1"/>
    <n v="2.8796499999999998"/>
    <b v="1"/>
    <n v="97.120350000000002"/>
    <b v="0"/>
    <n v="0"/>
    <b v="0"/>
    <n v="0"/>
    <b v="0"/>
    <n v="0"/>
    <n v="0"/>
    <n v="0"/>
    <n v="0"/>
    <n v="0"/>
    <n v="0"/>
    <n v="0"/>
    <n v="0"/>
    <n v="0"/>
    <n v="0"/>
    <n v="100"/>
    <n v="100"/>
    <n v="100"/>
    <n v="0"/>
    <n v="0"/>
    <n v="0"/>
    <n v="0"/>
    <n v="0"/>
    <n v="0"/>
    <n v="0"/>
    <n v="0"/>
    <n v="0"/>
    <n v="0"/>
    <n v="0"/>
    <n v="0"/>
    <n v="0"/>
    <n v="0"/>
    <n v="0"/>
    <n v="0"/>
    <n v="0"/>
    <n v="0"/>
    <n v="63.768120000000003"/>
    <n v="66.666669999999996"/>
    <n v="88.426339999999996"/>
    <n v="36.231879999999997"/>
    <n v="33.333329999999997"/>
    <n v="11.57366"/>
    <n v="0"/>
    <n v="0"/>
    <n v="0"/>
    <b v="0"/>
    <n v="0"/>
    <b v="0"/>
    <n v="0"/>
    <b v="0"/>
    <n v="0"/>
    <b v="1"/>
    <n v="36.231879999999997"/>
    <b v="0"/>
    <n v="0"/>
    <b v="1"/>
    <n v="63.768120000000003"/>
    <s v="NA"/>
    <s v="NA"/>
    <s v="NA"/>
    <s v="NA"/>
    <s v="NA"/>
    <s v="NA"/>
    <s v="NA"/>
    <s v="NA"/>
    <s v="NA"/>
    <s v="NA"/>
    <s v="NA"/>
    <s v="NA"/>
    <s v="NA"/>
    <s v="NA"/>
    <s v="NA"/>
    <s v="NA"/>
    <s v="NA"/>
    <s v="NA"/>
    <s v="NA"/>
    <s v="NA"/>
    <s v="NA"/>
    <s v="NA"/>
    <s v="NA"/>
    <s v="NA"/>
    <s v="NA"/>
    <s v="NA"/>
    <s v="NA"/>
    <s v="NA"/>
    <s v="NA"/>
    <s v="NA"/>
    <s v="NA"/>
    <s v="NA"/>
    <s v="NA"/>
    <s v="NA"/>
    <s v="NA"/>
    <s v="NA"/>
    <s v="NA"/>
    <s v="Zonal"/>
    <s v="none"/>
    <s v="NA"/>
    <s v="NA"/>
    <s v="N"/>
    <s v="NA"/>
    <s v="NA"/>
    <n v="36.5"/>
    <n v="63.5"/>
    <s v="Furnace"/>
    <s v="Natural Gas"/>
    <s v="None"/>
    <s v="NA"/>
    <s v="Furnace"/>
    <s v="Natural Gas"/>
    <s v="None"/>
    <s v="NA"/>
    <s v="NA"/>
    <s v="NA"/>
    <s v="NA"/>
    <s v="NA"/>
    <s v="NA"/>
    <s v="NA"/>
    <s v="NA"/>
    <s v="NA"/>
    <s v="DX - Air"/>
    <s v="20+ Years"/>
    <s v="None"/>
    <s v="NA"/>
    <s v="NA"/>
    <s v="NA"/>
    <s v="NA"/>
    <s v="NA"/>
    <s v="NA"/>
    <s v="NA"/>
    <s v="NA"/>
    <b v="0"/>
    <b v="0"/>
    <b v="0"/>
    <b v="0"/>
    <b v="0"/>
    <b v="1"/>
    <b v="0"/>
    <b v="0"/>
    <b v="0"/>
    <b v="0"/>
    <b v="0"/>
    <n v="15.353999999999999"/>
    <n v="9"/>
    <n v="9"/>
    <n v="100"/>
    <n v="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0"/>
    <n v="0"/>
    <n v="0"/>
    <n v="0"/>
    <n v="0"/>
    <n v="0"/>
    <n v="0"/>
    <n v="0"/>
    <n v="20"/>
    <n v="4.4563379999999997"/>
    <n v="4.3826929999999997"/>
    <s v="actual"/>
    <n v="109724"/>
    <n v="107910.7"/>
    <n v="10739.57"/>
    <n v="9097.9310000000005"/>
    <n v="9440"/>
    <n v="8155"/>
    <n v="7605"/>
    <n v="8466.6669999999995"/>
    <n v="8953.9390000000003"/>
    <n v="9500.7729999999992"/>
    <n v="8593.1029999999992"/>
    <n v="8093.259"/>
    <n v="9471.1149999999998"/>
    <n v="11607.59"/>
    <n v="10623.8"/>
    <n v="9040.2610000000004"/>
    <n v="9280.1710000000003"/>
    <n v="8215.2860000000001"/>
    <n v="7863.5050000000001"/>
    <n v="7546.8549999999996"/>
    <n v="9583.7090000000007"/>
    <n v="9763.2469999999994"/>
    <n v="8243.4500000000007"/>
    <n v="7934.6639999999998"/>
    <n v="9254.1119999999992"/>
    <n v="10561.6"/>
    <n v="0.180451"/>
    <n v="0.18329400000000001"/>
    <s v="actual"/>
    <n v="4443.0590000000002"/>
    <n v="4513.07"/>
    <n v="835.13530000000003"/>
    <n v="626.38570000000004"/>
    <n v="531.96429999999998"/>
    <n v="310.6293"/>
    <n v="73.820689999999999"/>
    <n v="54.618180000000002"/>
    <n v="40.931820000000002"/>
    <n v="70.25"/>
    <n v="126.1935"/>
    <n v="281.66849999999999"/>
    <n v="581.91210000000001"/>
    <n v="909.54930000000002"/>
    <n v="777.7174"/>
    <n v="608.73969999999997"/>
    <n v="551.01440000000002"/>
    <n v="404.0772"/>
    <n v="249.79320000000001"/>
    <n v="109.1533"/>
    <n v="33.585639999999998"/>
    <n v="28.337879999999998"/>
    <n v="93.410049999999998"/>
    <n v="310.6671"/>
    <n v="579.35220000000004"/>
    <n v="767.22190000000001"/>
  </r>
  <r>
    <x v="225"/>
    <x v="2"/>
    <s v="core"/>
    <x v="7"/>
    <x v="0"/>
    <s v="&lt;20,001"/>
    <s v="rural"/>
    <n v="87"/>
    <n v="285.81290000000001"/>
    <n v="918888.5"/>
    <n v="578899.69999999995"/>
    <n v="578899.69999999995"/>
    <s v="NA"/>
    <n v="2003"/>
    <s v="1981-2003"/>
    <s v="F"/>
    <s v="Other"/>
    <s v="Other"/>
    <s v="Other"/>
    <s v="Other"/>
    <s v="Other"/>
    <s v="Other"/>
    <b v="0"/>
    <s v="Sales"/>
    <n v="43"/>
    <s v="Storage - Low Bay"/>
    <n v="34"/>
    <s v="Office"/>
    <n v="20"/>
    <n v="0"/>
    <n v="0"/>
    <n v="0"/>
    <n v="3215"/>
    <n v="3215"/>
    <n v="0"/>
    <x v="4"/>
    <n v="63"/>
    <n v="0"/>
    <n v="0"/>
    <n v="63"/>
    <n v="0"/>
    <n v="0"/>
    <n v="37"/>
    <n v="2"/>
    <n v="0"/>
    <n v="0"/>
    <s v="M"/>
    <n v="3"/>
    <n v="5670"/>
    <n v="1"/>
    <s v="&lt; 6000 HDD"/>
    <n v="0"/>
    <n v="100"/>
    <n v="4"/>
    <s v="No"/>
    <n v="29.05"/>
    <n v="29.05"/>
    <n v="14.3"/>
    <n v="29.05"/>
    <n v="0.63"/>
    <n v="0.2"/>
    <n v="0"/>
    <s v="&lt; 40 Hrs/Wk"/>
    <n v="52"/>
    <b v="1"/>
    <b v="0"/>
    <b v="0"/>
    <b v="1"/>
    <b v="0"/>
    <b v="0"/>
    <b v="0"/>
    <b v="0"/>
    <b v="0"/>
    <s v="NA"/>
    <s v="NA"/>
    <s v="NA"/>
    <s v="NA"/>
    <s v="No"/>
    <s v="NA"/>
    <s v="NA"/>
    <s v="No"/>
    <s v="No"/>
    <s v="NA"/>
    <s v="NA"/>
    <s v="No"/>
    <s v="No"/>
    <s v="NA"/>
    <s v="NA"/>
    <s v="No"/>
    <s v="No"/>
    <s v="NA"/>
    <s v="NA"/>
    <s v="No"/>
    <s v="No"/>
    <s v="NA"/>
    <s v="NA"/>
    <s v="No"/>
    <s v="No"/>
    <s v="NA"/>
    <s v="NA"/>
    <s v="No"/>
    <s v="No"/>
    <s v="NA"/>
    <s v="NA"/>
    <s v="No"/>
    <s v="No"/>
    <s v="NA"/>
    <s v="NA"/>
    <s v="No"/>
    <n v="385"/>
    <n v="385"/>
    <n v="9"/>
    <n v="6930"/>
    <n v="25"/>
    <n v="0"/>
    <n v="0"/>
    <n v="0"/>
    <n v="100"/>
    <n v="0"/>
    <n v="0"/>
    <n v="0"/>
    <n v="0"/>
    <n v="0"/>
    <n v="100"/>
    <n v="0"/>
    <n v="0"/>
    <n v="0"/>
    <n v="1732.5"/>
    <n v="0"/>
    <n v="100"/>
    <n v="0"/>
    <s v="P"/>
    <n v="0"/>
    <s v="10-20 years"/>
    <n v="100"/>
    <n v="0"/>
    <n v="0"/>
    <n v="0"/>
    <n v="0"/>
    <n v="100"/>
    <n v="0"/>
    <n v="0"/>
    <n v="0"/>
    <n v="3200"/>
    <n v="0"/>
    <n v="100"/>
    <n v="0"/>
    <n v="0"/>
    <b v="0"/>
    <n v="0"/>
    <n v="0"/>
    <n v="100"/>
    <n v="0"/>
    <n v="0"/>
    <n v="1.8239609999999999"/>
    <n v="1.8239609999999999"/>
    <s v="NA"/>
    <n v="0"/>
    <s v="NA"/>
    <n v="5864.0330000000004"/>
    <s v="NA"/>
    <n v="0"/>
    <n v="0"/>
    <n v="7.5857330000000003"/>
    <n v="8.5155019999999997"/>
    <s v="Y"/>
    <n v="5"/>
    <n v="0"/>
    <n v="0"/>
    <n v="0"/>
    <n v="10.427390000000001"/>
    <n v="10.35487"/>
    <n v="25.02056"/>
    <n v="1.914914"/>
    <n v="2.02027"/>
    <n v="4.5948409999999997"/>
    <n v="19.306819999999998"/>
    <n v="47.032980000000002"/>
    <n v="25.77103"/>
    <n v="0"/>
    <n v="0"/>
    <n v="0"/>
    <n v="3.5756350000000001"/>
    <n v="2.02027"/>
    <n v="7.8914819999999999"/>
    <n v="0"/>
    <n v="0"/>
    <n v="0"/>
    <n v="64.775239999999997"/>
    <n v="38.57161"/>
    <n v="36.722090000000001"/>
    <n v="0"/>
    <n v="0"/>
    <n v="0"/>
    <n v="0"/>
    <n v="0"/>
    <n v="0"/>
    <n v="100"/>
    <n v="100"/>
    <n v="100"/>
    <n v="100"/>
    <n v="100"/>
    <n v="100"/>
    <n v="0"/>
    <n v="0"/>
    <n v="0"/>
    <n v="0"/>
    <n v="0"/>
    <n v="0"/>
    <n v="100"/>
    <n v="100"/>
    <n v="100"/>
    <n v="0"/>
    <n v="0"/>
    <n v="0"/>
    <n v="0"/>
    <n v="0"/>
    <n v="0"/>
    <n v="0"/>
    <n v="0"/>
    <n v="0"/>
    <n v="0"/>
    <n v="0"/>
    <n v="0"/>
    <n v="0"/>
    <n v="0"/>
    <n v="0"/>
    <n v="100"/>
    <n v="100"/>
    <n v="100"/>
    <n v="0"/>
    <n v="0"/>
    <n v="0"/>
    <n v="100"/>
    <n v="100"/>
    <n v="100"/>
    <n v="0"/>
    <n v="0"/>
    <n v="0"/>
    <n v="0"/>
    <n v="0"/>
    <n v="0"/>
    <n v="0"/>
    <n v="0"/>
    <n v="0"/>
    <n v="100"/>
    <n v="100"/>
    <n v="100"/>
    <n v="0"/>
    <n v="0"/>
    <n v="0"/>
    <n v="0"/>
    <n v="0"/>
    <n v="0"/>
    <n v="0"/>
    <n v="0"/>
    <n v="0"/>
    <n v="12.342309999999999"/>
    <n v="12.37514"/>
    <n v="29.615400000000001"/>
    <n v="12.332710000000001"/>
    <n v="26.325669999999999"/>
    <n v="10.984819999999999"/>
    <n v="43.198239999999998"/>
    <n v="16.286480000000001"/>
    <n v="28.103929999999998"/>
    <n v="32.126750000000001"/>
    <n v="45.012709999999998"/>
    <n v="31.295850000000002"/>
    <s v="NA"/>
    <s v="NA"/>
    <s v="NA"/>
    <s v="NA"/>
    <s v="NA"/>
    <s v="NA"/>
    <s v="NA"/>
    <s v="NA"/>
    <s v="NA"/>
    <s v="NA"/>
    <s v="NA"/>
    <s v="NA"/>
    <s v="NA"/>
    <s v="NA"/>
    <s v="NA"/>
    <b v="0"/>
    <n v="0"/>
    <b v="0"/>
    <n v="0"/>
    <b v="0"/>
    <n v="0"/>
    <b v="0"/>
    <n v="0"/>
    <b v="1"/>
    <n v="100"/>
    <b v="0"/>
    <n v="0"/>
    <b v="0"/>
    <n v="0"/>
    <b v="0"/>
    <n v="0"/>
    <n v="0"/>
    <n v="100"/>
    <n v="0"/>
    <n v="0"/>
    <n v="0"/>
    <n v="0"/>
    <n v="0"/>
    <n v="0"/>
    <n v="0"/>
    <n v="0"/>
    <n v="0"/>
    <n v="0"/>
    <n v="0"/>
    <n v="0"/>
    <n v="0"/>
    <n v="0"/>
    <n v="0"/>
    <n v="0"/>
    <n v="0"/>
    <n v="0"/>
    <n v="0"/>
    <n v="0"/>
    <n v="0"/>
    <n v="0"/>
    <n v="0"/>
    <n v="0"/>
    <n v="0"/>
    <n v="0"/>
    <n v="0"/>
    <n v="0"/>
    <n v="0"/>
    <n v="0"/>
    <n v="0"/>
    <n v="0"/>
    <n v="100"/>
    <n v="0"/>
    <n v="0"/>
    <n v="0"/>
    <n v="0"/>
    <b v="0"/>
    <n v="0"/>
    <b v="0"/>
    <n v="0"/>
    <b v="0"/>
    <n v="0"/>
    <b v="1"/>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63"/>
    <n v="0"/>
    <s v="Heat Pump"/>
    <s v="Electricity"/>
    <s v="None"/>
    <s v="10-19 Years"/>
    <s v="None"/>
    <s v="NA"/>
    <s v="NA"/>
    <s v="NA"/>
    <s v="NA"/>
    <s v="NA"/>
    <s v="NA"/>
    <s v="NA"/>
    <s v="NA"/>
    <s v="NA"/>
    <s v="NA"/>
    <s v="NA"/>
    <s v="DX - Air"/>
    <s v="10-19 Years"/>
    <s v="None"/>
    <s v="NA"/>
    <s v="NA"/>
    <s v="NA"/>
    <s v="NA"/>
    <s v="NA"/>
    <s v="NA"/>
    <s v="NA"/>
    <s v="NA"/>
    <b v="0"/>
    <b v="0"/>
    <b v="0"/>
    <b v="0"/>
    <b v="1"/>
    <b v="0"/>
    <b v="0"/>
    <b v="0"/>
    <b v="0"/>
    <b v="0"/>
    <b v="0"/>
    <n v="37"/>
    <n v="2"/>
    <n v="2"/>
    <n v="100"/>
    <n v="0"/>
    <n v="0"/>
    <n v="0"/>
    <n v="0"/>
    <n v="0"/>
    <n v="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1"/>
    <n v="2"/>
    <n v="0"/>
    <n v="0"/>
    <n v="0"/>
    <n v="0"/>
    <n v="6.201365"/>
    <n v="124.5119"/>
    <s v="model"/>
    <n v="19937.39"/>
    <n v="400305.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226"/>
    <x v="2"/>
    <s v="core"/>
    <x v="0"/>
    <x v="0"/>
    <s v="&lt;100,001"/>
    <s v="rural"/>
    <n v="55"/>
    <n v="100.1521"/>
    <n v="2356679"/>
    <n v="2333113"/>
    <n v="2333113"/>
    <n v="1983"/>
    <n v="1983"/>
    <s v="1981-2003"/>
    <s v="F"/>
    <m/>
    <s v="Hotel"/>
    <m/>
    <s v="Hotel-Motel"/>
    <s v="Lodging"/>
    <s v="Lodging"/>
    <b v="0"/>
    <s v="Guest Room"/>
    <n v="91"/>
    <s v="Office"/>
    <n v="1"/>
    <s v="Laundry / Housekeeping"/>
    <n v="1"/>
    <n v="7"/>
    <n v="0"/>
    <n v="0"/>
    <n v="23531"/>
    <n v="23531"/>
    <n v="0"/>
    <x v="1"/>
    <n v="99"/>
    <n v="0"/>
    <n v="0"/>
    <n v="99"/>
    <n v="0"/>
    <n v="0"/>
    <n v="1"/>
    <n v="1"/>
    <n v="0"/>
    <n v="79"/>
    <s v="M"/>
    <n v="7"/>
    <n v="5670"/>
    <n v="1"/>
    <s v="&lt; 6000 HDD"/>
    <n v="100"/>
    <n v="0"/>
    <n v="0"/>
    <s v="Yes"/>
    <n v="166.18"/>
    <n v="166.18"/>
    <n v="62.23"/>
    <n v="28.98"/>
    <n v="1"/>
    <n v="1"/>
    <n v="0.98"/>
    <s v="120-168 Hrs/Wk"/>
    <n v="52"/>
    <b v="1"/>
    <b v="0"/>
    <b v="0"/>
    <b v="1"/>
    <b v="0"/>
    <b v="0"/>
    <b v="0"/>
    <b v="0"/>
    <b v="0"/>
    <s v="NA"/>
    <s v="NA"/>
    <s v="NA"/>
    <s v="NA"/>
    <s v="Yes"/>
    <n v="0"/>
    <n v="0"/>
    <s v="Yes"/>
    <s v="Yes"/>
    <n v="0"/>
    <n v="25"/>
    <s v="Yes"/>
    <s v="No"/>
    <s v="NA"/>
    <s v="NA"/>
    <s v="No"/>
    <s v="Yes"/>
    <n v="4"/>
    <n v="20"/>
    <s v="Yes"/>
    <s v="No"/>
    <s v="NA"/>
    <s v="NA"/>
    <s v="No"/>
    <s v="Yes"/>
    <n v="1"/>
    <n v="15"/>
    <s v="Yes"/>
    <s v="No"/>
    <s v="NA"/>
    <s v="NA"/>
    <s v="No"/>
    <s v="Yes"/>
    <n v="18"/>
    <n v="100"/>
    <s v="No"/>
    <n v="945"/>
    <n v="0"/>
    <n v="8"/>
    <n v="7560"/>
    <n v="60"/>
    <n v="0"/>
    <n v="0"/>
    <n v="0"/>
    <n v="0"/>
    <n v="0"/>
    <n v="0"/>
    <n v="0"/>
    <n v="100"/>
    <n v="0"/>
    <n v="100"/>
    <n v="0"/>
    <n v="0"/>
    <n v="0"/>
    <n v="4536"/>
    <n v="0"/>
    <n v="100"/>
    <n v="0"/>
    <s v="P"/>
    <n v="100"/>
    <s v="Age of Building"/>
    <n v="100"/>
    <n v="0"/>
    <n v="0"/>
    <n v="0"/>
    <n v="100"/>
    <n v="0"/>
    <n v="0"/>
    <n v="0"/>
    <n v="0"/>
    <n v="23500"/>
    <n v="0"/>
    <n v="100"/>
    <n v="0"/>
    <n v="0"/>
    <b v="0"/>
    <n v="0"/>
    <n v="0"/>
    <n v="0"/>
    <n v="100"/>
    <n v="0"/>
    <n v="1.7732589999999999"/>
    <n v="1.7732589999999999"/>
    <s v="NA"/>
    <n v="0"/>
    <n v="6.0449000000000003E-2"/>
    <n v="41726.550000000003"/>
    <s v="NA"/>
    <n v="0"/>
    <n v="1422.422"/>
    <n v="7.9843830000000002"/>
    <n v="8"/>
    <s v="NA"/>
    <n v="20"/>
    <n v="0"/>
    <n v="0"/>
    <n v="0"/>
    <n v="8.3986560000000008"/>
    <n v="7.7785919999999997"/>
    <n v="27.957560000000001"/>
    <n v="0"/>
    <n v="0"/>
    <n v="0"/>
    <n v="0"/>
    <n v="0"/>
    <n v="0"/>
    <n v="0"/>
    <n v="0"/>
    <n v="0"/>
    <n v="0"/>
    <n v="0"/>
    <n v="0"/>
    <n v="0"/>
    <n v="0"/>
    <n v="0"/>
    <n v="91.601339999999993"/>
    <n v="92.221410000000006"/>
    <n v="72.042439999999999"/>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8.3986560000000008"/>
    <n v="7.7785919999999997"/>
    <n v="27.957560000000001"/>
    <n v="0"/>
    <n v="0"/>
    <n v="0"/>
    <n v="1.5616620000000001"/>
    <n v="0.55587500000000001"/>
    <n v="1.228213"/>
    <n v="90.039680000000004"/>
    <n v="91.665530000000004"/>
    <n v="70.814229999999995"/>
    <s v="NA"/>
    <s v="NA"/>
    <s v="NA"/>
    <s v="NA"/>
    <s v="NA"/>
    <s v="NA"/>
    <s v="NA"/>
    <s v="NA"/>
    <s v="NA"/>
    <s v="NA"/>
    <s v="NA"/>
    <s v="NA"/>
    <s v="NA"/>
    <s v="NA"/>
    <s v="NA"/>
    <b v="0"/>
    <n v="0"/>
    <b v="0"/>
    <n v="0"/>
    <b v="0"/>
    <n v="0"/>
    <b v="0"/>
    <n v="0"/>
    <b v="1"/>
    <n v="100"/>
    <b v="0"/>
    <n v="0"/>
    <b v="0"/>
    <n v="0"/>
    <b v="0"/>
    <n v="0"/>
    <n v="21.090789999999998"/>
    <n v="26.31579"/>
    <n v="17.404450000000001"/>
    <n v="0"/>
    <n v="0"/>
    <n v="0"/>
    <n v="0"/>
    <n v="0"/>
    <n v="0"/>
    <n v="78.909210000000002"/>
    <n v="73.684209999999993"/>
    <n v="82.595550000000003"/>
    <n v="0"/>
    <n v="0"/>
    <n v="0"/>
    <n v="0"/>
    <n v="0"/>
    <n v="0"/>
    <n v="0"/>
    <n v="0"/>
    <n v="0"/>
    <n v="15.636839999999999"/>
    <n v="42.105260000000001"/>
    <n v="30.382200000000001"/>
    <n v="0"/>
    <n v="0"/>
    <n v="0"/>
    <n v="0"/>
    <n v="0"/>
    <n v="0"/>
    <n v="0"/>
    <n v="0"/>
    <n v="0"/>
    <n v="84.363159999999993"/>
    <n v="57.894739999999999"/>
    <n v="69.617800000000003"/>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99"/>
    <n v="0"/>
    <s v="Electric Resistance"/>
    <s v="Electricity"/>
    <s v="None"/>
    <s v="20+ Years"/>
    <s v="Electric Resistance"/>
    <s v="Electricity"/>
    <s v="None"/>
    <s v="0-4 Years"/>
    <s v="NA"/>
    <s v="NA"/>
    <s v="NA"/>
    <s v="NA"/>
    <s v="NA"/>
    <s v="NA"/>
    <s v="NA"/>
    <s v="NA"/>
    <s v="DX - Air"/>
    <s v="20+ Years"/>
    <s v="DX - Air"/>
    <s v="0-4 Years"/>
    <s v="NA"/>
    <s v="NA"/>
    <s v="NA"/>
    <s v="NA"/>
    <s v="NA"/>
    <s v="NA"/>
    <s v="NA"/>
    <s v="NA"/>
    <s v="NA"/>
    <s v="NA"/>
    <s v="NA"/>
    <s v="NA"/>
    <s v="NA"/>
    <s v="NA"/>
    <s v="NA"/>
    <s v="NA"/>
    <s v="NA"/>
    <s v="NA"/>
    <n v="476.56880000000001"/>
    <n v="13.33333"/>
    <n v="15"/>
    <n v="100"/>
    <n v="0"/>
    <n v="0"/>
    <n v="0"/>
    <n v="0"/>
    <n v="66.666669999999996"/>
    <n v="0"/>
    <n v="33.333329999999997"/>
    <s v="NA"/>
    <s v="NA"/>
    <s v="NA"/>
    <s v="NA"/>
    <s v="NA"/>
    <s v="NA"/>
    <s v="NA"/>
    <s v="NA"/>
    <s v="NA"/>
    <s v="NA"/>
    <s v="NA"/>
    <s v="NA"/>
    <s v="NA"/>
    <s v="NA"/>
    <s v="NA"/>
    <s v="NA"/>
    <s v="NA"/>
    <s v="NA"/>
    <s v="NA"/>
    <s v="NA"/>
    <n v="1"/>
    <n v="0"/>
    <n v="0"/>
    <n v="0"/>
    <n v="0"/>
    <n v="0"/>
    <n v="0"/>
    <b v="0"/>
    <b v="0"/>
    <b v="0"/>
    <b v="0"/>
    <b v="0"/>
    <b v="0"/>
    <s v="NA"/>
    <s v="NA"/>
    <s v="NA"/>
    <s v="NA"/>
    <s v="NA"/>
    <s v="NA"/>
    <s v="NA"/>
    <s v="NA"/>
    <n v="0"/>
    <n v="0"/>
    <n v="0"/>
    <b v="1"/>
    <s v="NA"/>
    <n v="100"/>
    <n v="0"/>
    <n v="0"/>
    <n v="65"/>
    <n v="21"/>
    <n v="0"/>
    <x v="0"/>
    <n v="0"/>
    <s v="N"/>
    <s v="NA"/>
    <s v="NA"/>
    <s v="NA"/>
    <b v="0"/>
    <b v="0"/>
    <s v="None"/>
    <b v="0"/>
    <b v="0"/>
    <s v="None"/>
    <n v="0"/>
    <n v="1"/>
    <n v="0"/>
    <n v="0"/>
    <n v="1"/>
    <n v="65"/>
    <n v="0"/>
    <n v="0"/>
    <n v="0"/>
    <s v="NA"/>
    <n v="18.227609999999999"/>
    <n v="27.73001"/>
    <s v="model"/>
    <n v="428913.9"/>
    <n v="65251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227"/>
    <x v="2"/>
    <s v="core"/>
    <x v="7"/>
    <x v="0"/>
    <s v="&lt;20,001"/>
    <s v="rural"/>
    <n v="87"/>
    <n v="285.81290000000001"/>
    <n v="1294161"/>
    <n v="1294161"/>
    <n v="0"/>
    <n v="1968"/>
    <n v="1968"/>
    <s v="Pre-1980"/>
    <s v="F"/>
    <s v="Wildlife Refuge"/>
    <s v="Other"/>
    <s v="Wildlife Refuge"/>
    <s v="Other"/>
    <s v="Other"/>
    <s v="Other"/>
    <b v="0"/>
    <s v="Other"/>
    <n v="63"/>
    <s v="Guest Room"/>
    <n v="26"/>
    <s v="Storage - Low Bay"/>
    <n v="9"/>
    <n v="0"/>
    <n v="0"/>
    <n v="0"/>
    <n v="4528"/>
    <n v="4528"/>
    <n v="0"/>
    <x v="4"/>
    <n v="100"/>
    <n v="100"/>
    <n v="0"/>
    <n v="0"/>
    <n v="0"/>
    <n v="0"/>
    <n v="0"/>
    <n v="1"/>
    <n v="0"/>
    <n v="6"/>
    <s v="M"/>
    <n v="4"/>
    <n v="5670"/>
    <n v="1"/>
    <s v="&lt; 6000 HDD"/>
    <n v="100"/>
    <n v="0"/>
    <n v="0"/>
    <s v="Yes"/>
    <n v="43.54"/>
    <n v="43.54"/>
    <n v="8.33"/>
    <n v="26.88"/>
    <n v="1"/>
    <n v="1"/>
    <n v="0"/>
    <s v="40-49 Hrs/Wk"/>
    <n v="52"/>
    <b v="1"/>
    <b v="0"/>
    <b v="0"/>
    <b v="0"/>
    <b v="0"/>
    <b v="0"/>
    <b v="0"/>
    <b v="0"/>
    <b v="0"/>
    <s v="NA"/>
    <s v="NA"/>
    <s v="NA"/>
    <s v="NA"/>
    <s v="No"/>
    <s v="NA"/>
    <s v="NA"/>
    <s v="No"/>
    <s v="No"/>
    <s v="NA"/>
    <s v="NA"/>
    <s v="No"/>
    <s v="No"/>
    <s v="NA"/>
    <s v="NA"/>
    <s v="No"/>
    <s v="No"/>
    <s v="NA"/>
    <s v="NA"/>
    <s v="No"/>
    <s v="No"/>
    <s v="NA"/>
    <s v="NA"/>
    <s v="No"/>
    <s v="Yes"/>
    <n v="10"/>
    <n v="80"/>
    <s v="No"/>
    <s v="No"/>
    <s v="NA"/>
    <s v="NA"/>
    <s v="No"/>
    <s v="Yes"/>
    <n v="10"/>
    <n v="100"/>
    <s v="No"/>
    <n v="447"/>
    <n v="0"/>
    <n v="8"/>
    <n v="3576"/>
    <n v="80"/>
    <n v="0"/>
    <n v="0"/>
    <n v="0"/>
    <n v="98"/>
    <n v="2"/>
    <n v="0"/>
    <n v="0"/>
    <n v="0"/>
    <n v="0"/>
    <n v="100"/>
    <n v="0"/>
    <n v="0"/>
    <n v="0"/>
    <n v="2860.8"/>
    <n v="75"/>
    <n v="25"/>
    <n v="0"/>
    <s v="P"/>
    <n v="50"/>
    <s v="Age of Building"/>
    <n v="75"/>
    <n v="0"/>
    <n v="0"/>
    <n v="25"/>
    <n v="0"/>
    <n v="0"/>
    <n v="100"/>
    <n v="0"/>
    <n v="0"/>
    <n v="6810.3339999999998"/>
    <n v="0"/>
    <n v="100"/>
    <n v="0"/>
    <n v="0"/>
    <b v="1"/>
    <n v="12"/>
    <n v="100"/>
    <n v="0"/>
    <n v="0"/>
    <n v="0"/>
    <n v="1.4386380000000001"/>
    <n v="1.4386380000000001"/>
    <s v="NA"/>
    <n v="2.6502000000000001E-2"/>
    <n v="3.6840999999999999E-2"/>
    <n v="6514.1530000000002"/>
    <s v="NA"/>
    <n v="120"/>
    <n v="166.81630000000001"/>
    <n v="5.9431149999999997"/>
    <n v="7.1886799999999997"/>
    <s v="Y"/>
    <n v="10"/>
    <n v="0"/>
    <n v="0"/>
    <n v="0"/>
    <n v="13.496869999999999"/>
    <n v="26.097169999999998"/>
    <n v="32.1145"/>
    <n v="8.9694920000000007"/>
    <n v="7.4665980000000003"/>
    <n v="21.34205"/>
    <n v="3.8827669999999999"/>
    <n v="14.158250000000001"/>
    <n v="5.1393639999999996"/>
    <n v="0"/>
    <n v="0"/>
    <n v="0"/>
    <n v="0"/>
    <n v="0"/>
    <n v="0"/>
    <n v="0"/>
    <n v="0"/>
    <n v="0"/>
    <n v="73.650869999999998"/>
    <n v="52.277979999999999"/>
    <n v="41.40408"/>
    <n v="0"/>
    <n v="0"/>
    <n v="0"/>
    <n v="100"/>
    <n v="100"/>
    <n v="100"/>
    <n v="0"/>
    <n v="0"/>
    <n v="0"/>
    <n v="94.043099999999995"/>
    <n v="92.301829999999995"/>
    <n v="94.043099999999995"/>
    <n v="5.9569039999999998"/>
    <n v="7.6981679999999999"/>
    <n v="5.9569039999999998"/>
    <n v="10.318659999999999"/>
    <n v="5.4105660000000002"/>
    <n v="10.318659999999999"/>
    <n v="69.568619999999996"/>
    <n v="75.667609999999996"/>
    <n v="69.568619999999996"/>
    <n v="0"/>
    <n v="0"/>
    <n v="0"/>
    <n v="1.5391280000000001"/>
    <n v="2.6901280000000001"/>
    <n v="1.5391280000000001"/>
    <n v="18.573589999999999"/>
    <n v="16.2317"/>
    <n v="18.573589999999999"/>
    <n v="0"/>
    <n v="0"/>
    <n v="0"/>
    <s v="NA"/>
    <s v="NA"/>
    <s v="NA"/>
    <s v="NA"/>
    <s v="NA"/>
    <s v="NA"/>
    <n v="16.4513"/>
    <n v="33.411320000000003"/>
    <n v="16.4513"/>
    <n v="83.548699999999997"/>
    <n v="66.588679999999997"/>
    <n v="83.548699999999997"/>
    <n v="0"/>
    <n v="0"/>
    <n v="0"/>
    <n v="0"/>
    <n v="0"/>
    <n v="0"/>
    <n v="0"/>
    <n v="0"/>
    <n v="0"/>
    <n v="74.2654"/>
    <n v="87.584159999999997"/>
    <n v="74.2654"/>
    <n v="0"/>
    <n v="0"/>
    <n v="0"/>
    <n v="25.7346"/>
    <n v="12.415839999999999"/>
    <n v="25.7346"/>
    <n v="0"/>
    <n v="0"/>
    <n v="0"/>
    <n v="22.466360000000002"/>
    <n v="33.563760000000002"/>
    <n v="53.45655"/>
    <n v="1.2335609999999999"/>
    <n v="2.1798519999999999"/>
    <n v="0.86958899999999995"/>
    <n v="0"/>
    <n v="0"/>
    <n v="0"/>
    <n v="76.300079999999994"/>
    <n v="64.256379999999993"/>
    <n v="45.673859999999998"/>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10-19 Years"/>
    <s v="Electric Resistance"/>
    <s v="Electricity"/>
    <s v="None"/>
    <s v="20+ Years"/>
    <s v="NA"/>
    <s v="NA"/>
    <s v="NA"/>
    <s v="NA"/>
    <s v="NA"/>
    <s v="NA"/>
    <s v="NA"/>
    <s v="NA"/>
    <s v="None"/>
    <s v="NA"/>
    <s v="None"/>
    <s v="NA"/>
    <s v="NA"/>
    <s v="NA"/>
    <s v="NA"/>
    <s v="NA"/>
    <s v="NA"/>
    <s v="NA"/>
    <s v="NA"/>
    <s v="NA"/>
    <s v="NA"/>
    <s v="NA"/>
    <s v="NA"/>
    <s v="NA"/>
    <s v="NA"/>
    <s v="NA"/>
    <s v="NA"/>
    <s v="NA"/>
    <s v="NA"/>
    <s v="NA"/>
    <n v="35"/>
    <n v="10"/>
    <n v="10"/>
    <n v="100"/>
    <n v="0"/>
    <n v="0"/>
    <n v="0"/>
    <n v="0"/>
    <n v="100"/>
    <n v="0"/>
    <n v="0"/>
    <s v="NA"/>
    <s v="NA"/>
    <s v="NA"/>
    <s v="NA"/>
    <s v="NA"/>
    <s v="NA"/>
    <s v="NA"/>
    <s v="NA"/>
    <s v="NA"/>
    <b v="0"/>
    <n v="0"/>
    <s v="NA"/>
    <s v="NA"/>
    <b v="1"/>
    <n v="120"/>
    <s v="INC"/>
    <b v="0"/>
    <n v="0"/>
    <s v="NA"/>
    <s v="NA"/>
    <n v="0"/>
    <n v="0"/>
    <n v="0"/>
    <n v="0"/>
    <n v="0"/>
    <n v="0"/>
    <n v="0"/>
    <b v="0"/>
    <b v="0"/>
    <b v="0"/>
    <b v="0"/>
    <b v="1"/>
    <b v="0"/>
    <n v="600"/>
    <s v="NA"/>
    <s v="NA"/>
    <s v="NA"/>
    <s v="NA"/>
    <s v="NA"/>
    <s v="NA"/>
    <s v="NA"/>
    <s v="NA"/>
    <s v="NA"/>
    <s v="NA"/>
    <b v="1"/>
    <s v="S"/>
    <n v="100"/>
    <n v="2"/>
    <n v="0"/>
    <n v="4"/>
    <n v="50"/>
    <n v="100"/>
    <x v="3"/>
    <n v="0"/>
    <s v="Y"/>
    <n v="0"/>
    <n v="0"/>
    <n v="0"/>
    <b v="0"/>
    <b v="1"/>
    <s v="Natural Gas"/>
    <b v="0"/>
    <b v="0"/>
    <s v="None"/>
    <n v="0"/>
    <n v="6"/>
    <n v="0"/>
    <n v="0"/>
    <n v="1"/>
    <n v="0"/>
    <n v="0"/>
    <n v="0"/>
    <n v="0"/>
    <n v="0"/>
    <n v="7.2624089999999999"/>
    <n v="23.612860000000001"/>
    <s v="model"/>
    <n v="32884.19"/>
    <n v="10691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228"/>
    <x v="2"/>
    <s v="core"/>
    <x v="6"/>
    <x v="0"/>
    <s v="20,001-100,000"/>
    <s v="rural"/>
    <n v="28"/>
    <n v="111.91379999999999"/>
    <n v="2245774"/>
    <n v="2245774"/>
    <n v="2245774"/>
    <n v="1977"/>
    <n v="1977"/>
    <s v="Pre-1980"/>
    <s v="F"/>
    <m/>
    <s v="Office- Admin, Professional, Government, Financial"/>
    <m/>
    <s v="Office"/>
    <s v="Office"/>
    <s v="Medium Office"/>
    <b v="0"/>
    <s v="Office"/>
    <n v="79"/>
    <s v="Laundry / Housekeeping"/>
    <n v="2"/>
    <s v="Storage - Low Bay"/>
    <n v="1"/>
    <n v="18"/>
    <n v="0"/>
    <n v="0"/>
    <n v="20067"/>
    <n v="20067"/>
    <n v="0"/>
    <x v="1"/>
    <n v="100"/>
    <n v="0"/>
    <n v="0"/>
    <n v="100"/>
    <n v="0"/>
    <n v="0"/>
    <n v="0"/>
    <n v="2"/>
    <n v="0"/>
    <n v="450"/>
    <s v="S"/>
    <n v="0"/>
    <n v="5138"/>
    <n v="54"/>
    <s v="&lt; 6000 HDD"/>
    <n v="23"/>
    <n v="77"/>
    <n v="9"/>
    <s v="Yes"/>
    <n v="72.42"/>
    <n v="61.78"/>
    <n v="72.42"/>
    <n v="72.42"/>
    <n v="1"/>
    <n v="0.19"/>
    <n v="0.19"/>
    <s v="60-79 Hrs/Wk"/>
    <n v="52"/>
    <b v="1"/>
    <b v="1"/>
    <b v="0"/>
    <b v="0"/>
    <b v="0"/>
    <b v="0"/>
    <b v="0"/>
    <b v="0"/>
    <b v="0"/>
    <s v="NA"/>
    <s v="NA"/>
    <s v="NA"/>
    <s v="NA"/>
    <s v="Yes"/>
    <n v="1"/>
    <n v="100"/>
    <s v="Yes"/>
    <s v="Yes"/>
    <n v="1"/>
    <n v="100"/>
    <s v="Yes"/>
    <s v="No"/>
    <s v="NA"/>
    <s v="NA"/>
    <s v="No"/>
    <s v="No"/>
    <s v="NA"/>
    <s v="NA"/>
    <s v="No"/>
    <s v="No"/>
    <s v="NA"/>
    <s v="NA"/>
    <s v="No"/>
    <s v="No"/>
    <s v="NA"/>
    <s v="NA"/>
    <s v="No"/>
    <s v="Yes"/>
    <n v="0"/>
    <n v="0"/>
    <s v="No"/>
    <s v="No"/>
    <s v="NA"/>
    <s v="NA"/>
    <s v="No"/>
    <n v="480"/>
    <n v="480"/>
    <n v="10"/>
    <n v="9600"/>
    <n v="30"/>
    <n v="0"/>
    <n v="50"/>
    <n v="0"/>
    <n v="0"/>
    <n v="50"/>
    <n v="0"/>
    <n v="0"/>
    <n v="0"/>
    <n v="50"/>
    <n v="50"/>
    <n v="0"/>
    <n v="0"/>
    <n v="0"/>
    <n v="2880"/>
    <n v="0"/>
    <n v="100"/>
    <n v="0"/>
    <s v="P"/>
    <n v="70"/>
    <s v="Unknown"/>
    <n v="100"/>
    <n v="0"/>
    <n v="0"/>
    <n v="0"/>
    <n v="100"/>
    <n v="0"/>
    <n v="0"/>
    <n v="0"/>
    <n v="0"/>
    <n v="20000"/>
    <n v="100"/>
    <n v="0"/>
    <n v="0"/>
    <n v="0"/>
    <b v="0"/>
    <n v="0"/>
    <n v="100"/>
    <n v="0"/>
    <n v="0"/>
    <n v="0"/>
    <n v="1.389791"/>
    <n v="1.389791"/>
    <s v="NA"/>
    <n v="0"/>
    <n v="0.45494899999999999"/>
    <n v="27888.94"/>
    <s v="NA"/>
    <n v="0"/>
    <n v="9129.4549999999999"/>
    <n v="9.3262669999999996"/>
    <n v="10"/>
    <s v="Y"/>
    <n v="20"/>
    <n v="0"/>
    <n v="0"/>
    <n v="0"/>
    <n v="78.582920000000001"/>
    <n v="68.852779999999996"/>
    <n v="87.628280000000004"/>
    <n v="0"/>
    <n v="0"/>
    <n v="0"/>
    <n v="0.35257100000000002"/>
    <n v="2.420083"/>
    <n v="0.21870700000000001"/>
    <n v="0"/>
    <n v="0"/>
    <n v="0"/>
    <n v="8.2638309999999997"/>
    <n v="14.86623"/>
    <n v="8.4758169999999993"/>
    <n v="0.34620400000000001"/>
    <n v="4.1646460000000003"/>
    <n v="0.39595399999999997"/>
    <n v="12.454470000000001"/>
    <n v="9.6962650000000004"/>
    <n v="3.281244"/>
    <n v="0"/>
    <n v="0"/>
    <n v="0"/>
    <s v="NA"/>
    <s v="NA"/>
    <s v="NA"/>
    <s v="NA"/>
    <s v="NA"/>
    <s v="NA"/>
    <n v="100"/>
    <n v="100"/>
    <n v="100"/>
    <n v="0"/>
    <n v="0"/>
    <n v="0"/>
    <n v="9.4458870000000008"/>
    <n v="14.26224"/>
    <n v="9.4458870000000008"/>
    <n v="90.554109999999994"/>
    <n v="85.737759999999994"/>
    <n v="90.554109999999994"/>
    <n v="0"/>
    <n v="0"/>
    <n v="0"/>
    <n v="0"/>
    <n v="0"/>
    <n v="0"/>
    <n v="0"/>
    <n v="0"/>
    <n v="0"/>
    <n v="0"/>
    <n v="0"/>
    <n v="0"/>
    <n v="0"/>
    <n v="0"/>
    <n v="0"/>
    <n v="100"/>
    <n v="100"/>
    <n v="100"/>
    <n v="0"/>
    <n v="0"/>
    <n v="0"/>
    <n v="4.1510939999999996"/>
    <n v="7.5781330000000002"/>
    <n v="4.1510939999999996"/>
    <n v="0"/>
    <n v="0"/>
    <n v="0"/>
    <n v="95.848910000000004"/>
    <n v="92.421869999999998"/>
    <n v="95.848910000000004"/>
    <s v="NA"/>
    <s v="NA"/>
    <s v="NA"/>
    <s v="NA"/>
    <s v="NA"/>
    <s v="NA"/>
    <s v="NA"/>
    <s v="NA"/>
    <s v="NA"/>
    <s v="NA"/>
    <s v="NA"/>
    <s v="NA"/>
    <n v="0"/>
    <n v="0"/>
    <n v="0"/>
    <n v="78.582920000000001"/>
    <n v="68.852779999999996"/>
    <n v="87.628280000000004"/>
    <n v="2.1549999999999998"/>
    <n v="7.6059760000000001"/>
    <n v="0.93425000000000002"/>
    <n v="8.0803499999999993"/>
    <n v="15.9034"/>
    <n v="7.2922419999999999"/>
    <n v="11.18173"/>
    <n v="7.6378389999999996"/>
    <n v="4.1452299999999997"/>
    <s v="NA"/>
    <s v="NA"/>
    <s v="NA"/>
    <s v="NA"/>
    <s v="NA"/>
    <s v="NA"/>
    <s v="NA"/>
    <s v="NA"/>
    <s v="NA"/>
    <s v="NA"/>
    <s v="NA"/>
    <s v="NA"/>
    <s v="NA"/>
    <s v="NA"/>
    <s v="NA"/>
    <b v="0"/>
    <n v="0"/>
    <b v="0"/>
    <n v="0"/>
    <b v="0"/>
    <n v="0"/>
    <b v="1"/>
    <n v="4.3669289999999998"/>
    <b v="1"/>
    <n v="95.633070000000004"/>
    <b v="0"/>
    <n v="0"/>
    <b v="0"/>
    <n v="0"/>
    <b v="0"/>
    <n v="0"/>
    <n v="8.5058019999999992"/>
    <n v="16.66667"/>
    <n v="9.1795480000000005"/>
    <n v="56.255879999999998"/>
    <n v="36.666670000000003"/>
    <n v="55.841619999999999"/>
    <n v="0"/>
    <n v="0"/>
    <n v="0"/>
    <n v="35.238320000000002"/>
    <n v="46.666670000000003"/>
    <n v="34.978830000000002"/>
    <n v="8.5058019999999992"/>
    <n v="13.33333"/>
    <n v="9.1795480000000005"/>
    <n v="0"/>
    <n v="0"/>
    <n v="0"/>
    <n v="0"/>
    <n v="0"/>
    <n v="0"/>
    <n v="0"/>
    <n v="0"/>
    <n v="0"/>
    <n v="0"/>
    <n v="0"/>
    <n v="0"/>
    <n v="91.494200000000006"/>
    <n v="86.666669999999996"/>
    <n v="90.820449999999994"/>
    <n v="0"/>
    <n v="0"/>
    <n v="0"/>
    <n v="0"/>
    <n v="0"/>
    <n v="0"/>
    <n v="0"/>
    <n v="0"/>
    <n v="0"/>
    <b v="0"/>
    <n v="0"/>
    <b v="1"/>
    <n v="100"/>
    <b v="0"/>
    <n v="0"/>
    <b v="0"/>
    <n v="0"/>
    <b v="1"/>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50"/>
    <n v="50"/>
    <s v="Furnace"/>
    <s v="Natural Gas"/>
    <s v="None"/>
    <s v="10-19 Years"/>
    <s v="Electric Resistance"/>
    <s v="Electricity"/>
    <s v="None"/>
    <s v="10-19 Years"/>
    <s v="NA"/>
    <s v="NA"/>
    <s v="NA"/>
    <s v="NA"/>
    <s v="NA"/>
    <s v="NA"/>
    <s v="NA"/>
    <s v="NA"/>
    <s v="DX - Air"/>
    <s v="10-19 Years"/>
    <s v="DX - Air"/>
    <s v="10-19 Years"/>
    <s v="NA"/>
    <s v="NA"/>
    <s v="NA"/>
    <s v="NA"/>
    <s v="NA"/>
    <s v="NA"/>
    <s v="NA"/>
    <b v="0"/>
    <b v="0"/>
    <b v="0"/>
    <b v="0"/>
    <b v="1"/>
    <b v="0"/>
    <b v="0"/>
    <b v="0"/>
    <b v="0"/>
    <b v="0"/>
    <b v="0"/>
    <n v="75.825999999999993"/>
    <s v="NA"/>
    <s v="NA"/>
    <n v="100"/>
    <n v="0"/>
    <n v="0"/>
    <n v="0"/>
    <n v="0"/>
    <n v="47.24765"/>
    <n v="52.75235"/>
    <n v="0"/>
    <s v="NA"/>
    <s v="NA"/>
    <s v="NA"/>
    <s v="NA"/>
    <s v="NA"/>
    <s v="NA"/>
    <s v="NA"/>
    <s v="NA"/>
    <s v="NA"/>
    <s v="NA"/>
    <s v="NA"/>
    <s v="NA"/>
    <s v="NA"/>
    <s v="NA"/>
    <s v="NA"/>
    <s v="NA"/>
    <s v="NA"/>
    <s v="NA"/>
    <s v="NA"/>
    <s v="NA"/>
    <n v="0"/>
    <n v="0"/>
    <n v="0"/>
    <n v="0"/>
    <n v="0"/>
    <n v="0"/>
    <n v="1"/>
    <b v="0"/>
    <b v="0"/>
    <b v="0"/>
    <b v="0"/>
    <b v="0"/>
    <b v="0"/>
    <n v="0"/>
    <s v="NA"/>
    <s v="NA"/>
    <s v="NA"/>
    <s v="NA"/>
    <s v="NA"/>
    <s v="NA"/>
    <s v="NA"/>
    <s v="NA"/>
    <s v="NA"/>
    <s v="NA"/>
    <b v="1"/>
    <s v="C"/>
    <n v="100"/>
    <n v="3"/>
    <n v="2"/>
    <n v="0"/>
    <n v="0"/>
    <n v="0"/>
    <x v="0"/>
    <n v="0"/>
    <s v="N"/>
    <n v="0"/>
    <n v="0"/>
    <n v="0"/>
    <b v="0"/>
    <b v="0"/>
    <s v="None"/>
    <b v="0"/>
    <b v="0"/>
    <s v="None"/>
    <n v="0"/>
    <n v="50"/>
    <s v="NA"/>
    <s v="NA"/>
    <n v="20"/>
    <n v="1"/>
    <n v="0"/>
    <n v="0"/>
    <n v="0"/>
    <n v="0"/>
    <n v="75.764219999999995"/>
    <n v="74.77825"/>
    <s v="actual"/>
    <n v="1520361"/>
    <n v="1500575"/>
    <n v="220446"/>
    <n v="177691.2"/>
    <n v="158291.1"/>
    <n v="129136.7"/>
    <n v="94801.02"/>
    <n v="69471.820000000007"/>
    <n v="59447.42"/>
    <n v="57266.67"/>
    <n v="67093.679999999993"/>
    <n v="108919"/>
    <n v="158972.1"/>
    <n v="218823.9"/>
    <n v="199632.6"/>
    <n v="165212.20000000001"/>
    <n v="159130.4"/>
    <n v="122312"/>
    <n v="86822.85"/>
    <n v="66087.850000000006"/>
    <n v="71335.740000000005"/>
    <n v="87477.85"/>
    <n v="72173.33"/>
    <n v="112664.7"/>
    <n v="160329.4"/>
    <n v="197396.3"/>
    <n v="0.24854100000000001"/>
    <n v="0.128859"/>
    <s v="model"/>
    <n v="4987.473"/>
    <n v="2585.817"/>
    <s v="NA"/>
    <s v="NA"/>
    <s v="NA"/>
    <s v="NA"/>
    <s v="NA"/>
    <s v="NA"/>
    <s v="NA"/>
    <s v="NA"/>
    <s v="NA"/>
    <s v="NA"/>
    <s v="NA"/>
    <s v="NA"/>
    <s v="NA"/>
    <s v="NA"/>
    <s v="NA"/>
    <s v="NA"/>
    <s v="NA"/>
    <s v="NA"/>
    <s v="NA"/>
    <s v="NA"/>
    <s v="NA"/>
    <s v="NA"/>
    <s v="NA"/>
    <s v="NA"/>
  </r>
  <r>
    <x v="229"/>
    <x v="2"/>
    <s v="core"/>
    <x v="10"/>
    <x v="0"/>
    <s v="50,001+"/>
    <s v="rural"/>
    <n v="48"/>
    <n v="9.3202929999999995"/>
    <n v="474934.2"/>
    <n v="474934.2"/>
    <n v="142480.29999999999"/>
    <n v="1992"/>
    <n v="1992"/>
    <s v="1981-2003"/>
    <s v="F"/>
    <m/>
    <s v="Retirement Home"/>
    <m/>
    <s v="Hotel-Motel"/>
    <s v="Lodging"/>
    <s v="Lodging"/>
    <b v="0"/>
    <s v="Guest Room"/>
    <n v="70"/>
    <s v="Kitchen"/>
    <n v="8"/>
    <s v="Assembly / Recreation"/>
    <n v="5"/>
    <n v="16"/>
    <n v="0"/>
    <n v="0"/>
    <n v="50957"/>
    <n v="50957"/>
    <n v="0"/>
    <x v="2"/>
    <n v="100"/>
    <n v="0"/>
    <n v="30"/>
    <n v="30"/>
    <n v="100"/>
    <n v="0"/>
    <n v="0"/>
    <n v="1"/>
    <n v="0"/>
    <n v="50"/>
    <s v="S"/>
    <n v="0"/>
    <n v="5197"/>
    <n v="47"/>
    <s v="&lt; 6000 HDD"/>
    <n v="0"/>
    <n v="100"/>
    <n v="60"/>
    <s v="No"/>
    <n v="152.32"/>
    <n v="150.71"/>
    <n v="128.24"/>
    <n v="80.08"/>
    <n v="1"/>
    <n v="1"/>
    <n v="0.87"/>
    <s v="120-168 Hrs/Wk"/>
    <n v="52"/>
    <b v="1"/>
    <b v="1"/>
    <b v="0"/>
    <b v="0"/>
    <b v="0"/>
    <b v="0"/>
    <b v="0"/>
    <b v="0"/>
    <b v="0"/>
    <s v="NA"/>
    <s v="NA"/>
    <s v="NA"/>
    <s v="NA"/>
    <s v="Yes"/>
    <n v="0"/>
    <n v="10"/>
    <s v="No"/>
    <s v="Yes"/>
    <n v="0"/>
    <n v="20"/>
    <s v="No"/>
    <s v="Yes"/>
    <n v="0"/>
    <n v="20"/>
    <s v="No"/>
    <s v="No"/>
    <s v="NA"/>
    <s v="NA"/>
    <s v="No"/>
    <s v="Yes"/>
    <n v="3"/>
    <n v="20"/>
    <s v="No"/>
    <s v="Yes"/>
    <n v="20"/>
    <n v="70"/>
    <s v="No"/>
    <s v="No"/>
    <s v="NA"/>
    <s v="NA"/>
    <s v="No"/>
    <s v="Yes"/>
    <n v="8"/>
    <n v="100"/>
    <s v="No"/>
    <n v="1401"/>
    <n v="1401"/>
    <n v="9"/>
    <n v="12609"/>
    <n v="35"/>
    <n v="0"/>
    <n v="0"/>
    <n v="0"/>
    <n v="0"/>
    <n v="0"/>
    <n v="0"/>
    <n v="0"/>
    <n v="100"/>
    <n v="0"/>
    <n v="100"/>
    <n v="0"/>
    <n v="0"/>
    <n v="0"/>
    <n v="4413.1499999999996"/>
    <n v="0"/>
    <n v="100"/>
    <n v="0"/>
    <s v="P"/>
    <n v="50"/>
    <s v="Age of Building"/>
    <n v="100"/>
    <n v="0"/>
    <n v="0"/>
    <n v="0"/>
    <n v="0"/>
    <n v="0"/>
    <n v="0"/>
    <n v="100"/>
    <n v="0"/>
    <n v="58307.48"/>
    <n v="0"/>
    <n v="100"/>
    <n v="0"/>
    <n v="0"/>
    <b v="0"/>
    <n v="0"/>
    <n v="100"/>
    <n v="0"/>
    <n v="0"/>
    <n v="0"/>
    <n v="0.55184599999999995"/>
    <n v="0.55184599999999995"/>
    <s v="NA"/>
    <n v="2.3549999999999999E-3"/>
    <n v="4.6926000000000002E-2"/>
    <n v="28120.42"/>
    <s v="NA"/>
    <n v="120"/>
    <n v="2391.2109999999998"/>
    <n v="7.5411820000000001"/>
    <n v="8.6327660000000002"/>
    <s v="Y"/>
    <n v="10"/>
    <n v="0"/>
    <n v="0"/>
    <n v="0"/>
    <n v="0"/>
    <n v="0"/>
    <n v="0"/>
    <n v="33.43974"/>
    <n v="23.002279999999999"/>
    <n v="53.925840000000001"/>
    <n v="40.13785"/>
    <n v="56.683219999999999"/>
    <n v="36.007080000000002"/>
    <n v="0"/>
    <n v="0"/>
    <n v="0"/>
    <n v="0"/>
    <n v="0"/>
    <n v="0"/>
    <n v="0"/>
    <n v="0"/>
    <n v="0"/>
    <n v="26.422409999999999"/>
    <n v="20.314509999999999"/>
    <n v="10.067080000000001"/>
    <n v="0"/>
    <n v="0"/>
    <n v="0"/>
    <s v="NA"/>
    <s v="NA"/>
    <s v="NA"/>
    <s v="NA"/>
    <s v="NA"/>
    <s v="NA"/>
    <n v="82.108019999999996"/>
    <n v="77.426500000000004"/>
    <n v="82.108019999999996"/>
    <n v="17.89198"/>
    <n v="22.573499999999999"/>
    <n v="17.89198"/>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33.43974"/>
    <n v="23.002279999999999"/>
    <n v="53.925840000000001"/>
    <n v="20.04336"/>
    <n v="23.412210000000002"/>
    <n v="11.342829999999999"/>
    <n v="0"/>
    <n v="0"/>
    <n v="0"/>
    <n v="46.516889999999997"/>
    <n v="53.585509999999999"/>
    <n v="34.731319999999997"/>
    <s v="NA"/>
    <s v="NA"/>
    <s v="NA"/>
    <s v="NA"/>
    <s v="NA"/>
    <s v="NA"/>
    <s v="NA"/>
    <s v="NA"/>
    <s v="NA"/>
    <s v="NA"/>
    <s v="NA"/>
    <s v="NA"/>
    <s v="NA"/>
    <s v="NA"/>
    <s v="NA"/>
    <b v="0"/>
    <n v="0"/>
    <b v="0"/>
    <n v="0"/>
    <b v="0"/>
    <n v="0"/>
    <b v="0"/>
    <n v="0"/>
    <b v="1"/>
    <n v="97.054349999999999"/>
    <b v="0"/>
    <n v="0"/>
    <b v="1"/>
    <n v="2.9456479999999998"/>
    <b v="0"/>
    <n v="0"/>
    <n v="0"/>
    <n v="0"/>
    <n v="0"/>
    <n v="95.349180000000004"/>
    <n v="75"/>
    <n v="97.13449"/>
    <n v="0"/>
    <n v="0"/>
    <n v="0"/>
    <n v="4.6508190000000003"/>
    <n v="25"/>
    <n v="2.8655089999999999"/>
    <n v="0"/>
    <n v="0"/>
    <n v="0"/>
    <n v="0"/>
    <n v="0"/>
    <n v="0"/>
    <n v="0"/>
    <n v="0"/>
    <n v="0"/>
    <n v="4.6508190000000003"/>
    <n v="25"/>
    <n v="2.8655089999999999"/>
    <n v="0"/>
    <n v="0"/>
    <n v="0"/>
    <n v="95.349180000000004"/>
    <n v="75"/>
    <n v="97.13449"/>
    <n v="0"/>
    <n v="0"/>
    <n v="0"/>
    <n v="0"/>
    <n v="0"/>
    <n v="0"/>
    <n v="0"/>
    <n v="0"/>
    <n v="0"/>
    <b v="1"/>
    <n v="95.349180000000004"/>
    <b v="0"/>
    <n v="0"/>
    <b v="0"/>
    <n v="0"/>
    <b v="1"/>
    <n v="4.6508190000000003"/>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20+ Years"/>
    <s v="Electric Resistance"/>
    <s v="Electricity"/>
    <s v="None"/>
    <s v="20+ Years"/>
    <s v="NA"/>
    <s v="NA"/>
    <s v="NA"/>
    <s v="NA"/>
    <s v="NA"/>
    <s v="NA"/>
    <s v="NA"/>
    <s v="NA"/>
    <s v="DX - Air"/>
    <s v="20+ Years"/>
    <s v="DX - Air"/>
    <s v="NA"/>
    <s v="NA"/>
    <s v="NA"/>
    <s v="NA"/>
    <s v="NA"/>
    <s v="NA"/>
    <s v="NA"/>
    <s v="NA"/>
    <s v="NA"/>
    <s v="NA"/>
    <s v="NA"/>
    <s v="NA"/>
    <s v="NA"/>
    <s v="NA"/>
    <s v="NA"/>
    <s v="NA"/>
    <s v="NA"/>
    <s v="NA"/>
    <s v="NA"/>
    <n v="1653.923"/>
    <n v="4"/>
    <n v="4"/>
    <n v="100"/>
    <n v="0"/>
    <n v="0"/>
    <n v="0"/>
    <n v="0"/>
    <n v="0"/>
    <n v="100"/>
    <n v="0"/>
    <s v="NA"/>
    <s v="NA"/>
    <s v="NA"/>
    <s v="NA"/>
    <s v="NA"/>
    <s v="NA"/>
    <s v="NA"/>
    <s v="NA"/>
    <s v="NA"/>
    <b v="0"/>
    <n v="0"/>
    <s v="NA"/>
    <s v="NA"/>
    <b v="1"/>
    <n v="76"/>
    <s v="INC"/>
    <b v="0"/>
    <n v="0"/>
    <s v="NA"/>
    <s v="NA"/>
    <n v="0"/>
    <n v="0"/>
    <n v="0"/>
    <n v="1"/>
    <n v="2"/>
    <n v="0"/>
    <n v="1"/>
    <b v="0"/>
    <b v="0"/>
    <b v="0"/>
    <b v="0"/>
    <b v="1"/>
    <b v="0"/>
    <n v="594"/>
    <s v="N"/>
    <s v="N"/>
    <s v="N"/>
    <s v="N"/>
    <s v="G"/>
    <s v="G"/>
    <s v="N"/>
    <s v="NA"/>
    <s v="NA"/>
    <s v="NA"/>
    <b v="1"/>
    <s v="S"/>
    <n v="100"/>
    <n v="1"/>
    <n v="1"/>
    <n v="60"/>
    <n v="100"/>
    <n v="100"/>
    <x v="0"/>
    <n v="0"/>
    <s v="N"/>
    <s v="NA"/>
    <s v="NA"/>
    <s v="NA"/>
    <b v="0"/>
    <b v="0"/>
    <s v="None"/>
    <b v="0"/>
    <b v="0"/>
    <s v="None"/>
    <s v="NA"/>
    <n v="3"/>
    <n v="0"/>
    <n v="0"/>
    <n v="2"/>
    <n v="64"/>
    <n v="0"/>
    <n v="0"/>
    <n v="0"/>
    <s v="NA"/>
    <n v="8.7028669999999995"/>
    <n v="8.6620939999999997"/>
    <s v="actual"/>
    <n v="443472"/>
    <n v="441394.3"/>
    <n v="51936"/>
    <n v="42720"/>
    <n v="42080"/>
    <n v="37144.83"/>
    <n v="31255.17"/>
    <n v="26325"/>
    <n v="24104.33"/>
    <n v="26850.67"/>
    <n v="27561.29"/>
    <n v="35878.71"/>
    <n v="43127.27"/>
    <n v="54488.73"/>
    <n v="49672.21"/>
    <n v="41819.660000000003"/>
    <n v="42696.12"/>
    <n v="37021.660000000003"/>
    <n v="31761.67"/>
    <n v="26649.1"/>
    <n v="26928.74"/>
    <n v="28518.54"/>
    <n v="28229.96"/>
    <n v="36307.89"/>
    <n v="42626.05"/>
    <n v="49162.720000000001"/>
    <n v="0.44375300000000001"/>
    <n v="0.44105499999999997"/>
    <s v="actual"/>
    <n v="22612.31"/>
    <n v="22474.84"/>
    <n v="3199.2159999999999"/>
    <n v="3148.645"/>
    <n v="2727.29"/>
    <n v="2575.3609999999999"/>
    <n v="1599.8"/>
    <n v="1066.452"/>
    <n v="871.67740000000003"/>
    <n v="832.55669999999998"/>
    <n v="850.28570000000002"/>
    <n v="1232.3820000000001"/>
    <n v="1360.588"/>
    <n v="3148.0590000000002"/>
    <n v="2870.5309999999999"/>
    <n v="2370.7190000000001"/>
    <n v="2361.9789999999998"/>
    <n v="1972.5260000000001"/>
    <n v="1564.866"/>
    <n v="1161.1279999999999"/>
    <n v="936.31859999999995"/>
    <n v="904.89120000000003"/>
    <n v="1221.126"/>
    <n v="1896.2819999999999"/>
    <n v="2381.0819999999999"/>
    <n v="2833.39"/>
  </r>
  <r>
    <x v="230"/>
    <x v="2"/>
    <s v="core"/>
    <x v="8"/>
    <x v="1"/>
    <s v="&lt;20,001"/>
    <s v="rural"/>
    <n v="4"/>
    <n v="334.46519999999998"/>
    <n v="1371307"/>
    <n v="1371307"/>
    <n v="1165611"/>
    <n v="2004"/>
    <n v="2004"/>
    <s v="2004-2013"/>
    <s v="F"/>
    <m/>
    <s v="Car Wash"/>
    <m/>
    <s v="Other"/>
    <s v="Service"/>
    <s v="Other"/>
    <b v="0"/>
    <s v="Other"/>
    <n v="70"/>
    <s v="Office"/>
    <n v="15"/>
    <s v="NA"/>
    <n v="0"/>
    <n v="15"/>
    <n v="0"/>
    <n v="0"/>
    <n v="4100"/>
    <n v="4100"/>
    <n v="0"/>
    <x v="4"/>
    <n v="100"/>
    <n v="70"/>
    <n v="0"/>
    <n v="85"/>
    <n v="0"/>
    <n v="0"/>
    <n v="0"/>
    <n v="2"/>
    <n v="0"/>
    <n v="4"/>
    <s v="S"/>
    <n v="0"/>
    <n v="5197"/>
    <n v="47"/>
    <s v="&lt; 6000 HDD"/>
    <n v="100"/>
    <n v="0"/>
    <n v="0"/>
    <s v="No"/>
    <n v="168"/>
    <n v="28"/>
    <n v="28"/>
    <n v="8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110"/>
    <n v="10"/>
    <n v="4100"/>
    <n v="1"/>
    <n v="0"/>
    <n v="0"/>
    <n v="0"/>
    <n v="0"/>
    <n v="100"/>
    <n v="0"/>
    <n v="0"/>
    <n v="0"/>
    <n v="0"/>
    <n v="100"/>
    <n v="0"/>
    <n v="0"/>
    <n v="0"/>
    <n v="41"/>
    <n v="0"/>
    <n v="100"/>
    <n v="0"/>
    <s v="P"/>
    <n v="0"/>
    <s v="5-10 years"/>
    <n v="100"/>
    <n v="0"/>
    <n v="0"/>
    <n v="0"/>
    <n v="100"/>
    <n v="0"/>
    <n v="0"/>
    <n v="0"/>
    <n v="0"/>
    <n v="3052"/>
    <n v="100"/>
    <n v="0"/>
    <n v="0"/>
    <n v="0"/>
    <b v="0"/>
    <n v="0"/>
    <n v="100"/>
    <n v="0"/>
    <n v="0"/>
    <n v="0"/>
    <n v="1.201373"/>
    <n v="1.201373"/>
    <s v="NA"/>
    <n v="0"/>
    <n v="7.1951000000000001E-2"/>
    <n v="4925.6279999999997"/>
    <s v="NA"/>
    <n v="0"/>
    <n v="295"/>
    <n v="14.22955"/>
    <n v="11.7456"/>
    <s v="Y"/>
    <s v="NA"/>
    <n v="0"/>
    <n v="0"/>
    <n v="0"/>
    <n v="74.155910000000006"/>
    <n v="73.195369999999997"/>
    <n v="75.438460000000006"/>
    <n v="0"/>
    <n v="0"/>
    <n v="0"/>
    <n v="0"/>
    <n v="0"/>
    <n v="0"/>
    <n v="0"/>
    <n v="0"/>
    <n v="0"/>
    <n v="22.319900000000001"/>
    <n v="10.72185"/>
    <n v="20.884460000000001"/>
    <n v="3.524194"/>
    <n v="16.08278"/>
    <n v="3.6770740000000002"/>
    <n v="0"/>
    <n v="0"/>
    <n v="0"/>
    <n v="0"/>
    <n v="0"/>
    <n v="0"/>
    <n v="0"/>
    <n v="0"/>
    <n v="0"/>
    <n v="100"/>
    <n v="100"/>
    <n v="100"/>
    <s v="NA"/>
    <s v="NA"/>
    <s v="NA"/>
    <s v="NA"/>
    <s v="NA"/>
    <s v="NA"/>
    <s v="NA"/>
    <s v="NA"/>
    <s v="NA"/>
    <s v="NA"/>
    <s v="NA"/>
    <s v="NA"/>
    <s v="NA"/>
    <s v="NA"/>
    <s v="NA"/>
    <s v="NA"/>
    <s v="NA"/>
    <s v="NA"/>
    <s v="NA"/>
    <s v="NA"/>
    <s v="NA"/>
    <s v="NA"/>
    <s v="NA"/>
    <s v="NA"/>
    <n v="0"/>
    <n v="0"/>
    <n v="0"/>
    <n v="100"/>
    <n v="100"/>
    <n v="100"/>
    <n v="0"/>
    <n v="0"/>
    <n v="0"/>
    <n v="27.76333"/>
    <n v="41.406950000000002"/>
    <n v="27.76333"/>
    <n v="0"/>
    <n v="0"/>
    <n v="0"/>
    <n v="72.236670000000004"/>
    <n v="58.593049999999998"/>
    <n v="72.236670000000004"/>
    <s v="NA"/>
    <s v="NA"/>
    <s v="NA"/>
    <s v="NA"/>
    <s v="NA"/>
    <s v="NA"/>
    <s v="NA"/>
    <s v="NA"/>
    <s v="NA"/>
    <s v="NA"/>
    <s v="NA"/>
    <s v="NA"/>
    <n v="49.10378"/>
    <n v="32.165550000000003"/>
    <n v="48.13158"/>
    <n v="47.372030000000002"/>
    <n v="51.751669999999997"/>
    <n v="48.19135"/>
    <n v="0"/>
    <n v="0"/>
    <n v="0"/>
    <n v="0"/>
    <n v="0"/>
    <n v="0"/>
    <n v="3.524194"/>
    <n v="16.08278"/>
    <n v="3.6770740000000002"/>
    <n v="0"/>
    <n v="0"/>
    <n v="0"/>
    <n v="54.545450000000002"/>
    <n v="66.666669999999996"/>
    <n v="56.609639999999999"/>
    <n v="0"/>
    <n v="0"/>
    <n v="0"/>
    <n v="45.454549999999998"/>
    <n v="33.333329999999997"/>
    <n v="43.390360000000001"/>
    <n v="0"/>
    <n v="0"/>
    <n v="0"/>
    <b v="1"/>
    <n v="22.319900000000001"/>
    <b v="0"/>
    <n v="0"/>
    <b v="1"/>
    <n v="3.524194"/>
    <b v="0"/>
    <n v="0"/>
    <b v="1"/>
    <n v="74.155910000000006"/>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Constant Volume"/>
    <s v="N"/>
    <s v="NA"/>
    <s v="NA"/>
    <s v="NA"/>
    <n v="0"/>
    <n v="100"/>
    <s v="Unknown"/>
    <s v="Natural Gas"/>
    <s v="None"/>
    <s v="5-9 Years"/>
    <s v="Furnace"/>
    <s v="Natural Gas"/>
    <s v="None"/>
    <s v="5-9 Years"/>
    <s v="NA"/>
    <s v="NA"/>
    <s v="NA"/>
    <s v="NA"/>
    <s v="NA"/>
    <s v="NA"/>
    <s v="NA"/>
    <s v="NA"/>
    <s v="Unknown"/>
    <s v="5-9 Years"/>
    <s v="None"/>
    <s v="NA"/>
    <s v="NA"/>
    <s v="NA"/>
    <s v="NA"/>
    <s v="NA"/>
    <s v="NA"/>
    <s v="NA"/>
    <s v="NA"/>
    <b v="0"/>
    <b v="0"/>
    <b v="0"/>
    <b v="0"/>
    <b v="0"/>
    <b v="1"/>
    <b v="0"/>
    <b v="0"/>
    <b v="0"/>
    <b v="0"/>
    <b v="0"/>
    <n v="470"/>
    <n v="5"/>
    <n v="5"/>
    <n v="0"/>
    <n v="100"/>
    <n v="0"/>
    <n v="0"/>
    <n v="0"/>
    <n v="0"/>
    <n v="100"/>
    <n v="0"/>
    <s v="NA"/>
    <s v="NA"/>
    <s v="NA"/>
    <s v="NA"/>
    <s v="NA"/>
    <s v="NA"/>
    <s v="NA"/>
    <s v="NA"/>
    <s v="NA"/>
    <s v="NA"/>
    <s v="NA"/>
    <s v="NA"/>
    <s v="NA"/>
    <s v="NA"/>
    <s v="NA"/>
    <s v="NA"/>
    <s v="NA"/>
    <s v="NA"/>
    <s v="NA"/>
    <s v="NA"/>
    <n v="2"/>
    <n v="0"/>
    <n v="0"/>
    <n v="0"/>
    <n v="0"/>
    <n v="0"/>
    <n v="0"/>
    <b v="0"/>
    <b v="0"/>
    <b v="0"/>
    <b v="0"/>
    <b v="0"/>
    <b v="0"/>
    <n v="0"/>
    <s v="NA"/>
    <s v="NA"/>
    <s v="NA"/>
    <s v="NA"/>
    <s v="NA"/>
    <s v="NA"/>
    <s v="NA"/>
    <n v="0"/>
    <n v="0"/>
    <n v="0"/>
    <s v="NA"/>
    <s v="NA"/>
    <s v="NA"/>
    <s v="NA"/>
    <s v="NA"/>
    <n v="0"/>
    <n v="0"/>
    <n v="0"/>
    <x v="1"/>
    <s v="NA"/>
    <s v="NA"/>
    <n v="0"/>
    <n v="0"/>
    <n v="0"/>
    <s v="NA"/>
    <s v="NA"/>
    <s v="NA"/>
    <s v="NA"/>
    <s v="NA"/>
    <s v="NA"/>
    <n v="0"/>
    <n v="1"/>
    <n v="0"/>
    <n v="1"/>
    <n v="1"/>
    <n v="1"/>
    <n v="0"/>
    <n v="0"/>
    <n v="0"/>
    <n v="0"/>
    <n v="21.799410000000002"/>
    <n v="12.48212"/>
    <s v="model"/>
    <n v="89377.59"/>
    <n v="51176.68"/>
    <s v="NA"/>
    <s v="NA"/>
    <s v="NA"/>
    <s v="NA"/>
    <s v="NA"/>
    <s v="NA"/>
    <s v="NA"/>
    <s v="NA"/>
    <s v="NA"/>
    <s v="NA"/>
    <s v="NA"/>
    <s v="NA"/>
    <s v="NA"/>
    <s v="NA"/>
    <s v="NA"/>
    <s v="NA"/>
    <s v="NA"/>
    <s v="NA"/>
    <s v="NA"/>
    <s v="NA"/>
    <s v="NA"/>
    <s v="NA"/>
    <s v="NA"/>
    <s v="NA"/>
    <n v="0.33417000000000002"/>
    <n v="0.21458199999999999"/>
    <s v="model"/>
    <n v="1370.098"/>
    <n v="879.78430000000003"/>
    <s v="NA"/>
    <s v="NA"/>
    <s v="NA"/>
    <s v="NA"/>
    <s v="NA"/>
    <s v="NA"/>
    <s v="NA"/>
    <s v="NA"/>
    <s v="NA"/>
    <s v="NA"/>
    <s v="NA"/>
    <s v="NA"/>
    <s v="NA"/>
    <s v="NA"/>
    <s v="NA"/>
    <s v="NA"/>
    <s v="NA"/>
    <s v="NA"/>
    <s v="NA"/>
    <s v="NA"/>
    <s v="NA"/>
    <s v="NA"/>
    <s v="NA"/>
    <s v="NA"/>
  </r>
  <r>
    <x v="231"/>
    <x v="2"/>
    <s v="core"/>
    <x v="5"/>
    <x v="1"/>
    <s v="All Sizes"/>
    <s v="rural"/>
    <n v="34"/>
    <n v="160.36789999999999"/>
    <n v="1058428"/>
    <n v="1058428"/>
    <n v="1058428"/>
    <n v="2005"/>
    <n v="2005"/>
    <s v="2004-2013"/>
    <s v="F"/>
    <m/>
    <s v="Sit Down Restaurant"/>
    <m/>
    <s v="Restaurant"/>
    <s v="Food Service"/>
    <s v="Restaurant"/>
    <b v="0"/>
    <s v="Dining"/>
    <n v="98"/>
    <s v="Office"/>
    <n v="0.5"/>
    <s v="NA"/>
    <n v="0"/>
    <n v="1.5"/>
    <n v="0"/>
    <n v="0"/>
    <n v="6600"/>
    <n v="6600"/>
    <n v="0"/>
    <x v="0"/>
    <n v="100"/>
    <n v="38.5"/>
    <n v="100"/>
    <n v="100"/>
    <n v="100"/>
    <n v="0"/>
    <n v="0"/>
    <n v="1"/>
    <n v="0"/>
    <n v="28"/>
    <s v="S"/>
    <n v="0"/>
    <n v="5197"/>
    <n v="47"/>
    <s v="&lt; 6000 HDD"/>
    <n v="100"/>
    <n v="0"/>
    <n v="0"/>
    <s v="No"/>
    <n v="126"/>
    <n v="140"/>
    <n v="140"/>
    <n v="126"/>
    <n v="1"/>
    <n v="1"/>
    <n v="0"/>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20"/>
    <n v="0"/>
    <n v="12"/>
    <n v="3840"/>
    <n v="35"/>
    <n v="0"/>
    <n v="100"/>
    <n v="0"/>
    <n v="0"/>
    <n v="0"/>
    <n v="0"/>
    <n v="0"/>
    <n v="0"/>
    <n v="0"/>
    <n v="100"/>
    <n v="0"/>
    <n v="0"/>
    <n v="0"/>
    <n v="1344"/>
    <n v="0"/>
    <n v="100"/>
    <n v="0"/>
    <s v="P"/>
    <n v="0"/>
    <s v="Age of Building"/>
    <n v="100"/>
    <n v="0"/>
    <n v="0"/>
    <n v="0"/>
    <n v="0"/>
    <n v="0"/>
    <n v="0"/>
    <n v="0"/>
    <n v="100"/>
    <n v="6307.64"/>
    <n v="0"/>
    <n v="100"/>
    <n v="0"/>
    <n v="0"/>
    <b v="0"/>
    <n v="0"/>
    <n v="100"/>
    <n v="0"/>
    <n v="0"/>
    <n v="0"/>
    <n v="1.476872"/>
    <n v="1.476872"/>
    <s v="NA"/>
    <n v="2.4242E-2"/>
    <n v="1.5872919999999999"/>
    <n v="9747.357"/>
    <s v="NA"/>
    <n v="160"/>
    <n v="10476.129999999999"/>
    <n v="8.4152079999999998"/>
    <n v="9.7359399999999994"/>
    <s v="Y"/>
    <n v="60"/>
    <n v="0"/>
    <n v="0"/>
    <n v="0"/>
    <n v="15.12532"/>
    <n v="15.517799999999999"/>
    <n v="36.017560000000003"/>
    <n v="2.381291"/>
    <n v="3.7170589999999999"/>
    <n v="5.6705120000000004"/>
    <n v="15.615930000000001"/>
    <n v="22.1249"/>
    <n v="20.686039999999998"/>
    <n v="0"/>
    <n v="0"/>
    <n v="0"/>
    <n v="0"/>
    <n v="0"/>
    <n v="0"/>
    <n v="0"/>
    <n v="0"/>
    <n v="0"/>
    <n v="66.877459999999999"/>
    <n v="58.640239999999999"/>
    <n v="37.625880000000002"/>
    <n v="0"/>
    <n v="0"/>
    <n v="0"/>
    <n v="0"/>
    <n v="0"/>
    <n v="0"/>
    <n v="100"/>
    <n v="100"/>
    <n v="100"/>
    <n v="82.239080000000001"/>
    <n v="48.689239999999998"/>
    <n v="82.239080000000001"/>
    <n v="17.760919999999999"/>
    <n v="51.310760000000002"/>
    <n v="17.760919999999999"/>
    <n v="0"/>
    <n v="0"/>
    <n v="0"/>
    <n v="100"/>
    <n v="100"/>
    <n v="100"/>
    <n v="0"/>
    <n v="0"/>
    <n v="0"/>
    <n v="0"/>
    <n v="0"/>
    <n v="0"/>
    <n v="0"/>
    <n v="0"/>
    <n v="0"/>
    <n v="0"/>
    <n v="0"/>
    <n v="0"/>
    <s v="NA"/>
    <s v="NA"/>
    <s v="NA"/>
    <s v="NA"/>
    <s v="NA"/>
    <s v="NA"/>
    <n v="3.40225"/>
    <n v="7.9845040000000003"/>
    <n v="3.40225"/>
    <n v="96.597750000000005"/>
    <n v="92.015500000000003"/>
    <n v="96.597750000000005"/>
    <n v="0"/>
    <n v="0"/>
    <n v="0"/>
    <n v="0"/>
    <n v="0"/>
    <n v="0"/>
    <n v="100"/>
    <n v="100"/>
    <n v="100"/>
    <n v="0"/>
    <n v="0"/>
    <n v="0"/>
    <n v="0"/>
    <n v="0"/>
    <n v="0"/>
    <n v="0"/>
    <n v="0"/>
    <n v="0"/>
    <n v="0"/>
    <n v="0"/>
    <n v="0"/>
    <n v="17.506609999999998"/>
    <n v="19.234860000000001"/>
    <n v="41.688079999999999"/>
    <n v="5.6902999999999997"/>
    <n v="15.82948"/>
    <n v="5.3150320000000004"/>
    <n v="1.6667240000000001"/>
    <n v="2.5582989999999999"/>
    <n v="0.93771400000000005"/>
    <n v="75.136369999999999"/>
    <n v="62.377360000000003"/>
    <n v="52.059179999999998"/>
    <s v="NA"/>
    <s v="NA"/>
    <s v="NA"/>
    <s v="NA"/>
    <s v="NA"/>
    <s v="NA"/>
    <s v="NA"/>
    <s v="NA"/>
    <s v="NA"/>
    <s v="NA"/>
    <s v="NA"/>
    <s v="NA"/>
    <s v="NA"/>
    <s v="NA"/>
    <s v="NA"/>
    <b v="0"/>
    <n v="0"/>
    <b v="0"/>
    <n v="0"/>
    <b v="0"/>
    <n v="0"/>
    <b v="0"/>
    <n v="0"/>
    <b v="1"/>
    <n v="100"/>
    <b v="0"/>
    <n v="0"/>
    <b v="0"/>
    <n v="0"/>
    <b v="0"/>
    <n v="0"/>
    <n v="13.45119"/>
    <n v="34.545450000000002"/>
    <n v="8.9786819999999992"/>
    <n v="1.9540630000000001"/>
    <n v="5.4545450000000004"/>
    <n v="2.0550410000000001"/>
    <n v="0"/>
    <n v="0"/>
    <n v="0"/>
    <n v="84.594750000000005"/>
    <n v="60"/>
    <n v="88.966279999999998"/>
    <n v="0"/>
    <n v="0"/>
    <n v="0"/>
    <n v="0"/>
    <n v="0"/>
    <n v="0"/>
    <n v="0"/>
    <n v="0"/>
    <n v="0"/>
    <n v="8.0473870000000005"/>
    <n v="16.36364"/>
    <n v="5.1186170000000004"/>
    <n v="0"/>
    <n v="0"/>
    <n v="0"/>
    <n v="89.620040000000003"/>
    <n v="72.727270000000004"/>
    <n v="94.251249999999999"/>
    <n v="0"/>
    <n v="0"/>
    <n v="0"/>
    <n v="2.332576"/>
    <n v="10.909090000000001"/>
    <n v="0.63013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398"/>
    <n v="7"/>
    <n v="7"/>
    <n v="100"/>
    <n v="0"/>
    <n v="0"/>
    <n v="0"/>
    <n v="0"/>
    <n v="0"/>
    <n v="100"/>
    <n v="0"/>
    <s v="NA"/>
    <s v="NA"/>
    <s v="NA"/>
    <s v="NA"/>
    <s v="NA"/>
    <s v="NA"/>
    <s v="NA"/>
    <s v="NA"/>
    <s v="NA"/>
    <b v="1"/>
    <n v="8"/>
    <n v="100"/>
    <s v="LED"/>
    <b v="1"/>
    <n v="209"/>
    <s v="T12"/>
    <b v="0"/>
    <n v="0"/>
    <s v="NA"/>
    <s v="NA"/>
    <n v="0"/>
    <n v="0"/>
    <n v="3"/>
    <n v="3"/>
    <n v="0"/>
    <n v="4"/>
    <n v="0"/>
    <b v="0"/>
    <b v="0"/>
    <b v="0"/>
    <b v="1"/>
    <b v="0"/>
    <b v="0"/>
    <n v="2550"/>
    <s v="G"/>
    <s v="G"/>
    <s v="G"/>
    <s v="G"/>
    <s v="G"/>
    <s v="G"/>
    <s v="G"/>
    <n v="0"/>
    <n v="0"/>
    <n v="0"/>
    <s v="NA"/>
    <s v="NA"/>
    <s v="NA"/>
    <s v="NA"/>
    <s v="NA"/>
    <n v="0"/>
    <n v="0"/>
    <n v="0"/>
    <x v="1"/>
    <s v="NA"/>
    <s v="NA"/>
    <n v="0"/>
    <n v="0"/>
    <n v="0"/>
    <s v="NA"/>
    <s v="NA"/>
    <s v="NA"/>
    <s v="NA"/>
    <s v="NA"/>
    <s v="NA"/>
    <n v="4"/>
    <n v="3"/>
    <n v="0"/>
    <n v="0"/>
    <n v="2"/>
    <n v="4"/>
    <n v="0"/>
    <n v="0"/>
    <n v="0"/>
    <n v="0"/>
    <n v="67.943700000000007"/>
    <n v="73.267700000000005"/>
    <s v="actual"/>
    <n v="448428.4"/>
    <n v="483566.8"/>
    <n v="37826.43"/>
    <n v="34609.660000000003"/>
    <n v="37873.19"/>
    <n v="37842.67"/>
    <n v="39347.33"/>
    <n v="37757.5"/>
    <n v="41757.24"/>
    <n v="42431.51"/>
    <n v="37364.35"/>
    <n v="35050.9"/>
    <n v="32337.25"/>
    <n v="34230.36"/>
    <n v="40943.910000000003"/>
    <n v="36981.599999999999"/>
    <n v="40943.910000000003"/>
    <n v="39623.14"/>
    <n v="40943.910000000003"/>
    <n v="39717.949999999997"/>
    <n v="41417.94"/>
    <n v="41670.75"/>
    <n v="39812.75"/>
    <n v="40943.910000000003"/>
    <n v="39623.14"/>
    <n v="40943.910000000003"/>
    <n v="4.3526569999999998"/>
    <n v="4.3304960000000001"/>
    <s v="actual"/>
    <n v="28727.54"/>
    <n v="28581.279999999999"/>
    <n v="3643.0340000000001"/>
    <n v="2945.625"/>
    <n v="2807.2269999999999"/>
    <n v="2410.9059999999999"/>
    <n v="2039.4829999999999"/>
    <n v="1665.729"/>
    <n v="1725.9880000000001"/>
    <n v="1725.086"/>
    <n v="1672.1849999999999"/>
    <n v="2207.029"/>
    <n v="2541.7649999999999"/>
    <n v="3343.4769999999999"/>
    <n v="3200.4029999999998"/>
    <n v="2712.2429999999999"/>
    <n v="2791.665"/>
    <n v="2449.8359999999998"/>
    <n v="2151.0039999999999"/>
    <n v="1797.694"/>
    <n v="1645.8230000000001"/>
    <n v="1620.5640000000001"/>
    <n v="1845.915"/>
    <n v="2417.3719999999998"/>
    <n v="2778.2040000000002"/>
    <n v="3170.5509999999999"/>
  </r>
  <r>
    <x v="232"/>
    <x v="2"/>
    <s v="core"/>
    <x v="1"/>
    <x v="0"/>
    <s v="50,001+"/>
    <s v="rural"/>
    <n v="64"/>
    <n v="18.35576"/>
    <n v="930637.2"/>
    <n v="930637.2"/>
    <n v="930637.2"/>
    <n v="1955"/>
    <n v="1980"/>
    <s v="Pre-1980"/>
    <s v="F"/>
    <m/>
    <s v="Elementary School"/>
    <m/>
    <s v="School"/>
    <s v="Education"/>
    <s v="K-12"/>
    <b v="0"/>
    <s v="Classroom"/>
    <n v="72"/>
    <s v="Assembly / Recreation"/>
    <n v="17"/>
    <s v="Office"/>
    <n v="4"/>
    <n v="7"/>
    <n v="0"/>
    <n v="0"/>
    <n v="50700"/>
    <n v="50700"/>
    <n v="0"/>
    <x v="2"/>
    <n v="100"/>
    <n v="0"/>
    <n v="100"/>
    <n v="100"/>
    <n v="100"/>
    <n v="0"/>
    <n v="0"/>
    <n v="1"/>
    <n v="0"/>
    <n v="57"/>
    <s v="M"/>
    <n v="9"/>
    <n v="5197"/>
    <n v="47"/>
    <s v="&lt; 6000 HDD"/>
    <n v="99"/>
    <n v="1"/>
    <n v="2"/>
    <s v="No"/>
    <n v="33.869230000000002"/>
    <n v="33.869230000000002"/>
    <n v="53.223080000000003"/>
    <n v="164.38149999999999"/>
    <n v="0"/>
    <n v="0"/>
    <n v="0"/>
    <s v="&lt; 40 Hrs/Wk"/>
    <n v="47.68"/>
    <b v="1"/>
    <b v="1"/>
    <b v="0"/>
    <b v="0"/>
    <b v="0"/>
    <b v="0"/>
    <b v="0"/>
    <b v="0"/>
    <b v="0"/>
    <s v="NA"/>
    <s v="NA"/>
    <s v="NA"/>
    <s v="NA"/>
    <s v="Yes"/>
    <n v="1"/>
    <n v="100"/>
    <s v="Unknown"/>
    <s v="Yes"/>
    <n v="1"/>
    <n v="100"/>
    <s v="Unknown"/>
    <s v="Yes"/>
    <n v="1"/>
    <n v="15"/>
    <s v="Unknown"/>
    <s v="Yes"/>
    <n v="8"/>
    <n v="66"/>
    <s v="Unknown"/>
    <s v="No"/>
    <s v="NA"/>
    <s v="NA"/>
    <s v="Unknown"/>
    <s v="Unknown"/>
    <s v="NA"/>
    <s v="NA"/>
    <s v="Unknown"/>
    <s v="No"/>
    <s v="NA"/>
    <s v="NA"/>
    <s v="Unknown"/>
    <s v="No"/>
    <s v="NA"/>
    <s v="NA"/>
    <s v="Unknown"/>
    <n v="2300"/>
    <n v="0"/>
    <n v="9"/>
    <n v="20700"/>
    <n v="25"/>
    <n v="100"/>
    <n v="0"/>
    <n v="0"/>
    <n v="0"/>
    <n v="0"/>
    <n v="0"/>
    <n v="0"/>
    <n v="0"/>
    <n v="12"/>
    <n v="88"/>
    <n v="0"/>
    <n v="0"/>
    <n v="0"/>
    <n v="5175"/>
    <n v="20"/>
    <n v="80"/>
    <n v="0"/>
    <s v="P"/>
    <n v="16.5"/>
    <s v="Age of Building"/>
    <n v="100"/>
    <n v="0"/>
    <n v="0"/>
    <n v="0"/>
    <n v="100"/>
    <n v="0"/>
    <n v="0"/>
    <n v="0"/>
    <n v="0"/>
    <n v="50000"/>
    <n v="100"/>
    <n v="0"/>
    <n v="0"/>
    <n v="0"/>
    <b v="1"/>
    <n v="100"/>
    <n v="100"/>
    <n v="0"/>
    <n v="0"/>
    <n v="0"/>
    <n v="0.71616800000000003"/>
    <n v="0.71616800000000003"/>
    <s v="NA"/>
    <n v="0"/>
    <n v="1.2282E-2"/>
    <n v="36309.69"/>
    <s v="NA"/>
    <n v="0"/>
    <n v="622.67439999999999"/>
    <n v="7.9360670000000004"/>
    <n v="8.5071139999999996"/>
    <s v="Y"/>
    <s v="NA"/>
    <n v="0"/>
    <n v="0"/>
    <n v="0"/>
    <n v="99.831370000000007"/>
    <n v="97.457800000000006"/>
    <n v="99.82705"/>
    <n v="0"/>
    <n v="0"/>
    <n v="0"/>
    <n v="0"/>
    <n v="0"/>
    <n v="0"/>
    <n v="0"/>
    <n v="0"/>
    <n v="0"/>
    <n v="0"/>
    <n v="0"/>
    <n v="0"/>
    <n v="0.168631"/>
    <n v="2.5422009999999999"/>
    <n v="0.17294799999999999"/>
    <n v="0"/>
    <n v="0"/>
    <n v="0"/>
    <n v="0"/>
    <n v="0"/>
    <n v="0"/>
    <n v="0"/>
    <n v="0"/>
    <n v="0"/>
    <n v="100"/>
    <n v="100"/>
    <n v="100"/>
    <s v="NA"/>
    <s v="NA"/>
    <s v="NA"/>
    <s v="NA"/>
    <s v="NA"/>
    <s v="NA"/>
    <s v="NA"/>
    <s v="NA"/>
    <s v="NA"/>
    <s v="NA"/>
    <s v="NA"/>
    <s v="NA"/>
    <s v="NA"/>
    <s v="NA"/>
    <s v="NA"/>
    <s v="NA"/>
    <s v="NA"/>
    <s v="NA"/>
    <s v="NA"/>
    <s v="NA"/>
    <s v="NA"/>
    <s v="NA"/>
    <s v="NA"/>
    <s v="NA"/>
    <s v="NA"/>
    <s v="NA"/>
    <s v="NA"/>
    <s v="NA"/>
    <s v="NA"/>
    <s v="NA"/>
    <n v="0"/>
    <n v="0"/>
    <n v="0"/>
    <n v="94.921509999999998"/>
    <n v="96.503569999999996"/>
    <n v="94.921509999999998"/>
    <n v="0"/>
    <n v="0"/>
    <n v="0"/>
    <n v="5.0784859999999998"/>
    <n v="3.496432"/>
    <n v="5.0784859999999998"/>
    <s v="NA"/>
    <s v="NA"/>
    <s v="NA"/>
    <s v="NA"/>
    <s v="NA"/>
    <s v="NA"/>
    <s v="NA"/>
    <s v="NA"/>
    <s v="NA"/>
    <s v="NA"/>
    <s v="NA"/>
    <s v="NA"/>
    <n v="5.069922"/>
    <n v="3.4075449999999998"/>
    <n v="5.0697029999999996"/>
    <n v="94.761449999999996"/>
    <n v="94.050250000000005"/>
    <n v="94.757350000000002"/>
    <n v="0"/>
    <n v="0"/>
    <n v="0"/>
    <n v="0"/>
    <n v="0"/>
    <n v="0"/>
    <n v="0.168631"/>
    <n v="2.5422009999999999"/>
    <n v="0.17294799999999999"/>
    <n v="0"/>
    <n v="0"/>
    <n v="0"/>
    <n v="100"/>
    <n v="100"/>
    <n v="100"/>
    <n v="0"/>
    <n v="0"/>
    <n v="0"/>
    <n v="0"/>
    <n v="0"/>
    <n v="0"/>
    <n v="0"/>
    <n v="0"/>
    <n v="0"/>
    <b v="0"/>
    <n v="0"/>
    <b v="0"/>
    <n v="0"/>
    <b v="0"/>
    <n v="0"/>
    <b v="1"/>
    <n v="53.154649999999997"/>
    <b v="1"/>
    <n v="46.746389999999998"/>
    <b v="0"/>
    <n v="0"/>
    <b v="1"/>
    <n v="9.8960000000000006E-2"/>
    <b v="0"/>
    <n v="0"/>
    <n v="100"/>
    <n v="100"/>
    <n v="100"/>
    <n v="0"/>
    <n v="0"/>
    <n v="0"/>
    <n v="0"/>
    <n v="0"/>
    <n v="0"/>
    <n v="0"/>
    <n v="0"/>
    <n v="0"/>
    <n v="0"/>
    <n v="0"/>
    <n v="0"/>
    <n v="0"/>
    <n v="0"/>
    <n v="0"/>
    <n v="0"/>
    <n v="0"/>
    <n v="0"/>
    <n v="100"/>
    <n v="81.395349999999993"/>
    <n v="100"/>
    <n v="0"/>
    <n v="0"/>
    <n v="0"/>
    <n v="0"/>
    <n v="18.604649999999999"/>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77.429720000000003"/>
    <n v="22.57028"/>
    <s v="Furnace"/>
    <s v="Natural Gas"/>
    <s v="None"/>
    <s v="20+ Years"/>
    <s v="Heat Pump"/>
    <s v="Electricity"/>
    <s v="None"/>
    <s v="0-4 Years"/>
    <n v="1"/>
    <s v="Natural Gas"/>
    <s v="NA"/>
    <n v="7"/>
    <n v="7"/>
    <s v="SH"/>
    <s v="N"/>
    <s v="N"/>
    <s v="DX - Air"/>
    <s v="0-4 Years"/>
    <s v="DX - Air"/>
    <s v="10-19 Years"/>
    <s v="NA"/>
    <s v="NA"/>
    <s v="NA"/>
    <s v="NA"/>
    <s v="NA"/>
    <s v="NA"/>
    <s v="NA"/>
    <b v="0"/>
    <b v="0"/>
    <b v="0"/>
    <b v="0"/>
    <b v="1"/>
    <b v="0"/>
    <b v="0"/>
    <b v="1"/>
    <b v="0"/>
    <b v="1"/>
    <b v="0"/>
    <n v="522.25160000000005"/>
    <n v="7.3333329999999997"/>
    <n v="10"/>
    <n v="100"/>
    <n v="0"/>
    <n v="0"/>
    <n v="0"/>
    <n v="0"/>
    <n v="100"/>
    <n v="0"/>
    <n v="0"/>
    <s v="NA"/>
    <s v="NA"/>
    <s v="NA"/>
    <s v="NA"/>
    <s v="NA"/>
    <s v="NA"/>
    <s v="NA"/>
    <s v="NA"/>
    <s v="NA"/>
    <s v="NA"/>
    <s v="NA"/>
    <s v="NA"/>
    <s v="NA"/>
    <s v="NA"/>
    <s v="NA"/>
    <s v="NA"/>
    <s v="NA"/>
    <s v="NA"/>
    <s v="NA"/>
    <s v="NA"/>
    <n v="0"/>
    <n v="0"/>
    <n v="0"/>
    <n v="1"/>
    <n v="6"/>
    <n v="1"/>
    <n v="1"/>
    <b v="0"/>
    <b v="0"/>
    <b v="1"/>
    <b v="0"/>
    <b v="0"/>
    <b v="0"/>
    <n v="510"/>
    <s v="E"/>
    <s v="N"/>
    <s v="N"/>
    <s v="N"/>
    <s v="N"/>
    <s v="E"/>
    <s v="N"/>
    <s v="NA"/>
    <s v="NA"/>
    <s v="NA"/>
    <s v="NA"/>
    <s v="NA"/>
    <s v="NA"/>
    <s v="NA"/>
    <s v="NA"/>
    <n v="0"/>
    <n v="0"/>
    <n v="0"/>
    <x v="1"/>
    <s v="NA"/>
    <s v="NA"/>
    <n v="0"/>
    <n v="0"/>
    <n v="0"/>
    <s v="NA"/>
    <s v="NA"/>
    <s v="NA"/>
    <s v="NA"/>
    <s v="NA"/>
    <s v="NA"/>
    <n v="0"/>
    <n v="150"/>
    <n v="0"/>
    <n v="0"/>
    <n v="34"/>
    <n v="10"/>
    <n v="1"/>
    <n v="0"/>
    <n v="0"/>
    <n v="0"/>
    <n v="9.5563520000000004"/>
    <n v="9.6549879999999995"/>
    <s v="actual"/>
    <n v="484507.1"/>
    <n v="489507.9"/>
    <n v="66576.210000000006"/>
    <n v="51806.99"/>
    <n v="51336.81"/>
    <n v="45066.720000000001"/>
    <n v="33731.279999999999"/>
    <n v="20998.13"/>
    <n v="14795.94"/>
    <n v="17198.93"/>
    <n v="26005.16"/>
    <n v="40614.839999999997"/>
    <n v="53526.36"/>
    <n v="62849.7"/>
    <n v="61202.69"/>
    <n v="50748.54"/>
    <n v="50823.37"/>
    <n v="42790.41"/>
    <n v="34554.660000000003"/>
    <n v="26230.15"/>
    <n v="21726.29"/>
    <n v="21084.880000000001"/>
    <n v="27454.68"/>
    <n v="41318.71"/>
    <n v="51128.85"/>
    <n v="60444.65"/>
    <n v="0.22020400000000001"/>
    <n v="0.30274699999999999"/>
    <s v="actual"/>
    <n v="11164.32"/>
    <n v="15349.27"/>
    <n v="1940.694"/>
    <n v="1909.348"/>
    <n v="1576.3030000000001"/>
    <n v="1416.848"/>
    <n v="202.06540000000001"/>
    <n v="121.96080000000001"/>
    <n v="126.0261"/>
    <n v="126.0261"/>
    <n v="121.96080000000001"/>
    <n v="173.14599999999999"/>
    <n v="1572.2270000000001"/>
    <n v="1877.7170000000001"/>
    <n v="2297.8119999999999"/>
    <n v="1845.9290000000001"/>
    <n v="1772.0909999999999"/>
    <n v="1391.0920000000001"/>
    <n v="948.06889999999999"/>
    <n v="552.30179999999996"/>
    <n v="298.3021"/>
    <n v="265.81369999999998"/>
    <n v="614.32500000000005"/>
    <n v="1290.673"/>
    <n v="1813.44"/>
    <n v="2259.4169999999999"/>
  </r>
  <r>
    <x v="233"/>
    <x v="2"/>
    <s v="core"/>
    <x v="1"/>
    <x v="0"/>
    <s v="50,001+"/>
    <s v="rural"/>
    <n v="64"/>
    <n v="18.35576"/>
    <n v="1346395"/>
    <n v="1346395"/>
    <n v="1211756"/>
    <n v="1971"/>
    <n v="1975"/>
    <s v="Pre-1980"/>
    <s v="F"/>
    <m/>
    <s v="Middle School"/>
    <m/>
    <s v="School"/>
    <s v="Education"/>
    <s v="K-12"/>
    <b v="0"/>
    <s v="Classroom"/>
    <n v="54"/>
    <s v="Assembly / Recreation"/>
    <n v="36"/>
    <s v="Office"/>
    <n v="3"/>
    <n v="5"/>
    <n v="0"/>
    <n v="0"/>
    <n v="73350"/>
    <n v="73350"/>
    <n v="0"/>
    <x v="2"/>
    <n v="100"/>
    <n v="0"/>
    <n v="62"/>
    <n v="90"/>
    <n v="0"/>
    <n v="0"/>
    <n v="0"/>
    <n v="1"/>
    <n v="0"/>
    <n v="121"/>
    <s v="M"/>
    <n v="4"/>
    <n v="5197"/>
    <n v="47"/>
    <s v="&lt; 6000 HDD"/>
    <n v="100"/>
    <n v="0"/>
    <n v="0"/>
    <s v="No"/>
    <n v="49.14"/>
    <n v="49.14"/>
    <n v="49.14"/>
    <n v="49.14"/>
    <n v="0.38"/>
    <n v="0"/>
    <n v="0"/>
    <s v="40-49 Hrs/Wk"/>
    <n v="44"/>
    <b v="1"/>
    <b v="1"/>
    <b v="1"/>
    <b v="0"/>
    <b v="0"/>
    <b v="0"/>
    <b v="0"/>
    <b v="0"/>
    <b v="0"/>
    <b v="1"/>
    <b v="0"/>
    <b v="0"/>
    <s v="NA"/>
    <s v="Yes"/>
    <n v="10"/>
    <n v="100"/>
    <s v="No"/>
    <s v="Yes"/>
    <n v="10"/>
    <n v="100"/>
    <s v="No"/>
    <s v="Yes"/>
    <n v="10"/>
    <n v="100"/>
    <s v="No"/>
    <s v="Yes"/>
    <n v="10"/>
    <n v="100"/>
    <s v="No"/>
    <s v="Yes"/>
    <n v="10"/>
    <n v="100"/>
    <s v="No"/>
    <s v="Yes"/>
    <n v="10"/>
    <n v="100"/>
    <s v="No"/>
    <s v="No"/>
    <s v="NA"/>
    <s v="NA"/>
    <s v="No"/>
    <s v="Yes"/>
    <n v="10"/>
    <n v="100"/>
    <s v="No"/>
    <n v="2450"/>
    <n v="0"/>
    <n v="9"/>
    <n v="22050"/>
    <n v="30"/>
    <n v="100"/>
    <n v="0"/>
    <n v="0"/>
    <n v="0"/>
    <n v="0"/>
    <n v="0"/>
    <n v="0"/>
    <n v="0"/>
    <n v="0"/>
    <n v="0"/>
    <n v="0"/>
    <n v="100"/>
    <n v="0"/>
    <n v="6615"/>
    <n v="0"/>
    <n v="100"/>
    <n v="0"/>
    <s v="P"/>
    <n v="50"/>
    <s v="5-10 years"/>
    <n v="100"/>
    <n v="0"/>
    <n v="0"/>
    <n v="0"/>
    <n v="100"/>
    <n v="0"/>
    <n v="0"/>
    <n v="0"/>
    <n v="0"/>
    <n v="78846.39"/>
    <n v="0"/>
    <n v="100"/>
    <n v="0"/>
    <n v="0"/>
    <b v="0"/>
    <n v="0"/>
    <n v="100"/>
    <n v="0"/>
    <n v="0"/>
    <n v="0"/>
    <n v="1.2050240000000001"/>
    <n v="1.2050240000000001"/>
    <s v="NA"/>
    <n v="1.6360000000000001E-3"/>
    <n v="9.8502999999999993E-2"/>
    <n v="88388.53"/>
    <s v="NA"/>
    <n v="120"/>
    <n v="7225.2179999999998"/>
    <n v="12.11469"/>
    <n v="13.53046"/>
    <s v="Y"/>
    <n v="0"/>
    <n v="0"/>
    <n v="0"/>
    <n v="0"/>
    <n v="76.824789999999993"/>
    <n v="86.141840000000002"/>
    <n v="86.097909999999999"/>
    <n v="0"/>
    <n v="0"/>
    <n v="0"/>
    <n v="2.538589"/>
    <n v="7.4140550000000003"/>
    <n v="1.5826439999999999"/>
    <n v="0"/>
    <n v="0"/>
    <n v="0"/>
    <n v="8.9491720000000008"/>
    <n v="2.7039"/>
    <n v="9.2248239999999999"/>
    <n v="0"/>
    <n v="0"/>
    <n v="0"/>
    <n v="11.68745"/>
    <n v="3.7402009999999999"/>
    <n v="3.0946250000000002"/>
    <n v="0"/>
    <n v="0"/>
    <n v="0"/>
    <n v="99.240679999999998"/>
    <n v="99.134469999999993"/>
    <n v="99.240679999999998"/>
    <n v="0.75932200000000005"/>
    <n v="0.86552700000000005"/>
    <n v="0.75932200000000005"/>
    <n v="28.775600000000001"/>
    <n v="10.50356"/>
    <n v="28.775600000000001"/>
    <n v="71.224400000000003"/>
    <n v="89.496440000000007"/>
    <n v="71.224400000000003"/>
    <n v="0"/>
    <n v="0"/>
    <n v="0"/>
    <n v="100"/>
    <n v="100"/>
    <n v="100"/>
    <n v="0"/>
    <n v="0"/>
    <n v="0"/>
    <n v="0"/>
    <n v="0"/>
    <n v="0"/>
    <n v="0"/>
    <n v="0"/>
    <n v="0"/>
    <n v="0"/>
    <n v="0"/>
    <n v="0"/>
    <n v="0"/>
    <n v="0"/>
    <n v="0"/>
    <n v="100"/>
    <n v="100"/>
    <n v="100"/>
    <n v="1.496486"/>
    <n v="3.887086"/>
    <n v="1.496486"/>
    <n v="34.77758"/>
    <n v="46.780949999999997"/>
    <n v="34.77758"/>
    <n v="57.99915"/>
    <n v="45.930289999999999"/>
    <n v="57.99915"/>
    <n v="5.7267869999999998"/>
    <n v="3.4016730000000002"/>
    <n v="5.7267869999999998"/>
    <s v="NA"/>
    <s v="NA"/>
    <s v="NA"/>
    <s v="NA"/>
    <s v="NA"/>
    <s v="NA"/>
    <s v="NA"/>
    <s v="NA"/>
    <s v="NA"/>
    <s v="NA"/>
    <s v="NA"/>
    <s v="NA"/>
    <n v="17.657039999999999"/>
    <n v="7.124193"/>
    <n v="19.128789999999999"/>
    <n v="66.503870000000006"/>
    <n v="81.154910000000001"/>
    <n v="74.531210000000002"/>
    <n v="1.710995"/>
    <n v="6.4563759999999997"/>
    <n v="1.066694"/>
    <n v="4.045655"/>
    <n v="0.17810500000000001"/>
    <n v="1.0712159999999999"/>
    <n v="10.08244"/>
    <n v="5.086417"/>
    <n v="4.2020939999999998"/>
    <n v="0"/>
    <n v="0"/>
    <n v="0"/>
    <n v="58.45214"/>
    <n v="70"/>
    <n v="60.467500000000001"/>
    <n v="0"/>
    <n v="0"/>
    <n v="0"/>
    <n v="41.54786"/>
    <n v="30"/>
    <n v="39.532499999999999"/>
    <n v="0"/>
    <n v="0"/>
    <n v="0"/>
    <b v="0"/>
    <n v="0"/>
    <b v="0"/>
    <n v="0"/>
    <b v="0"/>
    <n v="0"/>
    <b v="0"/>
    <n v="0"/>
    <b v="1"/>
    <n v="100"/>
    <b v="0"/>
    <n v="0"/>
    <b v="0"/>
    <n v="0"/>
    <b v="0"/>
    <n v="0"/>
    <n v="77.748930000000001"/>
    <n v="77.333330000000004"/>
    <n v="77.748930000000001"/>
    <n v="22.251069999999999"/>
    <n v="22.66667"/>
    <n v="22.251069999999999"/>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8"/>
    <n v="82"/>
    <s v="Boiler"/>
    <s v="Natural Gas"/>
    <s v="Natural Gas"/>
    <s v="10-19 Years"/>
    <s v="Electric Resistance"/>
    <s v="Electricity"/>
    <s v="None"/>
    <s v="10-19 Years"/>
    <n v="6"/>
    <s v="Natural Gas"/>
    <n v="1440"/>
    <n v="10"/>
    <n v="10"/>
    <s v="SH"/>
    <s v="Y"/>
    <s v="Y"/>
    <s v="DX - Air"/>
    <s v="10-19 Years"/>
    <s v="None"/>
    <s v="NA"/>
    <s v="NA"/>
    <s v="NA"/>
    <s v="NA"/>
    <s v="NA"/>
    <s v="NA"/>
    <s v="NA"/>
    <s v="NA"/>
    <b v="0"/>
    <b v="0"/>
    <b v="1"/>
    <b v="0"/>
    <b v="1"/>
    <b v="0"/>
    <b v="0"/>
    <b v="1"/>
    <b v="1"/>
    <b v="1"/>
    <b v="1"/>
    <n v="1100"/>
    <n v="4"/>
    <n v="10"/>
    <n v="100"/>
    <n v="0"/>
    <n v="0"/>
    <n v="0"/>
    <n v="0"/>
    <n v="0"/>
    <n v="100"/>
    <n v="0"/>
    <s v="NA"/>
    <s v="NA"/>
    <s v="NA"/>
    <s v="NA"/>
    <s v="NA"/>
    <s v="NA"/>
    <s v="NA"/>
    <s v="NA"/>
    <s v="NA"/>
    <b v="0"/>
    <n v="0"/>
    <s v="NA"/>
    <s v="NA"/>
    <b v="1"/>
    <n v="112"/>
    <s v="INC"/>
    <b v="0"/>
    <n v="0"/>
    <s v="NA"/>
    <s v="NA"/>
    <n v="2"/>
    <n v="0"/>
    <n v="0"/>
    <n v="0"/>
    <n v="4"/>
    <n v="0"/>
    <n v="1"/>
    <b v="0"/>
    <b v="0"/>
    <b v="0"/>
    <b v="1"/>
    <b v="0"/>
    <b v="0"/>
    <n v="1260"/>
    <s v="N"/>
    <s v="N"/>
    <s v="N"/>
    <s v="E"/>
    <s v="G"/>
    <s v="G"/>
    <s v="E"/>
    <s v="NA"/>
    <s v="NA"/>
    <s v="NA"/>
    <s v="NA"/>
    <s v="NA"/>
    <s v="NA"/>
    <s v="NA"/>
    <s v="NA"/>
    <n v="0"/>
    <n v="0"/>
    <n v="0"/>
    <x v="1"/>
    <s v="NA"/>
    <s v="NA"/>
    <n v="0"/>
    <n v="0"/>
    <n v="0"/>
    <s v="NA"/>
    <s v="NA"/>
    <s v="NA"/>
    <s v="NA"/>
    <s v="NA"/>
    <s v="NA"/>
    <n v="0"/>
    <n v="218"/>
    <n v="11"/>
    <n v="0"/>
    <n v="4"/>
    <n v="1"/>
    <n v="0"/>
    <n v="0"/>
    <n v="0"/>
    <n v="0"/>
    <n v="8.8752449999999996"/>
    <n v="4.1471819999999999"/>
    <s v="model"/>
    <n v="650999.19999999995"/>
    <n v="304195.8"/>
    <s v="NA"/>
    <s v="NA"/>
    <s v="NA"/>
    <s v="NA"/>
    <s v="NA"/>
    <s v="NA"/>
    <s v="NA"/>
    <s v="NA"/>
    <s v="NA"/>
    <s v="NA"/>
    <s v="NA"/>
    <s v="NA"/>
    <s v="NA"/>
    <s v="NA"/>
    <s v="NA"/>
    <s v="NA"/>
    <s v="NA"/>
    <s v="NA"/>
    <s v="NA"/>
    <s v="NA"/>
    <s v="NA"/>
    <s v="NA"/>
    <s v="NA"/>
    <s v="NA"/>
    <n v="0.32956999999999997"/>
    <n v="6.8717E-2"/>
    <s v="model"/>
    <n v="24173.96"/>
    <n v="5040.3670000000002"/>
    <s v="NA"/>
    <s v="NA"/>
    <s v="NA"/>
    <s v="NA"/>
    <s v="NA"/>
    <s v="NA"/>
    <s v="NA"/>
    <s v="NA"/>
    <s v="NA"/>
    <s v="NA"/>
    <s v="NA"/>
    <s v="NA"/>
    <s v="NA"/>
    <s v="NA"/>
    <s v="NA"/>
    <s v="NA"/>
    <s v="NA"/>
    <s v="NA"/>
    <s v="NA"/>
    <s v="NA"/>
    <s v="NA"/>
    <s v="NA"/>
    <s v="NA"/>
    <s v="NA"/>
  </r>
  <r>
    <x v="234"/>
    <x v="2"/>
    <s v="core"/>
    <x v="5"/>
    <x v="1"/>
    <s v="All Sizes"/>
    <s v="urban"/>
    <n v="34"/>
    <n v="160.36789999999999"/>
    <n v="2565887"/>
    <n v="2565887"/>
    <n v="2565887"/>
    <n v="2007"/>
    <n v="2007"/>
    <s v="2004-2013"/>
    <s v="F"/>
    <m/>
    <s v="Sit Down Restaurant"/>
    <m/>
    <s v="Restaurant"/>
    <s v="Food Service"/>
    <s v="Restaurant"/>
    <b v="0"/>
    <s v="Dining"/>
    <n v="81"/>
    <s v="Kitchen"/>
    <n v="13"/>
    <s v="Storage - Low Bay"/>
    <n v="2"/>
    <n v="3"/>
    <n v="0"/>
    <n v="0"/>
    <n v="16000"/>
    <n v="16000"/>
    <n v="0"/>
    <x v="0"/>
    <n v="100"/>
    <n v="0"/>
    <n v="0"/>
    <n v="100"/>
    <n v="0"/>
    <n v="0"/>
    <n v="0"/>
    <n v="1"/>
    <n v="0"/>
    <n v="43"/>
    <s v="S"/>
    <n v="0"/>
    <n v="5199"/>
    <n v="121"/>
    <s v="&lt; 6000 HDD"/>
    <n v="0"/>
    <n v="100"/>
    <n v="1"/>
    <s v="No"/>
    <n v="87.5"/>
    <n v="126"/>
    <n v="168"/>
    <n v="126"/>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302"/>
    <n v="150"/>
    <n v="22"/>
    <n v="6644"/>
    <n v="55"/>
    <n v="0"/>
    <n v="0"/>
    <n v="0"/>
    <n v="0"/>
    <n v="0"/>
    <n v="0"/>
    <n v="0"/>
    <n v="100"/>
    <n v="100"/>
    <n v="0"/>
    <n v="0"/>
    <n v="0"/>
    <n v="0"/>
    <n v="3654.2"/>
    <n v="0"/>
    <n v="100"/>
    <n v="0"/>
    <s v="S"/>
    <n v="0"/>
    <s v="Age of Building"/>
    <n v="0"/>
    <n v="100"/>
    <n v="0"/>
    <n v="0"/>
    <n v="0"/>
    <n v="100"/>
    <n v="0"/>
    <n v="0"/>
    <n v="0"/>
    <n v="15291.25"/>
    <n v="100"/>
    <n v="0"/>
    <n v="0"/>
    <n v="0"/>
    <b v="0"/>
    <n v="0"/>
    <n v="100"/>
    <n v="0"/>
    <n v="0"/>
    <n v="0"/>
    <n v="0.91577299999999995"/>
    <n v="0.91577299999999995"/>
    <s v="NA"/>
    <n v="1.125E-2"/>
    <n v="4.9379999999999997E-3"/>
    <n v="14652.37"/>
    <s v="NA"/>
    <n v="180"/>
    <n v="79"/>
    <n v="10.864409999999999"/>
    <n v="16.89601"/>
    <s v="Y"/>
    <s v="NA"/>
    <n v="0"/>
    <n v="0"/>
    <n v="0"/>
    <n v="1.6314090000000001"/>
    <n v="2.6657139999999999"/>
    <n v="6.1597410000000004"/>
    <n v="2.0703819999999999"/>
    <n v="3.190779"/>
    <n v="7.8171819999999999"/>
    <n v="9.8278000000000004E-2"/>
    <n v="0.72701300000000002"/>
    <n v="0.20642099999999999"/>
    <n v="0"/>
    <n v="0"/>
    <n v="0"/>
    <n v="0"/>
    <n v="0"/>
    <n v="0"/>
    <n v="0"/>
    <n v="0"/>
    <n v="0"/>
    <n v="96.199929999999995"/>
    <n v="93.416489999999996"/>
    <n v="85.816659999999999"/>
    <n v="0"/>
    <n v="0"/>
    <n v="0"/>
    <n v="0"/>
    <n v="0"/>
    <n v="0"/>
    <n v="100"/>
    <n v="100"/>
    <n v="100"/>
    <n v="100"/>
    <n v="100"/>
    <n v="100"/>
    <n v="0"/>
    <n v="0"/>
    <n v="0"/>
    <n v="74.642700000000005"/>
    <n v="62.009729999999998"/>
    <n v="74.642700000000005"/>
    <n v="2.3954080000000002"/>
    <n v="3.2021730000000002"/>
    <n v="2.3954080000000002"/>
    <n v="6.1231720000000003"/>
    <n v="12.27815"/>
    <n v="6.1231720000000003"/>
    <n v="16.838719999999999"/>
    <n v="22.50995"/>
    <n v="16.838719999999999"/>
    <n v="0"/>
    <n v="0"/>
    <n v="0"/>
    <n v="0"/>
    <n v="0"/>
    <n v="0"/>
    <s v="NA"/>
    <s v="NA"/>
    <s v="NA"/>
    <s v="NA"/>
    <s v="NA"/>
    <s v="NA"/>
    <n v="12.85141"/>
    <n v="27.272729999999999"/>
    <n v="12.85141"/>
    <n v="24.8996"/>
    <n v="27.272729999999999"/>
    <n v="24.8996"/>
    <n v="62.249000000000002"/>
    <n v="45.454549999999998"/>
    <n v="62.249000000000002"/>
    <n v="0"/>
    <n v="0"/>
    <n v="0"/>
    <n v="0"/>
    <n v="0"/>
    <n v="0"/>
    <n v="100"/>
    <n v="100"/>
    <n v="100"/>
    <n v="0"/>
    <n v="0"/>
    <n v="0"/>
    <n v="0"/>
    <n v="0"/>
    <n v="0"/>
    <n v="0"/>
    <n v="0"/>
    <n v="0"/>
    <n v="3.7017899999999999"/>
    <n v="5.8564930000000004"/>
    <n v="13.97692"/>
    <n v="5.9621760000000004"/>
    <n v="11.02636"/>
    <n v="5.3186520000000002"/>
    <n v="0.81645999999999996"/>
    <n v="6.0397990000000004"/>
    <n v="0.72833599999999998"/>
    <n v="89.519570000000002"/>
    <n v="77.077349999999996"/>
    <n v="79.976089999999999"/>
    <s v="NA"/>
    <s v="NA"/>
    <s v="NA"/>
    <s v="NA"/>
    <s v="NA"/>
    <s v="NA"/>
    <s v="NA"/>
    <s v="NA"/>
    <s v="NA"/>
    <s v="NA"/>
    <s v="NA"/>
    <s v="NA"/>
    <s v="NA"/>
    <s v="NA"/>
    <s v="NA"/>
    <b v="0"/>
    <n v="0"/>
    <b v="0"/>
    <n v="0"/>
    <b v="0"/>
    <n v="0"/>
    <b v="0"/>
    <n v="0"/>
    <b v="1"/>
    <n v="100"/>
    <b v="0"/>
    <n v="0"/>
    <b v="0"/>
    <n v="0"/>
    <b v="0"/>
    <n v="0"/>
    <n v="81.012659999999997"/>
    <n v="66.666669999999996"/>
    <n v="94.753110000000007"/>
    <n v="0"/>
    <n v="0"/>
    <n v="0"/>
    <n v="0"/>
    <n v="0"/>
    <n v="0"/>
    <n v="18.98734"/>
    <n v="33.333329999999997"/>
    <n v="5.2468880000000002"/>
    <n v="0"/>
    <n v="0"/>
    <n v="0"/>
    <n v="81.012659999999997"/>
    <n v="66.666669999999996"/>
    <n v="94.753110000000007"/>
    <n v="0"/>
    <n v="0"/>
    <n v="0"/>
    <n v="0"/>
    <n v="0"/>
    <n v="0"/>
    <n v="0"/>
    <n v="0"/>
    <n v="0"/>
    <n v="0"/>
    <n v="0"/>
    <n v="0"/>
    <n v="0"/>
    <n v="0"/>
    <n v="0"/>
    <n v="18.98734"/>
    <n v="33.333329999999997"/>
    <n v="5.2468880000000002"/>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5-9 Years"/>
    <s v="None"/>
    <s v="NA"/>
    <s v="NA"/>
    <s v="NA"/>
    <s v="NA"/>
    <s v="NA"/>
    <s v="NA"/>
    <s v="NA"/>
    <s v="NA"/>
    <s v="NA"/>
    <s v="NA"/>
    <s v="NA"/>
    <s v="DX - Air"/>
    <s v="5-9 Years"/>
    <s v="None"/>
    <s v="NA"/>
    <s v="NA"/>
    <s v="NA"/>
    <s v="NA"/>
    <s v="NA"/>
    <s v="NA"/>
    <s v="NA"/>
    <s v="NA"/>
    <s v="NA"/>
    <s v="NA"/>
    <s v="NA"/>
    <s v="NA"/>
    <s v="NA"/>
    <s v="NA"/>
    <s v="NA"/>
    <s v="NA"/>
    <s v="NA"/>
    <s v="NA"/>
    <s v="NA"/>
    <n v="974.01310000000001"/>
    <n v="10.91381"/>
    <n v="15"/>
    <n v="59.138129999999997"/>
    <n v="40.861870000000003"/>
    <n v="0"/>
    <n v="0"/>
    <n v="0"/>
    <n v="0"/>
    <n v="100"/>
    <n v="0"/>
    <s v="NA"/>
    <s v="NA"/>
    <s v="NA"/>
    <s v="NA"/>
    <s v="NA"/>
    <s v="NA"/>
    <s v="NA"/>
    <s v="NA"/>
    <s v="NA"/>
    <b v="0"/>
    <n v="0"/>
    <s v="NA"/>
    <s v="NA"/>
    <b v="1"/>
    <n v="73"/>
    <s v="INC"/>
    <b v="0"/>
    <n v="0"/>
    <s v="NA"/>
    <s v="NA"/>
    <n v="0"/>
    <n v="0"/>
    <n v="0"/>
    <n v="1"/>
    <n v="2"/>
    <n v="0"/>
    <n v="1"/>
    <b v="0"/>
    <b v="0"/>
    <b v="1"/>
    <b v="0"/>
    <b v="0"/>
    <b v="0"/>
    <n v="570"/>
    <s v="N"/>
    <s v="E"/>
    <s v="G"/>
    <s v="G"/>
    <s v="G"/>
    <s v="G"/>
    <s v="G"/>
    <s v="NA"/>
    <s v="NA"/>
    <s v="NA"/>
    <s v="NA"/>
    <s v="NA"/>
    <s v="NA"/>
    <s v="NA"/>
    <s v="NA"/>
    <n v="0"/>
    <n v="0"/>
    <n v="0"/>
    <x v="1"/>
    <s v="NA"/>
    <s v="NA"/>
    <n v="0"/>
    <n v="0"/>
    <n v="0"/>
    <s v="NA"/>
    <s v="NA"/>
    <s v="NA"/>
    <s v="NA"/>
    <s v="NA"/>
    <s v="NA"/>
    <n v="0"/>
    <n v="2"/>
    <n v="0"/>
    <n v="1"/>
    <n v="1"/>
    <n v="10"/>
    <n v="0"/>
    <n v="0"/>
    <n v="0"/>
    <n v="0"/>
    <n v="40.787179999999999"/>
    <n v="166.30199999999999"/>
    <s v="model"/>
    <n v="652594.80000000005"/>
    <n v="2660833"/>
    <s v="NA"/>
    <s v="NA"/>
    <s v="NA"/>
    <s v="NA"/>
    <s v="NA"/>
    <s v="NA"/>
    <s v="NA"/>
    <s v="NA"/>
    <s v="NA"/>
    <s v="NA"/>
    <s v="NA"/>
    <s v="NA"/>
    <s v="NA"/>
    <s v="NA"/>
    <s v="NA"/>
    <s v="NA"/>
    <s v="NA"/>
    <s v="NA"/>
    <s v="NA"/>
    <s v="NA"/>
    <s v="NA"/>
    <s v="NA"/>
    <s v="NA"/>
    <s v="NA"/>
    <n v="1.2836970000000001"/>
    <n v="2.3242660000000002"/>
    <s v="model"/>
    <n v="20539.150000000001"/>
    <n v="37188.25"/>
    <s v="NA"/>
    <s v="NA"/>
    <s v="NA"/>
    <s v="NA"/>
    <s v="NA"/>
    <s v="NA"/>
    <s v="NA"/>
    <s v="NA"/>
    <s v="NA"/>
    <s v="NA"/>
    <s v="NA"/>
    <s v="NA"/>
    <s v="NA"/>
    <s v="NA"/>
    <s v="NA"/>
    <s v="NA"/>
    <s v="NA"/>
    <s v="NA"/>
    <s v="NA"/>
    <s v="NA"/>
    <s v="NA"/>
    <s v="NA"/>
    <s v="NA"/>
    <s v="NA"/>
  </r>
  <r>
    <x v="235"/>
    <x v="2"/>
    <s v="core"/>
    <x v="0"/>
    <x v="0"/>
    <s v="&lt;100,001"/>
    <s v="urban"/>
    <n v="51"/>
    <n v="58.928809999999999"/>
    <n v="1251648"/>
    <n v="574555.9"/>
    <n v="574555.9"/>
    <n v="2003"/>
    <n v="2003"/>
    <s v="1981-2003"/>
    <s v="F"/>
    <m/>
    <s v="Motel"/>
    <m/>
    <s v="Hotel-Motel"/>
    <s v="Lodging"/>
    <s v="Lodging"/>
    <b v="0"/>
    <s v="Guest Room"/>
    <n v="65"/>
    <s v="Laundry / Housekeeping"/>
    <n v="5"/>
    <s v="NA"/>
    <n v="0"/>
    <n v="30"/>
    <n v="0"/>
    <n v="29.378530000000001"/>
    <n v="21240"/>
    <n v="15000"/>
    <n v="6240"/>
    <x v="0"/>
    <n v="65"/>
    <n v="0"/>
    <n v="0"/>
    <n v="65"/>
    <n v="0"/>
    <n v="0"/>
    <n v="35"/>
    <n v="2"/>
    <n v="1"/>
    <n v="17"/>
    <s v="S"/>
    <n v="0"/>
    <n v="5199"/>
    <n v="121"/>
    <s v="&lt; 6000 HDD"/>
    <n v="5"/>
    <n v="95"/>
    <n v="50"/>
    <s v="No"/>
    <n v="168"/>
    <n v="168"/>
    <n v="168"/>
    <n v="168"/>
    <n v="1"/>
    <n v="1"/>
    <n v="1"/>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548"/>
    <n v="410"/>
    <n v="8"/>
    <n v="7664"/>
    <n v="15"/>
    <n v="15"/>
    <n v="85"/>
    <n v="0"/>
    <n v="0"/>
    <n v="0"/>
    <n v="0"/>
    <n v="0"/>
    <n v="0"/>
    <n v="0"/>
    <n v="0"/>
    <n v="0"/>
    <n v="0"/>
    <n v="0"/>
    <n v="1149.5999999999999"/>
    <n v="100"/>
    <n v="0"/>
    <n v="0"/>
    <s v="P"/>
    <n v="100"/>
    <s v="Unknown"/>
    <n v="100"/>
    <n v="0"/>
    <n v="0"/>
    <n v="0"/>
    <n v="100"/>
    <n v="0"/>
    <n v="0"/>
    <n v="0"/>
    <n v="0"/>
    <n v="8000"/>
    <n v="100"/>
    <n v="0"/>
    <n v="0"/>
    <n v="0"/>
    <b v="0"/>
    <n v="0"/>
    <n v="0"/>
    <n v="0"/>
    <n v="0"/>
    <n v="100"/>
    <n v="0.88511899999999999"/>
    <n v="0.88511899999999999"/>
    <s v="NA"/>
    <n v="0"/>
    <n v="0.125053"/>
    <n v="13276.79"/>
    <s v="NA"/>
    <n v="0"/>
    <n v="1875.789"/>
    <n v="7.5896889999999999"/>
    <n v="8.0519700000000007"/>
    <s v="Y"/>
    <s v="NA"/>
    <n v="0"/>
    <n v="0"/>
    <n v="0"/>
    <n v="0"/>
    <n v="0"/>
    <n v="0"/>
    <n v="70.68092"/>
    <n v="48.386789999999998"/>
    <n v="84.370810000000006"/>
    <n v="19.267849999999999"/>
    <n v="46.367060000000002"/>
    <n v="12.79449"/>
    <n v="0"/>
    <n v="0"/>
    <n v="0"/>
    <n v="0"/>
    <n v="0"/>
    <n v="0"/>
    <n v="0"/>
    <n v="0"/>
    <n v="0"/>
    <n v="10.05124"/>
    <n v="5.2461529999999996"/>
    <n v="2.8346969999999998"/>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70.68092"/>
    <n v="48.386789999999998"/>
    <n v="84.370810000000006"/>
    <n v="0"/>
    <n v="0"/>
    <n v="0"/>
    <n v="0"/>
    <n v="0"/>
    <n v="0"/>
    <n v="29.31908"/>
    <n v="51.613210000000002"/>
    <n v="15.62918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79.797979999999995"/>
    <n v="47.36842"/>
    <n v="93.169139999999999"/>
    <n v="3.367003"/>
    <n v="21.052630000000001"/>
    <n v="2.1868729999999998"/>
    <n v="0"/>
    <n v="0"/>
    <n v="0"/>
    <n v="0"/>
    <n v="5.2631579999999998"/>
    <n v="0"/>
    <n v="0"/>
    <n v="0"/>
    <n v="0"/>
    <n v="16.83502"/>
    <n v="26.31579"/>
    <n v="4.6439849999999998"/>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A"/>
    <s v="NA"/>
    <s v="NA"/>
    <s v="NA"/>
    <s v="NA"/>
    <n v="65"/>
    <n v="0"/>
    <s v="Electric Resistance"/>
    <s v="Electricity"/>
    <s v="None"/>
    <s v="NA"/>
    <s v="None"/>
    <s v="NA"/>
    <s v="NA"/>
    <s v="NA"/>
    <s v="NA"/>
    <s v="NA"/>
    <s v="NA"/>
    <s v="NA"/>
    <s v="NA"/>
    <s v="NA"/>
    <s v="NA"/>
    <s v="NA"/>
    <s v="DX - Air"/>
    <s v="NA"/>
    <s v="None"/>
    <s v="NA"/>
    <s v="NA"/>
    <s v="NA"/>
    <s v="NA"/>
    <s v="NA"/>
    <s v="NA"/>
    <s v="NA"/>
    <s v="NA"/>
    <b v="0"/>
    <b v="0"/>
    <b v="0"/>
    <b v="0"/>
    <b v="0"/>
    <b v="0"/>
    <b v="0"/>
    <b v="0"/>
    <b v="0"/>
    <b v="0"/>
    <b v="0"/>
    <n v="701.7921"/>
    <n v="1"/>
    <n v="1"/>
    <n v="100"/>
    <n v="0"/>
    <n v="0"/>
    <n v="0"/>
    <n v="0"/>
    <n v="0"/>
    <n v="100"/>
    <n v="0"/>
    <s v="NA"/>
    <s v="NA"/>
    <s v="NA"/>
    <s v="NA"/>
    <s v="NA"/>
    <s v="NA"/>
    <s v="NA"/>
    <s v="NA"/>
    <s v="NA"/>
    <s v="NA"/>
    <s v="NA"/>
    <s v="NA"/>
    <s v="NA"/>
    <s v="NA"/>
    <s v="NA"/>
    <s v="NA"/>
    <s v="NA"/>
    <s v="NA"/>
    <s v="NA"/>
    <s v="NA"/>
    <n v="0"/>
    <n v="0"/>
    <n v="0"/>
    <n v="1"/>
    <n v="0"/>
    <n v="0"/>
    <n v="0"/>
    <b v="0"/>
    <b v="0"/>
    <b v="0"/>
    <b v="0"/>
    <b v="0"/>
    <b v="0"/>
    <n v="0"/>
    <s v="NA"/>
    <s v="NA"/>
    <s v="NA"/>
    <s v="NA"/>
    <s v="NA"/>
    <s v="NA"/>
    <s v="NA"/>
    <s v="NA"/>
    <s v="NA"/>
    <s v="NA"/>
    <b v="1"/>
    <s v="C"/>
    <n v="100"/>
    <n v="2"/>
    <n v="1"/>
    <n v="33"/>
    <n v="100"/>
    <n v="60"/>
    <x v="0"/>
    <n v="0"/>
    <s v="N"/>
    <n v="0"/>
    <n v="0"/>
    <n v="0"/>
    <b v="0"/>
    <b v="0"/>
    <s v="None"/>
    <b v="0"/>
    <b v="0"/>
    <s v="None"/>
    <n v="0"/>
    <n v="0"/>
    <n v="0"/>
    <n v="0"/>
    <n v="0"/>
    <n v="33"/>
    <n v="0"/>
    <n v="0"/>
    <n v="0"/>
    <n v="0"/>
    <n v="9.9354019999999998"/>
    <n v="33.211460000000002"/>
    <s v="model"/>
    <n v="149031"/>
    <n v="498172"/>
    <s v="NA"/>
    <s v="NA"/>
    <s v="NA"/>
    <s v="NA"/>
    <s v="NA"/>
    <s v="NA"/>
    <s v="NA"/>
    <s v="NA"/>
    <s v="NA"/>
    <s v="NA"/>
    <s v="NA"/>
    <s v="NA"/>
    <s v="NA"/>
    <s v="NA"/>
    <s v="NA"/>
    <s v="NA"/>
    <s v="NA"/>
    <s v="NA"/>
    <s v="NA"/>
    <s v="NA"/>
    <s v="NA"/>
    <s v="NA"/>
    <s v="NA"/>
    <s v="NA"/>
    <n v="0.26526"/>
    <n v="0.97731500000000004"/>
    <s v="model"/>
    <n v="3978.8939999999998"/>
    <n v="14659.72"/>
    <s v="NA"/>
    <s v="NA"/>
    <s v="NA"/>
    <s v="NA"/>
    <s v="NA"/>
    <s v="NA"/>
    <s v="NA"/>
    <s v="NA"/>
    <s v="NA"/>
    <s v="NA"/>
    <s v="NA"/>
    <s v="NA"/>
    <s v="NA"/>
    <s v="NA"/>
    <s v="NA"/>
    <s v="NA"/>
    <s v="NA"/>
    <s v="NA"/>
    <s v="NA"/>
    <s v="NA"/>
    <s v="NA"/>
    <s v="NA"/>
    <s v="NA"/>
    <s v="NA"/>
  </r>
  <r>
    <x v="236"/>
    <x v="2"/>
    <s v="core"/>
    <x v="7"/>
    <x v="0"/>
    <s v="&lt;20,001"/>
    <s v="urban"/>
    <n v="81"/>
    <n v="111.0321"/>
    <n v="552939.69999999995"/>
    <n v="552939.69999999995"/>
    <n v="552939.69999999995"/>
    <n v="2003"/>
    <n v="2003"/>
    <s v="1981-2003"/>
    <s v="F"/>
    <s v="Other"/>
    <s v="Vocational Training"/>
    <m/>
    <s v="School"/>
    <s v="Education"/>
    <s v="University"/>
    <b v="0"/>
    <s v="Office"/>
    <n v="100"/>
    <s v="NA"/>
    <n v="0"/>
    <s v="NA"/>
    <n v="0"/>
    <n v="0"/>
    <n v="0"/>
    <n v="0"/>
    <n v="4980"/>
    <n v="4980"/>
    <n v="0"/>
    <x v="4"/>
    <n v="100"/>
    <n v="0"/>
    <n v="100"/>
    <n v="100"/>
    <n v="100"/>
    <n v="0"/>
    <n v="0"/>
    <n v="1"/>
    <n v="0"/>
    <n v="26"/>
    <s v="S"/>
    <n v="0"/>
    <n v="5195"/>
    <n v="143"/>
    <s v="&lt; 6000 HDD"/>
    <n v="0"/>
    <n v="100"/>
    <n v="4"/>
    <s v="No"/>
    <n v="50"/>
    <n v="50"/>
    <n v="50"/>
    <n v="50"/>
    <n v="1"/>
    <n v="0"/>
    <n v="0"/>
    <s v="50-59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340"/>
    <n v="0"/>
    <n v="10"/>
    <n v="3400"/>
    <n v="35"/>
    <n v="100"/>
    <n v="0"/>
    <n v="0"/>
    <n v="0"/>
    <n v="0"/>
    <n v="0"/>
    <n v="0"/>
    <n v="0"/>
    <n v="0"/>
    <n v="100"/>
    <n v="0"/>
    <n v="0"/>
    <n v="0"/>
    <n v="1190"/>
    <n v="0"/>
    <n v="100"/>
    <n v="0"/>
    <s v="P"/>
    <n v="100"/>
    <s v="Unknown"/>
    <n v="100"/>
    <n v="0"/>
    <n v="0"/>
    <n v="0"/>
    <n v="0"/>
    <n v="0"/>
    <n v="0"/>
    <n v="100"/>
    <n v="0"/>
    <n v="7490.1639999999998"/>
    <n v="0"/>
    <n v="0"/>
    <n v="100"/>
    <n v="0"/>
    <b v="0"/>
    <n v="0"/>
    <n v="100"/>
    <n v="0"/>
    <n v="0"/>
    <n v="0"/>
    <n v="2.0469879999999998"/>
    <n v="2.0469879999999998"/>
    <s v="NA"/>
    <n v="0"/>
    <n v="0.221687"/>
    <n v="10194"/>
    <s v="NA"/>
    <n v="0"/>
    <n v="1104"/>
    <n v="9.7457329999999995"/>
    <n v="10"/>
    <s v="Y"/>
    <s v="NA"/>
    <n v="0"/>
    <n v="0"/>
    <n v="0"/>
    <n v="0"/>
    <n v="0"/>
    <n v="0"/>
    <n v="91.524429999999995"/>
    <n v="82.417580000000001"/>
    <n v="95.100899999999996"/>
    <n v="8.4755739999999999"/>
    <n v="17.582419999999999"/>
    <n v="4.8991030000000002"/>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91.524429999999995"/>
    <n v="82.417580000000001"/>
    <n v="95.100899999999996"/>
    <n v="0"/>
    <n v="0"/>
    <n v="0"/>
    <n v="0"/>
    <n v="0"/>
    <n v="0"/>
    <n v="8.4755739999999999"/>
    <n v="17.582419999999999"/>
    <n v="4.8991030000000002"/>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10-19 Years"/>
    <s v="None"/>
    <s v="NA"/>
    <s v="NA"/>
    <s v="NA"/>
    <s v="NA"/>
    <s v="NA"/>
    <s v="NA"/>
    <s v="NA"/>
    <s v="NA"/>
    <s v="NA"/>
    <s v="NA"/>
    <s v="NA"/>
    <s v="DX - Air"/>
    <s v="10-19 Years"/>
    <s v="None"/>
    <s v="NA"/>
    <s v="NA"/>
    <s v="NA"/>
    <s v="NA"/>
    <s v="NA"/>
    <s v="NA"/>
    <s v="NA"/>
    <s v="NA"/>
    <b v="0"/>
    <b v="0"/>
    <b v="0"/>
    <b v="0"/>
    <b v="0"/>
    <b v="1"/>
    <b v="0"/>
    <b v="1"/>
    <b v="0"/>
    <b v="1"/>
    <b v="1"/>
    <n v="61.415999999999997"/>
    <n v="10"/>
    <n v="10"/>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20"/>
    <n v="0"/>
    <n v="6"/>
    <n v="0"/>
    <n v="0"/>
    <n v="0"/>
    <n v="0"/>
    <n v="0"/>
    <n v="11.558059999999999"/>
    <n v="57.775030000000001"/>
    <s v="model"/>
    <n v="57559.13"/>
    <n v="287719.7"/>
    <s v="NA"/>
    <s v="NA"/>
    <s v="NA"/>
    <s v="NA"/>
    <s v="NA"/>
    <s v="NA"/>
    <s v="NA"/>
    <s v="NA"/>
    <s v="NA"/>
    <s v="NA"/>
    <s v="NA"/>
    <s v="NA"/>
    <s v="NA"/>
    <s v="NA"/>
    <s v="NA"/>
    <s v="NA"/>
    <s v="NA"/>
    <s v="NA"/>
    <s v="NA"/>
    <s v="NA"/>
    <s v="NA"/>
    <s v="NA"/>
    <s v="NA"/>
    <s v="NA"/>
    <n v="0.28004600000000002"/>
    <n v="3.2793809999999999"/>
    <s v="model"/>
    <n v="1394.6279999999999"/>
    <n v="16331.32"/>
    <s v="NA"/>
    <s v="NA"/>
    <s v="NA"/>
    <s v="NA"/>
    <s v="NA"/>
    <s v="NA"/>
    <s v="NA"/>
    <s v="NA"/>
    <s v="NA"/>
    <s v="NA"/>
    <s v="NA"/>
    <s v="NA"/>
    <s v="NA"/>
    <s v="NA"/>
    <s v="NA"/>
    <s v="NA"/>
    <s v="NA"/>
    <s v="NA"/>
    <s v="NA"/>
    <s v="NA"/>
    <s v="NA"/>
    <s v="NA"/>
    <s v="NA"/>
    <s v="NA"/>
  </r>
  <r>
    <x v="237"/>
    <x v="2"/>
    <s v="core"/>
    <x v="8"/>
    <x v="1"/>
    <s v="20,001-100,000"/>
    <s v="urban"/>
    <n v="5"/>
    <n v="177.28460000000001"/>
    <n v="5063247"/>
    <n v="5063247"/>
    <n v="0"/>
    <n v="2006"/>
    <n v="2006"/>
    <s v="2004-2013"/>
    <s v="F"/>
    <m/>
    <s v="Other Specialty Merchandise"/>
    <s v="Motor Sports Sales"/>
    <s v="Dry Goods Retail"/>
    <s v="Mercantile - Retail"/>
    <s v="Small Box"/>
    <b v="0"/>
    <s v="Sales"/>
    <n v="72"/>
    <s v="Storage - Low Bay"/>
    <n v="12"/>
    <s v="Warehouse - High Bay"/>
    <n v="11"/>
    <n v="0"/>
    <n v="0"/>
    <n v="0"/>
    <n v="28560"/>
    <n v="28560"/>
    <n v="0"/>
    <x v="1"/>
    <n v="100"/>
    <n v="0"/>
    <n v="88"/>
    <n v="0"/>
    <n v="0"/>
    <n v="0"/>
    <n v="0"/>
    <n v="1"/>
    <n v="0"/>
    <n v="60"/>
    <s v="S"/>
    <n v="0"/>
    <n v="5199"/>
    <n v="121"/>
    <s v="&lt; 6000 HDD"/>
    <n v="0"/>
    <n v="100"/>
    <n v="1"/>
    <s v="No"/>
    <n v="40"/>
    <n v="40"/>
    <n v="40"/>
    <n v="40"/>
    <n v="1"/>
    <n v="0"/>
    <n v="0"/>
    <s v="&lt; 40 Hrs/Wk"/>
    <n v="52"/>
    <b v="1"/>
    <b v="1"/>
    <b v="0"/>
    <b v="0"/>
    <b v="0"/>
    <b v="0"/>
    <b v="0"/>
    <b v="0"/>
    <b v="0"/>
    <s v="NA"/>
    <s v="NA"/>
    <s v="NA"/>
    <s v="NA"/>
    <s v="Yes"/>
    <n v="2"/>
    <n v="90"/>
    <s v="No"/>
    <s v="Yes"/>
    <n v="2"/>
    <n v="90"/>
    <s v="No"/>
    <s v="No"/>
    <s v="NA"/>
    <s v="NA"/>
    <s v="No"/>
    <s v="No"/>
    <s v="NA"/>
    <s v="NA"/>
    <s v="No"/>
    <s v="No"/>
    <s v="NA"/>
    <s v="NA"/>
    <s v="No"/>
    <s v="No"/>
    <s v="NA"/>
    <s v="NA"/>
    <s v="No"/>
    <s v="No"/>
    <s v="NA"/>
    <s v="NA"/>
    <s v="No"/>
    <s v="No"/>
    <s v="NA"/>
    <s v="NA"/>
    <s v="No"/>
    <n v="210"/>
    <n v="0"/>
    <n v="26"/>
    <n v="5460"/>
    <n v="10"/>
    <n v="0"/>
    <n v="0"/>
    <n v="0"/>
    <n v="0"/>
    <n v="100"/>
    <n v="0"/>
    <n v="0"/>
    <n v="0"/>
    <n v="0"/>
    <n v="0"/>
    <n v="0"/>
    <n v="0"/>
    <n v="100"/>
    <n v="546"/>
    <n v="0"/>
    <n v="100"/>
    <n v="0"/>
    <s v="P"/>
    <n v="50"/>
    <s v="Age of Building"/>
    <n v="100"/>
    <n v="0"/>
    <n v="0"/>
    <n v="0"/>
    <n v="100"/>
    <n v="0"/>
    <n v="0"/>
    <n v="0"/>
    <n v="0"/>
    <n v="30508.95"/>
    <n v="0"/>
    <n v="100"/>
    <n v="0"/>
    <n v="0"/>
    <b v="0"/>
    <n v="0"/>
    <n v="100"/>
    <n v="0"/>
    <n v="0"/>
    <n v="0"/>
    <n v="0.55915199999999998"/>
    <n v="0.55915199999999998"/>
    <s v="NA"/>
    <n v="0"/>
    <n v="3.9916E-2"/>
    <n v="15969.38"/>
    <s v="NA"/>
    <n v="0"/>
    <n v="1140"/>
    <n v="16.28914"/>
    <n v="22.117290000000001"/>
    <s v="Y"/>
    <s v="NA"/>
    <n v="75.825040000000001"/>
    <n v="49.089619999999996"/>
    <n v="77.830489999999998"/>
    <n v="20.801169999999999"/>
    <n v="42.41704"/>
    <n v="21.351330000000001"/>
    <n v="0"/>
    <n v="0"/>
    <n v="0"/>
    <n v="0"/>
    <n v="0"/>
    <n v="0"/>
    <n v="0"/>
    <n v="0"/>
    <n v="0"/>
    <n v="0"/>
    <n v="0"/>
    <n v="0"/>
    <n v="0"/>
    <n v="0"/>
    <n v="0"/>
    <n v="3.373793"/>
    <n v="8.4933370000000004"/>
    <n v="0.818187"/>
    <n v="0"/>
    <n v="0"/>
    <n v="0"/>
    <n v="0"/>
    <n v="0"/>
    <n v="0"/>
    <n v="100"/>
    <n v="100"/>
    <n v="100"/>
    <s v="NA"/>
    <s v="NA"/>
    <s v="NA"/>
    <s v="NA"/>
    <s v="NA"/>
    <s v="NA"/>
    <n v="0"/>
    <n v="0"/>
    <n v="0"/>
    <n v="0"/>
    <n v="0"/>
    <n v="0"/>
    <n v="0"/>
    <n v="0"/>
    <n v="0"/>
    <n v="100"/>
    <n v="100"/>
    <n v="100"/>
    <n v="0"/>
    <n v="0"/>
    <n v="0"/>
    <n v="0"/>
    <n v="0"/>
    <n v="0"/>
    <s v="NA"/>
    <s v="NA"/>
    <s v="NA"/>
    <s v="NA"/>
    <s v="NA"/>
    <s v="NA"/>
    <n v="0"/>
    <n v="0"/>
    <n v="0"/>
    <n v="51.104439999999997"/>
    <n v="61.055599999999998"/>
    <n v="51.104439999999997"/>
    <n v="48.895560000000003"/>
    <n v="38.944400000000002"/>
    <n v="48.895560000000003"/>
    <n v="0"/>
    <n v="0"/>
    <n v="0"/>
    <s v="NA"/>
    <s v="NA"/>
    <s v="NA"/>
    <s v="NA"/>
    <s v="NA"/>
    <s v="NA"/>
    <s v="NA"/>
    <s v="NA"/>
    <s v="NA"/>
    <s v="NA"/>
    <s v="NA"/>
    <s v="NA"/>
    <n v="62.188479999999998"/>
    <n v="39.634450000000001"/>
    <n v="63.833260000000003"/>
    <n v="34.437730000000002"/>
    <n v="51.872219999999999"/>
    <n v="35.348550000000003"/>
    <n v="0"/>
    <n v="0"/>
    <n v="0"/>
    <n v="3.373793"/>
    <n v="8.4933370000000004"/>
    <n v="0.818187"/>
    <n v="0"/>
    <n v="0"/>
    <n v="0"/>
    <n v="100"/>
    <n v="100"/>
    <n v="100"/>
    <n v="0"/>
    <n v="0"/>
    <n v="0"/>
    <n v="0"/>
    <n v="0"/>
    <n v="0"/>
    <n v="0"/>
    <n v="0"/>
    <n v="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5"/>
    <n v="95"/>
    <s v="Furnace"/>
    <s v="Natural Gas"/>
    <s v="None"/>
    <s v="5-9 Years"/>
    <s v="Furnace"/>
    <s v="Natural Gas"/>
    <s v="None"/>
    <s v="5-9 Years"/>
    <s v="NA"/>
    <s v="NA"/>
    <s v="NA"/>
    <s v="NA"/>
    <s v="NA"/>
    <s v="NA"/>
    <s v="NA"/>
    <s v="NA"/>
    <s v="None"/>
    <s v="NA"/>
    <s v="None"/>
    <s v="NA"/>
    <s v="NA"/>
    <s v="NA"/>
    <s v="NA"/>
    <s v="NA"/>
    <s v="NA"/>
    <s v="NA"/>
    <s v="NA"/>
    <b v="0"/>
    <b v="0"/>
    <b v="0"/>
    <b v="0"/>
    <b v="1"/>
    <b v="1"/>
    <b v="0"/>
    <b v="1"/>
    <b v="0"/>
    <b v="0"/>
    <b v="0"/>
    <n v="25.59"/>
    <n v="7"/>
    <n v="7"/>
    <n v="0"/>
    <n v="100"/>
    <n v="0"/>
    <n v="0"/>
    <n v="0"/>
    <n v="100"/>
    <n v="0"/>
    <n v="0"/>
    <s v="NA"/>
    <s v="NA"/>
    <s v="NA"/>
    <s v="NA"/>
    <s v="NA"/>
    <s v="NA"/>
    <s v="NA"/>
    <s v="NA"/>
    <s v="NA"/>
    <s v="NA"/>
    <s v="NA"/>
    <s v="NA"/>
    <s v="NA"/>
    <s v="NA"/>
    <s v="NA"/>
    <s v="NA"/>
    <s v="NA"/>
    <s v="NA"/>
    <s v="NA"/>
    <s v="NA"/>
    <n v="1"/>
    <n v="0"/>
    <n v="0"/>
    <n v="1"/>
    <n v="0"/>
    <n v="0"/>
    <n v="0"/>
    <b v="0"/>
    <b v="0"/>
    <b v="0"/>
    <b v="0"/>
    <b v="0"/>
    <b v="0"/>
    <n v="0"/>
    <s v="NA"/>
    <s v="NA"/>
    <s v="NA"/>
    <s v="NA"/>
    <s v="NA"/>
    <s v="NA"/>
    <s v="NA"/>
    <n v="0"/>
    <n v="0"/>
    <n v="0"/>
    <s v="NA"/>
    <s v="NA"/>
    <s v="NA"/>
    <s v="NA"/>
    <s v="NA"/>
    <n v="0"/>
    <n v="0"/>
    <n v="0"/>
    <x v="1"/>
    <s v="NA"/>
    <s v="NA"/>
    <n v="0"/>
    <n v="0"/>
    <n v="0"/>
    <s v="NA"/>
    <s v="NA"/>
    <s v="NA"/>
    <s v="NA"/>
    <s v="NA"/>
    <s v="NA"/>
    <n v="3"/>
    <n v="0"/>
    <n v="0"/>
    <n v="0"/>
    <n v="0"/>
    <n v="0"/>
    <n v="0"/>
    <n v="0"/>
    <n v="0"/>
    <n v="5"/>
    <n v="7.1727359999999996"/>
    <n v="7.1737099999999998"/>
    <s v="actual"/>
    <n v="204853.3"/>
    <n v="204881.2"/>
    <n v="18532"/>
    <n v="16688"/>
    <n v="18252"/>
    <n v="17460"/>
    <n v="16384.77"/>
    <n v="14535.48"/>
    <n v="15479.27"/>
    <n v="15909.83"/>
    <n v="16026.19"/>
    <n v="16994.099999999999"/>
    <n v="18338.36"/>
    <n v="20253.330000000002"/>
    <n v="19189.98"/>
    <n v="16915.78"/>
    <n v="18115.05"/>
    <n v="16714.919999999998"/>
    <n v="16232.36"/>
    <n v="15236.32"/>
    <n v="16393.599999999999"/>
    <n v="16690.16"/>
    <n v="15416.51"/>
    <n v="16990.41"/>
    <n v="17771.22"/>
    <n v="19214.84"/>
    <n v="0.22744900000000001"/>
    <n v="0.31757299999999999"/>
    <s v="actual"/>
    <n v="6495.9579999999996"/>
    <n v="9069.8919999999998"/>
    <n v="1725.924"/>
    <n v="946.95719999999994"/>
    <n v="784.55669999999998"/>
    <n v="470.84070000000003"/>
    <n v="111.5506"/>
    <n v="11.89594"/>
    <n v="0.79306299999999996"/>
    <n v="0"/>
    <n v="29.884840000000001"/>
    <n v="338.81319999999999"/>
    <n v="858.88909999999998"/>
    <n v="1215.8520000000001"/>
    <n v="1367.7239999999999"/>
    <n v="1118.2539999999999"/>
    <n v="1065.9169999999999"/>
    <n v="802.49090000000001"/>
    <n v="537.32000000000005"/>
    <n v="294.82819999999998"/>
    <n v="157.00909999999999"/>
    <n v="157.00909999999999"/>
    <n v="345.42"/>
    <n v="750.15449999999998"/>
    <n v="1099.0640000000001"/>
    <n v="1374.702"/>
  </r>
  <r>
    <x v="238"/>
    <x v="2"/>
    <s v="core"/>
    <x v="8"/>
    <x v="1"/>
    <s v="20,001-100,000"/>
    <s v="urban"/>
    <n v="5"/>
    <n v="177.28460000000001"/>
    <n v="7343126"/>
    <n v="7343126"/>
    <n v="7343126"/>
    <n v="2006"/>
    <n v="2006"/>
    <s v="2004-2013"/>
    <s v="F"/>
    <m/>
    <s v="Other Specialty Merchandise"/>
    <s v="Other"/>
    <s v="Dry Goods Retail"/>
    <s v="Mercantile - Retail"/>
    <s v="Small Box"/>
    <b v="0"/>
    <s v="Office"/>
    <n v="80.897850000000005"/>
    <s v="Other"/>
    <n v="0"/>
    <s v="NA"/>
    <n v="0"/>
    <n v="19.102150000000002"/>
    <n v="0"/>
    <n v="0"/>
    <n v="41420"/>
    <n v="41420"/>
    <n v="0"/>
    <x v="1"/>
    <n v="100"/>
    <n v="0"/>
    <n v="100"/>
    <n v="100"/>
    <n v="100"/>
    <n v="0"/>
    <n v="0"/>
    <n v="3"/>
    <n v="0"/>
    <n v="0"/>
    <s v="M"/>
    <n v="13"/>
    <n v="5199"/>
    <n v="121"/>
    <s v="&lt; 6000 HDD"/>
    <n v="0"/>
    <n v="100"/>
    <n v="7"/>
    <s v="No"/>
    <n v="25.74757"/>
    <n v="35.33981"/>
    <n v="35.33981"/>
    <n v="35.33981"/>
    <n v="0.50485400000000002"/>
    <n v="0.50485400000000002"/>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528"/>
    <n v="521"/>
    <n v="10"/>
    <n v="15700"/>
    <n v="30"/>
    <n v="0"/>
    <n v="100"/>
    <n v="0"/>
    <n v="0"/>
    <n v="0"/>
    <n v="0"/>
    <n v="0"/>
    <n v="0"/>
    <n v="100"/>
    <n v="0"/>
    <n v="0"/>
    <n v="0"/>
    <n v="0"/>
    <n v="4710"/>
    <n v="0"/>
    <n v="100"/>
    <n v="0"/>
    <s v="P"/>
    <n v="0"/>
    <s v="Age of Building"/>
    <n v="0"/>
    <n v="0"/>
    <n v="0"/>
    <n v="100"/>
    <n v="100"/>
    <n v="0"/>
    <n v="0"/>
    <n v="0"/>
    <n v="0"/>
    <n v="14748.84"/>
    <n v="100"/>
    <n v="0"/>
    <n v="0"/>
    <n v="0"/>
    <b v="1"/>
    <n v="16"/>
    <n v="100"/>
    <n v="0"/>
    <n v="0"/>
    <n v="0"/>
    <n v="1.3318570000000001"/>
    <n v="1.3318570000000001"/>
    <s v="NA"/>
    <n v="0"/>
    <n v="1.3689E-2"/>
    <n v="55165.54"/>
    <s v="NA"/>
    <n v="0"/>
    <n v="567"/>
    <n v="10.005179999999999"/>
    <n v="10.300090000000001"/>
    <s v="Y"/>
    <n v="0"/>
    <n v="0"/>
    <n v="0"/>
    <n v="0"/>
    <n v="78.049189999999996"/>
    <n v="54.389569999999999"/>
    <n v="87.85369"/>
    <n v="0"/>
    <n v="0"/>
    <n v="0"/>
    <n v="17.51304"/>
    <n v="40.947969999999998"/>
    <n v="10.96612"/>
    <n v="0"/>
    <n v="0"/>
    <n v="0"/>
    <n v="0"/>
    <n v="0"/>
    <n v="0"/>
    <n v="0"/>
    <n v="0"/>
    <n v="0"/>
    <n v="4.4377630000000003"/>
    <n v="4.6624639999999999"/>
    <n v="1.1801919999999999"/>
    <n v="0"/>
    <n v="0"/>
    <n v="0"/>
    <n v="0"/>
    <n v="0"/>
    <n v="0"/>
    <n v="100"/>
    <n v="100"/>
    <n v="100"/>
    <n v="0"/>
    <n v="0"/>
    <n v="0"/>
    <n v="100"/>
    <n v="100"/>
    <n v="100"/>
    <n v="0"/>
    <n v="0"/>
    <n v="0"/>
    <n v="0"/>
    <n v="0"/>
    <n v="0"/>
    <n v="0"/>
    <n v="0"/>
    <n v="0"/>
    <n v="100"/>
    <n v="100"/>
    <n v="100"/>
    <n v="0"/>
    <n v="0"/>
    <n v="0"/>
    <n v="0"/>
    <n v="0"/>
    <n v="0"/>
    <s v="NA"/>
    <s v="NA"/>
    <s v="NA"/>
    <s v="NA"/>
    <s v="NA"/>
    <s v="NA"/>
    <n v="0"/>
    <n v="0"/>
    <n v="0"/>
    <n v="3.6747459999999998"/>
    <n v="6.3498890000000001"/>
    <n v="3.6747459999999998"/>
    <n v="96.325249999999997"/>
    <n v="93.650109999999998"/>
    <n v="96.325249999999997"/>
    <n v="0"/>
    <n v="0"/>
    <n v="0"/>
    <s v="NA"/>
    <s v="NA"/>
    <s v="NA"/>
    <s v="NA"/>
    <s v="NA"/>
    <s v="NA"/>
    <s v="NA"/>
    <s v="NA"/>
    <s v="NA"/>
    <s v="NA"/>
    <s v="NA"/>
    <s v="NA"/>
    <n v="0"/>
    <n v="0"/>
    <n v="0"/>
    <n v="78.049189999999996"/>
    <n v="54.389569999999999"/>
    <n v="87.85369"/>
    <n v="15.68863"/>
    <n v="36.630870000000002"/>
    <n v="9.8237290000000002"/>
    <n v="4.4377630000000003"/>
    <n v="4.6624639999999999"/>
    <n v="1.1801919999999999"/>
    <n v="1.824414"/>
    <n v="4.3170960000000003"/>
    <n v="1.142390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A"/>
    <s v="NA"/>
    <s v="NA"/>
    <n v="60.295529999999999"/>
    <n v="39.704470000000001"/>
    <s v="Furnace"/>
    <s v="Natural Gas"/>
    <s v="None"/>
    <s v="5-9 Years"/>
    <s v="Heat Pump"/>
    <s v="Electricity"/>
    <s v="None"/>
    <s v="5-9 Years"/>
    <s v="NA"/>
    <s v="NA"/>
    <s v="NA"/>
    <s v="NA"/>
    <s v="NA"/>
    <s v="NA"/>
    <s v="NA"/>
    <s v="NA"/>
    <s v="DX - Air"/>
    <s v="5-9 Years"/>
    <s v="DX - Air"/>
    <s v="5-9 Years"/>
    <s v="NA"/>
    <s v="NA"/>
    <s v="NA"/>
    <s v="NA"/>
    <s v="NA"/>
    <s v="NA"/>
    <s v="NA"/>
    <s v="NA"/>
    <s v="NA"/>
    <s v="NA"/>
    <s v="NA"/>
    <s v="NA"/>
    <s v="NA"/>
    <s v="NA"/>
    <s v="NA"/>
    <s v="NA"/>
    <s v="NA"/>
    <s v="NA"/>
    <n v="92.123999999999995"/>
    <n v="7"/>
    <n v="7"/>
    <n v="100"/>
    <n v="0"/>
    <n v="0"/>
    <n v="0"/>
    <n v="0"/>
    <n v="100"/>
    <n v="0"/>
    <n v="0"/>
    <s v="NA"/>
    <s v="NA"/>
    <s v="NA"/>
    <s v="NA"/>
    <s v="NA"/>
    <s v="NA"/>
    <s v="NA"/>
    <s v="NA"/>
    <s v="NA"/>
    <s v="NA"/>
    <s v="NA"/>
    <s v="NA"/>
    <s v="NA"/>
    <s v="NA"/>
    <s v="NA"/>
    <s v="NA"/>
    <s v="NA"/>
    <s v="NA"/>
    <s v="NA"/>
    <s v="NA"/>
    <s v="NA"/>
    <s v="NA"/>
    <s v="NA"/>
    <s v="NA"/>
    <s v="NA"/>
    <s v="NA"/>
    <s v="NA"/>
    <b v="0"/>
    <b v="0"/>
    <b v="1"/>
    <b v="0"/>
    <b v="0"/>
    <b v="0"/>
    <s v="NA"/>
    <s v="NA"/>
    <s v="NA"/>
    <s v="NA"/>
    <s v="NA"/>
    <s v="NA"/>
    <s v="NA"/>
    <s v="NA"/>
    <n v="0"/>
    <n v="0"/>
    <n v="0"/>
    <b v="0"/>
    <s v="N"/>
    <n v="0"/>
    <n v="0"/>
    <n v="0"/>
    <n v="0"/>
    <n v="0"/>
    <n v="0"/>
    <x v="3"/>
    <n v="0"/>
    <s v="N"/>
    <n v="0"/>
    <n v="0"/>
    <n v="0"/>
    <b v="0"/>
    <b v="0"/>
    <s v="None"/>
    <b v="0"/>
    <b v="0"/>
    <s v="None"/>
    <n v="0"/>
    <n v="0"/>
    <n v="110"/>
    <n v="0"/>
    <n v="25"/>
    <n v="5"/>
    <n v="0"/>
    <n v="0"/>
    <n v="0"/>
    <n v="0"/>
    <n v="7.271903"/>
    <n v="18.395769999999999"/>
    <s v="model"/>
    <n v="301202.2"/>
    <n v="761952.6"/>
    <s v="NA"/>
    <s v="NA"/>
    <s v="NA"/>
    <s v="NA"/>
    <s v="NA"/>
    <s v="NA"/>
    <s v="NA"/>
    <s v="NA"/>
    <s v="NA"/>
    <s v="NA"/>
    <s v="NA"/>
    <s v="NA"/>
    <s v="NA"/>
    <s v="NA"/>
    <s v="NA"/>
    <s v="NA"/>
    <s v="NA"/>
    <s v="NA"/>
    <s v="NA"/>
    <s v="NA"/>
    <s v="NA"/>
    <s v="NA"/>
    <s v="NA"/>
    <s v="NA"/>
    <n v="0.12515000000000001"/>
    <n v="0.113371"/>
    <s v="model"/>
    <n v="5183.7110000000002"/>
    <n v="4695.8459999999995"/>
    <s v="NA"/>
    <s v="NA"/>
    <s v="NA"/>
    <s v="NA"/>
    <s v="NA"/>
    <s v="NA"/>
    <s v="NA"/>
    <s v="NA"/>
    <s v="NA"/>
    <s v="NA"/>
    <s v="NA"/>
    <s v="NA"/>
    <s v="NA"/>
    <s v="NA"/>
    <s v="NA"/>
    <s v="NA"/>
    <s v="NA"/>
    <s v="NA"/>
    <s v="NA"/>
    <s v="NA"/>
    <s v="NA"/>
    <s v="NA"/>
    <s v="NA"/>
    <s v="NA"/>
  </r>
  <r>
    <x v="239"/>
    <x v="2"/>
    <s v="core"/>
    <x v="0"/>
    <x v="0"/>
    <s v="&lt;100,001"/>
    <s v="rural"/>
    <n v="55"/>
    <n v="100.1521"/>
    <n v="2003042"/>
    <n v="1957974"/>
    <n v="1957974"/>
    <n v="1976"/>
    <n v="1976"/>
    <s v="Pre-1980"/>
    <s v="F"/>
    <m/>
    <s v="Motel"/>
    <m/>
    <s v="Hotel-Motel"/>
    <s v="Lodging"/>
    <s v="Lodging"/>
    <b v="0"/>
    <s v="Guest Room"/>
    <n v="94"/>
    <s v="Office"/>
    <n v="3.75"/>
    <s v="Laundry / Housekeeping"/>
    <n v="2.25"/>
    <n v="0"/>
    <n v="0"/>
    <n v="0"/>
    <n v="20000"/>
    <n v="20000"/>
    <n v="0"/>
    <x v="0"/>
    <n v="97.75"/>
    <n v="0"/>
    <n v="0"/>
    <n v="97.75"/>
    <n v="0"/>
    <n v="0"/>
    <n v="2.25"/>
    <n v="2"/>
    <n v="0"/>
    <n v="16"/>
    <s v="M"/>
    <n v="2"/>
    <n v="5862"/>
    <n v="27"/>
    <s v="&lt; 6000 HDD"/>
    <n v="100"/>
    <n v="0"/>
    <n v="0"/>
    <s v="No"/>
    <n v="165.48"/>
    <n v="7.56"/>
    <n v="3.15"/>
    <n v="7.56"/>
    <n v="1"/>
    <n v="1"/>
    <n v="0.97750000000000004"/>
    <s v="120-168 Hrs/Wk"/>
    <n v="52"/>
    <b v="1"/>
    <b v="0"/>
    <b v="0"/>
    <b v="0"/>
    <b v="0"/>
    <b v="0"/>
    <b v="0"/>
    <b v="0"/>
    <b v="0"/>
    <s v="NA"/>
    <s v="NA"/>
    <s v="NA"/>
    <s v="NA"/>
    <s v="No"/>
    <s v="NA"/>
    <s v="NA"/>
    <s v="No"/>
    <s v="No"/>
    <s v="NA"/>
    <s v="NA"/>
    <s v="No"/>
    <s v="No"/>
    <s v="NA"/>
    <s v="NA"/>
    <s v="No"/>
    <s v="Yes"/>
    <s v="NA"/>
    <n v="15"/>
    <s v="Unknown"/>
    <s v="Yes"/>
    <s v="NA"/>
    <n v="15"/>
    <s v="Unknown"/>
    <s v="No"/>
    <s v="NA"/>
    <s v="NA"/>
    <s v="Unknown"/>
    <s v="Yes"/>
    <s v="NA"/>
    <n v="0"/>
    <s v="Unknown"/>
    <s v="Unknown"/>
    <s v="NA"/>
    <s v="NA"/>
    <s v="Unknown"/>
    <n v="800"/>
    <n v="800"/>
    <n v="8"/>
    <n v="12800"/>
    <n v="35.5"/>
    <n v="0"/>
    <n v="0"/>
    <n v="3.75"/>
    <n v="0"/>
    <n v="0"/>
    <n v="96.25"/>
    <n v="0"/>
    <n v="0"/>
    <n v="0"/>
    <n v="96.25"/>
    <n v="3.75"/>
    <n v="0"/>
    <n v="0"/>
    <n v="4544"/>
    <n v="1.4084509999999999"/>
    <n v="98.591549999999998"/>
    <n v="0"/>
    <s v="P"/>
    <n v="49.295769999999997"/>
    <s v="Unknown"/>
    <n v="100"/>
    <n v="0"/>
    <n v="0"/>
    <n v="0"/>
    <n v="100"/>
    <n v="0"/>
    <n v="0"/>
    <n v="0"/>
    <n v="0"/>
    <n v="20000"/>
    <n v="100"/>
    <n v="0"/>
    <n v="0"/>
    <n v="0"/>
    <b v="0"/>
    <n v="0"/>
    <n v="100"/>
    <n v="0"/>
    <n v="0"/>
    <n v="0"/>
    <n v="0.58160000000000001"/>
    <n v="0.58160000000000001"/>
    <s v="NA"/>
    <n v="0"/>
    <n v="0.14143600000000001"/>
    <n v="11632"/>
    <s v="NA"/>
    <n v="0"/>
    <n v="2828.7130000000002"/>
    <n v="5.4057769999999996"/>
    <n v="8"/>
    <s v="Y"/>
    <s v="NA"/>
    <n v="0"/>
    <n v="0"/>
    <n v="0"/>
    <n v="0"/>
    <n v="0"/>
    <n v="0"/>
    <n v="2.1664370000000002"/>
    <n v="1.117318"/>
    <n v="8.4048029999999994"/>
    <n v="1.547455"/>
    <n v="5.027933"/>
    <n v="3.3396370000000002"/>
    <n v="0"/>
    <n v="0"/>
    <n v="0"/>
    <n v="0"/>
    <n v="0"/>
    <n v="0"/>
    <n v="0"/>
    <n v="0"/>
    <n v="0"/>
    <n v="96.286109999999994"/>
    <n v="93.854749999999996"/>
    <n v="88.255560000000003"/>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2.1664370000000002"/>
    <n v="1.117318"/>
    <n v="8.4048029999999994"/>
    <n v="1.547455"/>
    <n v="5.027933"/>
    <n v="3.3396370000000002"/>
    <n v="14.442920000000001"/>
    <n v="15.64246"/>
    <n v="13.238329999999999"/>
    <n v="81.843190000000007"/>
    <n v="78.212289999999996"/>
    <n v="75.01722999999999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22.625129999999999"/>
    <n v="80"/>
    <n v="16.145389999999999"/>
    <n v="0"/>
    <n v="0"/>
    <n v="0"/>
    <n v="68.890450000000001"/>
    <n v="10"/>
    <n v="81.283169999999998"/>
    <n v="0"/>
    <n v="0"/>
    <n v="0"/>
    <n v="8.4844240000000006"/>
    <n v="10"/>
    <n v="2.5714440000000001"/>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97.75"/>
    <n v="0"/>
    <s v="Electric Resistance"/>
    <s v="Electricity"/>
    <s v="None"/>
    <s v="NA"/>
    <s v="Electric Resistance"/>
    <s v="Electricity"/>
    <s v="None"/>
    <s v="NA"/>
    <s v="NA"/>
    <s v="NA"/>
    <s v="NA"/>
    <s v="NA"/>
    <s v="NA"/>
    <s v="NA"/>
    <s v="NA"/>
    <s v="NA"/>
    <s v="DX - Air"/>
    <s v="NA"/>
    <s v="DX - Air"/>
    <s v="NA"/>
    <s v="NA"/>
    <s v="NA"/>
    <s v="NA"/>
    <s v="NA"/>
    <s v="NA"/>
    <s v="NA"/>
    <s v="NA"/>
    <s v="NA"/>
    <s v="NA"/>
    <s v="NA"/>
    <s v="NA"/>
    <s v="NA"/>
    <s v="NA"/>
    <s v="NA"/>
    <s v="NA"/>
    <s v="NA"/>
    <s v="NA"/>
    <s v="NA"/>
    <n v="122.83199999999999"/>
    <s v="NA"/>
    <s v="NA"/>
    <n v="100"/>
    <n v="0"/>
    <n v="0"/>
    <n v="0"/>
    <n v="0"/>
    <n v="100"/>
    <n v="0"/>
    <n v="0"/>
    <s v="NA"/>
    <s v="NA"/>
    <s v="NA"/>
    <s v="NA"/>
    <s v="NA"/>
    <s v="NA"/>
    <s v="NA"/>
    <s v="NA"/>
    <s v="NA"/>
    <s v="NA"/>
    <s v="NA"/>
    <s v="NA"/>
    <s v="NA"/>
    <s v="NA"/>
    <s v="NA"/>
    <s v="NA"/>
    <s v="NA"/>
    <s v="NA"/>
    <s v="NA"/>
    <s v="NA"/>
    <n v="0"/>
    <n v="0"/>
    <n v="0"/>
    <n v="1"/>
    <n v="0"/>
    <n v="0"/>
    <n v="0"/>
    <b v="0"/>
    <b v="0"/>
    <b v="0"/>
    <b v="0"/>
    <b v="0"/>
    <b v="0"/>
    <n v="0"/>
    <s v="NA"/>
    <s v="NA"/>
    <s v="NA"/>
    <s v="NA"/>
    <s v="NA"/>
    <s v="NA"/>
    <s v="NA"/>
    <s v="NA"/>
    <s v="NA"/>
    <s v="NA"/>
    <b v="1"/>
    <s v="S"/>
    <n v="100"/>
    <n v="2"/>
    <n v="0"/>
    <n v="28"/>
    <s v="NA"/>
    <n v="0"/>
    <x v="0"/>
    <n v="0"/>
    <s v="N"/>
    <n v="0"/>
    <n v="0"/>
    <n v="0"/>
    <b v="0"/>
    <b v="0"/>
    <s v="None"/>
    <b v="0"/>
    <b v="0"/>
    <s v="None"/>
    <n v="0"/>
    <n v="0"/>
    <n v="0"/>
    <n v="0"/>
    <n v="0"/>
    <n v="29"/>
    <n v="0"/>
    <n v="0"/>
    <n v="0"/>
    <n v="0"/>
    <n v="18.096240000000002"/>
    <n v="86.061980000000005"/>
    <s v="model"/>
    <n v="361924.8"/>
    <n v="1721240"/>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240"/>
    <x v="2"/>
    <s v="core"/>
    <x v="0"/>
    <x v="0"/>
    <s v="&lt;100,001"/>
    <s v="rural"/>
    <n v="55"/>
    <n v="100.1521"/>
    <n v="2303499"/>
    <n v="2303499"/>
    <n v="2303499"/>
    <n v="1958"/>
    <n v="1996"/>
    <s v="1981-2003"/>
    <s v="F"/>
    <m/>
    <s v="Hotel"/>
    <m/>
    <s v="Hotel-Motel"/>
    <s v="Lodging"/>
    <s v="Lodging"/>
    <b v="0"/>
    <s v="Guest Room"/>
    <n v="95"/>
    <s v="Office"/>
    <n v="5"/>
    <s v="NA"/>
    <n v="0"/>
    <n v="0"/>
    <n v="0"/>
    <n v="0"/>
    <n v="23000"/>
    <n v="23000"/>
    <n v="0"/>
    <x v="1"/>
    <n v="100"/>
    <n v="0"/>
    <n v="0"/>
    <n v="100"/>
    <n v="0"/>
    <n v="0"/>
    <n v="0"/>
    <n v="2"/>
    <n v="0"/>
    <n v="45"/>
    <s v="M"/>
    <n v="3"/>
    <n v="4980"/>
    <n v="68"/>
    <s v="&lt; 6000 HDD"/>
    <n v="100"/>
    <n v="0"/>
    <n v="0"/>
    <s v="No"/>
    <n v="163.1"/>
    <n v="3.5"/>
    <n v="1.75"/>
    <n v="3.5"/>
    <n v="1"/>
    <n v="1"/>
    <n v="0.95"/>
    <s v="120-168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900"/>
    <n v="800"/>
    <n v="9"/>
    <n v="15300"/>
    <n v="10"/>
    <n v="0"/>
    <n v="0"/>
    <n v="0"/>
    <n v="100"/>
    <n v="0"/>
    <n v="0"/>
    <n v="0"/>
    <n v="0"/>
    <n v="0"/>
    <n v="100"/>
    <n v="0"/>
    <n v="0"/>
    <n v="0"/>
    <n v="1530"/>
    <n v="100"/>
    <n v="0"/>
    <n v="0"/>
    <s v="P"/>
    <n v="25"/>
    <s v="Age of Building"/>
    <n v="100"/>
    <n v="0"/>
    <n v="0"/>
    <n v="0"/>
    <n v="0"/>
    <n v="0"/>
    <n v="0"/>
    <n v="100"/>
    <n v="0"/>
    <n v="14841.73"/>
    <n v="0"/>
    <n v="100"/>
    <n v="0"/>
    <n v="0"/>
    <b v="0"/>
    <n v="0"/>
    <n v="100"/>
    <n v="0"/>
    <n v="0"/>
    <n v="0"/>
    <n v="0.90396799999999999"/>
    <n v="0.90396799999999999"/>
    <s v="NA"/>
    <n v="0"/>
    <n v="0"/>
    <n v="20791.27"/>
    <s v="NA"/>
    <n v="0"/>
    <n v="0"/>
    <n v="6.0637119999999998"/>
    <n v="8"/>
    <s v="N"/>
    <s v="NA"/>
    <n v="0"/>
    <n v="0"/>
    <n v="0"/>
    <n v="0"/>
    <n v="0"/>
    <n v="0"/>
    <n v="0"/>
    <n v="0"/>
    <n v="0"/>
    <n v="3.7040950000000001"/>
    <n v="13.200290000000001"/>
    <n v="8.3047029999999999"/>
    <n v="0"/>
    <n v="0"/>
    <n v="0"/>
    <n v="0"/>
    <n v="0"/>
    <n v="0"/>
    <n v="0"/>
    <n v="0"/>
    <n v="0"/>
    <n v="96.295910000000006"/>
    <n v="86.799710000000005"/>
    <n v="91.695300000000003"/>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20+ Years"/>
    <s v="Electric Resistance"/>
    <s v="Electricity"/>
    <s v="None"/>
    <s v="20+ Years"/>
    <s v="NA"/>
    <s v="NA"/>
    <s v="NA"/>
    <s v="NA"/>
    <s v="NA"/>
    <s v="NA"/>
    <s v="NA"/>
    <s v="NA"/>
    <s v="DX - Air"/>
    <s v="20+ Years"/>
    <s v="None"/>
    <s v="NA"/>
    <s v="NA"/>
    <s v="NA"/>
    <s v="NA"/>
    <s v="NA"/>
    <s v="NA"/>
    <s v="NA"/>
    <s v="NA"/>
    <b v="0"/>
    <b v="0"/>
    <b v="0"/>
    <b v="0"/>
    <b v="0"/>
    <b v="0"/>
    <b v="1"/>
    <b v="0"/>
    <b v="0"/>
    <b v="0"/>
    <b v="0"/>
    <n v="465.81450000000001"/>
    <s v="NA"/>
    <s v="NA"/>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36"/>
    <n v="15"/>
    <n v="0"/>
    <x v="1"/>
    <s v="NA"/>
    <s v="NA"/>
    <n v="0"/>
    <n v="0"/>
    <n v="0"/>
    <s v="NA"/>
    <s v="NA"/>
    <s v="NA"/>
    <s v="NA"/>
    <s v="NA"/>
    <s v="NA"/>
    <n v="0"/>
    <n v="1"/>
    <n v="0"/>
    <n v="0"/>
    <n v="1"/>
    <n v="36"/>
    <n v="0"/>
    <n v="0"/>
    <n v="0"/>
    <n v="0"/>
    <n v="15.61497"/>
    <n v="215.12280000000001"/>
    <s v="model"/>
    <n v="359144.3"/>
    <n v="4947825"/>
    <s v="NA"/>
    <s v="NA"/>
    <s v="NA"/>
    <s v="NA"/>
    <s v="NA"/>
    <s v="NA"/>
    <s v="NA"/>
    <s v="NA"/>
    <s v="NA"/>
    <s v="NA"/>
    <s v="NA"/>
    <s v="NA"/>
    <s v="NA"/>
    <s v="NA"/>
    <s v="NA"/>
    <s v="NA"/>
    <s v="NA"/>
    <s v="NA"/>
    <s v="NA"/>
    <s v="NA"/>
    <s v="NA"/>
    <s v="NA"/>
    <s v="NA"/>
    <s v="NA"/>
    <n v="0.409889"/>
    <n v="3.8070140000000001"/>
    <s v="model"/>
    <n v="9427.4570000000003"/>
    <n v="87561.32"/>
    <s v="NA"/>
    <s v="NA"/>
    <s v="NA"/>
    <s v="NA"/>
    <s v="NA"/>
    <s v="NA"/>
    <s v="NA"/>
    <s v="NA"/>
    <s v="NA"/>
    <s v="NA"/>
    <s v="NA"/>
    <s v="NA"/>
    <s v="NA"/>
    <s v="NA"/>
    <s v="NA"/>
    <s v="NA"/>
    <s v="NA"/>
    <s v="NA"/>
    <s v="NA"/>
    <s v="NA"/>
    <s v="NA"/>
    <s v="NA"/>
    <s v="NA"/>
    <s v="NA"/>
  </r>
  <r>
    <x v="241"/>
    <x v="2"/>
    <s v="core"/>
    <x v="10"/>
    <x v="0"/>
    <s v="&lt;50,001"/>
    <s v="rural"/>
    <n v="47"/>
    <n v="42.418379999999999"/>
    <n v="890785.9"/>
    <n v="890785.9"/>
    <n v="890785.9"/>
    <n v="1951"/>
    <n v="1951"/>
    <s v="Pre-1980"/>
    <s v="F"/>
    <m/>
    <s v="Nursing Home"/>
    <m/>
    <s v="Hotel-Motel"/>
    <s v="Lodging"/>
    <s v="Lodging"/>
    <b v="0"/>
    <s v="Guest Room"/>
    <n v="38"/>
    <s v="Dining"/>
    <n v="12"/>
    <s v="Kitchen"/>
    <n v="2"/>
    <n v="48"/>
    <n v="0"/>
    <n v="0"/>
    <n v="21000"/>
    <n v="21000"/>
    <n v="0"/>
    <x v="1"/>
    <n v="100"/>
    <n v="0"/>
    <n v="0"/>
    <n v="100"/>
    <n v="0"/>
    <n v="0"/>
    <n v="0"/>
    <n v="1"/>
    <n v="0"/>
    <n v="0"/>
    <s v="S"/>
    <n v="0"/>
    <n v="4980"/>
    <n v="68"/>
    <s v="&lt; 6000 HDD"/>
    <n v="0"/>
    <n v="100"/>
    <n v="1"/>
    <s v="No"/>
    <n v="154.28"/>
    <n v="70"/>
    <n v="70"/>
    <n v="70"/>
    <n v="1"/>
    <n v="1"/>
    <n v="0.86"/>
    <s v="120-168 Hrs/Wk"/>
    <n v="52"/>
    <b v="1"/>
    <b v="1"/>
    <b v="0"/>
    <b v="1"/>
    <b v="0"/>
    <b v="0"/>
    <b v="0"/>
    <b v="0"/>
    <b v="0"/>
    <b v="1"/>
    <b v="0"/>
    <b v="0"/>
    <s v="NA"/>
    <s v="No"/>
    <s v="NA"/>
    <s v="NA"/>
    <s v="No"/>
    <s v="No"/>
    <s v="NA"/>
    <s v="NA"/>
    <s v="No"/>
    <s v="No"/>
    <s v="NA"/>
    <s v="NA"/>
    <s v="No"/>
    <s v="No"/>
    <s v="NA"/>
    <s v="NA"/>
    <s v="No"/>
    <s v="No"/>
    <s v="NA"/>
    <s v="NA"/>
    <s v="No"/>
    <s v="No"/>
    <s v="NA"/>
    <s v="NA"/>
    <s v="No"/>
    <s v="No"/>
    <s v="NA"/>
    <s v="NA"/>
    <s v="No"/>
    <s v="No"/>
    <s v="NA"/>
    <s v="NA"/>
    <s v="No"/>
    <n v="750"/>
    <n v="0"/>
    <n v="9"/>
    <n v="6750"/>
    <n v="50"/>
    <n v="100"/>
    <n v="0"/>
    <n v="0"/>
    <n v="0"/>
    <n v="0"/>
    <n v="0"/>
    <n v="0"/>
    <n v="0"/>
    <n v="0"/>
    <n v="100"/>
    <n v="0"/>
    <n v="0"/>
    <n v="0"/>
    <n v="3375"/>
    <n v="100"/>
    <n v="0"/>
    <n v="0"/>
    <s v="P"/>
    <n v="40"/>
    <s v="Age of Building"/>
    <n v="100"/>
    <n v="0"/>
    <n v="0"/>
    <n v="0"/>
    <n v="0"/>
    <n v="0"/>
    <n v="0"/>
    <n v="0"/>
    <n v="100"/>
    <n v="24029.22"/>
    <n v="50"/>
    <n v="50"/>
    <n v="0"/>
    <n v="0"/>
    <b v="0"/>
    <n v="0"/>
    <n v="0"/>
    <n v="0"/>
    <n v="100"/>
    <n v="0"/>
    <n v="1.029552"/>
    <n v="1.029552"/>
    <s v="NA"/>
    <n v="0"/>
    <n v="1.619E-2"/>
    <n v="21620.59"/>
    <s v="NA"/>
    <n v="0"/>
    <n v="340"/>
    <n v="8.8292090000000005"/>
    <n v="8.8931740000000001"/>
    <s v="Y"/>
    <n v="10"/>
    <n v="0"/>
    <n v="0"/>
    <n v="0"/>
    <n v="1.7343459999999999"/>
    <n v="2.267944"/>
    <n v="3.5507140000000001"/>
    <n v="31.359349999999999"/>
    <n v="44.994630000000001"/>
    <n v="64.201759999999993"/>
    <n v="0.20979999999999999"/>
    <n v="1.133972"/>
    <n v="0.23893800000000001"/>
    <n v="0"/>
    <n v="0"/>
    <n v="0"/>
    <n v="0"/>
    <n v="0"/>
    <n v="0"/>
    <n v="0"/>
    <n v="0"/>
    <n v="0"/>
    <n v="66.174329999999998"/>
    <n v="48.957520000000002"/>
    <n v="32.008589999999998"/>
    <n v="0.52216899999999999"/>
    <n v="2.645934"/>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n v="8.0070589999999999"/>
    <n v="16.158819999999999"/>
    <n v="8.0070589999999999"/>
    <n v="91.992940000000004"/>
    <n v="83.841179999999994"/>
    <n v="91.992940000000004"/>
    <n v="0"/>
    <n v="0"/>
    <n v="0"/>
    <n v="0"/>
    <n v="0"/>
    <n v="0"/>
    <n v="0"/>
    <n v="0"/>
    <n v="0"/>
    <n v="33.093699999999998"/>
    <n v="47.262569999999997"/>
    <n v="67.752480000000006"/>
    <n v="0"/>
    <n v="0"/>
    <n v="0"/>
    <n v="0"/>
    <n v="0"/>
    <n v="0"/>
    <n v="66.906300000000002"/>
    <n v="52.737430000000003"/>
    <n v="32.247520000000002"/>
    <s v="NA"/>
    <s v="NA"/>
    <s v="NA"/>
    <s v="NA"/>
    <s v="NA"/>
    <s v="NA"/>
    <s v="NA"/>
    <s v="NA"/>
    <s v="NA"/>
    <s v="NA"/>
    <s v="NA"/>
    <s v="NA"/>
    <s v="NA"/>
    <s v="NA"/>
    <s v="NA"/>
    <s v="NA"/>
    <s v="NA"/>
    <s v="NA"/>
    <s v="NA"/>
    <s v="NA"/>
    <s v="NA"/>
    <s v="NA"/>
    <s v="NA"/>
    <s v="NA"/>
    <s v="NA"/>
    <s v="NA"/>
    <s v="NA"/>
    <s v="NA"/>
    <s v="NA"/>
    <s v="NA"/>
    <s v="NA"/>
    <n v="100"/>
    <n v="100"/>
    <n v="100"/>
    <n v="0"/>
    <n v="0"/>
    <n v="0"/>
    <n v="0"/>
    <n v="0"/>
    <n v="0"/>
    <n v="0"/>
    <n v="0"/>
    <n v="0"/>
    <n v="0"/>
    <n v="0"/>
    <n v="0"/>
    <n v="0"/>
    <n v="0"/>
    <n v="0"/>
    <n v="0"/>
    <n v="0"/>
    <n v="0"/>
    <n v="11.764709999999999"/>
    <n v="50"/>
    <n v="23.892810000000001"/>
    <n v="0"/>
    <n v="0"/>
    <n v="0"/>
    <n v="0"/>
    <n v="0"/>
    <n v="0"/>
    <n v="0"/>
    <n v="0"/>
    <n v="0"/>
    <n v="88.235290000000006"/>
    <n v="50"/>
    <n v="76.107190000000003"/>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8916630000000003"/>
    <n v="92.108339999999998"/>
    <s v="Furnace"/>
    <s v="Natural Gas"/>
    <s v="None"/>
    <s v="20+ Years"/>
    <s v="Furnace"/>
    <s v="Natural Gas"/>
    <s v="None"/>
    <s v="20+ Years"/>
    <n v="2"/>
    <s v="Natural Gas"/>
    <n v="600"/>
    <n v="49"/>
    <n v="53"/>
    <s v="C"/>
    <s v="Y"/>
    <s v="Y"/>
    <s v="DX - Air"/>
    <s v="20+ Years"/>
    <s v="DX - Air"/>
    <s v="20+ Years"/>
    <s v="NA"/>
    <s v="NA"/>
    <s v="NA"/>
    <s v="NA"/>
    <s v="NA"/>
    <s v="NA"/>
    <s v="NA"/>
    <b v="0"/>
    <b v="0"/>
    <b v="0"/>
    <b v="0"/>
    <b v="1"/>
    <b v="1"/>
    <b v="1"/>
    <b v="0"/>
    <b v="0"/>
    <b v="0"/>
    <b v="0"/>
    <n v="159.6"/>
    <n v="3.7368420000000002"/>
    <n v="4"/>
    <n v="100"/>
    <n v="0"/>
    <n v="0"/>
    <n v="0"/>
    <n v="0"/>
    <n v="0"/>
    <n v="100"/>
    <n v="0"/>
    <s v="NA"/>
    <s v="NA"/>
    <s v="NA"/>
    <s v="NA"/>
    <s v="NA"/>
    <s v="NA"/>
    <s v="NA"/>
    <s v="NA"/>
    <s v="NA"/>
    <s v="NA"/>
    <s v="NA"/>
    <s v="NA"/>
    <s v="NA"/>
    <s v="NA"/>
    <s v="NA"/>
    <s v="NA"/>
    <s v="NA"/>
    <s v="NA"/>
    <s v="NA"/>
    <s v="NA"/>
    <n v="1"/>
    <n v="0"/>
    <n v="0"/>
    <n v="1"/>
    <n v="2"/>
    <n v="0"/>
    <n v="1"/>
    <b v="0"/>
    <b v="0"/>
    <b v="0"/>
    <b v="0"/>
    <b v="1"/>
    <b v="0"/>
    <n v="490"/>
    <s v="G"/>
    <s v="E"/>
    <s v="N"/>
    <s v="N"/>
    <s v="G"/>
    <s v="G"/>
    <s v="G"/>
    <s v="NA"/>
    <s v="NA"/>
    <s v="NA"/>
    <b v="1"/>
    <s v="L"/>
    <n v="100"/>
    <n v="0"/>
    <n v="2"/>
    <n v="30"/>
    <n v="100"/>
    <n v="0"/>
    <x v="0"/>
    <n v="0"/>
    <s v="N"/>
    <n v="0"/>
    <n v="0"/>
    <n v="0"/>
    <b v="0"/>
    <b v="0"/>
    <s v="None"/>
    <b v="0"/>
    <b v="0"/>
    <s v="None"/>
    <n v="0"/>
    <n v="0"/>
    <n v="0"/>
    <n v="0"/>
    <n v="0"/>
    <n v="58"/>
    <n v="0"/>
    <n v="0"/>
    <n v="0"/>
    <n v="0"/>
    <n v="11.811489999999999"/>
    <n v="11.79785"/>
    <s v="actual"/>
    <n v="248041.3"/>
    <n v="247754.8"/>
    <n v="23336.42"/>
    <n v="20424.830000000002"/>
    <n v="22342.07"/>
    <n v="20937.93"/>
    <n v="21160.22"/>
    <n v="19444.55"/>
    <n v="20412.89"/>
    <n v="20548.830000000002"/>
    <n v="18765.919999999998"/>
    <n v="18994.939999999999"/>
    <n v="19387.080000000002"/>
    <n v="22285.599999999999"/>
    <n v="22054.23"/>
    <n v="19663.169999999998"/>
    <n v="21415.63"/>
    <n v="20270.509999999998"/>
    <n v="20360.060000000001"/>
    <n v="19404.759999999998"/>
    <n v="20459.34"/>
    <n v="21091.8"/>
    <n v="19561.66"/>
    <n v="20698.14"/>
    <n v="20770.12"/>
    <n v="22005.39"/>
    <n v="1.063204"/>
    <n v="1.029404"/>
    <s v="actual"/>
    <n v="22327.29"/>
    <n v="21617.48"/>
    <n v="2734.0340000000001"/>
    <n v="2318.0610000000001"/>
    <n v="2304.1390000000001"/>
    <n v="1891.425"/>
    <n v="1615.867"/>
    <n v="1468.4"/>
    <n v="1117.703"/>
    <n v="1021.525"/>
    <n v="1285.422"/>
    <n v="1681.9639999999999"/>
    <n v="2229.2860000000001"/>
    <n v="2659.4659999999999"/>
    <n v="2642.2809999999999"/>
    <n v="2223.54"/>
    <n v="2236.8069999999998"/>
    <n v="1876.203"/>
    <n v="1566.5820000000001"/>
    <n v="1213.134"/>
    <n v="1006.074"/>
    <n v="1010.8440000000001"/>
    <n v="1256.067"/>
    <n v="1781.2449999999999"/>
    <n v="2193.4270000000001"/>
    <n v="2611.2739999999999"/>
  </r>
  <r>
    <x v="242"/>
    <x v="2"/>
    <s v="core"/>
    <x v="10"/>
    <x v="0"/>
    <s v="&lt;50,001"/>
    <s v="rural"/>
    <n v="47"/>
    <n v="42.418379999999999"/>
    <n v="1357388"/>
    <n v="1357388"/>
    <n v="1316666"/>
    <n v="1962"/>
    <n v="1962"/>
    <s v="Pre-1980"/>
    <s v="F"/>
    <m/>
    <s v="Nursing Home"/>
    <m/>
    <s v="Hotel-Motel"/>
    <s v="Lodging"/>
    <s v="Lodging"/>
    <b v="0"/>
    <s v="Guest Room"/>
    <n v="44"/>
    <s v="Kitchen"/>
    <n v="17"/>
    <s v="Office"/>
    <n v="10"/>
    <n v="26"/>
    <n v="0"/>
    <n v="0"/>
    <n v="32000"/>
    <n v="32000"/>
    <n v="0"/>
    <x v="1"/>
    <n v="100"/>
    <n v="3"/>
    <n v="0"/>
    <n v="97"/>
    <n v="0"/>
    <n v="0"/>
    <n v="0"/>
    <n v="1"/>
    <n v="0"/>
    <n v="54"/>
    <s v="S"/>
    <n v="0"/>
    <n v="4980"/>
    <n v="68"/>
    <s v="&lt; 6000 HDD"/>
    <n v="100"/>
    <n v="0"/>
    <n v="0"/>
    <s v="No"/>
    <n v="168"/>
    <n v="139.19999999999999"/>
    <n v="168"/>
    <n v="152.4"/>
    <n v="1"/>
    <n v="1"/>
    <n v="1"/>
    <s v="120-168 Hrs/Wk"/>
    <n v="52"/>
    <b v="1"/>
    <b v="1"/>
    <b v="0"/>
    <b v="1"/>
    <b v="0"/>
    <b v="0"/>
    <b v="0"/>
    <b v="0"/>
    <b v="0"/>
    <b v="1"/>
    <b v="0"/>
    <b v="0"/>
    <n v="30"/>
    <s v="Yes"/>
    <n v="0"/>
    <n v="75"/>
    <s v="No"/>
    <s v="Yes"/>
    <n v="4"/>
    <n v="5"/>
    <s v="No"/>
    <s v="No"/>
    <s v="NA"/>
    <s v="NA"/>
    <s v="No"/>
    <s v="Yes"/>
    <n v="4"/>
    <n v="22"/>
    <s v="No"/>
    <s v="No"/>
    <s v="NA"/>
    <s v="NA"/>
    <s v="No"/>
    <s v="No"/>
    <s v="NA"/>
    <s v="NA"/>
    <s v="No"/>
    <s v="Yes"/>
    <n v="14"/>
    <n v="100"/>
    <s v="No"/>
    <s v="No"/>
    <s v="NA"/>
    <s v="NA"/>
    <s v="No"/>
    <s v="NA"/>
    <s v="NA"/>
    <s v="NA"/>
    <n v="13925.34"/>
    <n v="14"/>
    <n v="100"/>
    <n v="0"/>
    <n v="0"/>
    <n v="0"/>
    <n v="0"/>
    <n v="0"/>
    <n v="0"/>
    <n v="0"/>
    <n v="0"/>
    <n v="100"/>
    <n v="0"/>
    <n v="0"/>
    <n v="0"/>
    <n v="1949.547"/>
    <n v="0"/>
    <n v="100"/>
    <n v="0"/>
    <s v="P"/>
    <n v="30"/>
    <s v="10-20 years"/>
    <n v="100"/>
    <n v="0"/>
    <n v="0"/>
    <n v="0"/>
    <n v="0"/>
    <n v="100"/>
    <n v="0"/>
    <n v="0"/>
    <n v="0"/>
    <n v="56538.46"/>
    <n v="12.38095"/>
    <n v="43.809519999999999"/>
    <n v="43.809519999999999"/>
    <n v="0"/>
    <b v="0"/>
    <n v="0"/>
    <n v="0"/>
    <n v="0"/>
    <n v="100"/>
    <n v="0"/>
    <n v="1.1230899999999999"/>
    <n v="1.1230899999999999"/>
    <s v="NA"/>
    <n v="9.3800000000000003E-4"/>
    <n v="7.0125000000000007E-2"/>
    <n v="35938.879999999997"/>
    <s v="NA"/>
    <n v="30"/>
    <n v="2244"/>
    <n v="7.4461870000000001"/>
    <n v="8.5385340000000003"/>
    <s v="Y"/>
    <s v="NA"/>
    <n v="0"/>
    <n v="0"/>
    <n v="0"/>
    <n v="75.953959999999995"/>
    <n v="66.877139999999997"/>
    <n v="85.435820000000007"/>
    <n v="8.6484439999999996"/>
    <n v="9.9486460000000001"/>
    <n v="9.7280890000000007"/>
    <n v="1.45933"/>
    <n v="1.837413"/>
    <n v="0.91315199999999996"/>
    <n v="0"/>
    <n v="0"/>
    <n v="0"/>
    <n v="0"/>
    <n v="0"/>
    <n v="0"/>
    <n v="0.246341"/>
    <n v="3.4699420000000001"/>
    <n v="0.28419800000000001"/>
    <n v="13.691929999999999"/>
    <n v="17.866859999999999"/>
    <n v="3.638741"/>
    <n v="0"/>
    <n v="0"/>
    <n v="0"/>
    <n v="0"/>
    <n v="0"/>
    <n v="0"/>
    <n v="100"/>
    <n v="100"/>
    <n v="100"/>
    <n v="100"/>
    <n v="100"/>
    <n v="100"/>
    <n v="0"/>
    <n v="0"/>
    <n v="0"/>
    <n v="0"/>
    <n v="0"/>
    <n v="0"/>
    <n v="100"/>
    <n v="100"/>
    <n v="100"/>
    <n v="0"/>
    <n v="0"/>
    <n v="0"/>
    <n v="0"/>
    <n v="0"/>
    <n v="0"/>
    <n v="0"/>
    <n v="0"/>
    <n v="0"/>
    <n v="0"/>
    <n v="0"/>
    <n v="0"/>
    <s v="NA"/>
    <s v="NA"/>
    <s v="NA"/>
    <s v="NA"/>
    <s v="NA"/>
    <s v="NA"/>
    <n v="1.1449290000000001"/>
    <n v="2.2895379999999999"/>
    <n v="1.1449290000000001"/>
    <n v="61.457389999999997"/>
    <n v="72.613259999999997"/>
    <n v="61.457389999999997"/>
    <n v="32.386139999999997"/>
    <n v="22.284109999999998"/>
    <n v="32.386139999999997"/>
    <n v="5.011539"/>
    <n v="2.8131010000000001"/>
    <n v="5.011539"/>
    <n v="29.907990000000002"/>
    <n v="52.317799999999998"/>
    <n v="29.907990000000002"/>
    <n v="70.092010000000002"/>
    <n v="47.682200000000002"/>
    <n v="70.092010000000002"/>
    <n v="0"/>
    <n v="0"/>
    <n v="0"/>
    <n v="0"/>
    <n v="0"/>
    <n v="0"/>
    <n v="0"/>
    <n v="0"/>
    <n v="0"/>
    <n v="84.602400000000003"/>
    <n v="76.825779999999995"/>
    <n v="95.163910000000001"/>
    <n v="12.34825"/>
    <n v="17.393689999999999"/>
    <n v="3.2816480000000001"/>
    <n v="0"/>
    <n v="0"/>
    <n v="0"/>
    <n v="3.0493459999999999"/>
    <n v="5.7805289999999996"/>
    <n v="1.5544420000000001"/>
    <s v="NA"/>
    <s v="NA"/>
    <s v="NA"/>
    <s v="NA"/>
    <s v="NA"/>
    <s v="NA"/>
    <s v="NA"/>
    <s v="NA"/>
    <s v="NA"/>
    <s v="NA"/>
    <s v="NA"/>
    <s v="NA"/>
    <s v="NA"/>
    <s v="NA"/>
    <s v="NA"/>
    <b v="0"/>
    <n v="0"/>
    <b v="0"/>
    <n v="0"/>
    <b v="0"/>
    <n v="0"/>
    <b v="0"/>
    <n v="0"/>
    <b v="1"/>
    <n v="95.817670000000007"/>
    <b v="0"/>
    <n v="0"/>
    <b v="1"/>
    <n v="4.1823329999999999"/>
    <b v="0"/>
    <n v="0"/>
    <n v="0"/>
    <n v="0"/>
    <n v="0"/>
    <n v="0"/>
    <n v="0"/>
    <n v="0"/>
    <n v="0"/>
    <n v="0"/>
    <n v="0"/>
    <n v="100"/>
    <n v="100"/>
    <n v="100"/>
    <n v="0"/>
    <n v="0"/>
    <n v="0"/>
    <n v="0"/>
    <n v="0"/>
    <n v="0"/>
    <n v="0"/>
    <n v="0"/>
    <n v="0"/>
    <n v="13.368980000000001"/>
    <n v="48.387099999999997"/>
    <n v="8.5366569999999999"/>
    <n v="0"/>
    <n v="0"/>
    <n v="0"/>
    <n v="86.631020000000007"/>
    <n v="51.612900000000003"/>
    <n v="91.463340000000002"/>
    <n v="0"/>
    <n v="0"/>
    <n v="0"/>
    <n v="0"/>
    <n v="0"/>
    <n v="0"/>
    <n v="0"/>
    <n v="0"/>
    <n v="0"/>
    <b v="0"/>
    <n v="0"/>
    <b v="1"/>
    <n v="91.978610000000003"/>
    <b v="0"/>
    <n v="0"/>
    <b v="0"/>
    <n v="0"/>
    <b v="1"/>
    <n v="8.0213900000000002"/>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n v="1"/>
    <s v="Natural Gas"/>
    <n v="2000"/>
    <n v="6"/>
    <n v="6"/>
    <s v="SH"/>
    <s v="N"/>
    <s v="N"/>
    <s v="DX - Air"/>
    <s v="10-19 Years"/>
    <s v="None"/>
    <s v="NA"/>
    <s v="NA"/>
    <s v="NA"/>
    <s v="NA"/>
    <s v="NA"/>
    <s v="NA"/>
    <s v="NA"/>
    <s v="NA"/>
    <b v="0"/>
    <b v="0"/>
    <b v="0"/>
    <b v="0"/>
    <b v="0"/>
    <b v="0"/>
    <b v="0"/>
    <b v="0"/>
    <b v="0"/>
    <b v="0"/>
    <b v="0"/>
    <n v="200"/>
    <n v="3"/>
    <n v="3"/>
    <n v="100"/>
    <n v="0"/>
    <n v="0"/>
    <n v="0"/>
    <n v="0"/>
    <n v="0"/>
    <n v="100"/>
    <n v="0"/>
    <s v="NA"/>
    <s v="NA"/>
    <s v="NA"/>
    <s v="NA"/>
    <s v="NA"/>
    <s v="NA"/>
    <s v="NA"/>
    <s v="NA"/>
    <s v="NA"/>
    <b v="0"/>
    <n v="0"/>
    <s v="NA"/>
    <s v="NA"/>
    <b v="1"/>
    <n v="48"/>
    <s v="CFL"/>
    <b v="0"/>
    <n v="0"/>
    <s v="NA"/>
    <s v="NA"/>
    <n v="2"/>
    <n v="0"/>
    <n v="0"/>
    <n v="1"/>
    <n v="4"/>
    <n v="0"/>
    <n v="10"/>
    <b v="0"/>
    <b v="0"/>
    <b v="0"/>
    <b v="1"/>
    <b v="0"/>
    <b v="0"/>
    <n v="1092"/>
    <s v="E"/>
    <s v="E"/>
    <s v="N"/>
    <s v="G"/>
    <s v="N"/>
    <s v="G"/>
    <s v="G"/>
    <s v="NA"/>
    <s v="NA"/>
    <s v="NA"/>
    <b v="1"/>
    <s v="L"/>
    <n v="100"/>
    <n v="0"/>
    <n v="3"/>
    <n v="56"/>
    <n v="95"/>
    <n v="0"/>
    <x v="0"/>
    <n v="0"/>
    <s v="N"/>
    <n v="0"/>
    <n v="0"/>
    <n v="0"/>
    <b v="0"/>
    <b v="0"/>
    <s v="None"/>
    <b v="0"/>
    <b v="0"/>
    <s v="None"/>
    <n v="0"/>
    <n v="9"/>
    <n v="9"/>
    <n v="0"/>
    <n v="4"/>
    <n v="109"/>
    <n v="0"/>
    <n v="0"/>
    <n v="0"/>
    <n v="0"/>
    <n v="11.484109999999999"/>
    <n v="11.48879"/>
    <s v="actual"/>
    <n v="367491.6"/>
    <n v="367641.2"/>
    <n v="31052.5"/>
    <n v="27687.5"/>
    <n v="30754.19"/>
    <n v="29540.29"/>
    <n v="29978.02"/>
    <n v="29334.17"/>
    <n v="30825.75"/>
    <n v="31537.59"/>
    <n v="30994.83"/>
    <n v="32215.17"/>
    <n v="31365"/>
    <n v="32206.61"/>
    <n v="31507.94"/>
    <n v="28360.7"/>
    <n v="31264"/>
    <n v="30081.95"/>
    <n v="30860.78"/>
    <n v="29822.560000000001"/>
    <n v="31290.97"/>
    <n v="31782.18"/>
    <n v="29918.15"/>
    <n v="30989.919999999998"/>
    <n v="30272.79"/>
    <n v="31489.279999999999"/>
    <n v="1.3243309999999999"/>
    <n v="1.2882499999999999"/>
    <s v="actual"/>
    <n v="42378.59"/>
    <n v="41224.01"/>
    <n v="4870.4219999999996"/>
    <n v="4104.2169999999996"/>
    <n v="4351.0829999999996"/>
    <n v="3727.373"/>
    <n v="2908.7939999999999"/>
    <n v="2276.6129999999998"/>
    <n v="1826.0119999999999"/>
    <n v="1763.789"/>
    <n v="2417.9389999999999"/>
    <n v="3864.2719999999999"/>
    <n v="4916.4059999999999"/>
    <n v="5351.6750000000002"/>
    <n v="5022.4679999999998"/>
    <n v="4228.8130000000001"/>
    <n v="4257.4350000000004"/>
    <n v="3575.8649999999998"/>
    <n v="2992.88"/>
    <n v="2324.81"/>
    <n v="1935.3340000000001"/>
    <n v="1944.3340000000001"/>
    <n v="2405.8139999999999"/>
    <n v="3397.8969999999999"/>
    <n v="4174.3909999999996"/>
    <n v="4963.9660000000003"/>
  </r>
  <r>
    <x v="243"/>
    <x v="2"/>
    <s v="core"/>
    <x v="11"/>
    <x v="0"/>
    <s v="&lt;5,001"/>
    <s v="rural"/>
    <n v="17"/>
    <n v="115.53279999999999"/>
    <n v="259948.9"/>
    <n v="259948.9"/>
    <n v="259948.9"/>
    <n v="1992"/>
    <n v="1992"/>
    <s v="1981-2003"/>
    <s v="F"/>
    <m/>
    <s v="Gas Station With A Convenience Store"/>
    <m/>
    <s v="Grocery"/>
    <s v="Food Sales"/>
    <s v="MiniMart"/>
    <b v="0"/>
    <s v="Sales"/>
    <n v="85"/>
    <s v="Storage - Low Bay"/>
    <n v="15"/>
    <s v="NA"/>
    <n v="0"/>
    <n v="0"/>
    <n v="0"/>
    <n v="0"/>
    <n v="2250"/>
    <n v="2250"/>
    <n v="0"/>
    <x v="4"/>
    <n v="100"/>
    <n v="0"/>
    <n v="100"/>
    <n v="100"/>
    <n v="100"/>
    <n v="0"/>
    <n v="0"/>
    <n v="1"/>
    <n v="0"/>
    <n v="7"/>
    <s v="S"/>
    <n v="0"/>
    <n v="5862"/>
    <n v="27"/>
    <s v="&lt; 6000 HDD"/>
    <n v="100"/>
    <n v="0"/>
    <n v="0"/>
    <s v="No"/>
    <n v="101.8077"/>
    <n v="101.8077"/>
    <n v="101.8077"/>
    <n v="101.8077"/>
    <n v="1"/>
    <n v="1"/>
    <n v="0"/>
    <s v="80-119 Hrs/Wk"/>
    <n v="52"/>
    <b v="1"/>
    <b v="1"/>
    <b v="0"/>
    <b v="0"/>
    <b v="0"/>
    <b v="0"/>
    <b v="0"/>
    <b v="0"/>
    <b v="0"/>
    <s v="NA"/>
    <s v="NA"/>
    <s v="NA"/>
    <s v="NA"/>
    <s v="Yes"/>
    <n v="1"/>
    <n v="100"/>
    <s v="No"/>
    <s v="Yes"/>
    <n v="1"/>
    <n v="100"/>
    <s v="No"/>
    <s v="No"/>
    <s v="NA"/>
    <s v="NA"/>
    <s v="No"/>
    <s v="No"/>
    <s v="NA"/>
    <s v="NA"/>
    <s v="No"/>
    <s v="No"/>
    <s v="NA"/>
    <s v="NA"/>
    <s v="No"/>
    <s v="Yes"/>
    <n v="1"/>
    <n v="75"/>
    <s v="No"/>
    <s v="No"/>
    <s v="NA"/>
    <s v="NA"/>
    <s v="No"/>
    <s v="No"/>
    <s v="NA"/>
    <s v="NA"/>
    <s v="No"/>
    <n v="200"/>
    <n v="0"/>
    <n v="10"/>
    <n v="2000"/>
    <n v="40"/>
    <n v="0"/>
    <n v="100"/>
    <n v="0"/>
    <n v="0"/>
    <n v="0"/>
    <n v="0"/>
    <n v="0"/>
    <n v="0"/>
    <n v="100"/>
    <n v="0"/>
    <n v="0"/>
    <n v="0"/>
    <n v="0"/>
    <n v="800"/>
    <n v="0"/>
    <n v="100"/>
    <n v="0"/>
    <s v="S"/>
    <n v="0"/>
    <s v="Age of Building"/>
    <n v="100"/>
    <n v="0"/>
    <n v="0"/>
    <n v="0"/>
    <n v="100"/>
    <n v="0"/>
    <n v="0"/>
    <n v="0"/>
    <n v="0"/>
    <n v="2250"/>
    <n v="100"/>
    <n v="0"/>
    <n v="0"/>
    <n v="0"/>
    <b v="0"/>
    <n v="0"/>
    <n v="100"/>
    <n v="0"/>
    <n v="0"/>
    <n v="0"/>
    <n v="1.4857119999999999"/>
    <n v="1.4857119999999999"/>
    <s v="NA"/>
    <n v="0.14933299999999999"/>
    <n v="4.5410199999999996"/>
    <n v="3342.8519999999999"/>
    <s v="NA"/>
    <n v="336"/>
    <n v="10217.290000000001"/>
    <n v="8.3655919999999995"/>
    <n v="8.4125870000000003"/>
    <s v="Y"/>
    <n v="80"/>
    <n v="0"/>
    <n v="0"/>
    <n v="0"/>
    <n v="80.419550000000001"/>
    <n v="94.071569999999994"/>
    <n v="81.702889999999996"/>
    <n v="0"/>
    <n v="0"/>
    <n v="0"/>
    <n v="0"/>
    <n v="0"/>
    <n v="0"/>
    <n v="0"/>
    <n v="0"/>
    <n v="0"/>
    <n v="19.580449999999999"/>
    <n v="5.9284319999999999"/>
    <n v="18.29711"/>
    <n v="0"/>
    <n v="0"/>
    <n v="0"/>
    <n v="0"/>
    <n v="0"/>
    <n v="0"/>
    <n v="0"/>
    <n v="0"/>
    <n v="0"/>
    <n v="0"/>
    <n v="0"/>
    <n v="0"/>
    <n v="100"/>
    <n v="100"/>
    <n v="100"/>
    <s v="NA"/>
    <s v="NA"/>
    <s v="NA"/>
    <s v="NA"/>
    <s v="NA"/>
    <s v="NA"/>
    <s v="NA"/>
    <s v="NA"/>
    <s v="NA"/>
    <s v="NA"/>
    <s v="NA"/>
    <s v="NA"/>
    <s v="NA"/>
    <s v="NA"/>
    <s v="NA"/>
    <s v="NA"/>
    <s v="NA"/>
    <s v="NA"/>
    <s v="NA"/>
    <s v="NA"/>
    <s v="NA"/>
    <s v="NA"/>
    <s v="NA"/>
    <s v="NA"/>
    <n v="0"/>
    <n v="0"/>
    <n v="0"/>
    <n v="100"/>
    <n v="100"/>
    <n v="100"/>
    <n v="2.2134429999999998"/>
    <n v="4.2013629999999997"/>
    <n v="2.2134429999999998"/>
    <n v="97.786559999999994"/>
    <n v="95.798640000000006"/>
    <n v="97.786559999999994"/>
    <n v="0"/>
    <n v="0"/>
    <n v="0"/>
    <n v="0"/>
    <n v="0"/>
    <n v="0"/>
    <s v="NA"/>
    <s v="NA"/>
    <s v="NA"/>
    <s v="NA"/>
    <s v="NA"/>
    <s v="NA"/>
    <s v="NA"/>
    <s v="NA"/>
    <s v="NA"/>
    <s v="NA"/>
    <s v="NA"/>
    <s v="NA"/>
    <n v="0"/>
    <n v="0"/>
    <n v="0"/>
    <n v="80.419550000000001"/>
    <n v="94.071569999999994"/>
    <n v="81.702889999999996"/>
    <n v="0"/>
    <n v="0"/>
    <n v="0"/>
    <n v="19.580449999999999"/>
    <n v="5.9284319999999999"/>
    <n v="18.29711"/>
    <n v="0"/>
    <n v="0"/>
    <n v="0"/>
    <s v="NA"/>
    <s v="NA"/>
    <s v="NA"/>
    <s v="NA"/>
    <s v="NA"/>
    <s v="NA"/>
    <s v="NA"/>
    <s v="NA"/>
    <s v="NA"/>
    <s v="NA"/>
    <s v="NA"/>
    <s v="NA"/>
    <s v="NA"/>
    <s v="NA"/>
    <s v="NA"/>
    <b v="0"/>
    <n v="0"/>
    <b v="0"/>
    <n v="0"/>
    <b v="0"/>
    <n v="0"/>
    <b v="0"/>
    <n v="0"/>
    <b v="1"/>
    <n v="100"/>
    <b v="0"/>
    <n v="0"/>
    <b v="0"/>
    <n v="0"/>
    <b v="0"/>
    <n v="0"/>
    <n v="0"/>
    <n v="0"/>
    <n v="0"/>
    <n v="52.474310000000003"/>
    <n v="21.052630000000001"/>
    <n v="52.474310000000003"/>
    <n v="0"/>
    <n v="0"/>
    <n v="0"/>
    <n v="47.525689999999997"/>
    <n v="78.947370000000006"/>
    <n v="47.525689999999997"/>
    <n v="0"/>
    <n v="0"/>
    <n v="0"/>
    <n v="0"/>
    <n v="0"/>
    <n v="0"/>
    <n v="0"/>
    <n v="0"/>
    <n v="0"/>
    <n v="0"/>
    <n v="0"/>
    <n v="0"/>
    <n v="0"/>
    <n v="0"/>
    <n v="0"/>
    <n v="100"/>
    <n v="100"/>
    <n v="100"/>
    <n v="0"/>
    <n v="0"/>
    <n v="0"/>
    <n v="0"/>
    <n v="0"/>
    <n v="0"/>
    <n v="0"/>
    <n v="0"/>
    <n v="0"/>
    <b v="1"/>
    <n v="93.111289999999997"/>
    <b v="0"/>
    <n v="0"/>
    <b v="0"/>
    <n v="0"/>
    <b v="1"/>
    <n v="6.888711999999999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100"/>
    <n v="0"/>
    <s v="Electric Resistance"/>
    <s v="Electricity"/>
    <s v="None"/>
    <s v="10-19 Years"/>
    <s v="None"/>
    <s v="NA"/>
    <s v="NA"/>
    <s v="NA"/>
    <s v="NA"/>
    <s v="NA"/>
    <s v="NA"/>
    <s v="NA"/>
    <s v="NA"/>
    <s v="NA"/>
    <s v="NA"/>
    <s v="NA"/>
    <s v="DX - Air"/>
    <s v="10-19 Years"/>
    <s v="None"/>
    <s v="NA"/>
    <s v="NA"/>
    <s v="NA"/>
    <s v="NA"/>
    <s v="NA"/>
    <s v="NA"/>
    <s v="NA"/>
    <s v="NA"/>
    <b v="0"/>
    <b v="0"/>
    <b v="0"/>
    <b v="0"/>
    <b v="0"/>
    <b v="1"/>
    <b v="0"/>
    <b v="0"/>
    <b v="0"/>
    <b v="0"/>
    <b v="0"/>
    <n v="20.709350000000001"/>
    <s v="NA"/>
    <s v="NA"/>
    <n v="100"/>
    <n v="0"/>
    <n v="0"/>
    <n v="0"/>
    <n v="0"/>
    <n v="0"/>
    <n v="100"/>
    <n v="0"/>
    <s v="NA"/>
    <s v="NA"/>
    <s v="NA"/>
    <s v="NA"/>
    <s v="NA"/>
    <s v="NA"/>
    <s v="NA"/>
    <s v="NA"/>
    <s v="NA"/>
    <b v="1"/>
    <n v="32"/>
    <n v="100"/>
    <s v="T12"/>
    <b v="1"/>
    <n v="30"/>
    <s v="N"/>
    <b v="1"/>
    <n v="231"/>
    <n v="100"/>
    <s v="LED"/>
    <n v="0"/>
    <n v="0"/>
    <n v="1"/>
    <n v="0"/>
    <n v="0"/>
    <n v="6"/>
    <n v="8"/>
    <b v="0"/>
    <b v="0"/>
    <b v="0"/>
    <b v="0"/>
    <b v="0"/>
    <b v="0"/>
    <n v="0"/>
    <s v="N"/>
    <s v="E"/>
    <s v="N"/>
    <s v="N"/>
    <s v="N"/>
    <s v="N"/>
    <s v="N"/>
    <n v="0"/>
    <n v="0"/>
    <n v="1"/>
    <s v="NA"/>
    <s v="NA"/>
    <s v="NA"/>
    <s v="NA"/>
    <s v="NA"/>
    <n v="0"/>
    <n v="0"/>
    <n v="0"/>
    <x v="1"/>
    <s v="NA"/>
    <s v="NA"/>
    <n v="0"/>
    <n v="0"/>
    <n v="0"/>
    <s v="NA"/>
    <s v="NA"/>
    <s v="NA"/>
    <s v="NA"/>
    <s v="NA"/>
    <s v="NA"/>
    <n v="2"/>
    <n v="0"/>
    <n v="0"/>
    <n v="0"/>
    <n v="0"/>
    <n v="0"/>
    <n v="0"/>
    <n v="0"/>
    <n v="0"/>
    <n v="0"/>
    <n v="61.296810000000001"/>
    <n v="64.765150000000006"/>
    <s v="actual"/>
    <n v="137917.79999999999"/>
    <n v="145721.60000000001"/>
    <n v="12287.96"/>
    <n v="11542.76"/>
    <n v="12897.3"/>
    <n v="11267.15"/>
    <n v="11187.27"/>
    <n v="11795.31"/>
    <n v="12526.13"/>
    <n v="12867.81"/>
    <n v="11655.59"/>
    <n v="11101.16"/>
    <n v="9439.3150000000005"/>
    <n v="9350.06"/>
    <n v="12331.95"/>
    <n v="11138.54"/>
    <n v="12331.95"/>
    <n v="11934.15"/>
    <n v="12331.95"/>
    <n v="11992.24"/>
    <n v="12525.58"/>
    <n v="12564.3"/>
    <n v="11972.87"/>
    <n v="12331.95"/>
    <n v="11934.15"/>
    <n v="12331.95"/>
    <n v="0.59987199999999996"/>
    <n v="21.892589999999998"/>
    <s v="model"/>
    <n v="1349.712"/>
    <n v="49258.32"/>
    <s v="NA"/>
    <s v="NA"/>
    <s v="NA"/>
    <s v="NA"/>
    <s v="NA"/>
    <s v="NA"/>
    <s v="NA"/>
    <s v="NA"/>
    <s v="NA"/>
    <s v="NA"/>
    <s v="NA"/>
    <s v="NA"/>
    <s v="NA"/>
    <s v="NA"/>
    <s v="NA"/>
    <s v="NA"/>
    <s v="NA"/>
    <s v="NA"/>
    <s v="NA"/>
    <s v="NA"/>
    <s v="NA"/>
    <s v="NA"/>
    <s v="NA"/>
    <s v="NA"/>
  </r>
  <r>
    <x v="244"/>
    <x v="2"/>
    <s v="core"/>
    <x v="1"/>
    <x v="0"/>
    <s v="50,001+"/>
    <s v="rural"/>
    <n v="64"/>
    <n v="18.35576"/>
    <n v="967752.5"/>
    <n v="967752.5"/>
    <n v="0"/>
    <n v="1998"/>
    <n v="1998"/>
    <s v="1981-2003"/>
    <s v="F"/>
    <m/>
    <s v="Elementary School"/>
    <m/>
    <s v="School"/>
    <s v="Education"/>
    <s v="K-12"/>
    <b v="0"/>
    <s v="Classroom"/>
    <n v="52"/>
    <s v="Assembly / Recreation"/>
    <n v="9"/>
    <s v="Office"/>
    <n v="4"/>
    <n v="32"/>
    <n v="0"/>
    <n v="0"/>
    <n v="52722"/>
    <n v="52722"/>
    <n v="0"/>
    <x v="2"/>
    <n v="100"/>
    <n v="0"/>
    <n v="100"/>
    <n v="0"/>
    <n v="0"/>
    <n v="0"/>
    <n v="0"/>
    <n v="1"/>
    <n v="0"/>
    <n v="58"/>
    <s v="S"/>
    <n v="0"/>
    <n v="5430"/>
    <n v="79"/>
    <s v="&lt; 6000 HDD"/>
    <n v="100"/>
    <n v="0"/>
    <n v="0"/>
    <s v="Yes"/>
    <n v="50"/>
    <n v="50"/>
    <n v="45"/>
    <n v="50"/>
    <n v="0"/>
    <n v="0"/>
    <n v="0"/>
    <s v="50-59 Hrs/Wk"/>
    <n v="44"/>
    <b v="1"/>
    <b v="1"/>
    <b v="0"/>
    <b v="0"/>
    <b v="0"/>
    <b v="0"/>
    <b v="0"/>
    <b v="0"/>
    <b v="0"/>
    <s v="NA"/>
    <s v="NA"/>
    <s v="NA"/>
    <s v="NA"/>
    <s v="No"/>
    <s v="NA"/>
    <s v="NA"/>
    <s v="No"/>
    <s v="No"/>
    <s v="NA"/>
    <s v="NA"/>
    <s v="No"/>
    <s v="No"/>
    <s v="NA"/>
    <s v="NA"/>
    <s v="No"/>
    <s v="No"/>
    <s v="NA"/>
    <s v="NA"/>
    <s v="No"/>
    <s v="No"/>
    <s v="NA"/>
    <s v="NA"/>
    <s v="No"/>
    <s v="No"/>
    <s v="NA"/>
    <s v="NA"/>
    <s v="No"/>
    <s v="No"/>
    <s v="NA"/>
    <s v="NA"/>
    <s v="No"/>
    <s v="No"/>
    <s v="NA"/>
    <s v="NA"/>
    <s v="No"/>
    <n v="1158"/>
    <n v="0"/>
    <n v="10"/>
    <n v="11580"/>
    <n v="50"/>
    <n v="100"/>
    <n v="0"/>
    <n v="0"/>
    <n v="0"/>
    <n v="0"/>
    <n v="0"/>
    <n v="0"/>
    <n v="0"/>
    <n v="100"/>
    <n v="0"/>
    <n v="0"/>
    <n v="0"/>
    <n v="0"/>
    <n v="5790"/>
    <n v="0"/>
    <n v="100"/>
    <n v="0"/>
    <s v="P"/>
    <n v="30"/>
    <s v="Age of Building"/>
    <n v="100"/>
    <n v="0"/>
    <n v="0"/>
    <n v="0"/>
    <n v="100"/>
    <n v="0"/>
    <n v="0"/>
    <n v="0"/>
    <n v="0"/>
    <n v="56672.66"/>
    <n v="0"/>
    <n v="100"/>
    <n v="0"/>
    <n v="0"/>
    <b v="0"/>
    <n v="0"/>
    <n v="100"/>
    <n v="0"/>
    <n v="0"/>
    <n v="0"/>
    <n v="0.768652"/>
    <n v="0.768652"/>
    <s v="NA"/>
    <n v="2.428E-3"/>
    <n v="9.2756000000000005E-2"/>
    <n v="40524.86"/>
    <s v="NA"/>
    <n v="128"/>
    <n v="4890.2730000000001"/>
    <n v="9.8440100000000008"/>
    <n v="9.8046380000000006"/>
    <s v="Y"/>
    <n v="5"/>
    <n v="0"/>
    <n v="0"/>
    <n v="0"/>
    <n v="96.447829999999996"/>
    <n v="90.756810000000002"/>
    <n v="98.465729999999994"/>
    <n v="0"/>
    <n v="0"/>
    <n v="0"/>
    <n v="2.701533"/>
    <n v="5.794238"/>
    <n v="1.534273"/>
    <n v="0"/>
    <n v="0"/>
    <n v="0"/>
    <n v="0"/>
    <n v="0"/>
    <n v="0"/>
    <n v="0"/>
    <n v="0"/>
    <n v="0"/>
    <n v="0"/>
    <n v="0"/>
    <n v="0"/>
    <n v="0.85063999999999995"/>
    <n v="3.4489510000000001"/>
    <n v="0"/>
    <n v="100"/>
    <n v="100"/>
    <n v="100"/>
    <n v="0"/>
    <n v="0"/>
    <n v="0"/>
    <n v="18.78126"/>
    <n v="20.634920000000001"/>
    <n v="18.78126"/>
    <n v="81.218739999999997"/>
    <n v="79.365080000000006"/>
    <n v="81.218739999999997"/>
    <s v="NA"/>
    <s v="NA"/>
    <s v="NA"/>
    <s v="NA"/>
    <s v="NA"/>
    <s v="NA"/>
    <s v="NA"/>
    <s v="NA"/>
    <s v="NA"/>
    <s v="NA"/>
    <s v="NA"/>
    <s v="NA"/>
    <s v="NA"/>
    <s v="NA"/>
    <s v="NA"/>
    <s v="NA"/>
    <s v="NA"/>
    <s v="NA"/>
    <s v="NA"/>
    <s v="NA"/>
    <s v="NA"/>
    <s v="NA"/>
    <s v="NA"/>
    <s v="NA"/>
    <n v="0.143347"/>
    <n v="0.40000200000000002"/>
    <n v="0.143347"/>
    <n v="23.81185"/>
    <n v="34.831910000000001"/>
    <n v="23.81185"/>
    <n v="76.044809999999998"/>
    <n v="64.768090000000001"/>
    <n v="76.044809999999998"/>
    <n v="0"/>
    <n v="0"/>
    <n v="0"/>
    <s v="NA"/>
    <s v="NA"/>
    <s v="NA"/>
    <s v="NA"/>
    <s v="NA"/>
    <s v="NA"/>
    <s v="NA"/>
    <s v="NA"/>
    <s v="NA"/>
    <s v="NA"/>
    <s v="NA"/>
    <s v="NA"/>
    <n v="0"/>
    <n v="0"/>
    <n v="0"/>
    <n v="96.447829999999996"/>
    <n v="90.756810000000002"/>
    <n v="98.465729999999994"/>
    <n v="2.701533"/>
    <n v="5.794238"/>
    <n v="1.534273"/>
    <n v="0"/>
    <n v="0"/>
    <n v="0"/>
    <n v="0.85063999999999995"/>
    <n v="3.4489510000000001"/>
    <n v="0"/>
    <s v="NA"/>
    <s v="NA"/>
    <s v="NA"/>
    <s v="NA"/>
    <s v="NA"/>
    <s v="NA"/>
    <s v="NA"/>
    <s v="NA"/>
    <s v="NA"/>
    <s v="NA"/>
    <s v="NA"/>
    <s v="NA"/>
    <s v="NA"/>
    <s v="NA"/>
    <s v="NA"/>
    <b v="0"/>
    <n v="0"/>
    <b v="0"/>
    <n v="0"/>
    <b v="0"/>
    <n v="0"/>
    <b v="0"/>
    <n v="0"/>
    <b v="1"/>
    <n v="100"/>
    <b v="0"/>
    <n v="0"/>
    <b v="0"/>
    <n v="0"/>
    <b v="0"/>
    <n v="0"/>
    <n v="20.55658"/>
    <n v="14.81481"/>
    <n v="21.88288"/>
    <n v="23.618310000000001"/>
    <n v="8.6419750000000004"/>
    <n v="25.142160000000001"/>
    <n v="0"/>
    <n v="0"/>
    <n v="0"/>
    <n v="55.825110000000002"/>
    <n v="76.543210000000002"/>
    <n v="52.97495"/>
    <n v="0"/>
    <n v="0"/>
    <n v="0"/>
    <n v="0"/>
    <n v="0"/>
    <n v="0"/>
    <n v="0"/>
    <n v="0"/>
    <n v="0"/>
    <n v="15.33657"/>
    <n v="61.728400000000001"/>
    <n v="9.8741029999999999"/>
    <n v="0"/>
    <n v="0"/>
    <n v="0"/>
    <n v="84.663430000000005"/>
    <n v="38.271599999999999"/>
    <n v="90.125900000000001"/>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Unknown"/>
    <s v="standard"/>
    <s v="None"/>
    <s v="A"/>
    <s v="Y"/>
    <s v="NA"/>
    <n v="23.25"/>
    <n v="0"/>
    <n v="100"/>
    <s v="Furnace"/>
    <s v="Natural Gas"/>
    <s v="None"/>
    <s v="10-19 Years"/>
    <s v="Furnace"/>
    <s v="Natural Gas"/>
    <s v="None"/>
    <s v="10-19 Years"/>
    <s v="NA"/>
    <s v="NA"/>
    <s v="NA"/>
    <s v="NA"/>
    <s v="NA"/>
    <s v="NA"/>
    <s v="NA"/>
    <s v="NA"/>
    <s v="None"/>
    <s v="NA"/>
    <s v="None"/>
    <s v="NA"/>
    <s v="NA"/>
    <s v="NA"/>
    <s v="NA"/>
    <s v="NA"/>
    <s v="NA"/>
    <s v="NA"/>
    <s v="NA"/>
    <b v="1"/>
    <b v="0"/>
    <b v="0"/>
    <b v="0"/>
    <b v="0"/>
    <b v="0"/>
    <b v="0"/>
    <b v="1"/>
    <b v="0"/>
    <b v="1"/>
    <b v="1"/>
    <n v="398"/>
    <n v="15"/>
    <n v="15"/>
    <n v="100"/>
    <n v="0"/>
    <n v="0"/>
    <n v="0"/>
    <n v="0"/>
    <n v="0"/>
    <n v="100"/>
    <n v="0"/>
    <s v="NA"/>
    <s v="NA"/>
    <s v="NA"/>
    <s v="NA"/>
    <s v="NA"/>
    <s v="NA"/>
    <s v="NA"/>
    <s v="NA"/>
    <s v="NA"/>
    <b v="0"/>
    <n v="0"/>
    <s v="NA"/>
    <s v="NA"/>
    <b v="1"/>
    <n v="77"/>
    <s v="T8"/>
    <b v="0"/>
    <n v="0"/>
    <s v="NA"/>
    <s v="NA"/>
    <n v="0"/>
    <n v="0"/>
    <n v="0"/>
    <n v="0"/>
    <n v="3"/>
    <n v="0"/>
    <n v="2"/>
    <b v="0"/>
    <b v="0"/>
    <b v="0"/>
    <b v="0"/>
    <b v="1"/>
    <b v="0"/>
    <n v="560"/>
    <s v="N"/>
    <s v="G"/>
    <s v="G"/>
    <s v="G"/>
    <s v="G"/>
    <s v="G"/>
    <s v="G"/>
    <s v="NA"/>
    <s v="NA"/>
    <s v="NA"/>
    <s v="NA"/>
    <s v="NA"/>
    <s v="NA"/>
    <s v="NA"/>
    <s v="NA"/>
    <n v="0"/>
    <n v="0"/>
    <n v="0"/>
    <x v="1"/>
    <s v="NA"/>
    <s v="NA"/>
    <n v="0"/>
    <n v="0"/>
    <n v="0"/>
    <s v="NA"/>
    <s v="NA"/>
    <s v="NA"/>
    <s v="NA"/>
    <s v="NA"/>
    <s v="NA"/>
    <n v="0"/>
    <n v="34"/>
    <n v="0"/>
    <n v="0"/>
    <n v="0"/>
    <n v="0"/>
    <n v="0"/>
    <n v="0"/>
    <n v="0"/>
    <n v="0"/>
    <n v="5.8622880000000004"/>
    <n v="6.1422990000000004"/>
    <s v="actual"/>
    <n v="309071.59999999998"/>
    <n v="323834.3"/>
    <n v="28659.4"/>
    <n v="26491.62"/>
    <n v="28303.98"/>
    <n v="27901.79"/>
    <n v="27699.35"/>
    <n v="21488.36"/>
    <n v="17863.16"/>
    <n v="20308.169999999998"/>
    <n v="25693.33"/>
    <n v="28620.43"/>
    <n v="27506.45"/>
    <n v="28535.51"/>
    <n v="29555.13"/>
    <n v="26183.34"/>
    <n v="28345.45"/>
    <n v="26676.99"/>
    <n v="26670.51"/>
    <n v="25188.16"/>
    <n v="25528.04"/>
    <n v="25584.9"/>
    <n v="25353.58"/>
    <n v="27440.78"/>
    <n v="27788.45"/>
    <n v="29518.94"/>
    <n v="0.30000599999999999"/>
    <n v="0.58049899999999999"/>
    <s v="model"/>
    <n v="15816.9"/>
    <n v="30605.05"/>
    <s v="NA"/>
    <s v="NA"/>
    <s v="NA"/>
    <s v="NA"/>
    <s v="NA"/>
    <s v="NA"/>
    <s v="NA"/>
    <s v="NA"/>
    <s v="NA"/>
    <s v="NA"/>
    <s v="NA"/>
    <s v="NA"/>
    <s v="NA"/>
    <s v="NA"/>
    <s v="NA"/>
    <s v="NA"/>
    <s v="NA"/>
    <s v="NA"/>
    <s v="NA"/>
    <s v="NA"/>
    <s v="NA"/>
    <s v="NA"/>
    <s v="NA"/>
    <s v="NA"/>
  </r>
  <r>
    <x v="245"/>
    <x v="2"/>
    <s v="core"/>
    <x v="9"/>
    <x v="1"/>
    <s v="All Sizes"/>
    <s v="urban"/>
    <n v="38"/>
    <n v="194.7627"/>
    <n v="4284780"/>
    <n v="4284780"/>
    <n v="1842456"/>
    <n v="2005"/>
    <n v="2005"/>
    <s v="2004-2013"/>
    <s v="F"/>
    <m/>
    <s v="Warehouse, Storage"/>
    <m/>
    <s v="Warehouse"/>
    <s v="Warehouse and Storage"/>
    <s v="Warehouse"/>
    <b v="0"/>
    <s v="Warehouse - High Bay"/>
    <n v="57"/>
    <s v="Assembly / Recreation"/>
    <n v="25"/>
    <s v="Office"/>
    <n v="18"/>
    <n v="0"/>
    <n v="0"/>
    <n v="0"/>
    <n v="22000"/>
    <n v="22000"/>
    <n v="0"/>
    <x v="1"/>
    <n v="100"/>
    <n v="0"/>
    <n v="100"/>
    <n v="43"/>
    <n v="100"/>
    <n v="0"/>
    <n v="0"/>
    <n v="2"/>
    <n v="0"/>
    <n v="50"/>
    <s v="S"/>
    <n v="0"/>
    <n v="4756"/>
    <n v="174"/>
    <s v="&lt; 6000 HDD"/>
    <n v="100"/>
    <n v="0"/>
    <n v="0"/>
    <s v="Yes"/>
    <n v="45"/>
    <n v="45"/>
    <n v="45"/>
    <n v="4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560"/>
    <n v="280"/>
    <n v="10"/>
    <n v="8400"/>
    <n v="15"/>
    <n v="0"/>
    <n v="100"/>
    <n v="0"/>
    <n v="0"/>
    <n v="0"/>
    <n v="0"/>
    <n v="0"/>
    <n v="0"/>
    <n v="0"/>
    <n v="0"/>
    <n v="100"/>
    <n v="0"/>
    <n v="0"/>
    <n v="1260"/>
    <n v="0"/>
    <n v="100"/>
    <n v="0"/>
    <s v="P"/>
    <n v="20"/>
    <s v="Age of Building"/>
    <n v="100"/>
    <n v="0"/>
    <n v="0"/>
    <n v="0"/>
    <n v="100"/>
    <n v="0"/>
    <n v="0"/>
    <n v="0"/>
    <n v="0"/>
    <n v="13148.94"/>
    <n v="100"/>
    <n v="0"/>
    <n v="0"/>
    <n v="0"/>
    <b v="1"/>
    <n v="90"/>
    <n v="100"/>
    <n v="0"/>
    <n v="0"/>
    <n v="0"/>
    <n v="0.35941099999999998"/>
    <n v="0.35941099999999998"/>
    <s v="NA"/>
    <n v="0"/>
    <n v="0"/>
    <n v="7907.04"/>
    <s v="NA"/>
    <n v="0"/>
    <n v="0"/>
    <n v="17.55199"/>
    <n v="21.809139999999999"/>
    <s v="N"/>
    <n v="0"/>
    <n v="0"/>
    <n v="0"/>
    <n v="0"/>
    <n v="27.169460000000001"/>
    <n v="59.154319999999998"/>
    <n v="60.406509999999997"/>
    <n v="0"/>
    <n v="0"/>
    <n v="0"/>
    <n v="1.8780730000000001"/>
    <n v="16.901240000000001"/>
    <n v="2.3228170000000001"/>
    <n v="0"/>
    <n v="0"/>
    <n v="0"/>
    <n v="0"/>
    <n v="0"/>
    <n v="0"/>
    <n v="0"/>
    <n v="0"/>
    <n v="0"/>
    <n v="70.952470000000005"/>
    <n v="23.94444"/>
    <n v="37.270679999999999"/>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27.169460000000001"/>
    <n v="59.154319999999998"/>
    <n v="60.406509999999997"/>
    <n v="1.8780730000000001"/>
    <n v="16.901240000000001"/>
    <n v="2.3228170000000001"/>
    <n v="0"/>
    <n v="0"/>
    <n v="0"/>
    <n v="70.952470000000005"/>
    <n v="23.94444"/>
    <n v="37.27067999999999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None"/>
    <s v="NA"/>
    <s v="NA"/>
    <s v="NA"/>
    <s v="NA"/>
    <s v="NA"/>
    <s v="NA"/>
    <s v="NA"/>
    <s v="NA"/>
    <b v="0"/>
    <b v="0"/>
    <b v="0"/>
    <b v="0"/>
    <b v="1"/>
    <b v="0"/>
    <b v="0"/>
    <b v="0"/>
    <b v="0"/>
    <b v="0"/>
    <b v="0"/>
    <n v="30.707999999999998"/>
    <n v="8"/>
    <n v="8"/>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4"/>
    <n v="12"/>
    <n v="0"/>
    <n v="1"/>
    <n v="2"/>
    <n v="0"/>
    <n v="1"/>
    <n v="0"/>
    <n v="0"/>
    <n v="4.5007270000000004"/>
    <n v="4.3877680000000003"/>
    <s v="actual"/>
    <n v="99016"/>
    <n v="96530.9"/>
    <n v="9456"/>
    <n v="8137.143"/>
    <n v="7821.6450000000004"/>
    <n v="7205.35"/>
    <n v="7639.6120000000001"/>
    <n v="7996.25"/>
    <n v="8815.1720000000005"/>
    <n v="8644.8279999999995"/>
    <n v="7544.1379999999999"/>
    <n v="7187.8620000000001"/>
    <n v="8468"/>
    <n v="10100"/>
    <n v="9636.4439999999995"/>
    <n v="8380.6170000000002"/>
    <n v="8802.2139999999999"/>
    <n v="7848.5709999999999"/>
    <n v="7278.9369999999999"/>
    <n v="6514.03"/>
    <n v="7434.5039999999999"/>
    <n v="7960.4409999999998"/>
    <n v="6926.4629999999997"/>
    <n v="7587.8280000000004"/>
    <n v="8519.1229999999996"/>
    <n v="9641.7240000000002"/>
    <n v="0.15477099999999999"/>
    <n v="0.197438"/>
    <s v="actual"/>
    <n v="3404.9720000000002"/>
    <n v="4343.63"/>
    <n v="646.16579999999999"/>
    <n v="504.2747"/>
    <n v="414.6823"/>
    <n v="268.53160000000003"/>
    <n v="126.1391"/>
    <n v="40.846519999999998"/>
    <n v="9.9825090000000003"/>
    <n v="7.7247240000000001"/>
    <n v="58.464030000000001"/>
    <n v="227.19810000000001"/>
    <n v="484.5489"/>
    <n v="616.4135"/>
    <n v="686.79759999999999"/>
    <n v="564.41610000000003"/>
    <n v="542.49710000000005"/>
    <n v="409.15600000000001"/>
    <n v="260.28899999999999"/>
    <n v="131.51439999999999"/>
    <n v="43.838149999999999"/>
    <n v="36.531790000000001"/>
    <n v="123.2948"/>
    <n v="332.4393"/>
    <n v="525.14449999999999"/>
    <n v="687.71090000000004"/>
  </r>
  <r>
    <x v="246"/>
    <x v="1"/>
    <s v="core"/>
    <x v="11"/>
    <x v="0"/>
    <s v="&lt;5,001"/>
    <s v="urban"/>
    <n v="13"/>
    <n v="105.0061"/>
    <n v="216942.6"/>
    <n v="156198.70000000001"/>
    <n v="164876.4"/>
    <n v="1967"/>
    <n v="1967"/>
    <s v="Pre-1980"/>
    <s v="F"/>
    <m/>
    <s v="Other Grocery"/>
    <s v="Butcher/Grocery"/>
    <s v="Grocery"/>
    <s v="Food Sales"/>
    <s v="Supermarket"/>
    <b v="0"/>
    <s v="Sales"/>
    <n v="59"/>
    <s v="Other"/>
    <n v="28"/>
    <s v="Storage - Low Bay"/>
    <n v="13"/>
    <n v="0"/>
    <n v="0"/>
    <n v="0"/>
    <n v="2066"/>
    <n v="2066"/>
    <n v="0"/>
    <x v="4"/>
    <n v="72"/>
    <n v="0"/>
    <n v="0"/>
    <n v="76"/>
    <n v="0"/>
    <n v="28"/>
    <n v="0"/>
    <n v="1"/>
    <n v="0"/>
    <n v="9"/>
    <s v="S"/>
    <n v="0"/>
    <n v="5752"/>
    <n v="579"/>
    <s v="&lt; 6000 HDD"/>
    <n v="100"/>
    <n v="0"/>
    <n v="0"/>
    <s v="No"/>
    <n v="53"/>
    <n v="56"/>
    <n v="168"/>
    <n v="56"/>
    <n v="1"/>
    <n v="0"/>
    <n v="0"/>
    <s v="50-59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234"/>
    <n v="0"/>
    <n v="9"/>
    <n v="2106"/>
    <n v="25"/>
    <n v="0"/>
    <n v="0"/>
    <n v="100"/>
    <n v="0"/>
    <n v="0"/>
    <n v="0"/>
    <n v="0"/>
    <n v="0"/>
    <n v="0"/>
    <n v="0"/>
    <n v="100"/>
    <n v="0"/>
    <n v="0"/>
    <n v="526.5"/>
    <n v="100"/>
    <n v="0"/>
    <n v="0"/>
    <s v="S"/>
    <n v="0"/>
    <s v="Age of Building"/>
    <n v="100"/>
    <n v="0"/>
    <n v="0"/>
    <n v="0"/>
    <n v="100"/>
    <n v="0"/>
    <n v="0"/>
    <n v="0"/>
    <n v="0"/>
    <n v="2066"/>
    <n v="100"/>
    <n v="0"/>
    <n v="0"/>
    <n v="0"/>
    <b v="0"/>
    <n v="0"/>
    <n v="100"/>
    <n v="0"/>
    <n v="0"/>
    <n v="0"/>
    <n v="0.99666100000000002"/>
    <n v="0.99666100000000002"/>
    <s v="NA"/>
    <n v="0.32090999999999997"/>
    <n v="0.200845"/>
    <n v="2059.1019999999999"/>
    <s v="NA"/>
    <n v="663"/>
    <n v="414.94600000000003"/>
    <n v="10.219340000000001"/>
    <n v="10.60712"/>
    <s v="Y"/>
    <s v="NA"/>
    <n v="0"/>
    <n v="0"/>
    <n v="0"/>
    <n v="0"/>
    <n v="0"/>
    <n v="0"/>
    <n v="99.067589999999996"/>
    <n v="96.377979999999994"/>
    <n v="99.479159999999993"/>
    <n v="0.93240599999999996"/>
    <n v="3.6220159999999999"/>
    <n v="0.520841"/>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88.857600000000005"/>
    <n v="95.472099999999998"/>
    <n v="88.857600000000005"/>
    <n v="0"/>
    <n v="0"/>
    <n v="0"/>
    <n v="11.1424"/>
    <n v="4.5279030000000002"/>
    <n v="11.1424"/>
    <n v="0"/>
    <n v="0"/>
    <n v="0"/>
    <n v="99.067589999999996"/>
    <n v="96.377979999999994"/>
    <n v="99.479159999999993"/>
    <n v="0"/>
    <n v="0"/>
    <n v="0"/>
    <n v="0"/>
    <n v="0"/>
    <n v="0"/>
    <n v="0.93240599999999996"/>
    <n v="3.6220159999999999"/>
    <n v="0.520841"/>
    <s v="NA"/>
    <s v="NA"/>
    <s v="NA"/>
    <s v="NA"/>
    <s v="NA"/>
    <s v="NA"/>
    <s v="NA"/>
    <s v="NA"/>
    <s v="NA"/>
    <s v="NA"/>
    <s v="NA"/>
    <s v="NA"/>
    <s v="NA"/>
    <s v="NA"/>
    <s v="NA"/>
    <b v="0"/>
    <n v="0"/>
    <b v="0"/>
    <n v="0"/>
    <b v="0"/>
    <n v="0"/>
    <b v="0"/>
    <n v="0"/>
    <b v="1"/>
    <n v="100"/>
    <b v="0"/>
    <n v="0"/>
    <b v="0"/>
    <n v="0"/>
    <b v="0"/>
    <n v="0"/>
    <n v="100"/>
    <n v="100"/>
    <n v="100"/>
    <n v="0"/>
    <n v="0"/>
    <n v="0"/>
    <n v="0"/>
    <n v="0"/>
    <n v="0"/>
    <n v="0"/>
    <n v="0"/>
    <n v="0"/>
    <n v="0"/>
    <n v="0"/>
    <n v="0"/>
    <n v="100"/>
    <n v="100"/>
    <n v="100"/>
    <n v="0"/>
    <n v="0"/>
    <n v="0"/>
    <n v="0"/>
    <n v="0"/>
    <n v="0"/>
    <n v="0"/>
    <n v="0"/>
    <n v="0"/>
    <n v="0"/>
    <n v="0"/>
    <n v="0"/>
    <n v="0"/>
    <n v="0"/>
    <n v="0"/>
    <n v="0"/>
    <n v="0"/>
    <n v="0"/>
    <n v="0"/>
    <n v="0"/>
    <n v="0"/>
    <b v="0"/>
    <n v="0"/>
    <b v="0"/>
    <n v="0"/>
    <b v="0"/>
    <n v="0"/>
    <b v="0"/>
    <n v="0"/>
    <b v="1"/>
    <n v="10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72"/>
    <s v="Furnace"/>
    <s v="Natural Gas"/>
    <s v="None"/>
    <s v="20+ Years"/>
    <s v="None"/>
    <s v="NA"/>
    <s v="NA"/>
    <s v="NA"/>
    <s v="NA"/>
    <s v="NA"/>
    <s v="NA"/>
    <s v="NA"/>
    <s v="NA"/>
    <s v="NA"/>
    <s v="NA"/>
    <s v="NA"/>
    <s v="DX - Air"/>
    <s v="20+ Years"/>
    <s v="None"/>
    <s v="NA"/>
    <s v="NA"/>
    <s v="NA"/>
    <s v="NA"/>
    <s v="NA"/>
    <s v="NA"/>
    <s v="NA"/>
    <s v="NA"/>
    <b v="0"/>
    <b v="0"/>
    <b v="0"/>
    <b v="0"/>
    <b v="0"/>
    <b v="1"/>
    <b v="0"/>
    <b v="0"/>
    <b v="0"/>
    <b v="0"/>
    <b v="0"/>
    <n v="40"/>
    <s v="NA"/>
    <s v="NA"/>
    <n v="100"/>
    <n v="0"/>
    <n v="0"/>
    <n v="0"/>
    <n v="0"/>
    <n v="0"/>
    <n v="100"/>
    <n v="0"/>
    <n v="0"/>
    <n v="100"/>
    <n v="0"/>
    <s v="Non-VSD"/>
    <s v="No"/>
    <s v="None"/>
    <s v="Air-cooled"/>
    <s v="NA"/>
    <s v="Shaded Pole"/>
    <b v="1"/>
    <n v="43"/>
    <n v="100"/>
    <s v="T12"/>
    <b v="1"/>
    <n v="591"/>
    <s v="T12"/>
    <b v="0"/>
    <n v="0"/>
    <s v="NA"/>
    <s v="NA"/>
    <n v="0"/>
    <n v="0"/>
    <n v="2"/>
    <n v="0"/>
    <n v="1"/>
    <n v="0"/>
    <n v="1"/>
    <b v="0"/>
    <b v="0"/>
    <b v="0"/>
    <b v="0"/>
    <b v="0"/>
    <b v="0"/>
    <n v="0"/>
    <s v="N"/>
    <s v="N"/>
    <s v="N"/>
    <s v="N"/>
    <s v="N"/>
    <s v="N"/>
    <s v="N"/>
    <n v="0"/>
    <n v="0"/>
    <n v="0"/>
    <b v="0"/>
    <s v="N"/>
    <n v="0"/>
    <n v="0"/>
    <n v="0"/>
    <n v="0"/>
    <n v="0"/>
    <n v="0"/>
    <x v="0"/>
    <n v="0"/>
    <s v="N"/>
    <n v="0"/>
    <n v="0"/>
    <n v="0"/>
    <b v="0"/>
    <b v="0"/>
    <s v="None"/>
    <b v="0"/>
    <b v="0"/>
    <s v="None"/>
    <n v="0"/>
    <n v="0"/>
    <n v="0"/>
    <n v="0"/>
    <n v="0"/>
    <n v="0"/>
    <n v="0"/>
    <n v="0"/>
    <n v="0"/>
    <n v="0"/>
    <n v="54.929040000000001"/>
    <n v="57.649949999999997"/>
    <s v="actual"/>
    <n v="113483.4"/>
    <n v="119104.8"/>
    <n v="8461.6689999999999"/>
    <n v="7511.9629999999997"/>
    <n v="8519.9549999999999"/>
    <n v="8900.2070000000003"/>
    <n v="9983.5619999999999"/>
    <n v="10507.99"/>
    <n v="11548.7"/>
    <n v="11759.03"/>
    <n v="10384.93"/>
    <n v="9336.5669999999991"/>
    <n v="8368.7189999999991"/>
    <n v="8200.1149999999998"/>
    <n v="9894.2620000000006"/>
    <n v="8936.7530000000006"/>
    <n v="9894.2620000000006"/>
    <n v="9579.5959999999995"/>
    <n v="9966.3269999999993"/>
    <n v="10016.49"/>
    <n v="10925.69"/>
    <n v="10750.03"/>
    <n v="9777.7749999999996"/>
    <n v="9894.2620000000006"/>
    <n v="9575.0920000000006"/>
    <n v="9894.2620000000006"/>
    <n v="0.37885200000000002"/>
    <n v="0.39376499999999998"/>
    <s v="actual"/>
    <n v="782.70830000000001"/>
    <n v="813.5181"/>
    <n v="185.24170000000001"/>
    <n v="112.7885"/>
    <n v="65.487679999999997"/>
    <n v="41.357140000000001"/>
    <n v="26.822579999999999"/>
    <n v="16.451609999999999"/>
    <n v="17.292470000000002"/>
    <n v="16.690909999999999"/>
    <n v="17.242419999999999"/>
    <n v="24.40625"/>
    <n v="94.6875"/>
    <n v="164.2396"/>
    <n v="156.1412"/>
    <n v="113.0043"/>
    <n v="89.385159999999999"/>
    <n v="59.825830000000003"/>
    <n v="31.539390000000001"/>
    <n v="10.183120000000001"/>
    <n v="2.9700769999999999"/>
    <n v="2.9700769999999999"/>
    <n v="20.93197"/>
    <n v="60.391559999999998"/>
    <n v="111.30719999999999"/>
    <n v="154.8683"/>
  </r>
  <r>
    <x v="247"/>
    <x v="1"/>
    <s v="core"/>
    <x v="5"/>
    <x v="0"/>
    <s v="All Sizes"/>
    <s v="urban"/>
    <n v="33"/>
    <n v="450.19650000000001"/>
    <n v="802700.4"/>
    <n v="650187.30000000005"/>
    <n v="650187.30000000005"/>
    <n v="1985"/>
    <n v="1985"/>
    <s v="1981-2003"/>
    <s v="F"/>
    <m/>
    <s v="Take-out Restaurant"/>
    <m/>
    <s v="Restaurant"/>
    <s v="Food Service"/>
    <s v="Restaurant"/>
    <b v="0"/>
    <s v="Kitchen"/>
    <n v="47"/>
    <s v="Sales"/>
    <n v="34"/>
    <s v="Storage - Low Bay"/>
    <n v="19"/>
    <n v="0"/>
    <n v="0"/>
    <n v="0"/>
    <n v="1783"/>
    <n v="1783"/>
    <n v="0"/>
    <x v="4"/>
    <n v="81"/>
    <n v="0"/>
    <n v="100"/>
    <n v="81"/>
    <n v="100"/>
    <n v="0"/>
    <n v="19"/>
    <n v="1"/>
    <n v="0"/>
    <n v="0"/>
    <s v="S"/>
    <n v="0"/>
    <n v="6325"/>
    <n v="648"/>
    <s v="6000-8000 HDD"/>
    <n v="0"/>
    <n v="100"/>
    <n v="1"/>
    <s v="No"/>
    <n v="70"/>
    <n v="91"/>
    <n v="91"/>
    <n v="70"/>
    <n v="1"/>
    <n v="1"/>
    <n v="0"/>
    <s v="60-79 Hrs/Wk"/>
    <n v="52"/>
    <b v="1"/>
    <b v="1"/>
    <b v="0"/>
    <b v="0"/>
    <b v="0"/>
    <b v="0"/>
    <b v="0"/>
    <b v="0"/>
    <b v="0"/>
    <s v="NA"/>
    <s v="NA"/>
    <s v="NA"/>
    <s v="NA"/>
    <s v="Yes"/>
    <n v="1"/>
    <n v="100"/>
    <s v="No"/>
    <s v="Yes"/>
    <n v="1"/>
    <n v="100"/>
    <s v="No"/>
    <s v="No"/>
    <s v="NA"/>
    <s v="NA"/>
    <s v="No"/>
    <s v="No"/>
    <s v="NA"/>
    <s v="NA"/>
    <s v="No"/>
    <s v="No"/>
    <s v="NA"/>
    <s v="NA"/>
    <s v="No"/>
    <s v="No"/>
    <s v="NA"/>
    <s v="NA"/>
    <s v="No"/>
    <s v="No"/>
    <s v="NA"/>
    <s v="NA"/>
    <s v="No"/>
    <s v="No"/>
    <s v="NA"/>
    <s v="NA"/>
    <s v="No"/>
    <n v="190"/>
    <n v="0"/>
    <n v="10"/>
    <n v="1900"/>
    <n v="65"/>
    <n v="0"/>
    <n v="0"/>
    <n v="100"/>
    <n v="0"/>
    <n v="0"/>
    <n v="0"/>
    <n v="0"/>
    <n v="0"/>
    <n v="0"/>
    <n v="0"/>
    <n v="100"/>
    <n v="0"/>
    <n v="0"/>
    <n v="1235"/>
    <n v="0"/>
    <n v="100"/>
    <n v="0"/>
    <s v="S"/>
    <n v="0"/>
    <s v="Age of Building"/>
    <n v="100"/>
    <n v="0"/>
    <n v="0"/>
    <n v="0"/>
    <n v="0"/>
    <n v="0"/>
    <n v="100"/>
    <n v="0"/>
    <n v="0"/>
    <n v="1783"/>
    <n v="100"/>
    <n v="0"/>
    <n v="0"/>
    <n v="0"/>
    <b v="0"/>
    <n v="0"/>
    <n v="100"/>
    <n v="0"/>
    <n v="0"/>
    <n v="0"/>
    <n v="1.4062870000000001"/>
    <n v="1.4062870000000001"/>
    <s v="NA"/>
    <n v="2.5798999999999999E-2"/>
    <n v="0.86932100000000001"/>
    <n v="2507.41"/>
    <s v="NA"/>
    <n v="46"/>
    <n v="1550"/>
    <n v="9.06297"/>
    <n v="9.06297"/>
    <s v="Y"/>
    <s v="NA"/>
    <n v="0"/>
    <n v="0"/>
    <n v="0"/>
    <n v="80.602040000000002"/>
    <n v="64.611050000000006"/>
    <n v="88.439750000000004"/>
    <n v="6.2970470000000001"/>
    <n v="3.2285919999999999"/>
    <n v="6.90937"/>
    <n v="3.5729760000000002"/>
    <n v="19.296209999999999"/>
    <n v="2.1808779999999999"/>
    <n v="0"/>
    <n v="0"/>
    <n v="0"/>
    <n v="0"/>
    <n v="0"/>
    <n v="0"/>
    <n v="0"/>
    <n v="0"/>
    <n v="0"/>
    <n v="9.5279360000000004"/>
    <n v="12.864140000000001"/>
    <n v="2.470002"/>
    <n v="0"/>
    <n v="0"/>
    <n v="0"/>
    <n v="0"/>
    <n v="0"/>
    <n v="0"/>
    <n v="100"/>
    <n v="100"/>
    <n v="100"/>
    <n v="100"/>
    <n v="100"/>
    <n v="100"/>
    <n v="0"/>
    <n v="0"/>
    <n v="0"/>
    <n v="0"/>
    <n v="0"/>
    <n v="0"/>
    <n v="100"/>
    <n v="100"/>
    <n v="100"/>
    <n v="0"/>
    <n v="0"/>
    <n v="0"/>
    <n v="0"/>
    <n v="0"/>
    <n v="0"/>
    <n v="0"/>
    <n v="0"/>
    <n v="0"/>
    <n v="0"/>
    <n v="0"/>
    <n v="0"/>
    <s v="NA"/>
    <s v="NA"/>
    <s v="NA"/>
    <s v="NA"/>
    <s v="NA"/>
    <s v="NA"/>
    <n v="0"/>
    <n v="0"/>
    <n v="0"/>
    <n v="15.268739999999999"/>
    <n v="24.88766"/>
    <n v="15.268739999999999"/>
    <n v="0"/>
    <n v="0"/>
    <n v="0"/>
    <n v="84.731260000000006"/>
    <n v="75.112340000000003"/>
    <n v="84.731260000000006"/>
    <n v="0"/>
    <n v="0"/>
    <n v="0"/>
    <n v="100"/>
    <n v="100"/>
    <n v="100"/>
    <n v="0"/>
    <n v="0"/>
    <n v="0"/>
    <n v="0"/>
    <n v="0"/>
    <n v="0"/>
    <n v="0"/>
    <n v="0"/>
    <n v="0"/>
    <n v="86.899090000000001"/>
    <n v="67.839640000000003"/>
    <n v="95.349119999999999"/>
    <n v="3.5729760000000002"/>
    <n v="19.296209999999999"/>
    <n v="2.1808779999999999"/>
    <n v="0"/>
    <n v="0"/>
    <n v="0"/>
    <n v="9.5279360000000004"/>
    <n v="12.864140000000001"/>
    <n v="2.470002"/>
    <s v="NA"/>
    <s v="NA"/>
    <s v="NA"/>
    <s v="NA"/>
    <s v="NA"/>
    <s v="NA"/>
    <s v="NA"/>
    <s v="NA"/>
    <s v="NA"/>
    <s v="NA"/>
    <s v="NA"/>
    <s v="NA"/>
    <s v="NA"/>
    <s v="NA"/>
    <s v="NA"/>
    <b v="0"/>
    <n v="0"/>
    <b v="0"/>
    <n v="0"/>
    <b v="0"/>
    <n v="0"/>
    <b v="0"/>
    <n v="0"/>
    <b v="1"/>
    <n v="100"/>
    <b v="0"/>
    <n v="0"/>
    <b v="0"/>
    <n v="0"/>
    <b v="0"/>
    <n v="0"/>
    <n v="0"/>
    <n v="0"/>
    <n v="0"/>
    <n v="0"/>
    <n v="0"/>
    <n v="0"/>
    <n v="0"/>
    <n v="0"/>
    <n v="0"/>
    <n v="100"/>
    <n v="100"/>
    <n v="100"/>
    <n v="0"/>
    <n v="0"/>
    <n v="0"/>
    <n v="100"/>
    <n v="100"/>
    <n v="100"/>
    <n v="0"/>
    <n v="0"/>
    <n v="0"/>
    <n v="0"/>
    <n v="0"/>
    <n v="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81"/>
    <s v="Furnace"/>
    <s v="Natural Gas"/>
    <s v="None"/>
    <s v="NA"/>
    <s v="None"/>
    <s v="NA"/>
    <s v="NA"/>
    <s v="NA"/>
    <s v="NA"/>
    <s v="NA"/>
    <s v="NA"/>
    <s v="NA"/>
    <s v="NA"/>
    <s v="NA"/>
    <s v="NA"/>
    <s v="NA"/>
    <s v="DX - Air"/>
    <s v="NA"/>
    <s v="None"/>
    <s v="NA"/>
    <s v="NA"/>
    <s v="NA"/>
    <s v="NA"/>
    <s v="NA"/>
    <s v="NA"/>
    <s v="NA"/>
    <s v="NA"/>
    <b v="0"/>
    <b v="0"/>
    <b v="0"/>
    <b v="0"/>
    <b v="1"/>
    <b v="0"/>
    <b v="0"/>
    <b v="0"/>
    <b v="0"/>
    <b v="0"/>
    <b v="0"/>
    <n v="40"/>
    <s v="NA"/>
    <s v="NA"/>
    <n v="100"/>
    <n v="0"/>
    <n v="0"/>
    <n v="0"/>
    <n v="0"/>
    <n v="0"/>
    <n v="100"/>
    <n v="0"/>
    <s v="NA"/>
    <s v="NA"/>
    <s v="NA"/>
    <s v="NA"/>
    <s v="NA"/>
    <s v="NA"/>
    <s v="NA"/>
    <s v="NA"/>
    <s v="NA"/>
    <b v="1"/>
    <n v="3"/>
    <n v="0"/>
    <s v="N"/>
    <b v="1"/>
    <n v="155"/>
    <s v="CFL"/>
    <b v="1"/>
    <n v="54"/>
    <n v="0"/>
    <s v="NA"/>
    <n v="0"/>
    <n v="0"/>
    <n v="1"/>
    <n v="0"/>
    <n v="0"/>
    <n v="0"/>
    <n v="0"/>
    <b v="0"/>
    <b v="0"/>
    <b v="0"/>
    <b v="1"/>
    <b v="0"/>
    <b v="0"/>
    <n v="678"/>
    <s v="N"/>
    <s v="N"/>
    <s v="N"/>
    <s v="N"/>
    <s v="N"/>
    <s v="N"/>
    <s v="N"/>
    <n v="1"/>
    <n v="0"/>
    <n v="1"/>
    <b v="1"/>
    <s v="S"/>
    <n v="100"/>
    <n v="1"/>
    <n v="0"/>
    <n v="0"/>
    <n v="0"/>
    <n v="0"/>
    <x v="0"/>
    <n v="0"/>
    <s v="N"/>
    <n v="0"/>
    <n v="0"/>
    <n v="0"/>
    <b v="0"/>
    <b v="0"/>
    <s v="None"/>
    <b v="0"/>
    <b v="0"/>
    <s v="None"/>
    <n v="3"/>
    <n v="0"/>
    <n v="0"/>
    <n v="0"/>
    <n v="0"/>
    <n v="1"/>
    <n v="0"/>
    <n v="0"/>
    <n v="0"/>
    <n v="0"/>
    <n v="32.405740000000002"/>
    <n v="68.825940000000003"/>
    <s v="model"/>
    <n v="57779.43"/>
    <n v="122716.7"/>
    <s v="NA"/>
    <s v="NA"/>
    <s v="NA"/>
    <s v="NA"/>
    <s v="NA"/>
    <s v="NA"/>
    <s v="NA"/>
    <s v="NA"/>
    <s v="NA"/>
    <s v="NA"/>
    <s v="NA"/>
    <s v="NA"/>
    <s v="NA"/>
    <s v="NA"/>
    <s v="NA"/>
    <s v="NA"/>
    <s v="NA"/>
    <s v="NA"/>
    <s v="NA"/>
    <s v="NA"/>
    <s v="NA"/>
    <s v="NA"/>
    <s v="NA"/>
    <s v="NA"/>
    <n v="1.645605"/>
    <n v="2.0566789999999999"/>
    <s v="model"/>
    <n v="2934.1129999999998"/>
    <n v="3667.06"/>
    <s v="NA"/>
    <s v="NA"/>
    <s v="NA"/>
    <s v="NA"/>
    <s v="NA"/>
    <s v="NA"/>
    <s v="NA"/>
    <s v="NA"/>
    <s v="NA"/>
    <s v="NA"/>
    <s v="NA"/>
    <s v="NA"/>
    <s v="NA"/>
    <s v="NA"/>
    <s v="NA"/>
    <s v="NA"/>
    <s v="NA"/>
    <s v="NA"/>
    <s v="NA"/>
    <s v="NA"/>
    <s v="NA"/>
    <s v="NA"/>
    <s v="NA"/>
    <s v="NA"/>
  </r>
  <r>
    <x v="248"/>
    <x v="1"/>
    <s v="core"/>
    <x v="8"/>
    <x v="0"/>
    <s v="&lt;20,001"/>
    <s v="urban"/>
    <n v="1"/>
    <n v="907.65440000000001"/>
    <n v="1525767"/>
    <n v="1525767"/>
    <n v="1525767"/>
    <n v="1951"/>
    <n v="1951"/>
    <s v="Pre-1980"/>
    <s v="F"/>
    <m/>
    <s v="Other Specialty Merchandise"/>
    <s v="Tattoo Parlor"/>
    <s v="Dry Goods Retail"/>
    <s v="Mercantile - Retail"/>
    <s v="Small Box"/>
    <b v="0"/>
    <s v="Other"/>
    <n v="100"/>
    <s v="NA"/>
    <n v="0"/>
    <s v="NA"/>
    <n v="0"/>
    <n v="0"/>
    <n v="0"/>
    <n v="0"/>
    <n v="1681"/>
    <n v="1681"/>
    <n v="0"/>
    <x v="4"/>
    <n v="100"/>
    <n v="0"/>
    <n v="0"/>
    <n v="100"/>
    <n v="100"/>
    <n v="0"/>
    <n v="0"/>
    <n v="1"/>
    <n v="0"/>
    <n v="6"/>
    <s v="S"/>
    <n v="0"/>
    <n v="5730"/>
    <n v="743"/>
    <s v="&lt; 6000 HDD"/>
    <n v="100"/>
    <n v="0"/>
    <n v="0"/>
    <s v="No"/>
    <n v="60"/>
    <n v="60"/>
    <n v="60"/>
    <n v="60"/>
    <n v="1"/>
    <n v="0"/>
    <n v="0"/>
    <s v="60-79 Hrs/Wk"/>
    <n v="52"/>
    <b v="1"/>
    <b v="0"/>
    <b v="0"/>
    <b v="0"/>
    <b v="0"/>
    <b v="0"/>
    <b v="0"/>
    <b v="0"/>
    <b v="0"/>
    <s v="NA"/>
    <s v="NA"/>
    <s v="NA"/>
    <s v="NA"/>
    <s v="Yes"/>
    <n v="3"/>
    <n v="0"/>
    <s v="No"/>
    <s v="Yes"/>
    <n v="3"/>
    <n v="0"/>
    <s v="No"/>
    <s v="No"/>
    <s v="NA"/>
    <s v="NA"/>
    <s v="No"/>
    <s v="No"/>
    <s v="NA"/>
    <s v="NA"/>
    <s v="No"/>
    <s v="No"/>
    <s v="NA"/>
    <s v="NA"/>
    <s v="No"/>
    <s v="No"/>
    <s v="NA"/>
    <s v="NA"/>
    <s v="No"/>
    <s v="No"/>
    <s v="NA"/>
    <s v="NA"/>
    <s v="No"/>
    <s v="No"/>
    <s v="NA"/>
    <s v="NA"/>
    <s v="No"/>
    <n v="164"/>
    <n v="0"/>
    <n v="8"/>
    <n v="1312"/>
    <n v="17"/>
    <n v="100"/>
    <n v="0"/>
    <n v="0"/>
    <n v="0"/>
    <n v="0"/>
    <n v="0"/>
    <n v="0"/>
    <n v="0"/>
    <n v="0"/>
    <n v="100"/>
    <n v="0"/>
    <n v="0"/>
    <n v="0"/>
    <n v="223.04"/>
    <n v="100"/>
    <n v="0"/>
    <n v="0"/>
    <s v="S"/>
    <n v="0"/>
    <s v="30+ years"/>
    <n v="100"/>
    <n v="0"/>
    <n v="0"/>
    <n v="0"/>
    <n v="100"/>
    <n v="0"/>
    <n v="0"/>
    <n v="0"/>
    <n v="0"/>
    <n v="1681"/>
    <n v="100"/>
    <n v="0"/>
    <n v="0"/>
    <n v="0"/>
    <b v="0"/>
    <n v="0"/>
    <n v="100"/>
    <n v="0"/>
    <n v="0"/>
    <n v="0"/>
    <n v="1.157049"/>
    <n v="1.157049"/>
    <s v="NA"/>
    <n v="0"/>
    <n v="0.75312299999999999"/>
    <n v="1945"/>
    <s v="NA"/>
    <n v="0"/>
    <n v="1266"/>
    <n v="7.7763499999999999"/>
    <n v="8"/>
    <s v="Y"/>
    <n v="20"/>
    <n v="0"/>
    <n v="0"/>
    <n v="0"/>
    <n v="46.88946"/>
    <n v="28.571429999999999"/>
    <n v="55.073189999999997"/>
    <n v="30.7455"/>
    <n v="21.428570000000001"/>
    <n v="36.11159"/>
    <n v="6.940874"/>
    <n v="28.571429999999999"/>
    <n v="4.535018"/>
    <n v="0"/>
    <n v="0"/>
    <n v="0"/>
    <n v="0"/>
    <n v="0"/>
    <n v="0"/>
    <n v="0"/>
    <n v="0"/>
    <n v="0"/>
    <n v="15.424160000000001"/>
    <n v="21.428570000000001"/>
    <n v="4.2801970000000003"/>
    <n v="0"/>
    <n v="0"/>
    <n v="0"/>
    <n v="0"/>
    <n v="0"/>
    <n v="0"/>
    <n v="100"/>
    <n v="100"/>
    <n v="100"/>
    <s v="NA"/>
    <s v="NA"/>
    <s v="NA"/>
    <s v="NA"/>
    <s v="NA"/>
    <s v="NA"/>
    <n v="0"/>
    <n v="0"/>
    <n v="0"/>
    <n v="0"/>
    <n v="0"/>
    <n v="0"/>
    <n v="0"/>
    <n v="0"/>
    <n v="0"/>
    <n v="100"/>
    <n v="100"/>
    <n v="100"/>
    <n v="0"/>
    <n v="0"/>
    <n v="0"/>
    <n v="0"/>
    <n v="0"/>
    <n v="0"/>
    <s v="NA"/>
    <s v="NA"/>
    <s v="NA"/>
    <s v="NA"/>
    <s v="NA"/>
    <s v="NA"/>
    <n v="0"/>
    <n v="0"/>
    <n v="0"/>
    <n v="0"/>
    <n v="0"/>
    <n v="0"/>
    <n v="0"/>
    <n v="0"/>
    <n v="0"/>
    <n v="100"/>
    <n v="100"/>
    <n v="100"/>
    <n v="0"/>
    <n v="0"/>
    <n v="0"/>
    <n v="100"/>
    <n v="100"/>
    <n v="100"/>
    <n v="0"/>
    <n v="0"/>
    <n v="0"/>
    <n v="0"/>
    <n v="0"/>
    <n v="0"/>
    <n v="0"/>
    <n v="0"/>
    <n v="0"/>
    <n v="77.634960000000007"/>
    <n v="50"/>
    <n v="91.184790000000007"/>
    <n v="0"/>
    <n v="0"/>
    <n v="0"/>
    <n v="0"/>
    <n v="0"/>
    <n v="0"/>
    <n v="22.36504"/>
    <n v="50"/>
    <n v="8.8152150000000002"/>
    <s v="NA"/>
    <s v="NA"/>
    <s v="NA"/>
    <s v="NA"/>
    <s v="NA"/>
    <s v="NA"/>
    <s v="NA"/>
    <s v="NA"/>
    <s v="NA"/>
    <s v="NA"/>
    <s v="NA"/>
    <s v="NA"/>
    <s v="NA"/>
    <s v="NA"/>
    <s v="NA"/>
    <b v="0"/>
    <n v="0"/>
    <b v="0"/>
    <n v="0"/>
    <b v="0"/>
    <n v="0"/>
    <b v="0"/>
    <n v="0"/>
    <b v="1"/>
    <n v="100"/>
    <b v="0"/>
    <n v="0"/>
    <b v="0"/>
    <n v="0"/>
    <b v="0"/>
    <n v="0"/>
    <n v="27.646129999999999"/>
    <n v="71.428569999999993"/>
    <n v="0"/>
    <n v="0"/>
    <n v="0"/>
    <n v="0"/>
    <n v="0"/>
    <n v="0"/>
    <n v="0"/>
    <n v="72.353870000000001"/>
    <n v="28.571429999999999"/>
    <n v="100"/>
    <n v="0"/>
    <n v="0"/>
    <n v="0"/>
    <n v="0"/>
    <n v="0"/>
    <n v="0"/>
    <n v="0"/>
    <n v="0"/>
    <n v="0"/>
    <n v="0"/>
    <n v="0"/>
    <n v="0"/>
    <n v="0"/>
    <n v="0"/>
    <n v="0"/>
    <n v="72.353870000000001"/>
    <n v="28.571429999999999"/>
    <n v="100"/>
    <n v="0"/>
    <n v="0"/>
    <n v="0"/>
    <n v="0"/>
    <n v="0"/>
    <n v="0"/>
    <n v="27.646129999999999"/>
    <n v="71.428569999999993"/>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NA"/>
    <s v="None"/>
    <s v="NA"/>
    <s v="NA"/>
    <s v="NA"/>
    <s v="NA"/>
    <s v="NA"/>
    <s v="NA"/>
    <s v="NA"/>
    <s v="NA"/>
    <s v="NA"/>
    <s v="NA"/>
    <s v="NA"/>
    <s v="Evaporative"/>
    <s v="NA"/>
    <s v="DX - Air"/>
    <s v="NA"/>
    <s v="NA"/>
    <s v="NA"/>
    <s v="NA"/>
    <s v="NA"/>
    <s v="NA"/>
    <s v="NA"/>
    <s v="NA"/>
    <b v="0"/>
    <b v="0"/>
    <b v="0"/>
    <b v="0"/>
    <b v="0"/>
    <b v="1"/>
    <b v="0"/>
    <b v="0"/>
    <b v="0"/>
    <b v="0"/>
    <b v="0"/>
    <n v="7.4953130000000003"/>
    <n v="10"/>
    <n v="10"/>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14.868589999999999"/>
    <n v="13.18868"/>
    <s v="actual"/>
    <n v="24994.1"/>
    <n v="22170.16"/>
    <n v="1977.2919999999999"/>
    <n v="1677.933"/>
    <n v="1865.8710000000001"/>
    <n v="1878.37"/>
    <n v="2214.759"/>
    <n v="2754.3229999999999"/>
    <n v="4375.3860000000004"/>
    <n v="2970.6669999999999"/>
    <n v="1997.125"/>
    <n v="1208.742"/>
    <n v="1004.633"/>
    <n v="1069"/>
    <n v="1556.001"/>
    <n v="1405.421"/>
    <n v="1556.001"/>
    <n v="1521.3510000000001"/>
    <n v="1659.6220000000001"/>
    <n v="2070.54"/>
    <n v="2918.6109999999999"/>
    <n v="2892.7060000000001"/>
    <n v="1956.557"/>
    <n v="1571.5450000000001"/>
    <n v="1505.808"/>
    <n v="1556.001"/>
    <s v="NA"/>
    <s v="NA"/>
    <s v="no gas"/>
    <s v="NA"/>
    <s v="NA"/>
    <s v="NA"/>
    <s v="NA"/>
    <s v="NA"/>
    <s v="NA"/>
    <s v="NA"/>
    <s v="NA"/>
    <s v="NA"/>
    <s v="NA"/>
    <s v="NA"/>
    <s v="NA"/>
    <s v="NA"/>
    <s v="NA"/>
    <s v="NA"/>
    <s v="NA"/>
    <s v="NA"/>
    <s v="NA"/>
    <s v="NA"/>
    <s v="NA"/>
    <s v="NA"/>
    <s v="NA"/>
    <s v="NA"/>
    <s v="NA"/>
    <s v="NA"/>
    <s v="NA"/>
  </r>
  <r>
    <x v="249"/>
    <x v="1"/>
    <s v="core"/>
    <x v="1"/>
    <x v="0"/>
    <s v="&lt;50,001"/>
    <s v="urban"/>
    <n v="59"/>
    <n v="127.1157"/>
    <n v="316518"/>
    <n v="316518"/>
    <n v="316518"/>
    <n v="1981"/>
    <n v="1981"/>
    <s v="1981-2003"/>
    <s v="F"/>
    <m/>
    <s v="Pre-school"/>
    <m/>
    <s v="School"/>
    <s v="Education"/>
    <s v="K-12"/>
    <b v="0"/>
    <s v="Classroom"/>
    <n v="77"/>
    <s v="Dining"/>
    <n v="9"/>
    <s v="Kitchen"/>
    <n v="8"/>
    <n v="0"/>
    <n v="0"/>
    <n v="0"/>
    <n v="2490"/>
    <n v="2490"/>
    <n v="0"/>
    <x v="4"/>
    <n v="100"/>
    <n v="0"/>
    <n v="100"/>
    <n v="100"/>
    <n v="100"/>
    <n v="0"/>
    <n v="0"/>
    <n v="1"/>
    <n v="0"/>
    <n v="17"/>
    <s v="S"/>
    <n v="0"/>
    <n v="5752"/>
    <n v="579"/>
    <s v="&lt; 6000 HDD"/>
    <n v="100"/>
    <n v="0"/>
    <n v="0"/>
    <s v="No"/>
    <n v="60"/>
    <n v="65"/>
    <n v="65"/>
    <n v="65"/>
    <n v="0"/>
    <n v="0"/>
    <n v="0"/>
    <s v="60-79 Hrs/Wk"/>
    <n v="50"/>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241"/>
    <n v="0"/>
    <n v="10"/>
    <n v="2410"/>
    <n v="10"/>
    <n v="0"/>
    <n v="0"/>
    <n v="0"/>
    <n v="100"/>
    <n v="0"/>
    <n v="0"/>
    <n v="0"/>
    <n v="0"/>
    <n v="0"/>
    <n v="100"/>
    <n v="0"/>
    <n v="0"/>
    <n v="0"/>
    <n v="241"/>
    <n v="0"/>
    <n v="100"/>
    <n v="0"/>
    <s v="P"/>
    <n v="100"/>
    <s v="Age of Building"/>
    <n v="100"/>
    <n v="0"/>
    <n v="0"/>
    <n v="0"/>
    <n v="0"/>
    <n v="0"/>
    <n v="0"/>
    <n v="100"/>
    <n v="0"/>
    <n v="2676.585"/>
    <n v="0"/>
    <n v="100"/>
    <n v="0"/>
    <n v="0"/>
    <b v="0"/>
    <n v="0"/>
    <n v="100"/>
    <n v="0"/>
    <n v="0"/>
    <n v="0"/>
    <n v="1.1849989999999999"/>
    <n v="1.1849989999999999"/>
    <s v="NA"/>
    <n v="0"/>
    <n v="0.66786100000000004"/>
    <n v="2950.6480000000001"/>
    <s v="NA"/>
    <n v="0"/>
    <n v="1662.973"/>
    <n v="8"/>
    <n v="8"/>
    <s v="Y"/>
    <n v="100"/>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1.26243"/>
    <n v="20.067419999999998"/>
    <n v="11.26243"/>
    <n v="0"/>
    <n v="0"/>
    <n v="0"/>
    <n v="88.737570000000005"/>
    <n v="79.932580000000002"/>
    <n v="88.737570000000005"/>
    <n v="0"/>
    <n v="0"/>
    <n v="0"/>
    <n v="100"/>
    <n v="100"/>
    <n v="100"/>
    <n v="0"/>
    <n v="0"/>
    <n v="0"/>
    <n v="0"/>
    <n v="0"/>
    <n v="0"/>
    <n v="0"/>
    <n v="0"/>
    <n v="0"/>
    <s v="NA"/>
    <s v="NA"/>
    <s v="NA"/>
    <s v="NA"/>
    <s v="NA"/>
    <s v="NA"/>
    <s v="NA"/>
    <s v="NA"/>
    <s v="NA"/>
    <s v="NA"/>
    <s v="NA"/>
    <s v="NA"/>
    <s v="NA"/>
    <s v="NA"/>
    <s v="NA"/>
    <b v="0"/>
    <n v="0"/>
    <b v="0"/>
    <n v="0"/>
    <b v="0"/>
    <n v="0"/>
    <b v="0"/>
    <n v="0"/>
    <b v="1"/>
    <n v="100"/>
    <b v="0"/>
    <n v="0"/>
    <b v="0"/>
    <n v="0"/>
    <b v="0"/>
    <n v="0"/>
    <n v="45.641159999999999"/>
    <n v="80"/>
    <n v="41.548270000000002"/>
    <n v="0"/>
    <n v="0"/>
    <n v="0"/>
    <n v="0"/>
    <n v="0"/>
    <n v="0"/>
    <n v="54.358840000000001"/>
    <n v="20"/>
    <n v="58.451729999999998"/>
    <n v="0"/>
    <n v="0"/>
    <n v="0"/>
    <n v="0"/>
    <n v="0"/>
    <n v="0"/>
    <n v="0"/>
    <n v="0"/>
    <n v="0"/>
    <n v="4.1491959999999999"/>
    <n v="30"/>
    <n v="2.6984029999999999"/>
    <n v="0"/>
    <n v="0"/>
    <n v="0"/>
    <n v="88.634810000000002"/>
    <n v="50"/>
    <n v="95.308459999999997"/>
    <n v="0"/>
    <n v="0"/>
    <n v="0"/>
    <n v="7.2159930000000001"/>
    <n v="20"/>
    <n v="1.993133"/>
    <n v="0"/>
    <n v="0"/>
    <n v="0"/>
    <b v="1"/>
    <n v="54.358840000000001"/>
    <b v="0"/>
    <n v="0"/>
    <b v="0"/>
    <n v="0"/>
    <b v="1"/>
    <n v="45.64115999999999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33.333329999999997"/>
    <n v="66.666669999999996"/>
    <s v="Furnace"/>
    <s v="Natural Gas"/>
    <s v="None"/>
    <s v="10-19 Years"/>
    <s v="Heat Pump"/>
    <s v="Electricity"/>
    <s v="None"/>
    <s v="10-19 Years"/>
    <s v="NA"/>
    <s v="NA"/>
    <s v="NA"/>
    <s v="NA"/>
    <s v="NA"/>
    <s v="NA"/>
    <s v="NA"/>
    <s v="NA"/>
    <s v="DX - Air"/>
    <s v="10-19 Years"/>
    <s v="None"/>
    <s v="NA"/>
    <s v="NA"/>
    <s v="NA"/>
    <s v="NA"/>
    <s v="NA"/>
    <s v="NA"/>
    <s v="NA"/>
    <s v="NA"/>
    <b v="0"/>
    <b v="0"/>
    <b v="0"/>
    <b v="0"/>
    <b v="0"/>
    <b v="0"/>
    <b v="0"/>
    <b v="0"/>
    <b v="0"/>
    <b v="0"/>
    <b v="0"/>
    <n v="38"/>
    <n v="18"/>
    <n v="18"/>
    <n v="100"/>
    <n v="0"/>
    <n v="0"/>
    <n v="0"/>
    <n v="0"/>
    <n v="0"/>
    <n v="100"/>
    <n v="0"/>
    <s v="NA"/>
    <s v="NA"/>
    <s v="NA"/>
    <s v="NA"/>
    <s v="NA"/>
    <s v="NA"/>
    <s v="NA"/>
    <s v="NA"/>
    <s v="NA"/>
    <s v="NA"/>
    <s v="NA"/>
    <s v="NA"/>
    <s v="NA"/>
    <s v="NA"/>
    <s v="NA"/>
    <s v="NA"/>
    <s v="NA"/>
    <s v="NA"/>
    <s v="NA"/>
    <s v="NA"/>
    <n v="0"/>
    <n v="0"/>
    <n v="0"/>
    <n v="0"/>
    <n v="1"/>
    <n v="0"/>
    <n v="0"/>
    <b v="0"/>
    <b v="0"/>
    <b v="0"/>
    <b v="0"/>
    <b v="1"/>
    <b v="0"/>
    <n v="211"/>
    <s v="N"/>
    <s v="N"/>
    <s v="N"/>
    <s v="N"/>
    <s v="N"/>
    <s v="E"/>
    <s v="E"/>
    <s v="NA"/>
    <s v="NA"/>
    <s v="NA"/>
    <s v="NA"/>
    <s v="NA"/>
    <s v="NA"/>
    <s v="NA"/>
    <s v="NA"/>
    <n v="0"/>
    <n v="0"/>
    <n v="0"/>
    <x v="1"/>
    <s v="NA"/>
    <s v="NA"/>
    <n v="0"/>
    <n v="0"/>
    <n v="0"/>
    <s v="NA"/>
    <s v="NA"/>
    <s v="NA"/>
    <s v="NA"/>
    <s v="NA"/>
    <s v="NA"/>
    <n v="0"/>
    <n v="1"/>
    <n v="0"/>
    <n v="0"/>
    <n v="1"/>
    <n v="2"/>
    <n v="0"/>
    <n v="0"/>
    <n v="0"/>
    <n v="0"/>
    <n v="13.148870000000001"/>
    <n v="108.1482"/>
    <s v="model"/>
    <n v="32740.7"/>
    <n v="269289"/>
    <s v="NA"/>
    <s v="NA"/>
    <s v="NA"/>
    <s v="NA"/>
    <s v="NA"/>
    <s v="NA"/>
    <s v="NA"/>
    <s v="NA"/>
    <s v="NA"/>
    <s v="NA"/>
    <s v="NA"/>
    <s v="NA"/>
    <s v="NA"/>
    <s v="NA"/>
    <s v="NA"/>
    <s v="NA"/>
    <s v="NA"/>
    <s v="NA"/>
    <s v="NA"/>
    <s v="NA"/>
    <s v="NA"/>
    <s v="NA"/>
    <s v="NA"/>
    <s v="NA"/>
    <n v="0.57391199999999998"/>
    <n v="5.4252409999999998"/>
    <s v="model"/>
    <n v="1429.0419999999999"/>
    <n v="13508.85"/>
    <s v="NA"/>
    <s v="NA"/>
    <s v="NA"/>
    <s v="NA"/>
    <s v="NA"/>
    <s v="NA"/>
    <s v="NA"/>
    <s v="NA"/>
    <s v="NA"/>
    <s v="NA"/>
    <s v="NA"/>
    <s v="NA"/>
    <s v="NA"/>
    <s v="NA"/>
    <s v="NA"/>
    <s v="NA"/>
    <s v="NA"/>
    <s v="NA"/>
    <s v="NA"/>
    <s v="NA"/>
    <s v="NA"/>
    <s v="NA"/>
    <s v="NA"/>
    <s v="NA"/>
  </r>
  <r>
    <x v="250"/>
    <x v="2"/>
    <s v="core"/>
    <x v="6"/>
    <x v="0"/>
    <s v="20,001-100,000"/>
    <s v="rural"/>
    <n v="28"/>
    <n v="111.91379999999999"/>
    <n v="2350190"/>
    <n v="2350190"/>
    <n v="2350190"/>
    <n v="1970"/>
    <n v="1970"/>
    <s v="Pre-1980"/>
    <s v="F"/>
    <m/>
    <s v="Office- Admin, Professional, Government, Financial"/>
    <m/>
    <s v="Office"/>
    <s v="Office"/>
    <s v="Medium Office"/>
    <b v="0"/>
    <s v="Office"/>
    <n v="68"/>
    <s v="NA"/>
    <n v="0"/>
    <s v="NA"/>
    <n v="0"/>
    <n v="32"/>
    <n v="0"/>
    <n v="0"/>
    <n v="21000"/>
    <n v="21000"/>
    <n v="0"/>
    <x v="1"/>
    <n v="100"/>
    <n v="0"/>
    <n v="100"/>
    <n v="100"/>
    <n v="100"/>
    <n v="0"/>
    <n v="0"/>
    <n v="2"/>
    <n v="0"/>
    <n v="39"/>
    <s v="S"/>
    <n v="0"/>
    <n v="4980"/>
    <n v="68"/>
    <s v="&lt; 6000 HDD"/>
    <n v="100"/>
    <n v="0"/>
    <n v="0"/>
    <s v="Yes"/>
    <n v="45"/>
    <n v="50"/>
    <n v="168"/>
    <n v="50"/>
    <n v="0"/>
    <n v="0"/>
    <n v="0"/>
    <s v="40-49 Hrs/Wk"/>
    <n v="52"/>
    <b v="1"/>
    <b v="0"/>
    <b v="0"/>
    <b v="0"/>
    <b v="0"/>
    <b v="0"/>
    <b v="0"/>
    <b v="0"/>
    <b v="0"/>
    <s v="NA"/>
    <s v="NA"/>
    <s v="NA"/>
    <s v="NA"/>
    <s v="Yes"/>
    <n v="8"/>
    <n v="100"/>
    <s v="No"/>
    <s v="No"/>
    <s v="NA"/>
    <s v="NA"/>
    <s v="No"/>
    <s v="No"/>
    <s v="NA"/>
    <s v="NA"/>
    <s v="No"/>
    <s v="Yes"/>
    <n v="3"/>
    <n v="33"/>
    <s v="No"/>
    <s v="No"/>
    <s v="NA"/>
    <s v="NA"/>
    <s v="No"/>
    <s v="No"/>
    <s v="NA"/>
    <s v="NA"/>
    <s v="Unknown"/>
    <s v="Yes"/>
    <n v="5"/>
    <n v="50"/>
    <s v="No"/>
    <s v="Yes"/>
    <n v="5"/>
    <n v="33"/>
    <s v="No"/>
    <n v="468"/>
    <n v="468"/>
    <n v="11"/>
    <n v="10296"/>
    <n v="22"/>
    <n v="50"/>
    <n v="0"/>
    <n v="0"/>
    <n v="0"/>
    <n v="0"/>
    <n v="0"/>
    <n v="50"/>
    <n v="0"/>
    <n v="0"/>
    <n v="50"/>
    <n v="0"/>
    <n v="50"/>
    <n v="0"/>
    <n v="2265.12"/>
    <n v="40.909089999999999"/>
    <n v="59.090910000000001"/>
    <n v="0"/>
    <s v="P"/>
    <n v="14.772729999999999"/>
    <s v="0-5 years"/>
    <n v="100"/>
    <n v="0"/>
    <n v="0"/>
    <n v="0"/>
    <n v="100"/>
    <n v="0"/>
    <n v="0"/>
    <n v="0"/>
    <n v="0"/>
    <n v="11141.06"/>
    <n v="50"/>
    <n v="50"/>
    <n v="0"/>
    <n v="0"/>
    <b v="0"/>
    <n v="0"/>
    <n v="0"/>
    <n v="0"/>
    <n v="100"/>
    <n v="0"/>
    <n v="1.175027"/>
    <n v="1.175027"/>
    <s v="NA"/>
    <n v="0"/>
    <n v="9.2094999999999996E-2"/>
    <n v="24675.58"/>
    <s v="NA"/>
    <n v="0"/>
    <n v="1934"/>
    <n v="10.01418"/>
    <n v="10"/>
    <s v="Y"/>
    <n v="15"/>
    <n v="0"/>
    <n v="0"/>
    <n v="0"/>
    <n v="94.668760000000006"/>
    <n v="82.163259999999994"/>
    <n v="96.213650000000001"/>
    <n v="0"/>
    <n v="0"/>
    <n v="0"/>
    <n v="3.3639269999999999"/>
    <n v="9.2233059999999991"/>
    <n v="1.90185"/>
    <n v="0"/>
    <n v="0"/>
    <n v="0"/>
    <n v="1.544581"/>
    <n v="0.61524599999999996"/>
    <n v="1.443859"/>
    <n v="0.42272799999999999"/>
    <n v="7.9981929999999997"/>
    <n v="0.44064199999999998"/>
    <n v="0"/>
    <n v="0"/>
    <n v="0"/>
    <n v="0"/>
    <n v="0"/>
    <n v="0"/>
    <n v="0"/>
    <n v="0"/>
    <n v="0"/>
    <n v="100"/>
    <n v="100"/>
    <n v="100"/>
    <n v="0"/>
    <n v="0"/>
    <n v="0"/>
    <n v="100"/>
    <n v="100"/>
    <n v="100"/>
    <s v="NA"/>
    <s v="NA"/>
    <s v="NA"/>
    <s v="NA"/>
    <s v="NA"/>
    <s v="NA"/>
    <s v="NA"/>
    <s v="NA"/>
    <s v="NA"/>
    <s v="NA"/>
    <s v="NA"/>
    <s v="NA"/>
    <s v="NA"/>
    <s v="NA"/>
    <s v="NA"/>
    <s v="NA"/>
    <s v="NA"/>
    <s v="NA"/>
    <n v="0"/>
    <n v="0"/>
    <n v="0"/>
    <n v="100"/>
    <n v="100"/>
    <n v="100"/>
    <n v="0"/>
    <n v="0"/>
    <n v="0"/>
    <n v="13.30082"/>
    <n v="18.707129999999999"/>
    <n v="13.30082"/>
    <n v="86.699179999999998"/>
    <n v="81.292869999999994"/>
    <n v="86.699179999999998"/>
    <n v="0"/>
    <n v="0"/>
    <n v="0"/>
    <s v="NA"/>
    <s v="NA"/>
    <s v="NA"/>
    <s v="NA"/>
    <s v="NA"/>
    <s v="NA"/>
    <s v="NA"/>
    <s v="NA"/>
    <s v="NA"/>
    <s v="NA"/>
    <s v="NA"/>
    <s v="NA"/>
    <n v="1.544581"/>
    <n v="0.61524599999999996"/>
    <n v="1.443859"/>
    <n v="94.668760000000006"/>
    <n v="82.163259999999994"/>
    <n v="96.213650000000001"/>
    <n v="0"/>
    <n v="0"/>
    <n v="0"/>
    <n v="0"/>
    <n v="0"/>
    <n v="0"/>
    <n v="3.786654"/>
    <n v="17.221499999999999"/>
    <n v="2.342492"/>
    <n v="0"/>
    <n v="0"/>
    <n v="0"/>
    <n v="0"/>
    <n v="0"/>
    <n v="0"/>
    <n v="0"/>
    <n v="0"/>
    <n v="0"/>
    <n v="100"/>
    <n v="100"/>
    <n v="100"/>
    <n v="0"/>
    <n v="0"/>
    <n v="0"/>
    <s v="NA"/>
    <s v="NA"/>
    <s v="NA"/>
    <s v="NA"/>
    <s v="NA"/>
    <s v="NA"/>
    <s v="NA"/>
    <s v="NA"/>
    <s v="NA"/>
    <s v="NA"/>
    <s v="NA"/>
    <s v="NA"/>
    <s v="NA"/>
    <s v="NA"/>
    <s v="NA"/>
    <s v="NA"/>
    <n v="0"/>
    <n v="0"/>
    <n v="0"/>
    <n v="33.350569999999998"/>
    <n v="15"/>
    <n v="38.404409999999999"/>
    <n v="0"/>
    <n v="0"/>
    <n v="0"/>
    <n v="66.649429999999995"/>
    <n v="85"/>
    <n v="61.595590000000001"/>
    <n v="0"/>
    <n v="0"/>
    <n v="0"/>
    <n v="0"/>
    <n v="0"/>
    <n v="0"/>
    <n v="0"/>
    <n v="0"/>
    <n v="0"/>
    <n v="33.298859999999998"/>
    <n v="70"/>
    <n v="23.191189999999999"/>
    <n v="0"/>
    <n v="0"/>
    <n v="0"/>
    <n v="66.701139999999995"/>
    <n v="30"/>
    <n v="76.808809999999994"/>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10-19 Years"/>
    <s v="Heat Pump"/>
    <s v="Electricity"/>
    <s v="None"/>
    <s v="0-4 Years"/>
    <s v="NA"/>
    <s v="NA"/>
    <s v="NA"/>
    <s v="NA"/>
    <s v="NA"/>
    <s v="NA"/>
    <s v="NA"/>
    <s v="NA"/>
    <s v="DX - Air"/>
    <s v="10-19 Years"/>
    <s v="DX - Air"/>
    <s v="0-4 Years"/>
    <s v="NA"/>
    <s v="NA"/>
    <s v="NA"/>
    <s v="NA"/>
    <s v="NA"/>
    <s v="NA"/>
    <s v="NA"/>
    <b v="0"/>
    <b v="0"/>
    <b v="0"/>
    <b v="0"/>
    <b v="0"/>
    <b v="1"/>
    <b v="0"/>
    <b v="0"/>
    <b v="0"/>
    <b v="0"/>
    <b v="0"/>
    <n v="30.707999999999998"/>
    <n v="3"/>
    <n v="3"/>
    <n v="100"/>
    <n v="0"/>
    <n v="0"/>
    <n v="0"/>
    <n v="0"/>
    <n v="100"/>
    <n v="0"/>
    <n v="0"/>
    <s v="NA"/>
    <s v="NA"/>
    <s v="NA"/>
    <s v="NA"/>
    <s v="NA"/>
    <s v="NA"/>
    <s v="NA"/>
    <s v="NA"/>
    <s v="NA"/>
    <s v="NA"/>
    <s v="NA"/>
    <s v="NA"/>
    <s v="NA"/>
    <s v="NA"/>
    <s v="NA"/>
    <s v="NA"/>
    <s v="NA"/>
    <s v="NA"/>
    <s v="NA"/>
    <s v="NA"/>
    <n v="0"/>
    <n v="0"/>
    <n v="0"/>
    <n v="0"/>
    <n v="0"/>
    <n v="1"/>
    <n v="1"/>
    <b v="0"/>
    <b v="0"/>
    <b v="0"/>
    <b v="0"/>
    <b v="1"/>
    <b v="0"/>
    <n v="130"/>
    <s v="N"/>
    <s v="N"/>
    <s v="N"/>
    <s v="N"/>
    <s v="N"/>
    <s v="N"/>
    <s v="E"/>
    <s v="NA"/>
    <s v="NA"/>
    <s v="NA"/>
    <b v="0"/>
    <s v="N"/>
    <n v="0"/>
    <n v="0"/>
    <n v="0"/>
    <n v="0"/>
    <n v="0"/>
    <n v="0"/>
    <x v="0"/>
    <n v="0"/>
    <s v="N"/>
    <n v="0"/>
    <n v="0"/>
    <n v="0"/>
    <b v="0"/>
    <b v="0"/>
    <s v="None"/>
    <b v="0"/>
    <b v="0"/>
    <s v="None"/>
    <n v="0"/>
    <n v="98"/>
    <n v="10"/>
    <n v="6"/>
    <n v="12"/>
    <n v="0"/>
    <n v="0"/>
    <n v="0"/>
    <n v="0"/>
    <n v="0"/>
    <n v="11.762930000000001"/>
    <n v="11.77046"/>
    <s v="actual"/>
    <n v="247021.5"/>
    <n v="247179.6"/>
    <n v="30543.32"/>
    <n v="24040.83"/>
    <n v="21413.119999999999"/>
    <n v="17539.849999999999"/>
    <n v="14709.71"/>
    <n v="13882.23"/>
    <n v="15249.89"/>
    <n v="15378.79"/>
    <n v="15223.38"/>
    <n v="19525.009999999998"/>
    <n v="28254.61"/>
    <n v="31260.82"/>
    <n v="28654.84"/>
    <n v="23719.05"/>
    <n v="23276.06"/>
    <n v="18698.82"/>
    <n v="14385.23"/>
    <n v="12004.33"/>
    <n v="18507.62"/>
    <n v="25925.84"/>
    <n v="13624.56"/>
    <n v="17232.830000000002"/>
    <n v="22906.94"/>
    <n v="28243.53"/>
    <s v="NA"/>
    <s v="NA"/>
    <s v="no gas"/>
    <s v="NA"/>
    <s v="NA"/>
    <s v="NA"/>
    <s v="NA"/>
    <s v="NA"/>
    <s v="NA"/>
    <s v="NA"/>
    <s v="NA"/>
    <s v="NA"/>
    <s v="NA"/>
    <s v="NA"/>
    <s v="NA"/>
    <s v="NA"/>
    <s v="NA"/>
    <s v="NA"/>
    <s v="NA"/>
    <s v="NA"/>
    <s v="NA"/>
    <s v="NA"/>
    <s v="NA"/>
    <s v="NA"/>
    <s v="NA"/>
    <s v="NA"/>
    <s v="NA"/>
    <s v="NA"/>
    <s v="NA"/>
  </r>
  <r>
    <x v="251"/>
    <x v="1"/>
    <s v="core"/>
    <x v="0"/>
    <x v="0"/>
    <s v="&lt;100,001"/>
    <s v="urban"/>
    <n v="51"/>
    <n v="58.928809999999999"/>
    <n v="4240223"/>
    <n v="4240223"/>
    <n v="4240223"/>
    <n v="1978"/>
    <n v="1978"/>
    <s v="Pre-1980"/>
    <s v="F"/>
    <m/>
    <s v="Hotel"/>
    <m/>
    <s v="Hotel-Motel"/>
    <s v="Lodging"/>
    <s v="Lodging"/>
    <b v="1"/>
    <s v="Guest Room"/>
    <n v="65.000569999999996"/>
    <s v="Dining"/>
    <n v="14.47293"/>
    <s v="Assembly / Recreation"/>
    <n v="2.5658120000000002"/>
    <n v="17.96068"/>
    <n v="0"/>
    <n v="0"/>
    <n v="71955"/>
    <n v="71955"/>
    <n v="0"/>
    <x v="2"/>
    <n v="100"/>
    <n v="0"/>
    <n v="0"/>
    <n v="100"/>
    <n v="0"/>
    <n v="0"/>
    <n v="0"/>
    <n v="6"/>
    <n v="1"/>
    <n v="0"/>
    <s v="S"/>
    <n v="0"/>
    <n v="6325"/>
    <n v="648"/>
    <s v="6000-8000 HDD"/>
    <n v="88"/>
    <n v="12"/>
    <n v="1"/>
    <s v="Yes"/>
    <n v="150.63849999999999"/>
    <n v="45.281860000000002"/>
    <n v="45.281860000000002"/>
    <n v="45.281860000000002"/>
    <n v="1"/>
    <n v="1"/>
    <n v="0.855271"/>
    <s v="120-168 Hrs/Wk"/>
    <n v="52"/>
    <b v="1"/>
    <b v="1"/>
    <b v="0"/>
    <b v="0"/>
    <b v="0"/>
    <b v="0"/>
    <b v="1"/>
    <b v="0"/>
    <b v="0"/>
    <s v="NA"/>
    <s v="NA"/>
    <s v="NA"/>
    <s v="NA"/>
    <s v="Yes"/>
    <n v="6"/>
    <n v="60"/>
    <s v="No"/>
    <s v="Yes"/>
    <n v="6"/>
    <n v="60"/>
    <s v="No"/>
    <s v="No"/>
    <s v="NA"/>
    <s v="NA"/>
    <s v="No"/>
    <s v="Yes"/>
    <n v="6"/>
    <n v="60"/>
    <s v="Yes"/>
    <s v="No"/>
    <s v="NA"/>
    <s v="NA"/>
    <s v="No"/>
    <s v="Yes"/>
    <n v="6"/>
    <n v="100"/>
    <s v="No"/>
    <s v="No"/>
    <s v="NA"/>
    <s v="NA"/>
    <s v="No"/>
    <s v="Unknown"/>
    <s v="NA"/>
    <s v="NA"/>
    <s v="No"/>
    <n v="621"/>
    <n v="629"/>
    <n v="11"/>
    <n v="41426"/>
    <n v="70"/>
    <n v="0"/>
    <n v="0"/>
    <n v="100"/>
    <n v="0"/>
    <n v="0"/>
    <n v="0"/>
    <n v="0"/>
    <n v="0"/>
    <n v="100"/>
    <n v="0"/>
    <n v="0"/>
    <n v="0"/>
    <n v="0"/>
    <n v="28998.2"/>
    <n v="0"/>
    <n v="100"/>
    <n v="0"/>
    <s v="P"/>
    <n v="14.28571"/>
    <s v="Age of Building"/>
    <n v="100"/>
    <n v="0"/>
    <n v="0"/>
    <n v="0"/>
    <n v="0"/>
    <n v="0"/>
    <n v="100"/>
    <n v="0"/>
    <n v="0"/>
    <n v="19800"/>
    <n v="57.070709999999998"/>
    <n v="42.929290000000002"/>
    <n v="0"/>
    <n v="0"/>
    <b v="1"/>
    <n v="279"/>
    <n v="14.47293"/>
    <n v="85.527069999999995"/>
    <n v="0"/>
    <n v="0"/>
    <n v="0.64386600000000005"/>
    <n v="0.64386600000000005"/>
    <s v="NA"/>
    <n v="1.668E-3"/>
    <n v="4.2666000000000003E-2"/>
    <n v="46329.41"/>
    <s v="NA"/>
    <n v="120"/>
    <n v="3070"/>
    <n v="6.0851090000000001"/>
    <n v="8.0489730000000002"/>
    <s v="Y"/>
    <n v="50"/>
    <n v="0"/>
    <n v="0"/>
    <n v="0"/>
    <n v="18.91778"/>
    <n v="9.4407289999999993"/>
    <n v="32.387549999999997"/>
    <n v="0"/>
    <n v="0"/>
    <n v="0"/>
    <n v="61.566090000000003"/>
    <n v="63.766950000000001"/>
    <n v="58.633960000000002"/>
    <n v="0"/>
    <n v="0"/>
    <n v="0"/>
    <n v="0"/>
    <n v="0"/>
    <n v="0"/>
    <n v="0.80245200000000005"/>
    <n v="2.640155"/>
    <n v="1.4090370000000001"/>
    <n v="18.71368"/>
    <n v="24.152170000000002"/>
    <n v="7.5694460000000001"/>
    <n v="0"/>
    <n v="0"/>
    <n v="0"/>
    <s v="NA"/>
    <s v="NA"/>
    <s v="NA"/>
    <s v="NA"/>
    <s v="NA"/>
    <s v="NA"/>
    <n v="100"/>
    <n v="100"/>
    <n v="100"/>
    <n v="0"/>
    <n v="0"/>
    <n v="0"/>
    <n v="0"/>
    <n v="0"/>
    <n v="0"/>
    <n v="6.9243620000000004"/>
    <n v="1.4765649999999999"/>
    <n v="6.9243620000000004"/>
    <n v="0"/>
    <n v="0"/>
    <n v="0"/>
    <n v="93.075640000000007"/>
    <n v="98.523430000000005"/>
    <n v="93.075640000000007"/>
    <n v="0"/>
    <n v="0"/>
    <n v="0"/>
    <n v="0"/>
    <n v="0"/>
    <n v="0"/>
    <s v="NA"/>
    <s v="NA"/>
    <s v="NA"/>
    <s v="NA"/>
    <s v="NA"/>
    <s v="NA"/>
    <n v="0"/>
    <n v="0"/>
    <n v="0"/>
    <n v="82.078760000000003"/>
    <n v="87.295429999999996"/>
    <n v="82.078760000000003"/>
    <n v="17.921240000000001"/>
    <n v="12.70457"/>
    <n v="17.921240000000001"/>
    <n v="0"/>
    <n v="0"/>
    <n v="0"/>
    <s v="NA"/>
    <s v="NA"/>
    <s v="NA"/>
    <s v="NA"/>
    <s v="NA"/>
    <s v="NA"/>
    <s v="NA"/>
    <s v="NA"/>
    <s v="NA"/>
    <s v="NA"/>
    <s v="NA"/>
    <s v="NA"/>
    <n v="0"/>
    <n v="0"/>
    <n v="0"/>
    <n v="18.91778"/>
    <n v="9.4407289999999993"/>
    <n v="32.387549999999997"/>
    <n v="18.985769999999999"/>
    <n v="24.754899999999999"/>
    <n v="8.9171779999999998"/>
    <n v="0.742927"/>
    <n v="1.2789999999999999"/>
    <n v="0.328903"/>
    <n v="61.353520000000003"/>
    <n v="64.525369999999995"/>
    <n v="58.36636"/>
    <s v="NA"/>
    <s v="NA"/>
    <s v="NA"/>
    <s v="NA"/>
    <s v="NA"/>
    <s v="NA"/>
    <s v="NA"/>
    <s v="NA"/>
    <s v="NA"/>
    <s v="NA"/>
    <s v="NA"/>
    <s v="NA"/>
    <s v="NA"/>
    <s v="NA"/>
    <s v="NA"/>
    <b v="0"/>
    <n v="0"/>
    <b v="0"/>
    <n v="0"/>
    <b v="0"/>
    <n v="0"/>
    <b v="0"/>
    <n v="0"/>
    <b v="1"/>
    <n v="76.103769999999997"/>
    <b v="0"/>
    <n v="0"/>
    <b v="1"/>
    <n v="23.896229999999999"/>
    <b v="0"/>
    <n v="0"/>
    <n v="81.433220000000006"/>
    <n v="71.739130000000003"/>
    <n v="58.84787"/>
    <n v="0"/>
    <n v="0"/>
    <n v="0"/>
    <n v="0"/>
    <n v="0"/>
    <n v="0"/>
    <n v="18.566780000000001"/>
    <n v="28.260870000000001"/>
    <n v="41.15213"/>
    <n v="0"/>
    <n v="0"/>
    <n v="0"/>
    <n v="0"/>
    <n v="0"/>
    <n v="0"/>
    <n v="0"/>
    <n v="0"/>
    <n v="0"/>
    <n v="9.9674270000000007"/>
    <n v="19.56522"/>
    <n v="16.959569999999999"/>
    <n v="0"/>
    <n v="0"/>
    <n v="0"/>
    <n v="8.5993490000000001"/>
    <n v="8.6956520000000008"/>
    <n v="24.192550000000001"/>
    <n v="0"/>
    <n v="0"/>
    <n v="0"/>
    <n v="81.433220000000006"/>
    <n v="71.739130000000003"/>
    <n v="58.84787"/>
    <n v="0"/>
    <n v="0"/>
    <n v="0"/>
    <b v="0"/>
    <n v="0"/>
    <b v="0"/>
    <n v="0"/>
    <b v="1"/>
    <n v="63.973939999999999"/>
    <b v="1"/>
    <n v="9.9674270000000007"/>
    <b v="0"/>
    <n v="0"/>
    <b v="1"/>
    <n v="26.058630000000001"/>
    <s v="NA"/>
    <s v="NA"/>
    <s v="NA"/>
    <s v="NA"/>
    <s v="NA"/>
    <s v="NA"/>
    <s v="NA"/>
    <s v="NA"/>
    <s v="NA"/>
    <s v="NA"/>
    <s v="NA"/>
    <s v="NA"/>
    <s v="NA"/>
    <s v="NA"/>
    <s v="NA"/>
    <s v="NA"/>
    <s v="NA"/>
    <s v="NA"/>
    <s v="NA"/>
    <s v="NA"/>
    <s v="NA"/>
    <s v="NA"/>
    <s v="NA"/>
    <s v="NA"/>
    <s v="NA"/>
    <s v="NA"/>
    <s v="NA"/>
    <s v="NA"/>
    <s v="NA"/>
    <s v="NA"/>
    <s v="NA"/>
    <s v="NA"/>
    <s v="NA"/>
    <s v="NA"/>
    <s v="NA"/>
    <s v="NA"/>
    <s v="NA"/>
    <s v="Water-source HP Loop"/>
    <s v="none"/>
    <s v="NA"/>
    <s v="N"/>
    <s v="N"/>
    <s v="NA"/>
    <n v="0.83"/>
    <n v="100"/>
    <n v="0"/>
    <s v="Heat Pump"/>
    <s v="Electricity"/>
    <s v="Off-site Hot Water"/>
    <s v="10-19 Years"/>
    <s v="Heat Pump"/>
    <s v="Electricity"/>
    <s v="Off-site Hot Water"/>
    <s v="10-19 Years"/>
    <s v="NA"/>
    <s v="Off-site Hot Water"/>
    <s v="NA"/>
    <s v="NA"/>
    <s v="NA"/>
    <s v="SH"/>
    <s v="N"/>
    <s v="N"/>
    <s v="DX - Water"/>
    <s v="10-19 Years"/>
    <s v="DX - Water"/>
    <s v="10-19 Years"/>
    <n v="1"/>
    <s v="NA"/>
    <s v="NA"/>
    <s v="NA"/>
    <s v="None"/>
    <s v="NA"/>
    <s v="NA"/>
    <b v="0"/>
    <b v="0"/>
    <b v="1"/>
    <b v="0"/>
    <b v="0"/>
    <b v="0"/>
    <b v="0"/>
    <b v="0"/>
    <b v="0"/>
    <b v="0"/>
    <b v="0"/>
    <n v="1396"/>
    <n v="3.0021490000000002"/>
    <n v="6"/>
    <n v="100"/>
    <n v="0"/>
    <n v="0"/>
    <n v="0"/>
    <n v="0"/>
    <n v="0"/>
    <n v="100"/>
    <n v="0"/>
    <s v="NA"/>
    <s v="NA"/>
    <s v="NA"/>
    <s v="NA"/>
    <s v="NA"/>
    <s v="NA"/>
    <s v="NA"/>
    <s v="NA"/>
    <s v="NA"/>
    <b v="0"/>
    <n v="0"/>
    <s v="NA"/>
    <s v="NA"/>
    <b v="1"/>
    <n v="119"/>
    <s v="INC"/>
    <b v="0"/>
    <n v="0"/>
    <s v="NA"/>
    <s v="NA"/>
    <n v="3"/>
    <n v="0"/>
    <n v="4"/>
    <n v="9"/>
    <n v="1"/>
    <n v="15"/>
    <n v="1"/>
    <b v="1"/>
    <b v="0"/>
    <b v="0"/>
    <b v="0"/>
    <b v="0"/>
    <b v="0"/>
    <n v="1914"/>
    <s v="N"/>
    <s v="E"/>
    <s v="G"/>
    <s v="G"/>
    <s v="N"/>
    <s v="G"/>
    <s v="G"/>
    <s v="NA"/>
    <s v="NA"/>
    <s v="NA"/>
    <b v="1"/>
    <s v="S"/>
    <n v="100"/>
    <n v="0"/>
    <n v="3"/>
    <n v="112"/>
    <n v="58"/>
    <n v="0"/>
    <x v="0"/>
    <n v="0"/>
    <s v="N"/>
    <n v="0"/>
    <n v="0"/>
    <n v="0"/>
    <b v="0"/>
    <b v="0"/>
    <s v="None"/>
    <b v="0"/>
    <b v="0"/>
    <s v="None"/>
    <n v="0"/>
    <n v="0"/>
    <n v="0"/>
    <n v="0"/>
    <n v="0"/>
    <n v="114"/>
    <n v="0"/>
    <n v="0"/>
    <n v="0"/>
    <n v="0"/>
    <n v="13.796709999999999"/>
    <n v="1.759693"/>
    <s v="model"/>
    <n v="992742.3"/>
    <n v="126618.7"/>
    <s v="NA"/>
    <s v="NA"/>
    <s v="NA"/>
    <s v="NA"/>
    <s v="NA"/>
    <s v="NA"/>
    <s v="NA"/>
    <s v="NA"/>
    <s v="NA"/>
    <s v="NA"/>
    <s v="NA"/>
    <s v="NA"/>
    <s v="NA"/>
    <s v="NA"/>
    <s v="NA"/>
    <s v="NA"/>
    <s v="NA"/>
    <s v="NA"/>
    <s v="NA"/>
    <s v="NA"/>
    <s v="NA"/>
    <s v="NA"/>
    <s v="NA"/>
    <s v="NA"/>
    <n v="0.43425200000000003"/>
    <n v="3.2812000000000001E-2"/>
    <s v="model"/>
    <n v="31246.6"/>
    <n v="2361.0219999999999"/>
    <s v="NA"/>
    <s v="NA"/>
    <s v="NA"/>
    <s v="NA"/>
    <s v="NA"/>
    <s v="NA"/>
    <s v="NA"/>
    <s v="NA"/>
    <s v="NA"/>
    <s v="NA"/>
    <s v="NA"/>
    <s v="NA"/>
    <s v="NA"/>
    <s v="NA"/>
    <s v="NA"/>
    <s v="NA"/>
    <s v="NA"/>
    <s v="NA"/>
    <s v="NA"/>
    <s v="NA"/>
    <s v="NA"/>
    <s v="NA"/>
    <s v="NA"/>
    <s v="NA"/>
  </r>
  <r>
    <x v="252"/>
    <x v="1"/>
    <s v="core"/>
    <x v="10"/>
    <x v="0"/>
    <s v="&lt;50,001"/>
    <s v="urban"/>
    <n v="43"/>
    <n v="121.3698"/>
    <n v="224534.2"/>
    <n v="224534.2"/>
    <n v="224534.2"/>
    <n v="1975"/>
    <n v="1975"/>
    <s v="Pre-1980"/>
    <s v="F"/>
    <m/>
    <s v="Other Residential Care"/>
    <s v="Develompental Child Care"/>
    <s v="Hotel-Motel"/>
    <s v="Lodging"/>
    <s v="Lodging"/>
    <b v="0"/>
    <s v="NA"/>
    <n v="0"/>
    <s v="NA"/>
    <n v="0"/>
    <s v="NA"/>
    <n v="0"/>
    <n v="100"/>
    <n v="0"/>
    <n v="0"/>
    <n v="1850"/>
    <n v="1850"/>
    <n v="0"/>
    <x v="4"/>
    <n v="100"/>
    <n v="0"/>
    <n v="100"/>
    <n v="100"/>
    <n v="100"/>
    <n v="0"/>
    <n v="0"/>
    <n v="1"/>
    <n v="0"/>
    <n v="10"/>
    <s v="S"/>
    <n v="0"/>
    <n v="5752"/>
    <n v="579"/>
    <s v="&lt; 6000 HDD"/>
    <n v="100"/>
    <n v="0"/>
    <n v="0"/>
    <s v="No"/>
    <n v="57.5"/>
    <n v="57.5"/>
    <n v="57.5"/>
    <n v="20"/>
    <n v="0"/>
    <n v="0"/>
    <n v="0"/>
    <s v="50-59 Hrs/Wk"/>
    <n v="52"/>
    <b v="1"/>
    <b v="1"/>
    <b v="0"/>
    <b v="0"/>
    <b v="0"/>
    <b v="0"/>
    <b v="0"/>
    <b v="0"/>
    <b v="0"/>
    <s v="NA"/>
    <s v="NA"/>
    <s v="NA"/>
    <s v="NA"/>
    <s v="No"/>
    <s v="NA"/>
    <s v="NA"/>
    <s v="No"/>
    <s v="No"/>
    <s v="NA"/>
    <s v="NA"/>
    <s v="No"/>
    <s v="No"/>
    <s v="NA"/>
    <s v="NA"/>
    <s v="No"/>
    <s v="Yes"/>
    <n v="11"/>
    <n v="100"/>
    <s v="No"/>
    <s v="No"/>
    <s v="NA"/>
    <s v="NA"/>
    <s v="No"/>
    <s v="No"/>
    <s v="NA"/>
    <s v="NA"/>
    <s v="No"/>
    <s v="No"/>
    <s v="NA"/>
    <s v="NA"/>
    <s v="No"/>
    <s v="No"/>
    <s v="NA"/>
    <s v="NA"/>
    <s v="No"/>
    <n v="120"/>
    <n v="0"/>
    <n v="8"/>
    <n v="960"/>
    <n v="40"/>
    <n v="0"/>
    <n v="0"/>
    <n v="0"/>
    <n v="0"/>
    <n v="0"/>
    <n v="100"/>
    <n v="0"/>
    <n v="0"/>
    <n v="0"/>
    <n v="100"/>
    <n v="0"/>
    <n v="0"/>
    <n v="0"/>
    <n v="384"/>
    <n v="0"/>
    <n v="100"/>
    <n v="0"/>
    <s v="P"/>
    <n v="31.25"/>
    <s v="Age of Building"/>
    <n v="100"/>
    <n v="0"/>
    <n v="0"/>
    <n v="0"/>
    <n v="100"/>
    <n v="0"/>
    <n v="0"/>
    <n v="0"/>
    <n v="0"/>
    <n v="2116.86"/>
    <n v="0"/>
    <n v="0"/>
    <n v="100"/>
    <n v="0"/>
    <b v="0"/>
    <n v="0"/>
    <n v="0"/>
    <n v="0"/>
    <n v="100"/>
    <n v="0"/>
    <n v="0.48324299999999998"/>
    <n v="0.48324299999999998"/>
    <s v="NA"/>
    <n v="0"/>
    <n v="0.17130999999999999"/>
    <n v="894"/>
    <s v="NA"/>
    <n v="0"/>
    <n v="316.92340000000002"/>
    <n v="7.6879189999999999"/>
    <n v="7.6879189999999999"/>
    <s v="Y"/>
    <n v="0"/>
    <n v="0"/>
    <n v="0"/>
    <n v="0"/>
    <n v="0"/>
    <n v="0"/>
    <n v="0"/>
    <n v="31.20805"/>
    <n v="13.043480000000001"/>
    <n v="46.351999999999997"/>
    <n v="62.080539999999999"/>
    <n v="82.608699999999999"/>
    <n v="51.292879999999997"/>
    <n v="0"/>
    <n v="0"/>
    <n v="0"/>
    <n v="0"/>
    <n v="0"/>
    <n v="0"/>
    <n v="0"/>
    <n v="0"/>
    <n v="0"/>
    <n v="6.7114089999999997"/>
    <n v="4.3478260000000004"/>
    <n v="2.355118"/>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100"/>
    <n v="100"/>
    <n v="100"/>
    <n v="0"/>
    <n v="0"/>
    <n v="0"/>
    <n v="0"/>
    <n v="0"/>
    <n v="0"/>
    <n v="0"/>
    <n v="0"/>
    <n v="0"/>
    <n v="0"/>
    <n v="0"/>
    <n v="0"/>
    <n v="31.20805"/>
    <n v="13.043480000000001"/>
    <n v="46.351999999999997"/>
    <n v="0"/>
    <n v="0"/>
    <n v="0"/>
    <n v="0"/>
    <n v="0"/>
    <n v="0"/>
    <n v="68.79195"/>
    <n v="86.956519999999998"/>
    <n v="53.648000000000003"/>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5.3399020000000004"/>
    <n v="20"/>
    <n v="11.72486"/>
    <n v="0"/>
    <n v="0"/>
    <n v="0"/>
    <n v="0"/>
    <n v="0"/>
    <n v="0"/>
    <n v="0"/>
    <n v="0"/>
    <n v="0"/>
    <n v="94.6601"/>
    <n v="80"/>
    <n v="88.275139999999993"/>
    <n v="0"/>
    <n v="0"/>
    <n v="0"/>
    <b v="0"/>
    <n v="0"/>
    <b v="0"/>
    <n v="0"/>
    <b v="0"/>
    <n v="0"/>
    <b v="1"/>
    <n v="56.796059999999997"/>
    <b v="0"/>
    <n v="0"/>
    <b v="1"/>
    <n v="43.203940000000003"/>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31.146999999999998"/>
    <n v="22"/>
    <n v="22"/>
    <n v="100"/>
    <n v="0"/>
    <n v="0"/>
    <n v="0"/>
    <n v="0"/>
    <n v="0"/>
    <n v="100"/>
    <n v="0"/>
    <s v="NA"/>
    <s v="NA"/>
    <s v="NA"/>
    <s v="NA"/>
    <s v="NA"/>
    <s v="NA"/>
    <s v="NA"/>
    <s v="NA"/>
    <s v="NA"/>
    <s v="NA"/>
    <s v="NA"/>
    <s v="NA"/>
    <s v="NA"/>
    <s v="NA"/>
    <s v="NA"/>
    <s v="NA"/>
    <s v="NA"/>
    <s v="NA"/>
    <s v="NA"/>
    <s v="NA"/>
    <n v="0"/>
    <n v="0"/>
    <n v="0"/>
    <n v="0"/>
    <n v="0"/>
    <n v="0"/>
    <n v="0"/>
    <b v="0"/>
    <b v="0"/>
    <b v="0"/>
    <b v="0"/>
    <b v="1"/>
    <b v="0"/>
    <n v="128"/>
    <s v="N"/>
    <s v="N"/>
    <s v="N"/>
    <s v="N"/>
    <s v="N"/>
    <s v="E"/>
    <s v="E"/>
    <s v="NA"/>
    <s v="NA"/>
    <s v="NA"/>
    <s v="NA"/>
    <s v="NA"/>
    <s v="NA"/>
    <s v="NA"/>
    <s v="NA"/>
    <s v="NA"/>
    <n v="75"/>
    <n v="0"/>
    <x v="1"/>
    <s v="NA"/>
    <s v="NA"/>
    <n v="0"/>
    <n v="0"/>
    <n v="0"/>
    <s v="NA"/>
    <s v="NA"/>
    <s v="NA"/>
    <s v="NA"/>
    <s v="NA"/>
    <s v="NA"/>
    <n v="0"/>
    <n v="0"/>
    <n v="0"/>
    <n v="0"/>
    <n v="0"/>
    <n v="1"/>
    <n v="0"/>
    <n v="0"/>
    <n v="0"/>
    <n v="0"/>
    <n v="3.9963289999999998"/>
    <n v="3.6228760000000002"/>
    <s v="actual"/>
    <n v="7393.2089999999998"/>
    <n v="6702.3209999999999"/>
    <n v="583.27589999999998"/>
    <n v="538.5625"/>
    <n v="585.26509999999996"/>
    <n v="549.17240000000004"/>
    <n v="499.57139999999998"/>
    <n v="575.61040000000003"/>
    <n v="819.72140000000002"/>
    <n v="889.59680000000003"/>
    <n v="674.36670000000004"/>
    <n v="534.63329999999996"/>
    <n v="535.15629999999999"/>
    <n v="608.27710000000002"/>
    <n v="612.31529999999998"/>
    <n v="524.39980000000003"/>
    <n v="544.0521"/>
    <n v="500.15800000000002"/>
    <n v="499.84640000000002"/>
    <n v="540.00480000000005"/>
    <n v="669.60109999999997"/>
    <n v="633.17020000000002"/>
    <n v="501.48759999999999"/>
    <n v="514.404"/>
    <n v="551.86749999999995"/>
    <n v="611.01369999999997"/>
    <n v="0.238514"/>
    <n v="0.28376600000000002"/>
    <s v="actual"/>
    <n v="441.25"/>
    <n v="524.96699999999998"/>
    <n v="101.65"/>
    <n v="71.082759999999993"/>
    <n v="45.124380000000002"/>
    <n v="23.861609999999999"/>
    <n v="9.6925399999999993"/>
    <n v="0.83870999999999996"/>
    <n v="0"/>
    <n v="0"/>
    <n v="6.6785709999999998"/>
    <n v="27.850840000000002"/>
    <n v="61.470590000000001"/>
    <n v="93"/>
    <n v="100.7586"/>
    <n v="72.922229999999999"/>
    <n v="57.680660000000003"/>
    <n v="38.605890000000002"/>
    <n v="20.352509999999999"/>
    <n v="6.5712140000000003"/>
    <n v="1.916604"/>
    <n v="1.916604"/>
    <n v="13.5075"/>
    <n v="38.970950000000002"/>
    <n v="71.827029999999993"/>
    <n v="99.937219999999996"/>
  </r>
  <r>
    <x v="253"/>
    <x v="1"/>
    <s v="core"/>
    <x v="8"/>
    <x v="0"/>
    <s v="&lt;20,001"/>
    <s v="urban"/>
    <n v="1"/>
    <n v="907.65440000000001"/>
    <n v="6550542"/>
    <n v="6550542"/>
    <n v="327527.09999999998"/>
    <n v="1992"/>
    <n v="1992"/>
    <s v="1981-2003"/>
    <s v="F"/>
    <m/>
    <s v="Vehicle Repair"/>
    <m/>
    <s v="Other"/>
    <s v="Service"/>
    <s v="Other"/>
    <b v="0"/>
    <s v="Warehouse - High Bay"/>
    <n v="95"/>
    <s v="Office"/>
    <n v="5"/>
    <s v="NA"/>
    <n v="0"/>
    <n v="0"/>
    <n v="0"/>
    <n v="0"/>
    <n v="7217"/>
    <n v="7217"/>
    <n v="0"/>
    <x v="0"/>
    <n v="100"/>
    <n v="95"/>
    <n v="0"/>
    <n v="5"/>
    <n v="100"/>
    <n v="0"/>
    <n v="0"/>
    <n v="1"/>
    <n v="0"/>
    <n v="5"/>
    <s v="S"/>
    <n v="0"/>
    <n v="6325"/>
    <n v="648"/>
    <s v="6000-8000 HDD"/>
    <n v="100"/>
    <n v="0"/>
    <n v="0"/>
    <s v="No"/>
    <n v="50"/>
    <n v="50"/>
    <n v="2.5"/>
    <n v="50"/>
    <n v="1"/>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75"/>
    <n v="0"/>
    <n v="12"/>
    <n v="4500"/>
    <n v="30"/>
    <n v="0"/>
    <n v="0"/>
    <n v="100"/>
    <n v="0"/>
    <n v="0"/>
    <n v="0"/>
    <n v="0"/>
    <n v="0"/>
    <n v="0"/>
    <n v="0"/>
    <n v="100"/>
    <n v="0"/>
    <n v="0"/>
    <n v="1350"/>
    <n v="0"/>
    <n v="100"/>
    <n v="0"/>
    <s v="P"/>
    <n v="50"/>
    <s v="Age of Building"/>
    <n v="0"/>
    <n v="0"/>
    <n v="100"/>
    <n v="0"/>
    <n v="0"/>
    <n v="0"/>
    <n v="100"/>
    <n v="0"/>
    <n v="0"/>
    <n v="7709.4920000000002"/>
    <n v="0"/>
    <n v="0"/>
    <n v="100"/>
    <n v="0"/>
    <b v="0"/>
    <n v="0"/>
    <n v="100"/>
    <n v="0"/>
    <n v="0"/>
    <n v="0"/>
    <n v="1.3226709999999999"/>
    <n v="1.3226709999999999"/>
    <s v="NA"/>
    <n v="0"/>
    <n v="0.26634600000000003"/>
    <n v="9545.7170000000006"/>
    <s v="NA"/>
    <n v="0"/>
    <n v="1922.222"/>
    <n v="9.2919409999999996"/>
    <n v="11.49615"/>
    <s v="Y"/>
    <s v="NA"/>
    <n v="0"/>
    <n v="0"/>
    <n v="0"/>
    <n v="16.766369999999998"/>
    <n v="20.36815"/>
    <n v="17.11834"/>
    <n v="80.418220000000005"/>
    <n v="75.267250000000004"/>
    <n v="82.106409999999997"/>
    <n v="0.29414699999999999"/>
    <n v="1.4548680000000001"/>
    <n v="0.16706499999999999"/>
    <n v="0"/>
    <n v="0"/>
    <n v="0"/>
    <n v="0"/>
    <n v="0"/>
    <n v="0"/>
    <n v="0"/>
    <n v="0"/>
    <n v="0"/>
    <n v="2.5212590000000001"/>
    <n v="2.9097360000000001"/>
    <n v="0.60818700000000003"/>
    <n v="0"/>
    <n v="0"/>
    <n v="0"/>
    <n v="0"/>
    <n v="0"/>
    <n v="0"/>
    <n v="100"/>
    <n v="100"/>
    <n v="100"/>
    <n v="100"/>
    <n v="100"/>
    <n v="100"/>
    <n v="0"/>
    <n v="0"/>
    <n v="0"/>
    <n v="0"/>
    <n v="0"/>
    <n v="0"/>
    <n v="100"/>
    <n v="100"/>
    <n v="100"/>
    <n v="0"/>
    <n v="0"/>
    <n v="0"/>
    <n v="0"/>
    <n v="0"/>
    <n v="0"/>
    <n v="0"/>
    <n v="0"/>
    <n v="0"/>
    <n v="0"/>
    <n v="0"/>
    <n v="0"/>
    <s v="NA"/>
    <s v="NA"/>
    <s v="NA"/>
    <s v="NA"/>
    <s v="NA"/>
    <s v="NA"/>
    <n v="0"/>
    <n v="0"/>
    <n v="0"/>
    <n v="0"/>
    <n v="0"/>
    <n v="0"/>
    <n v="0"/>
    <n v="0"/>
    <n v="0"/>
    <n v="100"/>
    <n v="100"/>
    <n v="100"/>
    <n v="0"/>
    <n v="0"/>
    <n v="0"/>
    <n v="100"/>
    <n v="100"/>
    <n v="100"/>
    <n v="0"/>
    <n v="0"/>
    <n v="0"/>
    <n v="0"/>
    <n v="0"/>
    <n v="0"/>
    <n v="0"/>
    <n v="0"/>
    <n v="0"/>
    <n v="97.18459"/>
    <n v="95.635400000000004"/>
    <n v="99.22475"/>
    <n v="0"/>
    <n v="0"/>
    <n v="0"/>
    <n v="0"/>
    <n v="0"/>
    <n v="0"/>
    <n v="2.8154059999999999"/>
    <n v="4.3646039999999999"/>
    <n v="0.77525200000000005"/>
    <s v="NA"/>
    <s v="NA"/>
    <s v="NA"/>
    <s v="NA"/>
    <s v="NA"/>
    <s v="NA"/>
    <s v="NA"/>
    <s v="NA"/>
    <s v="NA"/>
    <s v="NA"/>
    <s v="NA"/>
    <s v="NA"/>
    <s v="NA"/>
    <s v="NA"/>
    <s v="NA"/>
    <b v="0"/>
    <n v="0"/>
    <b v="0"/>
    <n v="0"/>
    <b v="0"/>
    <n v="0"/>
    <b v="0"/>
    <n v="0"/>
    <b v="1"/>
    <n v="100"/>
    <b v="0"/>
    <n v="0"/>
    <b v="0"/>
    <n v="0"/>
    <b v="0"/>
    <n v="0"/>
    <n v="0"/>
    <n v="0"/>
    <n v="0"/>
    <n v="34.104050000000001"/>
    <n v="22.22222"/>
    <n v="34.104050000000001"/>
    <n v="0"/>
    <n v="0"/>
    <n v="0"/>
    <n v="65.895949999999999"/>
    <n v="77.777780000000007"/>
    <n v="65.895949999999999"/>
    <n v="0"/>
    <n v="0"/>
    <n v="0"/>
    <n v="0"/>
    <n v="0"/>
    <n v="0"/>
    <n v="0"/>
    <n v="0"/>
    <n v="0"/>
    <n v="0"/>
    <n v="0"/>
    <n v="0"/>
    <n v="0"/>
    <n v="0"/>
    <n v="0"/>
    <n v="100"/>
    <n v="88.888890000000004"/>
    <n v="100"/>
    <n v="0"/>
    <n v="0"/>
    <n v="0"/>
    <n v="0"/>
    <n v="0"/>
    <n v="0"/>
    <n v="0"/>
    <n v="11.11111"/>
    <n v="0"/>
    <b v="0"/>
    <n v="0"/>
    <b v="0"/>
    <n v="0"/>
    <b v="0"/>
    <n v="0"/>
    <b v="1"/>
    <n v="56.069360000000003"/>
    <b v="0"/>
    <n v="0"/>
    <b v="1"/>
    <n v="43.930639999999997"/>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
    <n v="95"/>
    <s v="Furnace"/>
    <s v="Natural Gas"/>
    <s v="None"/>
    <s v="NA"/>
    <s v="Furnace"/>
    <s v="Natural Gas"/>
    <s v="None"/>
    <s v="NA"/>
    <s v="NA"/>
    <s v="NA"/>
    <s v="NA"/>
    <s v="NA"/>
    <s v="NA"/>
    <s v="NA"/>
    <s v="NA"/>
    <s v="NA"/>
    <s v="DX - Air"/>
    <s v="NA"/>
    <s v="None"/>
    <s v="NA"/>
    <s v="NA"/>
    <s v="NA"/>
    <s v="NA"/>
    <s v="NA"/>
    <s v="NA"/>
    <s v="NA"/>
    <s v="NA"/>
    <b v="0"/>
    <b v="0"/>
    <b v="0"/>
    <b v="0"/>
    <b v="1"/>
    <b v="1"/>
    <b v="0"/>
    <b v="0"/>
    <b v="0"/>
    <b v="0"/>
    <b v="0"/>
    <n v="32.179459999999999"/>
    <s v="NA"/>
    <s v="NA"/>
    <n v="0"/>
    <n v="0"/>
    <n v="0"/>
    <n v="0"/>
    <n v="0"/>
    <n v="0"/>
    <n v="0"/>
    <n v="0"/>
    <s v="NA"/>
    <s v="NA"/>
    <s v="NA"/>
    <s v="NA"/>
    <s v="NA"/>
    <s v="NA"/>
    <s v="NA"/>
    <s v="NA"/>
    <s v="NA"/>
    <s v="NA"/>
    <s v="NA"/>
    <s v="NA"/>
    <s v="NA"/>
    <s v="NA"/>
    <s v="NA"/>
    <s v="NA"/>
    <s v="NA"/>
    <s v="NA"/>
    <s v="NA"/>
    <s v="NA"/>
    <n v="1"/>
    <n v="1"/>
    <n v="0"/>
    <n v="0"/>
    <n v="0"/>
    <n v="0"/>
    <n v="0"/>
    <b v="0"/>
    <b v="0"/>
    <b v="0"/>
    <b v="0"/>
    <b v="0"/>
    <b v="0"/>
    <n v="0"/>
    <s v="NA"/>
    <s v="NA"/>
    <s v="NA"/>
    <s v="NA"/>
    <s v="NA"/>
    <s v="NA"/>
    <s v="NA"/>
    <n v="0"/>
    <n v="0"/>
    <n v="0"/>
    <s v="NA"/>
    <s v="NA"/>
    <s v="NA"/>
    <s v="NA"/>
    <s v="NA"/>
    <n v="0"/>
    <n v="0"/>
    <n v="0"/>
    <x v="1"/>
    <s v="NA"/>
    <s v="NA"/>
    <n v="0"/>
    <n v="0"/>
    <n v="0"/>
    <s v="NA"/>
    <s v="NA"/>
    <s v="NA"/>
    <s v="NA"/>
    <s v="NA"/>
    <s v="NA"/>
    <n v="0"/>
    <n v="1"/>
    <n v="0"/>
    <n v="0"/>
    <n v="1"/>
    <n v="0"/>
    <n v="0"/>
    <n v="0"/>
    <n v="0"/>
    <n v="0"/>
    <n v="10.588559999999999"/>
    <n v="10.63475"/>
    <s v="actual"/>
    <n v="76417.61"/>
    <n v="76751.02"/>
    <n v="6568.2759999999998"/>
    <n v="6367.5"/>
    <n v="7044.9139999999998"/>
    <n v="6205.5169999999998"/>
    <n v="6029.2120000000004"/>
    <n v="5750.433"/>
    <n v="6161.134"/>
    <n v="6241.29"/>
    <n v="5982.6670000000004"/>
    <n v="6334.8329999999996"/>
    <n v="6602.5"/>
    <n v="7129.3329999999996"/>
    <n v="7062.643"/>
    <n v="6238.0950000000003"/>
    <n v="6711.22"/>
    <n v="6313.1319999999996"/>
    <n v="6304.67"/>
    <n v="5945.2650000000003"/>
    <n v="6085.07"/>
    <n v="6084.7219999999998"/>
    <n v="5966.6949999999997"/>
    <n v="6409.5550000000003"/>
    <n v="6579.8289999999997"/>
    <n v="7050.1270000000004"/>
    <n v="0.25125500000000001"/>
    <n v="0.163912"/>
    <s v="model"/>
    <n v="1813.3040000000001"/>
    <n v="1182.951"/>
    <s v="NA"/>
    <s v="NA"/>
    <s v="NA"/>
    <s v="NA"/>
    <s v="NA"/>
    <s v="NA"/>
    <s v="NA"/>
    <s v="NA"/>
    <s v="NA"/>
    <s v="NA"/>
    <s v="NA"/>
    <s v="NA"/>
    <s v="NA"/>
    <s v="NA"/>
    <s v="NA"/>
    <s v="NA"/>
    <s v="NA"/>
    <s v="NA"/>
    <s v="NA"/>
    <s v="NA"/>
    <s v="NA"/>
    <s v="NA"/>
    <s v="NA"/>
    <s v="NA"/>
  </r>
  <r>
    <x v="254"/>
    <x v="1"/>
    <s v="core"/>
    <x v="7"/>
    <x v="1"/>
    <s v="&lt;20,001"/>
    <s v="urban"/>
    <n v="84"/>
    <n v="641.81460000000004"/>
    <n v="4667918"/>
    <n v="4667918"/>
    <n v="4667918"/>
    <n v="2005"/>
    <n v="2005"/>
    <s v="2004-2013"/>
    <s v="F"/>
    <s v="Other"/>
    <s v="Other"/>
    <s v="Other"/>
    <s v="Other"/>
    <s v="Other"/>
    <s v="Other"/>
    <b v="0"/>
    <s v="Office"/>
    <n v="100"/>
    <s v="NA"/>
    <n v="0"/>
    <s v="NA"/>
    <n v="0"/>
    <n v="0"/>
    <n v="0"/>
    <n v="0"/>
    <n v="7273"/>
    <n v="7273"/>
    <n v="0"/>
    <x v="0"/>
    <n v="100"/>
    <n v="0"/>
    <n v="100"/>
    <n v="100"/>
    <n v="100"/>
    <n v="0"/>
    <n v="0"/>
    <n v="1"/>
    <n v="0"/>
    <n v="20"/>
    <s v="S"/>
    <n v="0"/>
    <n v="5752"/>
    <n v="579"/>
    <s v="&lt; 6000 HDD"/>
    <n v="0"/>
    <n v="100"/>
    <n v="2"/>
    <s v="No"/>
    <n v="55"/>
    <n v="55"/>
    <n v="60"/>
    <n v="5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10"/>
    <n v="0"/>
    <n v="10"/>
    <n v="3100"/>
    <n v="30"/>
    <n v="0"/>
    <n v="0"/>
    <n v="0"/>
    <n v="0"/>
    <n v="0"/>
    <n v="100"/>
    <n v="0"/>
    <n v="0"/>
    <n v="0"/>
    <n v="100"/>
    <n v="0"/>
    <n v="0"/>
    <n v="0"/>
    <n v="930"/>
    <n v="0"/>
    <n v="100"/>
    <n v="0"/>
    <s v="P"/>
    <n v="0"/>
    <s v="Age of Building"/>
    <n v="100"/>
    <n v="0"/>
    <n v="0"/>
    <n v="0"/>
    <n v="0"/>
    <n v="100"/>
    <n v="0"/>
    <n v="0"/>
    <n v="0"/>
    <n v="10938.95"/>
    <n v="0"/>
    <n v="0"/>
    <n v="100"/>
    <n v="0"/>
    <b v="0"/>
    <n v="0"/>
    <n v="100"/>
    <n v="0"/>
    <n v="0"/>
    <n v="0"/>
    <n v="1.1233789999999999"/>
    <n v="1.1233789999999999"/>
    <s v="NA"/>
    <n v="0"/>
    <n v="0.24089099999999999"/>
    <n v="8170.3360000000002"/>
    <s v="NA"/>
    <n v="0"/>
    <n v="1752"/>
    <n v="9.8648790000000002"/>
    <n v="10.302160000000001"/>
    <s v="Y"/>
    <n v="30"/>
    <n v="0"/>
    <n v="0"/>
    <n v="0"/>
    <n v="91.410629999999998"/>
    <n v="86.585369999999998"/>
    <n v="95.032510000000002"/>
    <n v="0"/>
    <n v="0"/>
    <n v="0"/>
    <n v="8.5893739999999994"/>
    <n v="13.414630000000001"/>
    <n v="4.9674880000000003"/>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5.9424330000000003"/>
    <n v="14.08451"/>
    <n v="5.9424330000000003"/>
    <n v="26.480969999999999"/>
    <n v="32.394370000000002"/>
    <n v="26.480969999999999"/>
    <n v="56.991639999999997"/>
    <n v="46.478870000000001"/>
    <n v="56.991639999999997"/>
    <n v="10.584960000000001"/>
    <n v="7.0422539999999998"/>
    <n v="10.584960000000001"/>
    <s v="NA"/>
    <s v="NA"/>
    <s v="NA"/>
    <s v="NA"/>
    <s v="NA"/>
    <s v="NA"/>
    <s v="NA"/>
    <s v="NA"/>
    <s v="NA"/>
    <s v="NA"/>
    <s v="NA"/>
    <s v="NA"/>
    <n v="0"/>
    <n v="0"/>
    <n v="0"/>
    <n v="91.410629999999998"/>
    <n v="86.585369999999998"/>
    <n v="95.032510000000002"/>
    <n v="5.4659649999999997"/>
    <n v="8.5365850000000005"/>
    <n v="3.1611289999999999"/>
    <n v="0"/>
    <n v="0"/>
    <n v="0"/>
    <n v="3.1234090000000001"/>
    <n v="4.8780489999999999"/>
    <n v="1.806359"/>
    <s v="NA"/>
    <s v="NA"/>
    <s v="NA"/>
    <s v="NA"/>
    <s v="NA"/>
    <s v="NA"/>
    <s v="NA"/>
    <s v="NA"/>
    <s v="NA"/>
    <s v="NA"/>
    <s v="NA"/>
    <s v="NA"/>
    <s v="NA"/>
    <s v="NA"/>
    <s v="NA"/>
    <b v="0"/>
    <n v="0"/>
    <b v="0"/>
    <n v="0"/>
    <b v="0"/>
    <n v="0"/>
    <b v="1"/>
    <n v="2.1049060000000002"/>
    <b v="1"/>
    <n v="97.895089999999996"/>
    <b v="0"/>
    <n v="0"/>
    <b v="0"/>
    <n v="0"/>
    <b v="0"/>
    <n v="0"/>
    <n v="5.2511419999999998"/>
    <n v="6.6666670000000003"/>
    <n v="4.4764739999999996"/>
    <n v="26.484020000000001"/>
    <n v="6.6666670000000003"/>
    <n v="37.329360000000001"/>
    <n v="0"/>
    <n v="0"/>
    <n v="0"/>
    <n v="68.264840000000007"/>
    <n v="86.666669999999996"/>
    <n v="58.19417"/>
    <n v="0"/>
    <n v="0"/>
    <n v="0"/>
    <n v="0"/>
    <n v="0"/>
    <n v="0"/>
    <n v="0"/>
    <n v="0"/>
    <n v="0"/>
    <n v="73.515979999999999"/>
    <n v="93.333330000000004"/>
    <n v="62.670639999999999"/>
    <n v="0"/>
    <n v="0"/>
    <n v="0"/>
    <n v="26.484020000000001"/>
    <n v="6.6666670000000003"/>
    <n v="37.329360000000001"/>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DX - Air"/>
    <s v="5-9 Years"/>
    <s v="NA"/>
    <s v="NA"/>
    <s v="NA"/>
    <s v="NA"/>
    <s v="NA"/>
    <s v="NA"/>
    <s v="NA"/>
    <b v="0"/>
    <b v="0"/>
    <b v="0"/>
    <b v="0"/>
    <b v="1"/>
    <b v="0"/>
    <b v="0"/>
    <b v="0"/>
    <b v="0"/>
    <b v="0"/>
    <b v="0"/>
    <n v="22.178000000000001"/>
    <n v="8"/>
    <n v="8"/>
    <n v="100"/>
    <n v="0"/>
    <n v="0"/>
    <n v="0"/>
    <n v="0"/>
    <n v="100"/>
    <n v="0"/>
    <n v="0"/>
    <s v="NA"/>
    <s v="NA"/>
    <s v="NA"/>
    <s v="NA"/>
    <s v="NA"/>
    <s v="NA"/>
    <s v="NA"/>
    <s v="NA"/>
    <s v="NA"/>
    <s v="NA"/>
    <s v="NA"/>
    <s v="NA"/>
    <s v="NA"/>
    <s v="NA"/>
    <s v="NA"/>
    <s v="NA"/>
    <s v="NA"/>
    <s v="NA"/>
    <s v="NA"/>
    <s v="NA"/>
    <n v="0"/>
    <n v="0"/>
    <n v="0"/>
    <n v="0"/>
    <n v="1"/>
    <n v="0"/>
    <n v="1"/>
    <b v="0"/>
    <b v="0"/>
    <b v="0"/>
    <b v="1"/>
    <b v="0"/>
    <b v="0"/>
    <n v="284"/>
    <s v="N"/>
    <s v="N"/>
    <s v="G"/>
    <s v="E"/>
    <s v="N"/>
    <s v="G"/>
    <s v="G"/>
    <s v="NA"/>
    <s v="NA"/>
    <s v="NA"/>
    <b v="0"/>
    <s v="N"/>
    <n v="0"/>
    <n v="0"/>
    <n v="0"/>
    <n v="0"/>
    <n v="0"/>
    <n v="0"/>
    <x v="0"/>
    <n v="0"/>
    <s v="N"/>
    <n v="0"/>
    <n v="0"/>
    <n v="0"/>
    <b v="0"/>
    <b v="0"/>
    <s v="None"/>
    <b v="0"/>
    <b v="0"/>
    <s v="None"/>
    <n v="0"/>
    <n v="10"/>
    <n v="8"/>
    <n v="7"/>
    <n v="2"/>
    <n v="0"/>
    <n v="0"/>
    <n v="0"/>
    <n v="0"/>
    <n v="0"/>
    <n v="15.151020000000001"/>
    <n v="15.294510000000001"/>
    <s v="actual"/>
    <n v="110193.3"/>
    <n v="111237"/>
    <n v="8146.1769999999997"/>
    <n v="7889.0559999999996"/>
    <n v="9457.2029999999995"/>
    <n v="8885.69"/>
    <n v="9040.4570000000003"/>
    <n v="10464.629999999999"/>
    <n v="12094.76"/>
    <n v="11334.4"/>
    <n v="9172.5669999999991"/>
    <n v="8405.2749999999996"/>
    <n v="7689.5249999999996"/>
    <n v="7613.6"/>
    <n v="9148.1980000000003"/>
    <n v="8262.8880000000008"/>
    <n v="9148.1980000000003"/>
    <n v="8859.1820000000007"/>
    <n v="9245.5889999999999"/>
    <n v="9449.6170000000002"/>
    <n v="10542.11"/>
    <n v="10304.719999999999"/>
    <n v="9127.0079999999998"/>
    <n v="9148.1980000000003"/>
    <n v="8853.0949999999993"/>
    <n v="9148.1980000000003"/>
    <n v="0.213447"/>
    <n v="0.26338499999999998"/>
    <s v="actual"/>
    <n v="1552.4"/>
    <n v="1915.597"/>
    <n v="469"/>
    <n v="227.8621"/>
    <n v="150.5129"/>
    <n v="65.625"/>
    <n v="11.28571"/>
    <n v="8.5324679999999997"/>
    <n v="8.2818179999999995"/>
    <n v="3.4624999999999999"/>
    <n v="8.4375"/>
    <n v="54.647060000000003"/>
    <n v="169.4118"/>
    <n v="375.34120000000001"/>
    <n v="367.66680000000002"/>
    <n v="266.09219999999999"/>
    <n v="210.4759"/>
    <n v="140.8723"/>
    <n v="74.266019999999997"/>
    <n v="23.978269999999998"/>
    <n v="6.9936610000000003"/>
    <n v="6.9936610000000003"/>
    <n v="49.28866"/>
    <n v="142.20439999999999"/>
    <n v="262.0958"/>
    <n v="364.66950000000003"/>
  </r>
  <r>
    <x v="255"/>
    <x v="1"/>
    <s v="core"/>
    <x v="9"/>
    <x v="0"/>
    <s v="All Sizes"/>
    <s v="urban"/>
    <n v="37"/>
    <n v="722.11609999999996"/>
    <n v="17192139"/>
    <n v="17192139"/>
    <n v="5329563"/>
    <n v="1975"/>
    <n v="1975"/>
    <s v="Pre-1980"/>
    <s v="F"/>
    <m/>
    <s v="Other Warehouse"/>
    <s v="Metal Coating"/>
    <s v="Warehouse"/>
    <s v="Warehouse and Storage"/>
    <s v="Warehouse"/>
    <b v="0"/>
    <s v="Warehouse - High Bay"/>
    <n v="69"/>
    <s v="Storage - Low Bay"/>
    <n v="29"/>
    <s v="Office"/>
    <n v="2"/>
    <n v="0"/>
    <n v="0"/>
    <n v="0"/>
    <n v="23808"/>
    <n v="23808"/>
    <n v="0"/>
    <x v="1"/>
    <n v="100"/>
    <n v="98"/>
    <n v="0"/>
    <n v="31"/>
    <n v="0"/>
    <n v="0"/>
    <n v="0"/>
    <n v="1"/>
    <n v="0"/>
    <n v="6"/>
    <s v="S"/>
    <n v="0"/>
    <n v="6325"/>
    <n v="648"/>
    <s v="6000-8000 HDD"/>
    <n v="0"/>
    <n v="100"/>
    <n v="6"/>
    <s v="No"/>
    <n v="51.335000000000001"/>
    <n v="51.335000000000001"/>
    <n v="1.25"/>
    <n v="51.335000000000001"/>
    <n v="0"/>
    <n v="0"/>
    <n v="0"/>
    <s v="50-59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688"/>
    <n v="0"/>
    <n v="16"/>
    <n v="11008"/>
    <n v="2"/>
    <n v="0"/>
    <n v="0"/>
    <n v="0"/>
    <n v="0"/>
    <n v="100"/>
    <n v="0"/>
    <n v="0"/>
    <n v="0"/>
    <n v="100"/>
    <n v="0"/>
    <n v="0"/>
    <n v="0"/>
    <n v="0"/>
    <n v="220.16"/>
    <n v="100"/>
    <n v="0"/>
    <n v="0"/>
    <s v="P"/>
    <n v="50"/>
    <s v="Age of Building"/>
    <n v="100"/>
    <n v="0"/>
    <n v="0"/>
    <n v="0"/>
    <n v="100"/>
    <n v="0"/>
    <n v="0"/>
    <n v="0"/>
    <n v="0"/>
    <n v="28459.08"/>
    <n v="0"/>
    <n v="100"/>
    <n v="0"/>
    <n v="0"/>
    <b v="0"/>
    <n v="0"/>
    <n v="100"/>
    <n v="0"/>
    <n v="0"/>
    <n v="0"/>
    <n v="0.96925099999999997"/>
    <n v="0.96925099999999997"/>
    <s v="NA"/>
    <n v="0"/>
    <n v="3.8977999999999999E-2"/>
    <n v="23075.93"/>
    <s v="NA"/>
    <n v="0"/>
    <n v="928"/>
    <n v="14.27627"/>
    <n v="15.340350000000001"/>
    <s v="Y"/>
    <s v="NA"/>
    <n v="0"/>
    <n v="0"/>
    <n v="0"/>
    <n v="68.081410000000005"/>
    <n v="82.36139"/>
    <n v="71.754540000000006"/>
    <n v="25.143319999999999"/>
    <n v="10.46837"/>
    <n v="26.499849999999999"/>
    <n v="0.173431"/>
    <n v="0.57400300000000004"/>
    <n v="0.101683"/>
    <n v="0"/>
    <n v="0"/>
    <n v="0"/>
    <n v="0"/>
    <n v="0"/>
    <n v="0"/>
    <n v="0"/>
    <n v="0"/>
    <n v="0"/>
    <n v="6.6018350000000003"/>
    <n v="6.5962420000000002"/>
    <n v="1.6439269999999999"/>
    <n v="0"/>
    <n v="0"/>
    <n v="0"/>
    <n v="0"/>
    <n v="0"/>
    <n v="0"/>
    <n v="100"/>
    <n v="100"/>
    <n v="100"/>
    <n v="100"/>
    <n v="100"/>
    <n v="100"/>
    <n v="0"/>
    <n v="0"/>
    <n v="0"/>
    <n v="0"/>
    <n v="0"/>
    <n v="0"/>
    <n v="100"/>
    <n v="100"/>
    <n v="100"/>
    <n v="0"/>
    <n v="0"/>
    <n v="0"/>
    <n v="0"/>
    <n v="0"/>
    <n v="0"/>
    <n v="0"/>
    <n v="0"/>
    <n v="0"/>
    <n v="0"/>
    <n v="0"/>
    <n v="0"/>
    <s v="NA"/>
    <s v="NA"/>
    <s v="NA"/>
    <s v="NA"/>
    <s v="NA"/>
    <s v="NA"/>
    <n v="16.303380000000001"/>
    <n v="27.877279999999999"/>
    <n v="16.303380000000001"/>
    <n v="77.773910000000001"/>
    <n v="68.638059999999996"/>
    <n v="77.773910000000001"/>
    <n v="5.9227109999999996"/>
    <n v="3.4846599999999999"/>
    <n v="5.9227109999999996"/>
    <n v="0"/>
    <n v="0"/>
    <n v="0"/>
    <n v="0"/>
    <n v="0"/>
    <n v="0"/>
    <n v="93.930030000000002"/>
    <n v="94.51679"/>
    <n v="93.930030000000002"/>
    <n v="0"/>
    <n v="0"/>
    <n v="0"/>
    <n v="6.0699649999999998"/>
    <n v="5.4832130000000001"/>
    <n v="6.0699649999999998"/>
    <n v="0"/>
    <n v="0"/>
    <n v="0"/>
    <n v="93.224729999999994"/>
    <n v="92.829750000000004"/>
    <n v="98.254390000000001"/>
    <n v="0"/>
    <n v="0"/>
    <n v="0"/>
    <n v="0"/>
    <n v="0"/>
    <n v="0"/>
    <n v="6.7752650000000001"/>
    <n v="7.1702450000000004"/>
    <n v="1.7456100000000001"/>
    <s v="NA"/>
    <s v="NA"/>
    <s v="NA"/>
    <s v="NA"/>
    <s v="NA"/>
    <s v="NA"/>
    <s v="NA"/>
    <s v="NA"/>
    <s v="NA"/>
    <s v="NA"/>
    <s v="NA"/>
    <s v="NA"/>
    <s v="NA"/>
    <s v="NA"/>
    <s v="NA"/>
    <b v="0"/>
    <n v="0"/>
    <b v="0"/>
    <n v="0"/>
    <b v="0"/>
    <n v="0"/>
    <b v="1"/>
    <n v="1.9169929999999999"/>
    <b v="1"/>
    <n v="98.083010000000002"/>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NA"/>
    <s v="Furnace"/>
    <s v="Natural Gas"/>
    <s v="None"/>
    <s v="NA"/>
    <s v="NA"/>
    <s v="NA"/>
    <s v="NA"/>
    <s v="NA"/>
    <s v="NA"/>
    <s v="NA"/>
    <s v="NA"/>
    <s v="NA"/>
    <s v="DX - Air"/>
    <s v="NA"/>
    <s v="None"/>
    <s v="NA"/>
    <s v="NA"/>
    <s v="NA"/>
    <s v="NA"/>
    <s v="NA"/>
    <s v="NA"/>
    <s v="NA"/>
    <s v="NA"/>
    <b v="0"/>
    <b v="0"/>
    <b v="0"/>
    <b v="0"/>
    <b v="0"/>
    <b v="1"/>
    <b v="0"/>
    <b v="0"/>
    <b v="0"/>
    <b v="0"/>
    <b v="0"/>
    <n v="0"/>
    <n v="0"/>
    <n v="0"/>
    <n v="0"/>
    <n v="0"/>
    <n v="0"/>
    <n v="0"/>
    <n v="0"/>
    <n v="0"/>
    <n v="0"/>
    <n v="0"/>
    <s v="NA"/>
    <s v="NA"/>
    <s v="NA"/>
    <s v="NA"/>
    <s v="NA"/>
    <s v="NA"/>
    <s v="NA"/>
    <s v="NA"/>
    <s v="NA"/>
    <s v="NA"/>
    <s v="NA"/>
    <s v="NA"/>
    <s v="NA"/>
    <s v="NA"/>
    <s v="NA"/>
    <s v="NA"/>
    <s v="NA"/>
    <s v="NA"/>
    <s v="NA"/>
    <s v="NA"/>
    <n v="0"/>
    <n v="1"/>
    <n v="1"/>
    <n v="0"/>
    <n v="0"/>
    <n v="0"/>
    <n v="0"/>
    <b v="0"/>
    <b v="0"/>
    <b v="0"/>
    <b v="0"/>
    <b v="0"/>
    <b v="0"/>
    <n v="0"/>
    <s v="NA"/>
    <s v="NA"/>
    <s v="NA"/>
    <s v="NA"/>
    <s v="NA"/>
    <s v="NA"/>
    <s v="NA"/>
    <n v="0"/>
    <n v="0"/>
    <n v="0"/>
    <s v="NA"/>
    <s v="NA"/>
    <s v="NA"/>
    <s v="NA"/>
    <s v="NA"/>
    <n v="0"/>
    <n v="0"/>
    <n v="0"/>
    <x v="1"/>
    <s v="NA"/>
    <s v="NA"/>
    <n v="0"/>
    <n v="0"/>
    <n v="0"/>
    <s v="NA"/>
    <s v="NA"/>
    <s v="NA"/>
    <s v="NA"/>
    <s v="NA"/>
    <s v="NA"/>
    <n v="0"/>
    <n v="0"/>
    <n v="0"/>
    <n v="0"/>
    <n v="0"/>
    <n v="0"/>
    <n v="0"/>
    <n v="1"/>
    <n v="0"/>
    <n v="90"/>
    <n v="31.97381"/>
    <n v="40.555120000000002"/>
    <s v="actual"/>
    <n v="761232.5"/>
    <n v="965536.3"/>
    <n v="56314.57"/>
    <n v="62771.56"/>
    <n v="75877.240000000005"/>
    <n v="76356.899999999994"/>
    <n v="71084.600000000006"/>
    <n v="60378.92"/>
    <n v="65453.24"/>
    <n v="67874.48"/>
    <n v="59234.59"/>
    <n v="67102.17"/>
    <n v="54695.24"/>
    <n v="44089"/>
    <n v="82004.45"/>
    <n v="74068.539999999994"/>
    <n v="82004.45"/>
    <n v="79359.149999999994"/>
    <n v="82004.45"/>
    <n v="79359.149999999994"/>
    <n v="82004.45"/>
    <n v="82004.45"/>
    <n v="79359.149999999994"/>
    <n v="82004.45"/>
    <n v="79359.149999999994"/>
    <n v="82004.45"/>
    <n v="9.9054000000000003E-2"/>
    <n v="0.15634400000000001"/>
    <s v="actual"/>
    <n v="2358.277"/>
    <n v="3722.2280000000001"/>
    <n v="888.82339999999999"/>
    <n v="264.89830000000001"/>
    <n v="216.3571"/>
    <n v="43.880949999999999"/>
    <n v="4.0757580000000004"/>
    <n v="0.75757600000000003"/>
    <n v="0"/>
    <n v="0"/>
    <n v="2.5"/>
    <n v="55.735289999999999"/>
    <n v="227.63570000000001"/>
    <n v="653.61289999999997"/>
    <n v="659.70230000000004"/>
    <n v="509.63619999999997"/>
    <n v="444.90179999999998"/>
    <n v="319.55250000000001"/>
    <n v="194.20320000000001"/>
    <n v="77.681269999999998"/>
    <n v="14.12387"/>
    <n v="14.71236"/>
    <n v="92.982129999999998"/>
    <n v="260.1146"/>
    <n v="482.56549999999999"/>
    <n v="652.05190000000005"/>
  </r>
  <r>
    <x v="256"/>
    <x v="1"/>
    <s v="core"/>
    <x v="8"/>
    <x v="0"/>
    <s v="&lt;20,001"/>
    <s v="urban"/>
    <n v="1"/>
    <n v="907.65440000000001"/>
    <n v="4529195"/>
    <n v="4529195"/>
    <n v="2264598"/>
    <n v="1978"/>
    <n v="1978"/>
    <s v="Pre-1980"/>
    <s v="F"/>
    <m/>
    <s v="Auto Parts"/>
    <m/>
    <s v="Dry Goods Retail"/>
    <s v="Mercantile - Retail"/>
    <s v="Small Box"/>
    <b v="0"/>
    <s v="Sales"/>
    <n v="50"/>
    <s v="Other"/>
    <n v="50"/>
    <s v="NA"/>
    <n v="0"/>
    <n v="0"/>
    <n v="0"/>
    <n v="0"/>
    <n v="4990"/>
    <n v="4990"/>
    <n v="0"/>
    <x v="4"/>
    <n v="100"/>
    <n v="0"/>
    <n v="100"/>
    <n v="50"/>
    <n v="100"/>
    <n v="0"/>
    <n v="0"/>
    <n v="1"/>
    <n v="0"/>
    <n v="0"/>
    <s v="S"/>
    <n v="0"/>
    <n v="5730"/>
    <n v="743"/>
    <s v="&lt; 6000 HDD"/>
    <n v="100"/>
    <n v="0"/>
    <n v="0"/>
    <s v="No"/>
    <n v="61.5"/>
    <n v="65"/>
    <n v="65"/>
    <n v="0"/>
    <n v="1"/>
    <n v="0"/>
    <n v="0"/>
    <s v="60-79 Hrs/Wk"/>
    <n v="52"/>
    <b v="1"/>
    <b v="1"/>
    <b v="0"/>
    <b v="0"/>
    <b v="0"/>
    <b v="0"/>
    <b v="0"/>
    <b v="0"/>
    <b v="0"/>
    <s v="NA"/>
    <s v="NA"/>
    <s v="NA"/>
    <s v="NA"/>
    <s v="Yes"/>
    <n v="5"/>
    <n v="100"/>
    <s v="No"/>
    <s v="No"/>
    <s v="NA"/>
    <s v="NA"/>
    <s v="No"/>
    <s v="No"/>
    <s v="NA"/>
    <s v="NA"/>
    <s v="No"/>
    <s v="Yes"/>
    <n v="15"/>
    <n v="100"/>
    <s v="No"/>
    <s v="No"/>
    <s v="NA"/>
    <s v="NA"/>
    <s v="No"/>
    <s v="No"/>
    <s v="NA"/>
    <s v="NA"/>
    <s v="No"/>
    <s v="No"/>
    <s v="NA"/>
    <s v="NA"/>
    <s v="No"/>
    <s v="No"/>
    <s v="NA"/>
    <s v="NA"/>
    <s v="No"/>
    <n v="308"/>
    <n v="0"/>
    <n v="13"/>
    <n v="4004"/>
    <n v="40"/>
    <n v="0"/>
    <n v="0"/>
    <n v="100"/>
    <n v="0"/>
    <n v="0"/>
    <n v="0"/>
    <n v="0"/>
    <n v="0"/>
    <n v="0"/>
    <n v="0"/>
    <n v="100"/>
    <n v="0"/>
    <n v="0"/>
    <n v="1601.6"/>
    <s v="NA"/>
    <s v="NA"/>
    <s v="NA"/>
    <s v="S"/>
    <n v="0"/>
    <s v="Age of Building"/>
    <n v="100"/>
    <n v="0"/>
    <n v="0"/>
    <n v="0"/>
    <n v="0"/>
    <n v="0"/>
    <n v="100"/>
    <n v="0"/>
    <n v="0"/>
    <n v="4990"/>
    <n v="100"/>
    <n v="0"/>
    <n v="0"/>
    <n v="0"/>
    <b v="0"/>
    <n v="0"/>
    <n v="100"/>
    <n v="0"/>
    <n v="0"/>
    <n v="0"/>
    <n v="0.80381100000000005"/>
    <n v="0.80381100000000005"/>
    <s v="NA"/>
    <n v="0"/>
    <n v="0.25911800000000001"/>
    <n v="4011.018"/>
    <s v="NA"/>
    <n v="0"/>
    <n v="1293"/>
    <n v="12.75703"/>
    <n v="12.75703"/>
    <s v="Y"/>
    <n v="0"/>
    <n v="0"/>
    <n v="0"/>
    <n v="0"/>
    <n v="95.140619999999998"/>
    <n v="92.112200000000001"/>
    <n v="98.807649999999995"/>
    <n v="0"/>
    <n v="0"/>
    <n v="0"/>
    <n v="0"/>
    <n v="0"/>
    <n v="0"/>
    <n v="0"/>
    <n v="0"/>
    <n v="0"/>
    <n v="0"/>
    <n v="0"/>
    <n v="0"/>
    <n v="0"/>
    <n v="0"/>
    <n v="0"/>
    <n v="4.8593799999999998"/>
    <n v="7.8877990000000002"/>
    <n v="1.192347"/>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5.140619999999998"/>
    <n v="92.112200000000001"/>
    <n v="98.807649999999995"/>
    <n v="0"/>
    <n v="0"/>
    <n v="0"/>
    <n v="0"/>
    <n v="0"/>
    <n v="0"/>
    <n v="4.8593799999999998"/>
    <n v="7.8877990000000002"/>
    <n v="1.192347"/>
    <s v="NA"/>
    <s v="NA"/>
    <s v="NA"/>
    <s v="NA"/>
    <s v="NA"/>
    <s v="NA"/>
    <s v="NA"/>
    <s v="NA"/>
    <s v="NA"/>
    <s v="NA"/>
    <s v="NA"/>
    <s v="NA"/>
    <s v="NA"/>
    <s v="NA"/>
    <s v="NA"/>
    <b v="0"/>
    <n v="0"/>
    <b v="0"/>
    <n v="0"/>
    <b v="0"/>
    <n v="0"/>
    <b v="0"/>
    <n v="0"/>
    <b v="1"/>
    <n v="100"/>
    <b v="0"/>
    <n v="0"/>
    <b v="0"/>
    <n v="0"/>
    <b v="0"/>
    <n v="0"/>
    <n v="22.04176"/>
    <n v="33.333329999999997"/>
    <n v="21.140540000000001"/>
    <n v="0"/>
    <n v="0"/>
    <n v="0"/>
    <n v="0"/>
    <n v="0"/>
    <n v="0"/>
    <n v="77.958240000000004"/>
    <n v="66.666669999999996"/>
    <n v="78.859459999999999"/>
    <n v="0"/>
    <n v="0"/>
    <n v="0"/>
    <n v="0"/>
    <n v="0"/>
    <n v="0"/>
    <n v="48.878579999999999"/>
    <n v="44.44444"/>
    <n v="50.968780000000002"/>
    <n v="0"/>
    <n v="0"/>
    <n v="0"/>
    <n v="0"/>
    <n v="0"/>
    <n v="0"/>
    <n v="51.121420000000001"/>
    <n v="55.55556"/>
    <n v="49.031219999999998"/>
    <n v="0"/>
    <n v="0"/>
    <n v="0"/>
    <n v="0"/>
    <n v="0"/>
    <n v="0"/>
    <n v="0"/>
    <n v="0"/>
    <n v="0"/>
    <b v="0"/>
    <n v="0"/>
    <b v="0"/>
    <n v="0"/>
    <b v="1"/>
    <n v="51.121420000000001"/>
    <b v="0"/>
    <n v="0"/>
    <b v="0"/>
    <n v="0"/>
    <b v="1"/>
    <n v="48.878579999999999"/>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20+ Years"/>
    <s v="None"/>
    <s v="NA"/>
    <s v="NA"/>
    <s v="NA"/>
    <s v="NA"/>
    <s v="NA"/>
    <s v="NA"/>
    <s v="NA"/>
    <s v="NA"/>
    <s v="NA"/>
    <s v="NA"/>
    <s v="NA"/>
    <s v="DX - Air"/>
    <s v="10-19 Years"/>
    <s v="None"/>
    <s v="NA"/>
    <s v="NA"/>
    <s v="NA"/>
    <s v="NA"/>
    <s v="NA"/>
    <s v="NA"/>
    <s v="NA"/>
    <s v="NA"/>
    <b v="0"/>
    <b v="0"/>
    <b v="0"/>
    <b v="0"/>
    <b v="0"/>
    <b v="1"/>
    <b v="0"/>
    <b v="1"/>
    <b v="0"/>
    <b v="1"/>
    <b v="1"/>
    <n v="22.24962"/>
    <n v="35"/>
    <n v="35"/>
    <n v="100"/>
    <n v="0"/>
    <n v="0"/>
    <n v="0"/>
    <n v="0"/>
    <n v="100"/>
    <n v="0"/>
    <n v="0"/>
    <s v="NA"/>
    <s v="NA"/>
    <s v="NA"/>
    <s v="NA"/>
    <s v="NA"/>
    <s v="NA"/>
    <s v="NA"/>
    <s v="NA"/>
    <s v="NA"/>
    <s v="NA"/>
    <s v="NA"/>
    <s v="NA"/>
    <s v="NA"/>
    <s v="NA"/>
    <s v="NA"/>
    <s v="NA"/>
    <s v="NA"/>
    <s v="NA"/>
    <s v="NA"/>
    <s v="NA"/>
    <n v="0"/>
    <n v="1"/>
    <n v="0"/>
    <n v="0"/>
    <n v="0"/>
    <n v="0"/>
    <n v="0"/>
    <b v="0"/>
    <b v="0"/>
    <b v="0"/>
    <b v="0"/>
    <b v="0"/>
    <b v="0"/>
    <n v="0"/>
    <s v="NA"/>
    <s v="NA"/>
    <s v="NA"/>
    <s v="NA"/>
    <s v="NA"/>
    <s v="NA"/>
    <s v="NA"/>
    <n v="0"/>
    <n v="0"/>
    <n v="0"/>
    <b v="0"/>
    <s v="N"/>
    <n v="0"/>
    <n v="0"/>
    <n v="0"/>
    <n v="0"/>
    <n v="0"/>
    <n v="0"/>
    <x v="0"/>
    <n v="0"/>
    <s v="N"/>
    <n v="0"/>
    <n v="0"/>
    <n v="0"/>
    <b v="0"/>
    <b v="0"/>
    <s v="None"/>
    <b v="0"/>
    <b v="0"/>
    <s v="None"/>
    <n v="2"/>
    <n v="2"/>
    <n v="0"/>
    <n v="0"/>
    <n v="2"/>
    <n v="1"/>
    <n v="0"/>
    <n v="0"/>
    <n v="0"/>
    <n v="15"/>
    <n v="9.7809790000000003"/>
    <n v="9.2359249999999999"/>
    <s v="actual"/>
    <n v="48807.08"/>
    <n v="46087.26"/>
    <n v="4387.4949999999999"/>
    <n v="3575.39"/>
    <n v="3803.5169999999998"/>
    <n v="3534.4140000000002"/>
    <n v="3693.66"/>
    <n v="4243.9179999999997"/>
    <n v="5181.1390000000001"/>
    <n v="5125.7089999999998"/>
    <n v="4127.0910000000003"/>
    <n v="3571.125"/>
    <n v="3544.94"/>
    <n v="4018.6849999999999"/>
    <n v="4078.61"/>
    <n v="3560.067"/>
    <n v="3781.19"/>
    <n v="3507.6840000000002"/>
    <n v="3528.0520000000001"/>
    <n v="3716.9110000000001"/>
    <n v="4472.027"/>
    <n v="4449.8980000000001"/>
    <n v="3650.5070000000001"/>
    <n v="3553.1750000000002"/>
    <n v="3725.0219999999999"/>
    <n v="4064.1210000000001"/>
    <n v="0.44817800000000002"/>
    <n v="0.53994600000000004"/>
    <s v="actual"/>
    <n v="2236.41"/>
    <n v="2694.3330000000001"/>
    <n v="637.94849999999997"/>
    <n v="309.86579999999998"/>
    <n v="181.6429"/>
    <n v="73.242859999999993"/>
    <n v="33.49091"/>
    <n v="22.551950000000001"/>
    <n v="18.58295"/>
    <n v="18.117940000000001"/>
    <n v="31.65625"/>
    <n v="110.8571"/>
    <n v="236.0138"/>
    <n v="562.43939999999998"/>
    <n v="508.30259999999998"/>
    <n v="382.7552"/>
    <n v="324.9187"/>
    <n v="212.53729999999999"/>
    <n v="112.3814"/>
    <n v="42.319369999999999"/>
    <n v="8.4638729999999995"/>
    <n v="8.9340879999999991"/>
    <n v="63.479050000000001"/>
    <n v="175.8605"/>
    <n v="355.01249999999999"/>
    <n v="499.36849999999998"/>
  </r>
  <r>
    <x v="257"/>
    <x v="1"/>
    <s v="core"/>
    <x v="7"/>
    <x v="0"/>
    <s v="&lt;20,001"/>
    <s v="urban"/>
    <n v="81"/>
    <n v="111.0321"/>
    <n v="270918.2"/>
    <n v="270918.2"/>
    <n v="270918.2"/>
    <n v="1950"/>
    <n v="1950"/>
    <s v="Pre-1980"/>
    <s v="F"/>
    <s v="Other"/>
    <s v="Other"/>
    <s v="Other"/>
    <s v="Other"/>
    <s v="Other"/>
    <s v="Other"/>
    <b v="0"/>
    <s v="Office"/>
    <n v="38"/>
    <s v="Storage - Low Bay"/>
    <n v="14"/>
    <s v="NA"/>
    <n v="0"/>
    <n v="3"/>
    <n v="45"/>
    <n v="0"/>
    <n v="2440"/>
    <n v="2440"/>
    <n v="0"/>
    <x v="4"/>
    <n v="100"/>
    <n v="56"/>
    <n v="89"/>
    <n v="100"/>
    <n v="100"/>
    <n v="0"/>
    <n v="0"/>
    <n v="1"/>
    <n v="1"/>
    <n v="0"/>
    <s v="S"/>
    <n v="0"/>
    <n v="5873"/>
    <n v="692"/>
    <s v="&lt; 6000 HDD"/>
    <n v="100"/>
    <n v="0"/>
    <n v="0"/>
    <s v="No"/>
    <n v="22.6"/>
    <n v="22.6"/>
    <n v="22.6"/>
    <n v="22.6"/>
    <n v="0"/>
    <n v="0"/>
    <n v="0"/>
    <s v="&lt; 40 Hrs/Wk"/>
    <n v="52"/>
    <b v="1"/>
    <b v="1"/>
    <b v="0"/>
    <b v="0"/>
    <b v="0"/>
    <b v="0"/>
    <b v="0"/>
    <b v="0"/>
    <b v="0"/>
    <s v="NA"/>
    <s v="NA"/>
    <s v="NA"/>
    <s v="NA"/>
    <s v="Yes"/>
    <n v="3"/>
    <n v="50"/>
    <s v="No"/>
    <s v="Yes"/>
    <n v="3"/>
    <n v="50"/>
    <s v="No"/>
    <s v="No"/>
    <s v="NA"/>
    <s v="NA"/>
    <s v="No"/>
    <s v="No"/>
    <s v="NA"/>
    <s v="NA"/>
    <s v="No"/>
    <s v="Yes"/>
    <n v="3"/>
    <n v="100"/>
    <s v="No"/>
    <s v="No"/>
    <s v="NA"/>
    <s v="NA"/>
    <s v="No"/>
    <s v="Yes"/>
    <n v="6"/>
    <n v="90"/>
    <s v="No"/>
    <s v="No"/>
    <s v="NA"/>
    <s v="NA"/>
    <s v="No"/>
    <n v="135"/>
    <n v="0"/>
    <n v="8"/>
    <n v="1080"/>
    <n v="10"/>
    <n v="0"/>
    <n v="0"/>
    <n v="0"/>
    <n v="100"/>
    <n v="0"/>
    <n v="0"/>
    <n v="0"/>
    <n v="0"/>
    <n v="0"/>
    <n v="100"/>
    <n v="0"/>
    <n v="0"/>
    <n v="0"/>
    <n v="108"/>
    <n v="0"/>
    <n v="100"/>
    <n v="0"/>
    <s v="P"/>
    <n v="35"/>
    <s v="5-10 years"/>
    <n v="100"/>
    <n v="0"/>
    <n v="0"/>
    <n v="0"/>
    <n v="0"/>
    <n v="0"/>
    <n v="0"/>
    <n v="100"/>
    <n v="0"/>
    <n v="3669.8789999999999"/>
    <n v="0"/>
    <n v="0"/>
    <n v="100"/>
    <n v="0"/>
    <b v="0"/>
    <n v="0"/>
    <n v="0"/>
    <n v="0"/>
    <n v="0"/>
    <n v="100"/>
    <n v="1.064514"/>
    <n v="1.064514"/>
    <s v="NA"/>
    <n v="0"/>
    <n v="0.14754100000000001"/>
    <n v="2597.415"/>
    <s v="NA"/>
    <n v="0"/>
    <n v="360"/>
    <n v="7.5396700000000001"/>
    <n v="7.7444689999999996"/>
    <s v="Y"/>
    <n v="10"/>
    <n v="0"/>
    <n v="0"/>
    <n v="0"/>
    <n v="39.680549999999997"/>
    <n v="23.481560000000002"/>
    <n v="68.272720000000007"/>
    <n v="5.4846240000000002"/>
    <n v="8.0434660000000004"/>
    <n v="9.436617"/>
    <n v="0"/>
    <n v="0"/>
    <n v="0"/>
    <n v="0"/>
    <n v="0"/>
    <n v="0"/>
    <n v="0"/>
    <n v="0"/>
    <n v="0"/>
    <n v="0"/>
    <n v="0"/>
    <n v="0"/>
    <n v="54.834829999999997"/>
    <n v="68.474969999999999"/>
    <n v="22.290669999999999"/>
    <n v="0"/>
    <n v="0"/>
    <n v="0"/>
    <s v="NA"/>
    <s v="NA"/>
    <s v="NA"/>
    <s v="NA"/>
    <s v="NA"/>
    <s v="NA"/>
    <s v="NA"/>
    <s v="NA"/>
    <s v="NA"/>
    <s v="NA"/>
    <s v="NA"/>
    <s v="NA"/>
    <n v="0"/>
    <n v="0"/>
    <n v="0"/>
    <n v="78.840999999999994"/>
    <n v="77.138540000000006"/>
    <n v="78.840999999999994"/>
    <n v="0"/>
    <n v="0"/>
    <n v="0"/>
    <n v="21.158999999999999"/>
    <n v="22.861460000000001"/>
    <n v="21.158999999999999"/>
    <n v="0"/>
    <n v="0"/>
    <n v="0"/>
    <n v="0"/>
    <n v="0"/>
    <n v="0"/>
    <s v="NA"/>
    <s v="NA"/>
    <s v="NA"/>
    <s v="NA"/>
    <s v="NA"/>
    <s v="NA"/>
    <n v="0"/>
    <n v="0"/>
    <n v="0"/>
    <n v="0"/>
    <n v="0"/>
    <n v="0"/>
    <n v="0"/>
    <n v="0"/>
    <n v="0"/>
    <n v="100"/>
    <n v="100"/>
    <n v="100"/>
    <n v="100"/>
    <n v="100"/>
    <n v="100"/>
    <n v="0"/>
    <n v="0"/>
    <n v="0"/>
    <n v="0"/>
    <n v="0"/>
    <n v="0"/>
    <n v="0"/>
    <n v="0"/>
    <n v="0"/>
    <n v="0"/>
    <n v="0"/>
    <n v="0"/>
    <n v="45.165170000000003"/>
    <n v="31.525030000000001"/>
    <n v="77.709329999999994"/>
    <n v="27.669460000000001"/>
    <n v="31.11026"/>
    <n v="11.24779"/>
    <n v="11.602499999999999"/>
    <n v="15.65438"/>
    <n v="4.7164820000000001"/>
    <n v="15.562860000000001"/>
    <n v="21.710329999999999"/>
    <n v="6.326391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1"/>
    <b v="0"/>
    <b v="0"/>
    <n v="15.353999999999999"/>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5"/>
    <n v="1"/>
    <n v="1"/>
    <n v="8"/>
    <n v="0"/>
    <n v="0"/>
    <n v="0"/>
    <n v="0"/>
    <n v="0"/>
    <n v="7.9645809999999999"/>
    <n v="193.59520000000001"/>
    <s v="model"/>
    <n v="19433.580000000002"/>
    <n v="472372.4"/>
    <s v="NA"/>
    <s v="NA"/>
    <s v="NA"/>
    <s v="NA"/>
    <s v="NA"/>
    <s v="NA"/>
    <s v="NA"/>
    <s v="NA"/>
    <s v="NA"/>
    <s v="NA"/>
    <s v="NA"/>
    <s v="NA"/>
    <s v="NA"/>
    <s v="NA"/>
    <s v="NA"/>
    <s v="NA"/>
    <s v="NA"/>
    <s v="NA"/>
    <s v="NA"/>
    <s v="NA"/>
    <s v="NA"/>
    <s v="NA"/>
    <s v="NA"/>
    <s v="NA"/>
    <n v="0.33717799999999998"/>
    <n v="10.265180000000001"/>
    <s v="model"/>
    <n v="822.71339999999998"/>
    <n v="25047.040000000001"/>
    <s v="NA"/>
    <s v="NA"/>
    <s v="NA"/>
    <s v="NA"/>
    <s v="NA"/>
    <s v="NA"/>
    <s v="NA"/>
    <s v="NA"/>
    <s v="NA"/>
    <s v="NA"/>
    <s v="NA"/>
    <s v="NA"/>
    <s v="NA"/>
    <s v="NA"/>
    <s v="NA"/>
    <s v="NA"/>
    <s v="NA"/>
    <s v="NA"/>
    <s v="NA"/>
    <s v="NA"/>
    <s v="NA"/>
    <s v="NA"/>
    <s v="NA"/>
    <s v="NA"/>
  </r>
  <r>
    <x v="258"/>
    <x v="1"/>
    <s v="core"/>
    <x v="6"/>
    <x v="0"/>
    <s v="&lt;20,001"/>
    <s v="urban"/>
    <n v="21"/>
    <n v="1568.972"/>
    <n v="2516632"/>
    <n v="2516632"/>
    <n v="2516632"/>
    <n v="1973"/>
    <n v="1973"/>
    <s v="Pre-1980"/>
    <s v="F"/>
    <m/>
    <s v="Office- Admin, Professional, Government, Financial"/>
    <m/>
    <s v="Office"/>
    <s v="Office"/>
    <s v="Medium Office"/>
    <b v="0"/>
    <s v="Office"/>
    <n v="100"/>
    <s v="NA"/>
    <n v="0"/>
    <s v="NA"/>
    <n v="0"/>
    <n v="0"/>
    <n v="0"/>
    <n v="0"/>
    <n v="1604"/>
    <n v="1604"/>
    <n v="0"/>
    <x v="4"/>
    <n v="100"/>
    <n v="0"/>
    <n v="0"/>
    <n v="100"/>
    <n v="0"/>
    <n v="0"/>
    <n v="0"/>
    <n v="1"/>
    <n v="0"/>
    <n v="16"/>
    <s v="S"/>
    <n v="0"/>
    <n v="5606"/>
    <n v="911"/>
    <s v="&lt; 6000 HDD"/>
    <n v="0"/>
    <n v="100"/>
    <n v="1"/>
    <s v="No"/>
    <n v="40"/>
    <n v="50"/>
    <n v="168"/>
    <n v="50"/>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160"/>
    <n v="0"/>
    <n v="8"/>
    <n v="1280"/>
    <n v="10"/>
    <n v="100"/>
    <n v="0"/>
    <n v="0"/>
    <n v="0"/>
    <n v="0"/>
    <n v="0"/>
    <n v="0"/>
    <n v="0"/>
    <n v="0"/>
    <n v="0"/>
    <n v="0"/>
    <n v="100"/>
    <n v="0"/>
    <n v="128"/>
    <n v="100"/>
    <n v="0"/>
    <n v="0"/>
    <s v="P"/>
    <n v="0"/>
    <s v="Age of Building"/>
    <n v="100"/>
    <n v="0"/>
    <n v="0"/>
    <n v="0"/>
    <n v="0"/>
    <n v="0"/>
    <n v="100"/>
    <n v="0"/>
    <n v="0"/>
    <n v="1604"/>
    <n v="100"/>
    <n v="0"/>
    <n v="0"/>
    <n v="0"/>
    <b v="0"/>
    <n v="0"/>
    <n v="100"/>
    <n v="0"/>
    <n v="0"/>
    <n v="0"/>
    <n v="1.6645890000000001"/>
    <n v="1.6645890000000001"/>
    <s v="NA"/>
    <n v="0"/>
    <n v="0.40087299999999998"/>
    <n v="2670"/>
    <s v="NA"/>
    <n v="0"/>
    <n v="643"/>
    <n v="8"/>
    <n v="8"/>
    <s v="Y"/>
    <s v="NA"/>
    <n v="0"/>
    <n v="0"/>
    <n v="0"/>
    <n v="0"/>
    <n v="0"/>
    <n v="0"/>
    <n v="72.471909999999994"/>
    <n v="50"/>
    <n v="90.731949999999998"/>
    <n v="2.808989"/>
    <n v="13.88889"/>
    <n v="1.9563219999999999"/>
    <n v="0"/>
    <n v="0"/>
    <n v="0"/>
    <n v="0"/>
    <n v="0"/>
    <n v="0"/>
    <n v="0"/>
    <n v="0"/>
    <n v="0"/>
    <n v="24.719100000000001"/>
    <n v="36.111109999999996"/>
    <n v="7.3117320000000001"/>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51.266150000000003"/>
    <n v="66.666669999999996"/>
    <n v="51.266150000000003"/>
    <n v="0"/>
    <n v="0"/>
    <n v="0"/>
    <n v="48.733849999999997"/>
    <n v="33.333329999999997"/>
    <n v="48.733849999999997"/>
    <n v="0"/>
    <n v="0"/>
    <n v="0"/>
    <n v="72.471909999999994"/>
    <n v="50"/>
    <n v="90.731949999999998"/>
    <n v="0"/>
    <n v="0"/>
    <n v="0"/>
    <n v="24.157299999999999"/>
    <n v="41.666670000000003"/>
    <n v="7.8208219999999997"/>
    <n v="3.370787"/>
    <n v="8.3333329999999997"/>
    <n v="1.4472320000000001"/>
    <s v="NA"/>
    <s v="NA"/>
    <s v="NA"/>
    <s v="NA"/>
    <s v="NA"/>
    <s v="NA"/>
    <s v="NA"/>
    <s v="NA"/>
    <s v="NA"/>
    <s v="NA"/>
    <s v="NA"/>
    <s v="NA"/>
    <s v="NA"/>
    <s v="NA"/>
    <s v="NA"/>
    <b v="0"/>
    <n v="0"/>
    <b v="0"/>
    <n v="0"/>
    <b v="0"/>
    <n v="0"/>
    <b v="0"/>
    <n v="0"/>
    <b v="1"/>
    <n v="100"/>
    <b v="0"/>
    <n v="0"/>
    <b v="0"/>
    <n v="0"/>
    <b v="0"/>
    <n v="0"/>
    <n v="93.312600000000003"/>
    <n v="83.333330000000004"/>
    <n v="85.562179999999998"/>
    <n v="0"/>
    <n v="0"/>
    <n v="0"/>
    <n v="0"/>
    <n v="0"/>
    <n v="0"/>
    <n v="6.6874029999999998"/>
    <n v="16.66667"/>
    <n v="14.43782"/>
    <n v="0"/>
    <n v="0"/>
    <n v="0"/>
    <n v="0"/>
    <n v="0"/>
    <n v="0"/>
    <n v="0"/>
    <n v="0"/>
    <n v="0"/>
    <n v="6.6874029999999998"/>
    <n v="16.66667"/>
    <n v="14.43782"/>
    <n v="0"/>
    <n v="0"/>
    <n v="0"/>
    <n v="0"/>
    <n v="0"/>
    <n v="0"/>
    <n v="0"/>
    <n v="0"/>
    <n v="0"/>
    <n v="93.312600000000003"/>
    <n v="83.333330000000004"/>
    <n v="85.562179999999998"/>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NA"/>
    <s v="None"/>
    <s v="NA"/>
    <s v="NA"/>
    <s v="NA"/>
    <s v="NA"/>
    <s v="NA"/>
    <s v="NA"/>
    <s v="NA"/>
    <s v="NA"/>
    <s v="NA"/>
    <s v="NA"/>
    <s v="NA"/>
    <s v="DX - Air"/>
    <s v="NA"/>
    <s v="None"/>
    <s v="NA"/>
    <s v="NA"/>
    <s v="NA"/>
    <s v="NA"/>
    <s v="NA"/>
    <s v="NA"/>
    <s v="NA"/>
    <s v="NA"/>
    <b v="0"/>
    <b v="0"/>
    <b v="0"/>
    <b v="0"/>
    <b v="0"/>
    <b v="1"/>
    <b v="0"/>
    <b v="0"/>
    <b v="0"/>
    <b v="0"/>
    <b v="0"/>
    <n v="5.1180000000000003"/>
    <s v="NA"/>
    <s v="NA"/>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9"/>
    <n v="2"/>
    <n v="0"/>
    <n v="2"/>
    <n v="0"/>
    <n v="0"/>
    <n v="0"/>
    <n v="0"/>
    <n v="0"/>
    <n v="22.667590000000001"/>
    <n v="21.40701"/>
    <s v="actual"/>
    <n v="36358.81"/>
    <n v="34336.839999999997"/>
    <n v="5365.5"/>
    <n v="3797.433"/>
    <n v="2630.8939999999998"/>
    <n v="1954.0340000000001"/>
    <n v="2064.6379999999999"/>
    <n v="2335.1060000000002"/>
    <n v="2612.848"/>
    <n v="2497.9789999999998"/>
    <n v="2125.7330000000002"/>
    <n v="2421.3330000000001"/>
    <n v="3632.7"/>
    <n v="4920.6130000000003"/>
    <n v="5027.4979999999996"/>
    <n v="3717.625"/>
    <n v="2984.6170000000002"/>
    <n v="2039.838"/>
    <n v="1419.4369999999999"/>
    <n v="1724.002"/>
    <n v="2735.58"/>
    <n v="2435.183"/>
    <n v="1521.385"/>
    <n v="2126.4380000000001"/>
    <n v="3648.3249999999998"/>
    <n v="4956.9110000000001"/>
    <s v="NA"/>
    <s v="NA"/>
    <s v="no gas"/>
    <s v="NA"/>
    <s v="NA"/>
    <s v="NA"/>
    <s v="NA"/>
    <s v="NA"/>
    <s v="NA"/>
    <s v="NA"/>
    <s v="NA"/>
    <s v="NA"/>
    <s v="NA"/>
    <s v="NA"/>
    <s v="NA"/>
    <s v="NA"/>
    <s v="NA"/>
    <s v="NA"/>
    <s v="NA"/>
    <s v="NA"/>
    <s v="NA"/>
    <s v="NA"/>
    <s v="NA"/>
    <s v="NA"/>
    <s v="NA"/>
    <s v="NA"/>
    <s v="NA"/>
    <s v="NA"/>
    <s v="NA"/>
  </r>
  <r>
    <x v="259"/>
    <x v="1"/>
    <s v="core"/>
    <x v="9"/>
    <x v="0"/>
    <s v="All Sizes"/>
    <s v="urban"/>
    <n v="37"/>
    <n v="722.11609999999996"/>
    <n v="21155112"/>
    <n v="21155112"/>
    <n v="1903960"/>
    <n v="1998"/>
    <n v="1998"/>
    <s v="1981-2003"/>
    <s v="F"/>
    <m/>
    <s v="Warehouse, Distribution"/>
    <m/>
    <s v="Warehouse"/>
    <s v="Warehouse and Storage"/>
    <s v="Warehouse"/>
    <b v="0"/>
    <s v="Warehouse - High Bay"/>
    <n v="91"/>
    <s v="Office"/>
    <n v="8"/>
    <s v="NA"/>
    <n v="0"/>
    <n v="1"/>
    <n v="0"/>
    <n v="0"/>
    <n v="29296"/>
    <n v="29296"/>
    <n v="0"/>
    <x v="1"/>
    <n v="100"/>
    <n v="91"/>
    <n v="9"/>
    <n v="9"/>
    <n v="100"/>
    <n v="0"/>
    <n v="0"/>
    <n v="2"/>
    <n v="0"/>
    <n v="0"/>
    <s v="S"/>
    <n v="0"/>
    <n v="5873"/>
    <n v="692"/>
    <s v="&lt; 6000 HDD"/>
    <n v="100"/>
    <n v="0"/>
    <n v="0"/>
    <s v="No"/>
    <n v="42.725000000000001"/>
    <n v="42.725000000000001"/>
    <n v="42.725000000000001"/>
    <n v="42.725000000000001"/>
    <n v="0"/>
    <n v="0"/>
    <n v="0"/>
    <s v="40-49 Hrs/Wk"/>
    <n v="52"/>
    <b v="1"/>
    <b v="1"/>
    <b v="0"/>
    <b v="0"/>
    <b v="0"/>
    <b v="0"/>
    <b v="0"/>
    <b v="0"/>
    <b v="0"/>
    <s v="NA"/>
    <s v="NA"/>
    <s v="NA"/>
    <s v="NA"/>
    <s v="Yes"/>
    <n v="1"/>
    <n v="90"/>
    <s v="No"/>
    <s v="Yes"/>
    <n v="1"/>
    <n v="90"/>
    <s v="No"/>
    <s v="Yes"/>
    <n v="1"/>
    <n v="75"/>
    <s v="No"/>
    <s v="No"/>
    <s v="NA"/>
    <s v="NA"/>
    <s v="No"/>
    <s v="No"/>
    <s v="NA"/>
    <s v="NA"/>
    <s v="No"/>
    <s v="No"/>
    <s v="NA"/>
    <s v="NA"/>
    <s v="No"/>
    <s v="No"/>
    <s v="NA"/>
    <s v="NA"/>
    <s v="No"/>
    <s v="No"/>
    <s v="NA"/>
    <s v="NA"/>
    <s v="No"/>
    <n v="760"/>
    <n v="0"/>
    <n v="26"/>
    <n v="39520"/>
    <n v="10"/>
    <n v="0"/>
    <n v="100"/>
    <n v="0"/>
    <n v="0"/>
    <n v="0"/>
    <n v="0"/>
    <n v="0"/>
    <n v="0"/>
    <n v="0"/>
    <n v="100"/>
    <n v="0"/>
    <n v="0"/>
    <n v="0"/>
    <n v="3952"/>
    <n v="0"/>
    <n v="100"/>
    <n v="0"/>
    <s v="P"/>
    <n v="0"/>
    <s v="Age of Building"/>
    <n v="0"/>
    <n v="0"/>
    <n v="0"/>
    <n v="100"/>
    <n v="0"/>
    <n v="0"/>
    <n v="100"/>
    <n v="0"/>
    <n v="0"/>
    <n v="28000"/>
    <n v="0"/>
    <n v="100"/>
    <n v="0"/>
    <n v="0"/>
    <b v="1"/>
    <n v="108"/>
    <n v="100"/>
    <n v="0"/>
    <n v="0"/>
    <n v="0"/>
    <n v="0.58729500000000001"/>
    <n v="0.58729500000000001"/>
    <s v="NA"/>
    <n v="0"/>
    <n v="5.6526E-2"/>
    <n v="17205.38"/>
    <s v="NA"/>
    <n v="0"/>
    <n v="1656"/>
    <n v="20.557970000000001"/>
    <n v="23.187840000000001"/>
    <s v="Y"/>
    <n v="10"/>
    <n v="83.687920000000005"/>
    <n v="49.70149"/>
    <n v="85.930300000000003"/>
    <n v="13.067349999999999"/>
    <n v="41.241729999999997"/>
    <n v="13.417490000000001"/>
    <n v="0"/>
    <n v="0"/>
    <n v="0"/>
    <n v="0"/>
    <n v="0"/>
    <n v="0"/>
    <n v="0"/>
    <n v="0"/>
    <n v="0"/>
    <n v="0"/>
    <n v="0"/>
    <n v="0"/>
    <n v="0"/>
    <n v="0"/>
    <n v="0"/>
    <n v="2.68851"/>
    <n v="1.6015600000000001"/>
    <n v="0.65221700000000005"/>
    <n v="0.55622000000000005"/>
    <n v="7.4552230000000002"/>
    <n v="0"/>
    <n v="0"/>
    <n v="0"/>
    <n v="0"/>
    <n v="100"/>
    <n v="100"/>
    <n v="100"/>
    <s v="NA"/>
    <s v="NA"/>
    <s v="NA"/>
    <s v="NA"/>
    <s v="NA"/>
    <s v="NA"/>
    <n v="0"/>
    <n v="0"/>
    <n v="0"/>
    <n v="100"/>
    <n v="100"/>
    <n v="100"/>
    <n v="0"/>
    <n v="0"/>
    <n v="0"/>
    <n v="0"/>
    <n v="0"/>
    <n v="0"/>
    <n v="0"/>
    <n v="0"/>
    <n v="0"/>
    <n v="0"/>
    <n v="0"/>
    <n v="0"/>
    <s v="NA"/>
    <s v="NA"/>
    <s v="NA"/>
    <s v="NA"/>
    <s v="NA"/>
    <s v="NA"/>
    <n v="5.4864670000000002"/>
    <n v="11.65005"/>
    <n v="5.4864670000000002"/>
    <n v="52.816389999999998"/>
    <n v="57.884450000000001"/>
    <n v="52.816389999999998"/>
    <n v="41.697150000000001"/>
    <n v="30.465499999999999"/>
    <n v="41.697150000000001"/>
    <n v="0"/>
    <n v="0"/>
    <n v="0"/>
    <s v="NA"/>
    <s v="NA"/>
    <s v="NA"/>
    <s v="NA"/>
    <s v="NA"/>
    <s v="NA"/>
    <s v="NA"/>
    <s v="NA"/>
    <s v="NA"/>
    <s v="NA"/>
    <s v="NA"/>
    <s v="NA"/>
    <n v="83.687920000000005"/>
    <n v="49.70149"/>
    <n v="85.930300000000003"/>
    <n v="13.067349999999999"/>
    <n v="41.241729999999997"/>
    <n v="13.417490000000001"/>
    <n v="0"/>
    <n v="0"/>
    <n v="0"/>
    <n v="0"/>
    <n v="0"/>
    <n v="0"/>
    <n v="3.2447300000000001"/>
    <n v="9.0567840000000004"/>
    <n v="0.65221700000000005"/>
    <n v="100"/>
    <n v="100"/>
    <n v="100"/>
    <n v="0"/>
    <n v="0"/>
    <n v="0"/>
    <n v="0"/>
    <n v="0"/>
    <n v="0"/>
    <n v="0"/>
    <n v="0"/>
    <n v="0"/>
    <n v="0"/>
    <n v="0"/>
    <n v="0"/>
    <b v="0"/>
    <n v="0"/>
    <b v="0"/>
    <n v="0"/>
    <b v="0"/>
    <n v="0"/>
    <b v="1"/>
    <n v="84.165869999999998"/>
    <b v="1"/>
    <n v="15.27791"/>
    <b v="0"/>
    <n v="0"/>
    <b v="1"/>
    <n v="0.55622000000000005"/>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10-19 Years"/>
    <s v="Furnace"/>
    <s v="Natural Gas"/>
    <s v="None"/>
    <s v="10-19 Years"/>
    <s v="NA"/>
    <s v="NA"/>
    <s v="NA"/>
    <s v="NA"/>
    <s v="NA"/>
    <s v="NA"/>
    <s v="NA"/>
    <s v="NA"/>
    <s v="DX - Air"/>
    <s v="10-19 Years"/>
    <s v="None"/>
    <s v="NA"/>
    <s v="NA"/>
    <s v="NA"/>
    <s v="NA"/>
    <s v="NA"/>
    <s v="NA"/>
    <s v="NA"/>
    <s v="NA"/>
    <b v="0"/>
    <b v="0"/>
    <b v="0"/>
    <b v="0"/>
    <b v="1"/>
    <b v="0"/>
    <b v="0"/>
    <b v="0"/>
    <b v="1"/>
    <b v="0"/>
    <b v="0"/>
    <n v="5.1180000000000003"/>
    <n v="15"/>
    <n v="15"/>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4"/>
    <n v="0"/>
    <n v="0"/>
    <n v="3"/>
    <n v="0"/>
    <n v="0"/>
    <n v="0"/>
    <n v="0"/>
    <n v="0"/>
    <n v="4.1812569999999996"/>
    <n v="16.684190000000001"/>
    <s v="model"/>
    <n v="122494.1"/>
    <n v="488779.9"/>
    <s v="NA"/>
    <s v="NA"/>
    <s v="NA"/>
    <s v="NA"/>
    <s v="NA"/>
    <s v="NA"/>
    <s v="NA"/>
    <s v="NA"/>
    <s v="NA"/>
    <s v="NA"/>
    <s v="NA"/>
    <s v="NA"/>
    <s v="NA"/>
    <s v="NA"/>
    <s v="NA"/>
    <s v="NA"/>
    <s v="NA"/>
    <s v="NA"/>
    <s v="NA"/>
    <s v="NA"/>
    <s v="NA"/>
    <s v="NA"/>
    <s v="NA"/>
    <s v="NA"/>
    <n v="0.12765699999999999"/>
    <n v="0.51501699999999995"/>
    <s v="model"/>
    <n v="3739.8380000000002"/>
    <n v="15087.93"/>
    <s v="NA"/>
    <s v="NA"/>
    <s v="NA"/>
    <s v="NA"/>
    <s v="NA"/>
    <s v="NA"/>
    <s v="NA"/>
    <s v="NA"/>
    <s v="NA"/>
    <s v="NA"/>
    <s v="NA"/>
    <s v="NA"/>
    <s v="NA"/>
    <s v="NA"/>
    <s v="NA"/>
    <s v="NA"/>
    <s v="NA"/>
    <s v="NA"/>
    <s v="NA"/>
    <s v="NA"/>
    <s v="NA"/>
    <s v="NA"/>
    <s v="NA"/>
    <s v="NA"/>
  </r>
  <r>
    <x v="260"/>
    <x v="1"/>
    <s v="core"/>
    <x v="6"/>
    <x v="0"/>
    <s v="&lt;20,001"/>
    <s v="urban"/>
    <n v="21"/>
    <n v="1568.972"/>
    <n v="11980672"/>
    <n v="11980672"/>
    <n v="11980672"/>
    <n v="1967"/>
    <n v="1967"/>
    <s v="Pre-1980"/>
    <s v="F"/>
    <m/>
    <s v="Office- Admin, Professional, Government, Financial"/>
    <m/>
    <s v="Office"/>
    <s v="Office"/>
    <s v="Medium Office"/>
    <b v="0"/>
    <s v="Office"/>
    <n v="100"/>
    <s v="NA"/>
    <n v="0"/>
    <s v="NA"/>
    <n v="0"/>
    <n v="0"/>
    <n v="0"/>
    <n v="0"/>
    <n v="7636"/>
    <n v="7636"/>
    <n v="0"/>
    <x v="0"/>
    <n v="100"/>
    <n v="0"/>
    <n v="100"/>
    <n v="100"/>
    <n v="100"/>
    <n v="0"/>
    <n v="0"/>
    <n v="1"/>
    <n v="1"/>
    <n v="0"/>
    <s v="S"/>
    <n v="0"/>
    <n v="5873"/>
    <n v="692"/>
    <s v="&lt; 6000 HDD"/>
    <n v="0"/>
    <n v="100"/>
    <n v="4"/>
    <s v="No"/>
    <n v="64"/>
    <n v="64"/>
    <n v="84"/>
    <n v="64"/>
    <n v="1"/>
    <n v="0"/>
    <n v="0"/>
    <s v="60-79 Hrs/Wk"/>
    <n v="52"/>
    <b v="1"/>
    <b v="1"/>
    <b v="0"/>
    <b v="0"/>
    <b v="0"/>
    <b v="0"/>
    <b v="0"/>
    <b v="0"/>
    <b v="0"/>
    <s v="NA"/>
    <s v="NA"/>
    <s v="NA"/>
    <s v="NA"/>
    <s v="Yes"/>
    <n v="1"/>
    <n v="100"/>
    <s v="No"/>
    <s v="Yes"/>
    <n v="1"/>
    <n v="100"/>
    <s v="No"/>
    <s v="No"/>
    <s v="NA"/>
    <s v="NA"/>
    <s v="No"/>
    <s v="No"/>
    <s v="NA"/>
    <s v="NA"/>
    <s v="No"/>
    <s v="No"/>
    <s v="NA"/>
    <s v="NA"/>
    <s v="No"/>
    <s v="No"/>
    <s v="NA"/>
    <s v="NA"/>
    <s v="No"/>
    <s v="No"/>
    <s v="NA"/>
    <s v="NA"/>
    <s v="No"/>
    <s v="No"/>
    <s v="NA"/>
    <s v="NA"/>
    <s v="No"/>
    <n v="250"/>
    <n v="0"/>
    <n v="10"/>
    <n v="2500"/>
    <n v="5"/>
    <n v="100"/>
    <n v="0"/>
    <n v="0"/>
    <n v="0"/>
    <n v="0"/>
    <n v="0"/>
    <n v="0"/>
    <n v="0"/>
    <n v="0"/>
    <n v="0"/>
    <n v="0"/>
    <n v="100"/>
    <n v="0"/>
    <n v="125"/>
    <n v="0"/>
    <n v="100"/>
    <n v="0"/>
    <s v="P"/>
    <n v="0"/>
    <s v="Age of Building"/>
    <n v="0"/>
    <n v="0"/>
    <n v="0"/>
    <n v="100"/>
    <n v="0"/>
    <n v="0"/>
    <n v="100"/>
    <n v="0"/>
    <n v="0"/>
    <n v="3818"/>
    <n v="100"/>
    <n v="0"/>
    <n v="0"/>
    <n v="0"/>
    <b v="0"/>
    <n v="0"/>
    <n v="0"/>
    <n v="0"/>
    <n v="0"/>
    <n v="100"/>
    <n v="1.011131"/>
    <n v="1.011131"/>
    <s v="NA"/>
    <n v="0"/>
    <s v="NA"/>
    <n v="7721"/>
    <s v="NA"/>
    <n v="0"/>
    <n v="0"/>
    <n v="7.8418599999999996"/>
    <n v="7.8418599999999996"/>
    <s v="Y"/>
    <n v="0"/>
    <n v="0"/>
    <n v="0"/>
    <n v="0"/>
    <n v="93.265119999999996"/>
    <n v="94.354839999999996"/>
    <n v="98.150949999999995"/>
    <n v="0"/>
    <n v="0"/>
    <n v="0"/>
    <n v="0.51806799999999997"/>
    <n v="1.612903"/>
    <n v="0.30329200000000001"/>
    <n v="0"/>
    <n v="0"/>
    <n v="0"/>
    <n v="0"/>
    <n v="0"/>
    <n v="0"/>
    <n v="0"/>
    <n v="0"/>
    <n v="0"/>
    <n v="6.2168109999999999"/>
    <n v="4.0322579999999997"/>
    <n v="1.5457529999999999"/>
    <n v="0"/>
    <n v="0"/>
    <n v="0"/>
    <n v="0"/>
    <n v="0"/>
    <n v="0"/>
    <n v="100"/>
    <n v="100"/>
    <n v="100"/>
    <n v="100"/>
    <n v="100"/>
    <n v="100"/>
    <n v="0"/>
    <n v="0"/>
    <n v="0"/>
    <n v="50"/>
    <n v="80"/>
    <n v="50"/>
    <n v="50"/>
    <n v="20"/>
    <n v="50"/>
    <n v="0"/>
    <n v="0"/>
    <n v="0"/>
    <n v="0"/>
    <n v="0"/>
    <n v="0"/>
    <n v="0"/>
    <n v="0"/>
    <n v="0"/>
    <n v="0"/>
    <n v="0"/>
    <n v="0"/>
    <s v="NA"/>
    <s v="NA"/>
    <s v="NA"/>
    <s v="NA"/>
    <s v="NA"/>
    <s v="NA"/>
    <n v="0.88876500000000003"/>
    <n v="1.7094020000000001"/>
    <n v="0.88876500000000003"/>
    <n v="99.111230000000006"/>
    <n v="98.290599999999998"/>
    <n v="99.111230000000006"/>
    <n v="0"/>
    <n v="0"/>
    <n v="0"/>
    <n v="0"/>
    <n v="0"/>
    <n v="0"/>
    <s v="NA"/>
    <s v="NA"/>
    <s v="NA"/>
    <s v="NA"/>
    <s v="NA"/>
    <s v="NA"/>
    <s v="NA"/>
    <s v="NA"/>
    <s v="NA"/>
    <s v="NA"/>
    <s v="NA"/>
    <s v="NA"/>
    <n v="0"/>
    <n v="0"/>
    <n v="0"/>
    <n v="93.265119999999996"/>
    <n v="94.354839999999996"/>
    <n v="98.150949999999995"/>
    <n v="3.6264729999999998"/>
    <n v="4.8387099999999998"/>
    <n v="1.0761689999999999"/>
    <n v="0"/>
    <n v="0"/>
    <n v="0"/>
    <n v="3.108406"/>
    <n v="0.80645199999999995"/>
    <n v="0.77287600000000001"/>
    <s v="NA"/>
    <s v="NA"/>
    <s v="NA"/>
    <s v="NA"/>
    <s v="NA"/>
    <s v="NA"/>
    <s v="NA"/>
    <s v="NA"/>
    <s v="NA"/>
    <s v="NA"/>
    <s v="NA"/>
    <s v="NA"/>
    <s v="NA"/>
    <s v="NA"/>
    <s v="NA"/>
    <b v="0"/>
    <n v="0"/>
    <b v="0"/>
    <n v="0"/>
    <b v="0"/>
    <n v="0"/>
    <b v="1"/>
    <n v="3.9373140000000002"/>
    <b v="1"/>
    <n v="96.062690000000003"/>
    <b v="0"/>
    <n v="0"/>
    <b v="0"/>
    <n v="0"/>
    <b v="0"/>
    <n v="0"/>
    <n v="0"/>
    <n v="0"/>
    <n v="0"/>
    <n v="0"/>
    <n v="0"/>
    <n v="0"/>
    <n v="0"/>
    <n v="0"/>
    <n v="0"/>
    <n v="0"/>
    <n v="100"/>
    <n v="0"/>
    <n v="0"/>
    <n v="0"/>
    <n v="0"/>
    <n v="0"/>
    <n v="0"/>
    <n v="0"/>
    <n v="0"/>
    <n v="0"/>
    <n v="0"/>
    <n v="0"/>
    <n v="0"/>
    <n v="0"/>
    <n v="0"/>
    <n v="0"/>
    <n v="0"/>
    <n v="0"/>
    <n v="0"/>
    <n v="0"/>
    <n v="0"/>
    <n v="0"/>
    <n v="0"/>
    <n v="0"/>
    <n v="0"/>
    <n v="0"/>
    <n v="0"/>
    <n v="100"/>
    <n v="0"/>
    <b v="1"/>
    <n v="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5.2631579999999998"/>
    <n v="94.736840000000001"/>
    <s v="Furnace"/>
    <s v="Natural Gas"/>
    <s v="None"/>
    <s v="NA"/>
    <s v="Furnace"/>
    <s v="Natural Gas"/>
    <s v="None"/>
    <s v="NA"/>
    <s v="NA"/>
    <s v="NA"/>
    <s v="NA"/>
    <s v="NA"/>
    <s v="NA"/>
    <s v="NA"/>
    <s v="NA"/>
    <s v="NA"/>
    <s v="DX - Air"/>
    <s v="NA"/>
    <s v="DX - Air"/>
    <s v="NA"/>
    <s v="NA"/>
    <s v="NA"/>
    <s v="NA"/>
    <s v="NA"/>
    <s v="NA"/>
    <s v="NA"/>
    <s v="NA"/>
    <b v="0"/>
    <b v="0"/>
    <b v="0"/>
    <b v="0"/>
    <b v="1"/>
    <b v="0"/>
    <b v="0"/>
    <b v="0"/>
    <b v="0"/>
    <b v="0"/>
    <b v="0"/>
    <n v="5.1180000000000003"/>
    <s v="NA"/>
    <s v="NA"/>
    <n v="100"/>
    <n v="0"/>
    <n v="0"/>
    <n v="0"/>
    <n v="0"/>
    <n v="100"/>
    <n v="0"/>
    <n v="0"/>
    <s v="NA"/>
    <s v="NA"/>
    <s v="NA"/>
    <s v="NA"/>
    <s v="NA"/>
    <s v="NA"/>
    <s v="NA"/>
    <s v="NA"/>
    <s v="NA"/>
    <s v="NA"/>
    <s v="NA"/>
    <s v="NA"/>
    <s v="NA"/>
    <s v="NA"/>
    <s v="NA"/>
    <s v="NA"/>
    <s v="NA"/>
    <s v="NA"/>
    <s v="NA"/>
    <s v="NA"/>
    <n v="0"/>
    <n v="0"/>
    <n v="0"/>
    <n v="0"/>
    <n v="0"/>
    <n v="0"/>
    <n v="0"/>
    <b v="0"/>
    <b v="0"/>
    <b v="0"/>
    <b v="0"/>
    <b v="1"/>
    <b v="0"/>
    <n v="885"/>
    <s v="N"/>
    <s v="N"/>
    <s v="N"/>
    <s v="N"/>
    <s v="N"/>
    <s v="E"/>
    <s v="E"/>
    <s v="NA"/>
    <s v="NA"/>
    <s v="NA"/>
    <s v="NA"/>
    <s v="NA"/>
    <s v="NA"/>
    <s v="NA"/>
    <s v="NA"/>
    <n v="0"/>
    <n v="0"/>
    <n v="0"/>
    <x v="1"/>
    <s v="NA"/>
    <s v="NA"/>
    <n v="0"/>
    <n v="0"/>
    <n v="0"/>
    <s v="NA"/>
    <s v="NA"/>
    <s v="NA"/>
    <s v="NA"/>
    <s v="NA"/>
    <s v="NA"/>
    <n v="0"/>
    <n v="10"/>
    <n v="2"/>
    <n v="2"/>
    <n v="8"/>
    <n v="1"/>
    <n v="0"/>
    <n v="0"/>
    <n v="0"/>
    <n v="0"/>
    <n v="5.8635859999999997"/>
    <n v="5.5939350000000001"/>
    <s v="actual"/>
    <n v="44774.34"/>
    <n v="42715.29"/>
    <n v="4030.3440000000001"/>
    <n v="2910.4830000000002"/>
    <n v="3247.6959999999999"/>
    <n v="3082.6590000000001"/>
    <n v="3690.5830000000001"/>
    <n v="4162.1509999999998"/>
    <n v="5226.0770000000002"/>
    <n v="4958.2569999999996"/>
    <n v="3868.067"/>
    <n v="2916.9659999999999"/>
    <n v="3036.5590000000002"/>
    <n v="3644.5030000000002"/>
    <n v="3539.6010000000001"/>
    <n v="3125.779"/>
    <n v="3359.3850000000002"/>
    <n v="3180.5340000000001"/>
    <n v="3276.8229999999999"/>
    <n v="3651.02"/>
    <n v="4623.9430000000002"/>
    <n v="4443.0630000000001"/>
    <n v="3418.277"/>
    <n v="3266.9520000000002"/>
    <n v="3305.3290000000002"/>
    <n v="3524.5830000000001"/>
    <n v="0.193186"/>
    <n v="0.27260899999999999"/>
    <s v="actual"/>
    <n v="1475.171"/>
    <n v="2081.6439999999998"/>
    <n v="412.48329999999999"/>
    <n v="261.1121"/>
    <n v="121.6379"/>
    <n v="45.833329999999997"/>
    <n v="11.66667"/>
    <n v="0"/>
    <n v="0"/>
    <n v="0"/>
    <n v="5.7857139999999996"/>
    <n v="51.39076"/>
    <n v="200.95689999999999"/>
    <n v="364.30419999999998"/>
    <n v="396.97629999999998"/>
    <n v="296.31439999999998"/>
    <n v="239.6035"/>
    <n v="160.20830000000001"/>
    <n v="81.521919999999994"/>
    <n v="24.811019999999999"/>
    <n v="3.5444309999999999"/>
    <n v="7.4433049999999996"/>
    <n v="54.229799999999997"/>
    <n v="153.82830000000001"/>
    <n v="279.30119999999999"/>
    <n v="383.86189999999999"/>
  </r>
  <r>
    <x v="261"/>
    <x v="1"/>
    <s v="core"/>
    <x v="6"/>
    <x v="1"/>
    <s v="20,001-100,000"/>
    <s v="rural"/>
    <n v="25"/>
    <n v="120.86060000000001"/>
    <n v="9454321"/>
    <n v="9454321"/>
    <n v="9454321"/>
    <n v="2011"/>
    <n v="2011"/>
    <s v="2004-2013"/>
    <s v="F"/>
    <m/>
    <s v="Call Center"/>
    <m/>
    <s v="Office"/>
    <s v="Office"/>
    <s v="Medium Office"/>
    <b v="0"/>
    <s v="Office"/>
    <n v="100"/>
    <s v="NA"/>
    <n v="0"/>
    <s v="NA"/>
    <n v="0"/>
    <n v="0"/>
    <n v="0"/>
    <n v="0"/>
    <n v="78225"/>
    <n v="78225"/>
    <n v="0"/>
    <x v="2"/>
    <n v="100"/>
    <n v="0"/>
    <n v="100"/>
    <n v="100"/>
    <n v="100"/>
    <n v="0"/>
    <n v="0"/>
    <n v="1"/>
    <n v="0"/>
    <n v="515"/>
    <s v="S"/>
    <n v="0"/>
    <n v="7756"/>
    <n v="239"/>
    <s v="6000-8000 HDD"/>
    <n v="0"/>
    <n v="100"/>
    <n v="1"/>
    <s v="Yes"/>
    <n v="126"/>
    <n v="126"/>
    <n v="126"/>
    <n v="126"/>
    <n v="1"/>
    <n v="1"/>
    <n v="0"/>
    <s v="120-168 Hrs/Wk"/>
    <n v="52"/>
    <b v="1"/>
    <b v="1"/>
    <b v="1"/>
    <b v="0"/>
    <b v="0"/>
    <b v="0"/>
    <b v="0"/>
    <b v="0"/>
    <b v="0"/>
    <b v="1"/>
    <b v="0"/>
    <b v="1"/>
    <n v="1750"/>
    <s v="No"/>
    <s v="NA"/>
    <s v="NA"/>
    <s v="No"/>
    <s v="No"/>
    <s v="NA"/>
    <s v="NA"/>
    <s v="No"/>
    <s v="No"/>
    <s v="NA"/>
    <s v="NA"/>
    <s v="No"/>
    <s v="No"/>
    <s v="NA"/>
    <s v="NA"/>
    <s v="No"/>
    <s v="No"/>
    <s v="NA"/>
    <s v="NA"/>
    <s v="No"/>
    <s v="No"/>
    <s v="NA"/>
    <s v="NA"/>
    <s v="No"/>
    <s v="No"/>
    <s v="NA"/>
    <s v="NA"/>
    <s v="No"/>
    <s v="No"/>
    <s v="NA"/>
    <s v="NA"/>
    <s v="No"/>
    <n v="1240"/>
    <n v="0"/>
    <n v="19"/>
    <n v="23560"/>
    <n v="25"/>
    <n v="0"/>
    <n v="100"/>
    <n v="0"/>
    <n v="0"/>
    <n v="0"/>
    <n v="0"/>
    <n v="0"/>
    <n v="0"/>
    <n v="0"/>
    <n v="0"/>
    <n v="100"/>
    <n v="0"/>
    <n v="0"/>
    <n v="5890"/>
    <n v="0"/>
    <n v="100"/>
    <n v="0"/>
    <s v="C"/>
    <n v="0"/>
    <s v="0-5 years"/>
    <n v="100"/>
    <n v="0"/>
    <n v="0"/>
    <n v="0"/>
    <n v="100"/>
    <n v="0"/>
    <n v="0"/>
    <n v="0"/>
    <n v="0"/>
    <n v="7800"/>
    <n v="100"/>
    <n v="0"/>
    <n v="0"/>
    <n v="0"/>
    <b v="0"/>
    <n v="0"/>
    <n v="100"/>
    <n v="0"/>
    <n v="0"/>
    <n v="0"/>
    <n v="0.50658999999999998"/>
    <n v="0.50658999999999998"/>
    <s v="NA"/>
    <n v="0"/>
    <n v="0.31495000000000001"/>
    <n v="39628"/>
    <s v="NA"/>
    <n v="0"/>
    <n v="24637"/>
    <n v="10"/>
    <n v="11.01221"/>
    <s v="Y"/>
    <s v="NA"/>
    <n v="0"/>
    <n v="0"/>
    <n v="0"/>
    <n v="86.847679999999997"/>
    <n v="84.452299999999994"/>
    <n v="92.230080000000001"/>
    <n v="0"/>
    <n v="0"/>
    <n v="0"/>
    <n v="13.15232"/>
    <n v="15.547700000000001"/>
    <n v="7.7699179999999997"/>
    <n v="0"/>
    <n v="0"/>
    <n v="0"/>
    <n v="0"/>
    <n v="0"/>
    <n v="0"/>
    <n v="0"/>
    <n v="0"/>
    <n v="0"/>
    <n v="0"/>
    <n v="0"/>
    <n v="0"/>
    <n v="0"/>
    <n v="0"/>
    <n v="0"/>
    <n v="100"/>
    <n v="100"/>
    <n v="100"/>
    <n v="0"/>
    <n v="0"/>
    <n v="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6.847679999999997"/>
    <n v="84.452299999999994"/>
    <n v="92.230080000000001"/>
    <n v="9.5235690000000002"/>
    <n v="13.074199999999999"/>
    <n v="5.6261840000000003"/>
    <n v="0"/>
    <n v="0"/>
    <n v="0"/>
    <n v="3.6287470000000002"/>
    <n v="2.4734980000000002"/>
    <n v="2.1437339999999998"/>
    <s v="NA"/>
    <s v="NA"/>
    <s v="NA"/>
    <s v="NA"/>
    <s v="NA"/>
    <s v="NA"/>
    <s v="NA"/>
    <s v="NA"/>
    <s v="NA"/>
    <s v="NA"/>
    <s v="NA"/>
    <s v="NA"/>
    <s v="NA"/>
    <s v="NA"/>
    <s v="NA"/>
    <b v="0"/>
    <n v="0"/>
    <b v="0"/>
    <n v="0"/>
    <b v="0"/>
    <n v="0"/>
    <b v="1"/>
    <n v="47.511859999999999"/>
    <b v="1"/>
    <n v="0.15645500000000001"/>
    <b v="0"/>
    <n v="0"/>
    <b v="0"/>
    <n v="0"/>
    <b v="1"/>
    <n v="52.331679999999999"/>
    <n v="4.5784799999999999"/>
    <n v="22.018350000000002"/>
    <n v="5.0952570000000001"/>
    <n v="94.593500000000006"/>
    <n v="72.477059999999994"/>
    <n v="94.404949999999999"/>
    <n v="0"/>
    <n v="0"/>
    <n v="0"/>
    <n v="0.82802299999999995"/>
    <n v="5.5045869999999999"/>
    <n v="0.49979499999999999"/>
    <n v="0"/>
    <n v="0"/>
    <n v="0"/>
    <n v="0"/>
    <n v="0"/>
    <n v="0"/>
    <n v="0"/>
    <n v="0"/>
    <n v="0"/>
    <n v="0.82802299999999995"/>
    <n v="5.5045869999999999"/>
    <n v="0.49979499999999999"/>
    <n v="0"/>
    <n v="0"/>
    <n v="0"/>
    <n v="94.593500000000006"/>
    <n v="72.477059999999994"/>
    <n v="94.404949999999999"/>
    <n v="4.5784799999999999"/>
    <n v="22.018350000000002"/>
    <n v="5.0952570000000001"/>
    <n v="0"/>
    <n v="0"/>
    <n v="0"/>
    <n v="0"/>
    <n v="0"/>
    <n v="0"/>
    <b v="0"/>
    <n v="0"/>
    <b v="1"/>
    <n v="99.171980000000005"/>
    <b v="0"/>
    <n v="0"/>
    <b v="0"/>
    <n v="0"/>
    <b v="1"/>
    <n v="0.82802299999999995"/>
    <b v="0"/>
    <n v="0"/>
    <s v="NA"/>
    <s v="NA"/>
    <s v="NA"/>
    <s v="NA"/>
    <s v="NA"/>
    <s v="NA"/>
    <s v="NA"/>
    <s v="NA"/>
    <s v="NA"/>
    <s v="NA"/>
    <s v="NA"/>
    <s v="NA"/>
    <s v="NA"/>
    <s v="NA"/>
    <s v="NA"/>
    <s v="NA"/>
    <s v="NA"/>
    <s v="NA"/>
    <s v="NA"/>
    <s v="NA"/>
    <s v="NA"/>
    <s v="NA"/>
    <s v="NA"/>
    <s v="NA"/>
    <s v="NA"/>
    <s v="NA"/>
    <s v="NA"/>
    <s v="NA"/>
    <s v="NA"/>
    <s v="NA"/>
    <s v="NA"/>
    <s v="NA"/>
    <s v="NA"/>
    <s v="NA"/>
    <s v="NA"/>
    <s v="NA"/>
    <s v="NA"/>
    <s v="SZ Ducted"/>
    <s v="fpb_parallel"/>
    <s v="Variable Air Volume"/>
    <s v="A"/>
    <s v="N"/>
    <n v="143.5"/>
    <n v="37"/>
    <n v="0"/>
    <n v="100"/>
    <s v="Boiler"/>
    <s v="Natural Gas"/>
    <s v="Natural Gas"/>
    <s v="0-4 Years"/>
    <s v="Boiler"/>
    <s v="Natural Gas"/>
    <s v="Natural Gas"/>
    <s v="0-4 Years"/>
    <n v="2"/>
    <s v="Natural Gas"/>
    <n v="2000"/>
    <n v="0"/>
    <n v="0"/>
    <s v="SH"/>
    <s v="Y"/>
    <s v="NA"/>
    <s v="DX - Air"/>
    <s v="0-4 Years"/>
    <s v="DX - Air"/>
    <s v="0-4 Years"/>
    <s v="NA"/>
    <s v="NA"/>
    <s v="NA"/>
    <s v="NA"/>
    <s v="NA"/>
    <s v="NA"/>
    <s v="NA"/>
    <b v="1"/>
    <b v="0"/>
    <b v="0"/>
    <b v="0"/>
    <b v="0"/>
    <b v="0"/>
    <b v="0"/>
    <b v="0"/>
    <b v="0"/>
    <b v="1"/>
    <b v="1"/>
    <n v="65"/>
    <n v="2"/>
    <n v="2"/>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600"/>
    <n v="250"/>
    <n v="150"/>
    <n v="12"/>
    <n v="9"/>
    <n v="0"/>
    <n v="0"/>
    <n v="0"/>
    <n v="0"/>
    <n v="19.60172"/>
    <n v="18.84919"/>
    <s v="model"/>
    <n v="1533345"/>
    <n v="1474478"/>
    <s v="NA"/>
    <s v="NA"/>
    <s v="NA"/>
    <s v="NA"/>
    <s v="NA"/>
    <s v="NA"/>
    <s v="NA"/>
    <s v="NA"/>
    <s v="NA"/>
    <s v="NA"/>
    <s v="NA"/>
    <s v="NA"/>
    <s v="NA"/>
    <s v="NA"/>
    <s v="NA"/>
    <s v="NA"/>
    <s v="NA"/>
    <s v="NA"/>
    <s v="NA"/>
    <s v="NA"/>
    <s v="NA"/>
    <s v="NA"/>
    <s v="NA"/>
    <s v="NA"/>
    <n v="0.22915199999999999"/>
    <n v="0.27055299999999999"/>
    <s v="model"/>
    <n v="17925.419999999998"/>
    <n v="21164.01"/>
    <s v="NA"/>
    <s v="NA"/>
    <s v="NA"/>
    <s v="NA"/>
    <s v="NA"/>
    <s v="NA"/>
    <s v="NA"/>
    <s v="NA"/>
    <s v="NA"/>
    <s v="NA"/>
    <s v="NA"/>
    <s v="NA"/>
    <s v="NA"/>
    <s v="NA"/>
    <s v="NA"/>
    <s v="NA"/>
    <s v="NA"/>
    <s v="NA"/>
    <s v="NA"/>
    <s v="NA"/>
    <s v="NA"/>
    <s v="NA"/>
    <s v="NA"/>
    <s v="NA"/>
  </r>
  <r>
    <x v="262"/>
    <x v="1"/>
    <s v="core"/>
    <x v="6"/>
    <x v="0"/>
    <s v="&lt;20,001"/>
    <s v="rural"/>
    <n v="27"/>
    <n v="1117.498"/>
    <n v="1480684"/>
    <n v="1480684"/>
    <n v="1480684"/>
    <n v="1953"/>
    <n v="1953"/>
    <s v="Pre-1980"/>
    <s v="F"/>
    <m/>
    <s v="Medical Clinic / Outpatient Medical"/>
    <m/>
    <s v="Other Health"/>
    <s v="Health Care - Outpatient"/>
    <s v="OtherHealth"/>
    <b v="0"/>
    <s v="Office"/>
    <n v="100"/>
    <s v="NA"/>
    <n v="0"/>
    <s v="NA"/>
    <n v="0"/>
    <n v="0"/>
    <n v="0"/>
    <n v="0"/>
    <n v="1325"/>
    <n v="1325"/>
    <n v="0"/>
    <x v="4"/>
    <n v="100"/>
    <n v="0"/>
    <n v="0"/>
    <n v="100"/>
    <n v="0"/>
    <n v="0"/>
    <n v="0"/>
    <n v="1"/>
    <n v="1"/>
    <n v="19"/>
    <s v="S"/>
    <n v="0"/>
    <n v="7604"/>
    <n v="373"/>
    <s v="6000-8000 HDD"/>
    <n v="100"/>
    <n v="0"/>
    <n v="0"/>
    <s v="No"/>
    <n v="50"/>
    <n v="50"/>
    <n v="50"/>
    <n v="50"/>
    <n v="0"/>
    <n v="0"/>
    <n v="0"/>
    <s v="50-59 Hrs/Wk"/>
    <n v="52"/>
    <b v="1"/>
    <b v="0"/>
    <b v="0"/>
    <b v="0"/>
    <b v="0"/>
    <b v="0"/>
    <b v="0"/>
    <b v="0"/>
    <b v="0"/>
    <s v="NA"/>
    <s v="NA"/>
    <s v="NA"/>
    <s v="NA"/>
    <s v="Yes"/>
    <n v="5"/>
    <n v="80"/>
    <s v="Unknown"/>
    <s v="Yes"/>
    <n v="5"/>
    <n v="80"/>
    <s v="Unknown"/>
    <s v="No"/>
    <s v="NA"/>
    <s v="NA"/>
    <s v="Unknown"/>
    <s v="Unknown"/>
    <s v="NA"/>
    <s v="NA"/>
    <s v="Unknown"/>
    <s v="Yes"/>
    <n v="7"/>
    <n v="100"/>
    <s v="Unknown"/>
    <s v="No"/>
    <s v="NA"/>
    <s v="NA"/>
    <s v="Unknown"/>
    <s v="Yes"/>
    <n v="10"/>
    <n v="30"/>
    <s v="Unknown"/>
    <s v="No"/>
    <s v="NA"/>
    <s v="NA"/>
    <s v="Unknown"/>
    <n v="150"/>
    <n v="0"/>
    <n v="8"/>
    <n v="1200"/>
    <n v="49"/>
    <n v="100"/>
    <n v="0"/>
    <n v="0"/>
    <n v="0"/>
    <n v="0"/>
    <n v="0"/>
    <n v="0"/>
    <n v="0"/>
    <n v="0"/>
    <n v="0"/>
    <n v="0"/>
    <n v="0"/>
    <n v="0"/>
    <n v="588"/>
    <n v="0"/>
    <n v="100"/>
    <n v="0"/>
    <s v="P"/>
    <n v="12.755100000000001"/>
    <s v="Age of Building"/>
    <n v="100"/>
    <n v="0"/>
    <n v="0"/>
    <n v="0"/>
    <n v="100"/>
    <n v="0"/>
    <n v="0"/>
    <n v="0"/>
    <n v="0"/>
    <n v="1405.896"/>
    <n v="0"/>
    <n v="100"/>
    <n v="0"/>
    <n v="0"/>
    <b v="1"/>
    <n v="40"/>
    <n v="0"/>
    <n v="0"/>
    <n v="0"/>
    <n v="100"/>
    <n v="1.5422149999999999"/>
    <n v="1.5422149999999999"/>
    <s v="NA"/>
    <n v="0"/>
    <n v="0.198799"/>
    <n v="2043.4349999999999"/>
    <s v="NA"/>
    <n v="0"/>
    <n v="263.40820000000002"/>
    <n v="7.2014060000000004"/>
    <n v="8.3289799999999996"/>
    <s v="Y"/>
    <n v="20"/>
    <n v="0"/>
    <n v="0"/>
    <n v="0"/>
    <n v="28.628830000000001"/>
    <n v="18.518519999999999"/>
    <n v="56.937269999999998"/>
    <n v="4.4198899999999997"/>
    <n v="3.7037040000000001"/>
    <n v="8.7903160000000007"/>
    <n v="4.4198899999999997"/>
    <n v="18.518519999999999"/>
    <n v="4.8899480000000004"/>
    <n v="0"/>
    <n v="0"/>
    <n v="0"/>
    <n v="0"/>
    <n v="0"/>
    <n v="0"/>
    <n v="0"/>
    <n v="0"/>
    <n v="0"/>
    <n v="62.531390000000002"/>
    <n v="59.259259999999998"/>
    <n v="29.382459999999998"/>
    <n v="0"/>
    <n v="0"/>
    <n v="0"/>
    <n v="0"/>
    <n v="0"/>
    <n v="0"/>
    <n v="100"/>
    <n v="100"/>
    <n v="100"/>
    <n v="100"/>
    <n v="100"/>
    <n v="100"/>
    <n v="0"/>
    <n v="0"/>
    <n v="0"/>
    <n v="0"/>
    <n v="0"/>
    <n v="0"/>
    <n v="63.45382"/>
    <n v="87.5"/>
    <n v="63.45382"/>
    <n v="0"/>
    <n v="0"/>
    <n v="0"/>
    <n v="36.54618"/>
    <n v="12.5"/>
    <n v="36.54618"/>
    <n v="0"/>
    <n v="0"/>
    <n v="0"/>
    <n v="0"/>
    <n v="0"/>
    <n v="0"/>
    <s v="NA"/>
    <s v="NA"/>
    <s v="NA"/>
    <s v="NA"/>
    <s v="NA"/>
    <s v="NA"/>
    <n v="0"/>
    <n v="0"/>
    <n v="0"/>
    <n v="0"/>
    <n v="0"/>
    <n v="0"/>
    <n v="0"/>
    <n v="0"/>
    <n v="0"/>
    <n v="100"/>
    <n v="100"/>
    <n v="100"/>
    <n v="0"/>
    <n v="0"/>
    <n v="0"/>
    <n v="100"/>
    <n v="100"/>
    <n v="100"/>
    <n v="0"/>
    <n v="0"/>
    <n v="0"/>
    <n v="0"/>
    <n v="0"/>
    <n v="0"/>
    <n v="0"/>
    <n v="0"/>
    <n v="0"/>
    <n v="33.048720000000003"/>
    <n v="22.22222"/>
    <n v="65.727590000000006"/>
    <n v="10.547459999999999"/>
    <n v="22.22222"/>
    <n v="4.9560779999999998"/>
    <n v="0"/>
    <n v="0"/>
    <n v="0"/>
    <n v="56.403820000000003"/>
    <n v="55.55556"/>
    <n v="29.316330000000001"/>
    <s v="NA"/>
    <s v="NA"/>
    <s v="NA"/>
    <s v="NA"/>
    <s v="NA"/>
    <s v="NA"/>
    <s v="NA"/>
    <s v="NA"/>
    <s v="NA"/>
    <s v="NA"/>
    <s v="NA"/>
    <s v="NA"/>
    <s v="NA"/>
    <s v="NA"/>
    <s v="NA"/>
    <b v="0"/>
    <n v="0"/>
    <b v="0"/>
    <n v="0"/>
    <b v="0"/>
    <n v="0"/>
    <b v="0"/>
    <n v="0"/>
    <b v="1"/>
    <n v="100"/>
    <b v="0"/>
    <n v="0"/>
    <b v="0"/>
    <n v="0"/>
    <b v="0"/>
    <n v="0"/>
    <n v="89.444999999999993"/>
    <n v="75"/>
    <n v="82.607730000000004"/>
    <n v="0"/>
    <n v="0"/>
    <n v="0"/>
    <n v="0"/>
    <n v="0"/>
    <n v="0"/>
    <n v="10.555"/>
    <n v="25"/>
    <n v="17.39227"/>
    <n v="0"/>
    <n v="0"/>
    <n v="0"/>
    <n v="0"/>
    <n v="0"/>
    <n v="0"/>
    <n v="0"/>
    <n v="0"/>
    <n v="0"/>
    <n v="31.66499"/>
    <n v="75"/>
    <n v="52.1768"/>
    <n v="0"/>
    <n v="0"/>
    <n v="0"/>
    <n v="0"/>
    <n v="0"/>
    <n v="0"/>
    <n v="0"/>
    <n v="0"/>
    <n v="0"/>
    <n v="68.335009999999997"/>
    <n v="25"/>
    <n v="47.8232"/>
    <n v="0"/>
    <n v="0"/>
    <n v="0"/>
    <b v="0"/>
    <n v="0"/>
    <b v="0"/>
    <n v="0"/>
    <b v="0"/>
    <n v="0"/>
    <b v="1"/>
    <n v="31.66499"/>
    <b v="0"/>
    <n v="0"/>
    <b v="1"/>
    <n v="68.335009999999997"/>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20+ Years"/>
    <s v="None"/>
    <s v="NA"/>
    <s v="NA"/>
    <s v="NA"/>
    <s v="NA"/>
    <s v="NA"/>
    <s v="NA"/>
    <s v="NA"/>
    <s v="NA"/>
    <s v="NA"/>
    <s v="NA"/>
    <s v="NA"/>
    <s v="DX - Air"/>
    <s v="20+ Years"/>
    <s v="None"/>
    <s v="NA"/>
    <s v="NA"/>
    <s v="NA"/>
    <s v="NA"/>
    <s v="NA"/>
    <s v="NA"/>
    <s v="NA"/>
    <s v="NA"/>
    <b v="0"/>
    <b v="0"/>
    <b v="0"/>
    <b v="0"/>
    <b v="0"/>
    <b v="1"/>
    <b v="0"/>
    <b v="0"/>
    <b v="0"/>
    <b v="0"/>
    <b v="0"/>
    <n v="11.942"/>
    <n v="2"/>
    <n v="2"/>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3"/>
    <n v="1"/>
    <n v="0"/>
    <n v="2"/>
    <n v="2"/>
    <n v="0"/>
    <n v="0"/>
    <n v="0"/>
    <n v="0"/>
    <n v="27.512840000000001"/>
    <n v="37.101579999999998"/>
    <s v="actual"/>
    <n v="36454.519999999997"/>
    <n v="49159.59"/>
    <n v="6107.0649999999996"/>
    <n v="4941.6450000000004"/>
    <n v="3588.645"/>
    <n v="2353.355"/>
    <n v="1385.5160000000001"/>
    <n v="1372.1510000000001"/>
    <n v="1601.7850000000001"/>
    <n v="1533.0650000000001"/>
    <n v="1429.4839999999999"/>
    <n v="2217.71"/>
    <n v="4143.29"/>
    <n v="5780.8059999999996"/>
    <n v="7789.2110000000002"/>
    <n v="6130.7150000000001"/>
    <n v="5112.7420000000002"/>
    <n v="3431.3710000000001"/>
    <n v="2153.9690000000001"/>
    <n v="1641.0060000000001"/>
    <n v="2445.2710000000002"/>
    <n v="2390.41"/>
    <n v="1800.202"/>
    <n v="3225.4879999999998"/>
    <n v="5473.0360000000001"/>
    <n v="7566.1719999999996"/>
    <s v="NA"/>
    <s v="NA"/>
    <s v="no gas"/>
    <s v="NA"/>
    <s v="NA"/>
    <s v="NA"/>
    <s v="NA"/>
    <s v="NA"/>
    <s v="NA"/>
    <s v="NA"/>
    <s v="NA"/>
    <s v="NA"/>
    <s v="NA"/>
    <s v="NA"/>
    <s v="NA"/>
    <s v="NA"/>
    <s v="NA"/>
    <s v="NA"/>
    <s v="NA"/>
    <s v="NA"/>
    <s v="NA"/>
    <s v="NA"/>
    <s v="NA"/>
    <s v="NA"/>
    <s v="NA"/>
    <s v="NA"/>
    <s v="NA"/>
    <s v="NA"/>
    <s v="NA"/>
  </r>
  <r>
    <x v="263"/>
    <x v="1"/>
    <s v="core"/>
    <x v="6"/>
    <x v="1"/>
    <s v="20,001-100,000"/>
    <s v="rural"/>
    <n v="25"/>
    <n v="120.86060000000001"/>
    <n v="2903797"/>
    <n v="2903797"/>
    <n v="2903797"/>
    <n v="2008"/>
    <n v="2008"/>
    <s v="2004-2013"/>
    <s v="F"/>
    <m/>
    <s v="Medical Clinic / Outpatient Medical"/>
    <m/>
    <s v="Other Health"/>
    <s v="Health Care - Outpatient"/>
    <s v="OtherHealth"/>
    <b v="0"/>
    <s v="Office"/>
    <n v="100"/>
    <s v="NA"/>
    <n v="0"/>
    <s v="NA"/>
    <n v="0"/>
    <n v="0"/>
    <n v="0"/>
    <n v="0"/>
    <n v="24026"/>
    <n v="24026"/>
    <n v="0"/>
    <x v="1"/>
    <n v="100"/>
    <n v="0"/>
    <n v="100"/>
    <n v="100"/>
    <n v="100"/>
    <n v="0"/>
    <n v="0"/>
    <n v="1"/>
    <n v="1"/>
    <n v="67"/>
    <s v="S"/>
    <n v="0"/>
    <n v="7604"/>
    <n v="373"/>
    <s v="6000-8000 HDD"/>
    <n v="100"/>
    <n v="0"/>
    <n v="0"/>
    <s v="No"/>
    <n v="45"/>
    <n v="55"/>
    <n v="55"/>
    <n v="5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527"/>
    <n v="0"/>
    <n v="16"/>
    <n v="8432"/>
    <n v="20"/>
    <n v="100"/>
    <n v="0"/>
    <n v="0"/>
    <n v="0"/>
    <n v="0"/>
    <n v="0"/>
    <n v="0"/>
    <n v="0"/>
    <n v="0"/>
    <n v="100"/>
    <n v="0"/>
    <n v="0"/>
    <n v="0"/>
    <n v="1686.4"/>
    <n v="0"/>
    <n v="100"/>
    <n v="0"/>
    <s v="P"/>
    <n v="0"/>
    <s v="Age of Building"/>
    <n v="100"/>
    <n v="0"/>
    <n v="0"/>
    <n v="0"/>
    <n v="100"/>
    <n v="0"/>
    <n v="0"/>
    <n v="0"/>
    <n v="0"/>
    <n v="25492.87"/>
    <n v="0"/>
    <n v="0"/>
    <n v="100"/>
    <n v="0"/>
    <b v="0"/>
    <n v="0"/>
    <n v="100"/>
    <n v="0"/>
    <n v="0"/>
    <n v="0"/>
    <n v="1.231374"/>
    <n v="1.231374"/>
    <s v="NA"/>
    <n v="0"/>
    <n v="0.138184"/>
    <n v="29585"/>
    <s v="NA"/>
    <n v="0"/>
    <n v="3320"/>
    <n v="10.037319999999999"/>
    <n v="10.22336"/>
    <s v="Y"/>
    <n v="30"/>
    <n v="0"/>
    <n v="0"/>
    <n v="0"/>
    <n v="88.791619999999995"/>
    <n v="81.521739999999994"/>
    <n v="94.275660000000002"/>
    <n v="0"/>
    <n v="0"/>
    <n v="0"/>
    <n v="8.5719110000000001"/>
    <n v="15.21739"/>
    <n v="5.0629670000000004"/>
    <n v="0"/>
    <n v="0"/>
    <n v="0"/>
    <n v="0"/>
    <n v="0"/>
    <n v="0"/>
    <n v="0"/>
    <n v="0"/>
    <n v="0"/>
    <n v="2.6364709999999998"/>
    <n v="3.2608700000000002"/>
    <n v="0.66137500000000005"/>
    <n v="0"/>
    <n v="0"/>
    <n v="0"/>
    <n v="0"/>
    <n v="0"/>
    <n v="0"/>
    <n v="100"/>
    <n v="100"/>
    <n v="100"/>
    <n v="70.977919999999997"/>
    <n v="85.714290000000005"/>
    <n v="70.977919999999997"/>
    <n v="29.022079999999999"/>
    <n v="14.28571"/>
    <n v="29.022079999999999"/>
    <n v="100"/>
    <n v="100"/>
    <n v="100"/>
    <n v="0"/>
    <n v="0"/>
    <n v="0"/>
    <n v="0"/>
    <n v="0"/>
    <n v="0"/>
    <n v="0"/>
    <n v="0"/>
    <n v="0"/>
    <n v="0"/>
    <n v="0"/>
    <n v="0"/>
    <n v="0"/>
    <n v="0"/>
    <n v="0"/>
    <s v="NA"/>
    <s v="NA"/>
    <s v="NA"/>
    <s v="NA"/>
    <s v="NA"/>
    <s v="NA"/>
    <n v="0"/>
    <n v="0"/>
    <n v="0"/>
    <n v="18.17351"/>
    <n v="25.66667"/>
    <n v="18.17351"/>
    <n v="66.203509999999994"/>
    <n v="62.333329999999997"/>
    <n v="66.203509999999994"/>
    <n v="15.62298"/>
    <n v="12"/>
    <n v="15.62298"/>
    <s v="NA"/>
    <s v="NA"/>
    <s v="NA"/>
    <s v="NA"/>
    <s v="NA"/>
    <s v="NA"/>
    <s v="NA"/>
    <s v="NA"/>
    <s v="NA"/>
    <s v="NA"/>
    <s v="NA"/>
    <s v="NA"/>
    <n v="0"/>
    <n v="0"/>
    <n v="0"/>
    <n v="88.791619999999995"/>
    <n v="81.521739999999994"/>
    <n v="94.275660000000002"/>
    <n v="0"/>
    <n v="0"/>
    <n v="0"/>
    <n v="0"/>
    <n v="0"/>
    <n v="0"/>
    <n v="11.20838"/>
    <n v="18.478259999999999"/>
    <n v="5.724342"/>
    <s v="NA"/>
    <s v="NA"/>
    <s v="NA"/>
    <s v="NA"/>
    <s v="NA"/>
    <s v="NA"/>
    <s v="NA"/>
    <s v="NA"/>
    <s v="NA"/>
    <s v="NA"/>
    <s v="NA"/>
    <s v="NA"/>
    <s v="NA"/>
    <s v="NA"/>
    <s v="NA"/>
    <b v="0"/>
    <n v="0"/>
    <b v="0"/>
    <n v="0"/>
    <b v="0"/>
    <n v="0"/>
    <b v="1"/>
    <n v="92.016220000000004"/>
    <b v="0"/>
    <n v="0"/>
    <b v="0"/>
    <n v="0"/>
    <b v="1"/>
    <n v="7.9837759999999998"/>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atural Gas"/>
    <s v="5-9 Years"/>
    <s v="Heat Pump"/>
    <s v="Electricity"/>
    <s v="Natural Gas"/>
    <s v="5-9 Years"/>
    <n v="1"/>
    <s v="Natural Gas"/>
    <n v="500"/>
    <n v="5"/>
    <n v="5"/>
    <s v="C"/>
    <s v="Y"/>
    <s v="N"/>
    <s v="DX - Water"/>
    <s v="5-9 Years"/>
    <s v="DX - Water"/>
    <s v="5-9 Years"/>
    <n v="1"/>
    <n v="0"/>
    <n v="0"/>
    <n v="0"/>
    <s v="NA"/>
    <s v="NA"/>
    <s v="NA"/>
    <b v="1"/>
    <b v="0"/>
    <b v="0"/>
    <b v="0"/>
    <b v="0"/>
    <b v="0"/>
    <b v="0"/>
    <b v="1"/>
    <b v="0"/>
    <b v="1"/>
    <b v="1"/>
    <n v="133.67189999999999"/>
    <n v="5"/>
    <n v="5"/>
    <n v="0"/>
    <n v="0"/>
    <n v="0"/>
    <n v="0"/>
    <n v="100"/>
    <n v="0"/>
    <n v="100"/>
    <n v="0"/>
    <s v="NA"/>
    <s v="NA"/>
    <s v="NA"/>
    <s v="NA"/>
    <s v="NA"/>
    <s v="NA"/>
    <s v="NA"/>
    <s v="NA"/>
    <s v="NA"/>
    <s v="NA"/>
    <s v="NA"/>
    <s v="NA"/>
    <s v="NA"/>
    <s v="NA"/>
    <s v="NA"/>
    <s v="NA"/>
    <s v="NA"/>
    <s v="NA"/>
    <s v="NA"/>
    <s v="NA"/>
    <n v="0"/>
    <n v="0"/>
    <n v="0"/>
    <n v="0"/>
    <n v="0"/>
    <n v="0"/>
    <n v="0"/>
    <b v="0"/>
    <b v="0"/>
    <b v="0"/>
    <b v="0"/>
    <b v="0"/>
    <b v="0"/>
    <n v="0"/>
    <s v="NA"/>
    <s v="NA"/>
    <s v="NA"/>
    <s v="NA"/>
    <s v="NA"/>
    <s v="NA"/>
    <s v="NA"/>
    <s v="NA"/>
    <s v="NA"/>
    <s v="NA"/>
    <b v="1"/>
    <s v="S"/>
    <s v="NA"/>
    <n v="1"/>
    <n v="0"/>
    <n v="0"/>
    <n v="0"/>
    <n v="0"/>
    <x v="3"/>
    <n v="1"/>
    <s v="Y"/>
    <n v="0"/>
    <n v="0"/>
    <n v="0"/>
    <b v="0"/>
    <b v="0"/>
    <s v="None"/>
    <b v="0"/>
    <b v="0"/>
    <s v="None"/>
    <n v="0"/>
    <n v="55"/>
    <n v="8"/>
    <n v="0"/>
    <n v="22"/>
    <n v="3"/>
    <n v="0"/>
    <n v="0"/>
    <n v="0"/>
    <n v="0"/>
    <n v="16.90513"/>
    <n v="17.369509999999998"/>
    <s v="actual"/>
    <n v="406162.6"/>
    <n v="417319.8"/>
    <n v="38098.06"/>
    <n v="28043.13"/>
    <n v="34568.480000000003"/>
    <n v="33769.81"/>
    <n v="34493.42"/>
    <n v="33986.58"/>
    <n v="38730.839999999997"/>
    <n v="36410.32"/>
    <n v="36378.839999999997"/>
    <n v="32557.94"/>
    <n v="29474.06"/>
    <n v="29651.1"/>
    <n v="34994.379999999997"/>
    <n v="31607.83"/>
    <n v="34994.379999999997"/>
    <n v="33865.53"/>
    <n v="35051.1"/>
    <n v="34617.08"/>
    <n v="37093.040000000001"/>
    <n v="36951.24"/>
    <n v="34290.93"/>
    <n v="34994.379999999997"/>
    <n v="33865.53"/>
    <n v="34994.379999999997"/>
    <n v="9.6624000000000002E-2"/>
    <n v="0.100573"/>
    <s v="actual"/>
    <n v="2321.5"/>
    <n v="2416.37"/>
    <n v="391.36669999999998"/>
    <n v="265.38330000000002"/>
    <n v="214.33619999999999"/>
    <n v="224.60130000000001"/>
    <n v="133.55439999999999"/>
    <n v="86.322580000000002"/>
    <n v="84.035480000000007"/>
    <n v="81.445449999999994"/>
    <n v="90.954549999999998"/>
    <n v="138.62899999999999"/>
    <n v="255.50729999999999"/>
    <n v="355.36360000000002"/>
    <n v="366.3888"/>
    <n v="295.33339999999998"/>
    <n v="261.07429999999999"/>
    <n v="192.98310000000001"/>
    <n v="142.25800000000001"/>
    <n v="90.819050000000004"/>
    <n v="67.547740000000005"/>
    <n v="71.373260000000002"/>
    <n v="110.8468"/>
    <n v="186.8141"/>
    <n v="273.31909999999999"/>
    <n v="357.61259999999999"/>
  </r>
  <r>
    <x v="264"/>
    <x v="1"/>
    <s v="core"/>
    <x v="7"/>
    <x v="1"/>
    <s v="&lt;20,001"/>
    <s v="urban"/>
    <n v="84"/>
    <n v="641.81460000000004"/>
    <n v="3542175"/>
    <n v="3542175"/>
    <n v="3542175"/>
    <n v="2010"/>
    <n v="2010"/>
    <s v="2004-2013"/>
    <s v="F"/>
    <s v="Other"/>
    <s v="Other"/>
    <s v="Other"/>
    <s v="Other"/>
    <s v="Other"/>
    <s v="Other"/>
    <b v="0"/>
    <s v="Classroom"/>
    <n v="66"/>
    <s v="Kitchen"/>
    <n v="3"/>
    <s v="Office"/>
    <n v="2"/>
    <n v="29"/>
    <n v="0"/>
    <n v="0"/>
    <n v="5519"/>
    <n v="5519"/>
    <n v="0"/>
    <x v="0"/>
    <n v="100"/>
    <n v="0"/>
    <n v="100"/>
    <n v="100"/>
    <n v="100"/>
    <n v="0"/>
    <n v="0"/>
    <n v="2"/>
    <n v="0"/>
    <n v="0"/>
    <s v="S"/>
    <n v="0"/>
    <n v="5730"/>
    <n v="743"/>
    <s v="&lt; 6000 HDD"/>
    <n v="100"/>
    <n v="0"/>
    <n v="0"/>
    <s v="Yes"/>
    <n v="67.5"/>
    <n v="70"/>
    <n v="70"/>
    <n v="37"/>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310"/>
    <n v="84"/>
    <n v="9"/>
    <n v="3546"/>
    <n v="15"/>
    <n v="0"/>
    <n v="0"/>
    <n v="0"/>
    <n v="0"/>
    <n v="0"/>
    <n v="100"/>
    <n v="0"/>
    <n v="0"/>
    <n v="0"/>
    <n v="100"/>
    <n v="0"/>
    <n v="0"/>
    <n v="0"/>
    <n v="531.9"/>
    <n v="0"/>
    <n v="100"/>
    <n v="0"/>
    <s v="P"/>
    <n v="25"/>
    <s v="Age of Building"/>
    <n v="100"/>
    <n v="0"/>
    <n v="0"/>
    <n v="0"/>
    <n v="0"/>
    <n v="0"/>
    <n v="0"/>
    <n v="100"/>
    <n v="0"/>
    <n v="1200"/>
    <n v="50"/>
    <n v="50"/>
    <n v="0"/>
    <n v="0"/>
    <b v="1"/>
    <n v="0"/>
    <n v="100"/>
    <n v="0"/>
    <n v="0"/>
    <n v="0"/>
    <n v="1.0059419999999999"/>
    <n v="1.0059419999999999"/>
    <s v="NA"/>
    <n v="0"/>
    <n v="0.23736199999999999"/>
    <n v="5551.7920000000004"/>
    <s v="NA"/>
    <n v="0"/>
    <n v="1310"/>
    <n v="11.00741"/>
    <n v="11.63716"/>
    <s v="Y"/>
    <n v="0"/>
    <n v="26.092610000000001"/>
    <n v="18.853380000000001"/>
    <n v="27.138719999999999"/>
    <n v="69.024559999999994"/>
    <n v="60.875950000000003"/>
    <n v="71.791910000000001"/>
    <n v="0"/>
    <n v="0"/>
    <n v="0"/>
    <n v="1.8482259999999999"/>
    <n v="3.1422300000000001"/>
    <n v="1.069367"/>
    <n v="0"/>
    <n v="0"/>
    <n v="0"/>
    <n v="0"/>
    <n v="0"/>
    <n v="0"/>
    <n v="0"/>
    <n v="0"/>
    <n v="0"/>
    <n v="0"/>
    <n v="0"/>
    <n v="0"/>
    <n v="3.0346069999999998"/>
    <n v="17.128440000000001"/>
    <n v="0"/>
    <s v="NA"/>
    <s v="NA"/>
    <s v="NA"/>
    <s v="NA"/>
    <s v="NA"/>
    <s v="NA"/>
    <n v="0"/>
    <n v="0"/>
    <n v="0"/>
    <n v="100"/>
    <n v="100"/>
    <n v="100"/>
    <s v="NA"/>
    <s v="NA"/>
    <s v="NA"/>
    <s v="NA"/>
    <s v="NA"/>
    <s v="NA"/>
    <s v="NA"/>
    <s v="NA"/>
    <s v="NA"/>
    <s v="NA"/>
    <s v="NA"/>
    <s v="NA"/>
    <s v="NA"/>
    <s v="NA"/>
    <s v="NA"/>
    <s v="NA"/>
    <s v="NA"/>
    <s v="NA"/>
    <s v="NA"/>
    <s v="NA"/>
    <s v="NA"/>
    <s v="NA"/>
    <s v="NA"/>
    <s v="NA"/>
    <n v="0"/>
    <n v="0"/>
    <n v="0"/>
    <n v="0"/>
    <n v="0"/>
    <n v="0"/>
    <n v="76.330460000000002"/>
    <n v="79.587519999999998"/>
    <n v="76.330460000000002"/>
    <n v="23.669540000000001"/>
    <n v="20.412479999999999"/>
    <n v="23.669540000000001"/>
    <s v="NA"/>
    <s v="NA"/>
    <s v="NA"/>
    <s v="NA"/>
    <s v="NA"/>
    <s v="NA"/>
    <s v="NA"/>
    <s v="NA"/>
    <s v="NA"/>
    <s v="NA"/>
    <s v="NA"/>
    <s v="NA"/>
    <n v="0"/>
    <n v="0"/>
    <n v="0"/>
    <n v="95.117170000000002"/>
    <n v="79.729330000000004"/>
    <n v="98.930629999999994"/>
    <n v="0"/>
    <n v="0"/>
    <n v="0"/>
    <n v="0"/>
    <n v="0"/>
    <n v="0"/>
    <n v="4.8828339999999999"/>
    <n v="20.270669999999999"/>
    <n v="1.069367"/>
    <s v="NA"/>
    <s v="NA"/>
    <s v="NA"/>
    <s v="NA"/>
    <s v="NA"/>
    <s v="NA"/>
    <s v="NA"/>
    <s v="NA"/>
    <s v="NA"/>
    <s v="NA"/>
    <s v="NA"/>
    <s v="NA"/>
    <s v="NA"/>
    <s v="NA"/>
    <s v="NA"/>
    <b v="0"/>
    <n v="0"/>
    <b v="0"/>
    <n v="0"/>
    <b v="0"/>
    <n v="0"/>
    <b v="0"/>
    <n v="0"/>
    <b v="1"/>
    <n v="99.244029999999995"/>
    <b v="0"/>
    <n v="0"/>
    <b v="1"/>
    <n v="0.75596699999999994"/>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0"/>
    <b v="1"/>
    <b v="0"/>
    <b v="1"/>
    <b v="0"/>
    <b v="1"/>
    <b v="1"/>
    <n v="40"/>
    <n v="3"/>
    <n v="3"/>
    <n v="100"/>
    <n v="0"/>
    <n v="0"/>
    <n v="0"/>
    <n v="0"/>
    <n v="0"/>
    <n v="100"/>
    <n v="0"/>
    <s v="NA"/>
    <s v="NA"/>
    <s v="NA"/>
    <s v="NA"/>
    <s v="NA"/>
    <s v="NA"/>
    <s v="NA"/>
    <s v="NA"/>
    <s v="NA"/>
    <s v="NA"/>
    <s v="NA"/>
    <s v="NA"/>
    <s v="NA"/>
    <s v="NA"/>
    <s v="NA"/>
    <s v="NA"/>
    <s v="NA"/>
    <s v="NA"/>
    <s v="NA"/>
    <s v="NA"/>
    <n v="0"/>
    <n v="0"/>
    <n v="0"/>
    <n v="0"/>
    <n v="2"/>
    <n v="0"/>
    <n v="1"/>
    <b v="0"/>
    <b v="0"/>
    <b v="0"/>
    <b v="0"/>
    <b v="1"/>
    <b v="0"/>
    <n v="179"/>
    <s v="N"/>
    <s v="N"/>
    <s v="N"/>
    <s v="N"/>
    <s v="N"/>
    <s v="E"/>
    <s v="E"/>
    <s v="NA"/>
    <s v="NA"/>
    <s v="NA"/>
    <s v="NA"/>
    <s v="NA"/>
    <s v="NA"/>
    <s v="NA"/>
    <s v="NA"/>
    <n v="0"/>
    <n v="0"/>
    <n v="0"/>
    <x v="1"/>
    <s v="NA"/>
    <s v="NA"/>
    <n v="0"/>
    <n v="0"/>
    <n v="0"/>
    <s v="NA"/>
    <s v="NA"/>
    <s v="NA"/>
    <s v="NA"/>
    <s v="NA"/>
    <s v="NA"/>
    <n v="0"/>
    <n v="7"/>
    <n v="0"/>
    <n v="1"/>
    <n v="5"/>
    <n v="0"/>
    <n v="0"/>
    <n v="0"/>
    <n v="0"/>
    <n v="0"/>
    <n v="13.387259999999999"/>
    <n v="254.0018"/>
    <s v="model"/>
    <n v="73884.289999999994"/>
    <n v="1401836"/>
    <s v="NA"/>
    <s v="NA"/>
    <s v="NA"/>
    <s v="NA"/>
    <s v="NA"/>
    <s v="NA"/>
    <s v="NA"/>
    <s v="NA"/>
    <s v="NA"/>
    <s v="NA"/>
    <s v="NA"/>
    <s v="NA"/>
    <s v="NA"/>
    <s v="NA"/>
    <s v="NA"/>
    <s v="NA"/>
    <s v="NA"/>
    <s v="NA"/>
    <s v="NA"/>
    <s v="NA"/>
    <s v="NA"/>
    <s v="NA"/>
    <s v="NA"/>
    <s v="NA"/>
    <n v="0.29574400000000001"/>
    <n v="11.732799999999999"/>
    <s v="model"/>
    <n v="1632.21"/>
    <n v="64753.35"/>
    <s v="NA"/>
    <s v="NA"/>
    <s v="NA"/>
    <s v="NA"/>
    <s v="NA"/>
    <s v="NA"/>
    <s v="NA"/>
    <s v="NA"/>
    <s v="NA"/>
    <s v="NA"/>
    <s v="NA"/>
    <s v="NA"/>
    <s v="NA"/>
    <s v="NA"/>
    <s v="NA"/>
    <s v="NA"/>
    <s v="NA"/>
    <s v="NA"/>
    <s v="NA"/>
    <s v="NA"/>
    <s v="NA"/>
    <s v="NA"/>
    <s v="NA"/>
    <s v="NA"/>
  </r>
  <r>
    <x v="265"/>
    <x v="2"/>
    <s v="core"/>
    <x v="4"/>
    <x v="0"/>
    <s v="&lt;20,001"/>
    <s v="rural"/>
    <n v="75"/>
    <n v="311.64940000000001"/>
    <n v="1343209"/>
    <n v="1343209"/>
    <n v="1343209"/>
    <n v="1944"/>
    <n v="1944"/>
    <s v="Pre-1980"/>
    <s v="F"/>
    <m/>
    <s v="Religious Assembly"/>
    <m/>
    <s v="Other"/>
    <s v="Religious Worship"/>
    <s v="Other"/>
    <b v="0"/>
    <s v="Classroom"/>
    <n v="35"/>
    <s v="Assembly / Recreation"/>
    <n v="35"/>
    <s v="Office"/>
    <n v="15"/>
    <n v="15"/>
    <n v="0"/>
    <n v="0"/>
    <n v="4310"/>
    <n v="4310"/>
    <n v="0"/>
    <x v="4"/>
    <n v="100"/>
    <n v="0"/>
    <n v="0"/>
    <n v="100"/>
    <n v="0"/>
    <n v="0"/>
    <n v="0"/>
    <n v="2"/>
    <n v="0"/>
    <n v="10"/>
    <s v="S"/>
    <n v="0"/>
    <n v="5553"/>
    <n v="779"/>
    <s v="&lt; 6000 HDD"/>
    <n v="100"/>
    <n v="0"/>
    <n v="0"/>
    <s v="No"/>
    <n v="42"/>
    <n v="42"/>
    <n v="42"/>
    <n v="42"/>
    <n v="1"/>
    <n v="1"/>
    <n v="0"/>
    <s v="40-49 Hrs/Wk"/>
    <n v="52"/>
    <b v="1"/>
    <b v="1"/>
    <b v="0"/>
    <b v="0"/>
    <b v="0"/>
    <b v="0"/>
    <b v="0"/>
    <b v="0"/>
    <b v="0"/>
    <s v="NA"/>
    <s v="NA"/>
    <s v="NA"/>
    <s v="NA"/>
    <s v="No"/>
    <s v="NA"/>
    <s v="NA"/>
    <s v="No"/>
    <s v="No"/>
    <s v="NA"/>
    <s v="NA"/>
    <s v="No"/>
    <s v="No"/>
    <s v="NA"/>
    <s v="NA"/>
    <s v="No"/>
    <s v="Yes"/>
    <n v="1"/>
    <n v="100"/>
    <s v="No"/>
    <s v="Yes"/>
    <n v="1"/>
    <n v="100"/>
    <s v="No"/>
    <s v="No"/>
    <s v="NA"/>
    <s v="NA"/>
    <s v="No"/>
    <s v="Yes"/>
    <n v="5"/>
    <n v="30"/>
    <s v="No"/>
    <s v="No"/>
    <s v="NA"/>
    <s v="NA"/>
    <s v="No"/>
    <n v="245"/>
    <n v="245"/>
    <n v="8"/>
    <n v="3920"/>
    <n v="10"/>
    <n v="0"/>
    <n v="0"/>
    <n v="0"/>
    <n v="100"/>
    <n v="0"/>
    <n v="0"/>
    <n v="0"/>
    <n v="0"/>
    <n v="0"/>
    <n v="100"/>
    <n v="0"/>
    <n v="0"/>
    <n v="0"/>
    <n v="392"/>
    <n v="100"/>
    <n v="0"/>
    <n v="0"/>
    <s v="P"/>
    <n v="50"/>
    <s v="Age of Building"/>
    <n v="100"/>
    <n v="0"/>
    <n v="0"/>
    <n v="0"/>
    <n v="0"/>
    <n v="0"/>
    <n v="0"/>
    <n v="100"/>
    <n v="0"/>
    <n v="2580.1660000000002"/>
    <n v="0"/>
    <n v="100"/>
    <n v="0"/>
    <n v="0"/>
    <b v="0"/>
    <n v="0"/>
    <n v="0"/>
    <n v="0"/>
    <n v="100"/>
    <n v="0"/>
    <n v="0.53866400000000003"/>
    <n v="0.53866400000000003"/>
    <s v="NA"/>
    <n v="0"/>
    <n v="1.7401E-2"/>
    <n v="2321.6410000000001"/>
    <s v="NA"/>
    <n v="0"/>
    <n v="75"/>
    <n v="8.8201590000000003"/>
    <n v="9.1099359999999994"/>
    <s v="N"/>
    <n v="0"/>
    <n v="0"/>
    <n v="0"/>
    <n v="0"/>
    <n v="10.155849999999999"/>
    <n v="7.1041949999999998"/>
    <n v="21.16413"/>
    <n v="14.065300000000001"/>
    <n v="13.26116"/>
    <n v="29.31118"/>
    <n v="18.31485"/>
    <n v="52.954439999999998"/>
    <n v="21.231819999999999"/>
    <n v="0"/>
    <n v="0"/>
    <n v="0"/>
    <n v="0"/>
    <n v="0"/>
    <n v="0"/>
    <n v="0"/>
    <n v="0"/>
    <n v="0"/>
    <n v="57.463999999999999"/>
    <n v="26.680199999999999"/>
    <n v="28.29288"/>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100"/>
    <n v="100"/>
    <n v="100"/>
    <n v="0"/>
    <n v="0"/>
    <n v="0"/>
    <n v="0"/>
    <n v="0"/>
    <n v="0"/>
    <n v="0"/>
    <n v="0"/>
    <n v="0"/>
    <n v="0"/>
    <n v="0"/>
    <n v="0"/>
    <n v="24.221150000000002"/>
    <n v="20.365359999999999"/>
    <n v="50.475299999999997"/>
    <n v="0"/>
    <n v="0"/>
    <n v="0"/>
    <n v="0"/>
    <n v="0"/>
    <n v="0"/>
    <n v="75.778850000000006"/>
    <n v="79.634640000000005"/>
    <n v="49.524700000000003"/>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None"/>
    <s v="NA"/>
    <s v="NA"/>
    <s v="NA"/>
    <s v="NA"/>
    <s v="NA"/>
    <s v="NA"/>
    <s v="NA"/>
    <s v="NA"/>
    <s v="NA"/>
    <s v="NA"/>
    <s v="NA"/>
    <s v="DX - Air"/>
    <s v="10-19 Years"/>
    <s v="None"/>
    <s v="NA"/>
    <s v="NA"/>
    <s v="NA"/>
    <s v="NA"/>
    <s v="NA"/>
    <s v="NA"/>
    <s v="NA"/>
    <s v="NA"/>
    <b v="0"/>
    <b v="0"/>
    <b v="0"/>
    <b v="0"/>
    <b v="0"/>
    <b v="1"/>
    <b v="0"/>
    <b v="1"/>
    <b v="0"/>
    <b v="0"/>
    <b v="0"/>
    <n v="15.353999999999999"/>
    <n v="5"/>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1"/>
    <n v="1"/>
    <n v="0"/>
    <n v="0"/>
    <n v="0"/>
    <n v="0"/>
    <n v="4.4117959999999998"/>
    <n v="4.2648149999999996"/>
    <s v="actual"/>
    <n v="19014.84"/>
    <n v="18381.349999999999"/>
    <n v="1571.279"/>
    <n v="1342.269"/>
    <n v="1377.731"/>
    <n v="1554.4829999999999"/>
    <n v="1752.69"/>
    <n v="1648"/>
    <n v="2100"/>
    <n v="2140"/>
    <n v="1442.759"/>
    <n v="1178.575"/>
    <n v="1383.5150000000001"/>
    <n v="1523.539"/>
    <n v="1509.375"/>
    <n v="1333.45"/>
    <n v="1433.296"/>
    <n v="1357.596"/>
    <n v="1444.375"/>
    <n v="1595.4179999999999"/>
    <n v="1983.086"/>
    <n v="1905.876"/>
    <n v="1492.519"/>
    <n v="1401.69"/>
    <n v="1415.9690000000001"/>
    <n v="1508.703"/>
    <n v="0.47578500000000001"/>
    <n v="0.52702499999999997"/>
    <s v="actual"/>
    <n v="2050.6329999999998"/>
    <n v="2271.4760000000001"/>
    <n v="398.8"/>
    <n v="320.41210000000001"/>
    <n v="223.57579999999999"/>
    <n v="145.44550000000001"/>
    <n v="58.766669999999998"/>
    <n v="4.8387099999999998"/>
    <n v="11.969799999999999"/>
    <n v="12.20213"/>
    <n v="11.80851"/>
    <n v="147.18090000000001"/>
    <n v="227.8125"/>
    <n v="487.82080000000002"/>
    <n v="440.55099999999999"/>
    <n v="325.19779999999997"/>
    <n v="255.24959999999999"/>
    <n v="158.3038"/>
    <n v="73.220640000000003"/>
    <n v="25.770389999999999"/>
    <n v="6.9539160000000004"/>
    <n v="5.3177000000000003"/>
    <n v="51.949840000000002"/>
    <n v="172.6207"/>
    <n v="317.42579999999998"/>
    <n v="438.91480000000001"/>
  </r>
  <r>
    <x v="266"/>
    <x v="2"/>
    <s v="core"/>
    <x v="4"/>
    <x v="1"/>
    <s v="&lt;20,001"/>
    <s v="rural"/>
    <n v="72"/>
    <n v="335.47109999999998"/>
    <n v="1794771"/>
    <n v="1794771"/>
    <n v="1794771"/>
    <n v="2008"/>
    <n v="2008"/>
    <s v="2004-2013"/>
    <s v="F"/>
    <m/>
    <s v="Community Center"/>
    <m/>
    <s v="Other"/>
    <s v="Public Assembly"/>
    <s v="Other"/>
    <b v="0"/>
    <s v="Assembly / Recreation"/>
    <n v="50"/>
    <s v="Office"/>
    <n v="50"/>
    <s v="NA"/>
    <n v="0"/>
    <n v="0"/>
    <n v="0"/>
    <n v="0"/>
    <n v="5350"/>
    <n v="5350"/>
    <n v="0"/>
    <x v="0"/>
    <n v="100"/>
    <n v="0"/>
    <n v="100"/>
    <n v="100"/>
    <n v="100"/>
    <n v="0"/>
    <n v="0"/>
    <n v="1"/>
    <n v="0"/>
    <n v="38"/>
    <s v="S"/>
    <n v="0"/>
    <n v="4731"/>
    <n v="909"/>
    <s v="&lt; 6000 HDD"/>
    <n v="0"/>
    <n v="100"/>
    <n v="3"/>
    <s v="No"/>
    <n v="22.5"/>
    <n v="30"/>
    <n v="60"/>
    <n v="30"/>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320"/>
    <n v="0"/>
    <n v="10"/>
    <n v="3200"/>
    <n v="20"/>
    <n v="0"/>
    <n v="0"/>
    <n v="0"/>
    <n v="0"/>
    <n v="0"/>
    <n v="100"/>
    <n v="0"/>
    <n v="0"/>
    <n v="0"/>
    <n v="100"/>
    <n v="0"/>
    <n v="0"/>
    <n v="0"/>
    <n v="640"/>
    <n v="0"/>
    <n v="100"/>
    <n v="0"/>
    <s v="P"/>
    <n v="50"/>
    <s v="Age of Building"/>
    <n v="100"/>
    <n v="0"/>
    <n v="0"/>
    <n v="0"/>
    <n v="0"/>
    <n v="0"/>
    <n v="0"/>
    <n v="100"/>
    <n v="0"/>
    <n v="6405.5159999999996"/>
    <n v="0"/>
    <n v="100"/>
    <n v="0"/>
    <n v="0"/>
    <b v="0"/>
    <n v="0"/>
    <n v="100"/>
    <n v="0"/>
    <n v="0"/>
    <n v="0"/>
    <n v="1.4901770000000001"/>
    <n v="1.4901770000000001"/>
    <s v="NA"/>
    <n v="0"/>
    <n v="0.76355099999999998"/>
    <n v="7972.4470000000001"/>
    <s v="NA"/>
    <n v="0"/>
    <n v="4085"/>
    <n v="10.82986"/>
    <n v="10"/>
    <s v="Y"/>
    <n v="70"/>
    <n v="0"/>
    <n v="0"/>
    <n v="0"/>
    <n v="13.498060000000001"/>
    <n v="6.3787060000000002"/>
    <n v="25.76735"/>
    <n v="0"/>
    <n v="0"/>
    <n v="0"/>
    <n v="57.648800000000001"/>
    <n v="70.898489999999995"/>
    <n v="61.219320000000003"/>
    <n v="0"/>
    <n v="0"/>
    <n v="0"/>
    <n v="0"/>
    <n v="0"/>
    <n v="0"/>
    <n v="0"/>
    <n v="0"/>
    <n v="0"/>
    <n v="28.85313"/>
    <n v="22.722799999999999"/>
    <n v="13.01333"/>
    <n v="0"/>
    <n v="0"/>
    <n v="0"/>
    <n v="0"/>
    <n v="0"/>
    <n v="0"/>
    <n v="100"/>
    <n v="100"/>
    <n v="100"/>
    <n v="0"/>
    <n v="0"/>
    <n v="0"/>
    <n v="100"/>
    <n v="100"/>
    <n v="100"/>
    <n v="0"/>
    <n v="0"/>
    <n v="0"/>
    <n v="74.338549999999998"/>
    <n v="78.360219999999998"/>
    <n v="74.338549999999998"/>
    <n v="0"/>
    <n v="0"/>
    <n v="0"/>
    <n v="0"/>
    <n v="0"/>
    <n v="0"/>
    <n v="25.661449999999999"/>
    <n v="21.639779999999998"/>
    <n v="25.661449999999999"/>
    <n v="0"/>
    <n v="0"/>
    <n v="0"/>
    <s v="NA"/>
    <s v="NA"/>
    <s v="NA"/>
    <s v="NA"/>
    <s v="NA"/>
    <s v="NA"/>
    <n v="0"/>
    <n v="0"/>
    <n v="0"/>
    <n v="64.705879999999993"/>
    <n v="73.333330000000004"/>
    <n v="64.705879999999993"/>
    <n v="35.294119999999999"/>
    <n v="26.66667"/>
    <n v="35.294119999999999"/>
    <n v="0"/>
    <n v="0"/>
    <n v="0"/>
    <s v="NA"/>
    <s v="NA"/>
    <s v="NA"/>
    <s v="NA"/>
    <s v="NA"/>
    <s v="NA"/>
    <s v="NA"/>
    <s v="NA"/>
    <s v="NA"/>
    <s v="NA"/>
    <s v="NA"/>
    <s v="NA"/>
    <n v="0"/>
    <n v="0"/>
    <n v="0"/>
    <n v="13.498060000000001"/>
    <n v="6.3787060000000002"/>
    <n v="25.76735"/>
    <n v="0"/>
    <n v="0"/>
    <n v="0"/>
    <n v="0"/>
    <n v="0"/>
    <n v="0"/>
    <n v="86.501940000000005"/>
    <n v="93.621290000000002"/>
    <n v="74.232650000000007"/>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100"/>
    <n v="0"/>
    <s v="Heat Pump"/>
    <s v="Electricity"/>
    <s v="None"/>
    <s v="5-9 Years"/>
    <s v="None"/>
    <s v="NA"/>
    <s v="NA"/>
    <s v="NA"/>
    <s v="NA"/>
    <s v="NA"/>
    <s v="NA"/>
    <s v="NA"/>
    <s v="NA"/>
    <s v="NA"/>
    <s v="NA"/>
    <s v="NA"/>
    <s v="DX - Air"/>
    <s v="5-9 Years"/>
    <s v="None"/>
    <s v="NA"/>
    <s v="NA"/>
    <s v="NA"/>
    <s v="NA"/>
    <s v="NA"/>
    <s v="NA"/>
    <s v="NA"/>
    <s v="NA"/>
    <b v="0"/>
    <b v="0"/>
    <b v="0"/>
    <b v="0"/>
    <b v="0"/>
    <b v="0"/>
    <b v="0"/>
    <b v="0"/>
    <b v="0"/>
    <b v="1"/>
    <b v="1"/>
    <n v="30.707999999999998"/>
    <n v="5"/>
    <n v="5"/>
    <n v="100"/>
    <n v="0"/>
    <n v="0"/>
    <n v="0"/>
    <n v="0"/>
    <n v="100"/>
    <n v="0"/>
    <n v="0"/>
    <s v="NA"/>
    <s v="NA"/>
    <s v="NA"/>
    <s v="NA"/>
    <s v="NA"/>
    <s v="NA"/>
    <s v="NA"/>
    <s v="NA"/>
    <s v="NA"/>
    <s v="NA"/>
    <s v="NA"/>
    <s v="NA"/>
    <s v="NA"/>
    <s v="NA"/>
    <s v="NA"/>
    <s v="NA"/>
    <s v="NA"/>
    <s v="NA"/>
    <s v="NA"/>
    <s v="NA"/>
    <n v="0"/>
    <n v="0"/>
    <n v="1"/>
    <n v="0"/>
    <n v="2"/>
    <n v="0"/>
    <n v="0"/>
    <b v="0"/>
    <b v="0"/>
    <b v="0"/>
    <b v="0"/>
    <b v="0"/>
    <b v="0"/>
    <n v="0"/>
    <s v="NA"/>
    <s v="NA"/>
    <s v="NA"/>
    <s v="NA"/>
    <s v="NA"/>
    <s v="NA"/>
    <s v="NA"/>
    <s v="NA"/>
    <s v="NA"/>
    <s v="NA"/>
    <s v="NA"/>
    <s v="NA"/>
    <s v="NA"/>
    <s v="NA"/>
    <s v="NA"/>
    <n v="0"/>
    <n v="0"/>
    <n v="0"/>
    <x v="1"/>
    <s v="NA"/>
    <s v="NA"/>
    <n v="0"/>
    <n v="0"/>
    <n v="0"/>
    <s v="NA"/>
    <s v="NA"/>
    <s v="NA"/>
    <s v="NA"/>
    <s v="NA"/>
    <s v="NA"/>
    <n v="0"/>
    <n v="19"/>
    <n v="0"/>
    <n v="0"/>
    <n v="3"/>
    <n v="3"/>
    <n v="0"/>
    <n v="0"/>
    <n v="0"/>
    <n v="0"/>
    <n v="22.740390000000001"/>
    <n v="22.34956"/>
    <s v="actual"/>
    <n v="121661.1"/>
    <n v="119570.2"/>
    <n v="13278.67"/>
    <n v="10650.3"/>
    <n v="9182.6470000000008"/>
    <n v="8407.0540000000001"/>
    <n v="8578.6669999999995"/>
    <n v="9167.6669999999995"/>
    <n v="10785.34"/>
    <n v="10558.75"/>
    <n v="8523.4089999999997"/>
    <n v="8244.5709999999999"/>
    <n v="11656"/>
    <n v="12628"/>
    <n v="13211.7"/>
    <n v="10789.05"/>
    <n v="10138.9"/>
    <n v="8265.7000000000007"/>
    <n v="7593.1549999999997"/>
    <n v="8114.85"/>
    <n v="10753.88"/>
    <n v="10550.17"/>
    <n v="7871.0259999999998"/>
    <n v="8533.5010000000002"/>
    <n v="10765.83"/>
    <n v="12982.39"/>
    <s v="NA"/>
    <s v="NA"/>
    <s v="no gas"/>
    <s v="NA"/>
    <s v="NA"/>
    <s v="NA"/>
    <s v="NA"/>
    <s v="NA"/>
    <s v="NA"/>
    <s v="NA"/>
    <s v="NA"/>
    <s v="NA"/>
    <s v="NA"/>
    <s v="NA"/>
    <s v="NA"/>
    <s v="NA"/>
    <s v="NA"/>
    <s v="NA"/>
    <s v="NA"/>
    <s v="NA"/>
    <s v="NA"/>
    <s v="NA"/>
    <s v="NA"/>
    <s v="NA"/>
    <s v="NA"/>
    <s v="NA"/>
    <s v="NA"/>
    <s v="NA"/>
    <s v="NA"/>
  </r>
  <r>
    <x v="267"/>
    <x v="2"/>
    <s v="core"/>
    <x v="4"/>
    <x v="0"/>
    <s v="&lt;20,001"/>
    <s v="urban"/>
    <n v="69"/>
    <n v="411.108"/>
    <n v="3290097"/>
    <n v="3290097"/>
    <n v="1480544"/>
    <n v="1951"/>
    <n v="1951"/>
    <s v="Pre-1980"/>
    <s v="F"/>
    <m/>
    <s v="Religious Assembly"/>
    <m/>
    <s v="Other"/>
    <s v="Religious Worship"/>
    <s v="Other"/>
    <b v="0"/>
    <s v="Assembly / Recreation"/>
    <n v="38"/>
    <s v="Other"/>
    <n v="23"/>
    <s v="Office"/>
    <n v="7"/>
    <n v="28"/>
    <n v="0"/>
    <n v="0"/>
    <n v="8003"/>
    <n v="8003"/>
    <n v="0"/>
    <x v="0"/>
    <n v="100"/>
    <n v="0"/>
    <n v="0"/>
    <n v="45"/>
    <n v="0"/>
    <n v="0"/>
    <n v="0"/>
    <n v="1"/>
    <n v="1"/>
    <n v="100"/>
    <s v="S"/>
    <n v="0"/>
    <n v="6540"/>
    <n v="426"/>
    <s v="6000-8000 HDD"/>
    <n v="10"/>
    <n v="90"/>
    <n v="1"/>
    <s v="No"/>
    <n v="48"/>
    <n v="28"/>
    <n v="28"/>
    <n v="28"/>
    <n v="0"/>
    <n v="1"/>
    <n v="0"/>
    <s v="40-49 Hrs/Wk"/>
    <n v="52"/>
    <b v="1"/>
    <b v="1"/>
    <b v="0"/>
    <b v="0"/>
    <b v="0"/>
    <b v="0"/>
    <b v="0"/>
    <b v="0"/>
    <b v="0"/>
    <s v="NA"/>
    <s v="NA"/>
    <s v="NA"/>
    <s v="NA"/>
    <s v="No"/>
    <s v="NA"/>
    <s v="NA"/>
    <s v="No"/>
    <s v="Yes"/>
    <n v="1"/>
    <n v="30"/>
    <s v="No"/>
    <s v="No"/>
    <s v="NA"/>
    <s v="NA"/>
    <s v="No"/>
    <s v="No"/>
    <s v="NA"/>
    <s v="NA"/>
    <s v="No"/>
    <s v="No"/>
    <s v="NA"/>
    <s v="NA"/>
    <s v="No"/>
    <s v="No"/>
    <s v="NA"/>
    <s v="NA"/>
    <s v="No"/>
    <s v="No"/>
    <s v="NA"/>
    <s v="NA"/>
    <s v="No"/>
    <s v="Yes"/>
    <n v="5"/>
    <n v="30"/>
    <s v="No"/>
    <n v="396"/>
    <n v="396"/>
    <n v="13"/>
    <n v="5148"/>
    <n v="15"/>
    <n v="50"/>
    <n v="0"/>
    <n v="0"/>
    <n v="50"/>
    <n v="0"/>
    <n v="0"/>
    <n v="0"/>
    <n v="0"/>
    <n v="0"/>
    <n v="100"/>
    <n v="0"/>
    <n v="0"/>
    <n v="0"/>
    <n v="772.2"/>
    <n v="0"/>
    <n v="100"/>
    <n v="0"/>
    <s v="P"/>
    <n v="10"/>
    <s v="Age of Building"/>
    <n v="100"/>
    <n v="0"/>
    <n v="0"/>
    <n v="0"/>
    <n v="50"/>
    <n v="0"/>
    <n v="0"/>
    <n v="0"/>
    <n v="50"/>
    <n v="9581.9339999999993"/>
    <n v="0"/>
    <n v="100"/>
    <n v="0"/>
    <n v="0"/>
    <b v="0"/>
    <n v="0"/>
    <n v="100"/>
    <n v="0"/>
    <n v="0"/>
    <n v="0"/>
    <n v="1.2325390000000001"/>
    <n v="1.2325390000000001"/>
    <s v="NA"/>
    <n v="0"/>
    <n v="0.44096000000000002"/>
    <n v="9864.0079999999998"/>
    <s v="NA"/>
    <n v="0"/>
    <n v="3529"/>
    <n v="8.2495399999999997"/>
    <n v="8.5538679999999996"/>
    <s v="Y"/>
    <s v="NA"/>
    <n v="0"/>
    <n v="0"/>
    <n v="0"/>
    <n v="0"/>
    <n v="0"/>
    <n v="0"/>
    <n v="76.599630000000005"/>
    <n v="59.166539999999998"/>
    <n v="91.346779999999995"/>
    <n v="5.3982609999999998"/>
    <n v="17.727650000000001"/>
    <n v="3.5811310000000001"/>
    <n v="0"/>
    <n v="0"/>
    <n v="0"/>
    <n v="0"/>
    <n v="0"/>
    <n v="0"/>
    <n v="0"/>
    <n v="0"/>
    <n v="0"/>
    <n v="18.002109999999998"/>
    <n v="23.105799999999999"/>
    <n v="5.0720900000000002"/>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3.8089460000000002"/>
    <n v="9.3432030000000008"/>
    <n v="3.8089460000000002"/>
    <n v="25.480640000000001"/>
    <n v="37.367220000000003"/>
    <n v="25.480640000000001"/>
    <n v="0"/>
    <n v="0"/>
    <n v="0"/>
    <n v="70.710409999999996"/>
    <n v="53.289580000000001"/>
    <n v="70.710409999999996"/>
    <n v="0"/>
    <n v="0"/>
    <n v="0"/>
    <n v="76.599630000000005"/>
    <n v="59.166539999999998"/>
    <n v="91.346779999999995"/>
    <n v="8.7786969999999993"/>
    <n v="15.844580000000001"/>
    <n v="2.8069139999999999"/>
    <n v="0"/>
    <n v="0"/>
    <n v="0"/>
    <n v="14.62167"/>
    <n v="24.988880000000002"/>
    <n v="5.8463070000000004"/>
    <s v="NA"/>
    <s v="NA"/>
    <s v="NA"/>
    <s v="NA"/>
    <s v="NA"/>
    <s v="NA"/>
    <s v="NA"/>
    <s v="NA"/>
    <s v="NA"/>
    <s v="NA"/>
    <s v="NA"/>
    <s v="NA"/>
    <s v="NA"/>
    <s v="NA"/>
    <s v="NA"/>
    <b v="0"/>
    <n v="0"/>
    <b v="0"/>
    <n v="0"/>
    <b v="0"/>
    <n v="0"/>
    <b v="0"/>
    <n v="0"/>
    <b v="1"/>
    <n v="98.026430000000005"/>
    <b v="0"/>
    <n v="0"/>
    <b v="1"/>
    <n v="1.9735689999999999"/>
    <b v="0"/>
    <n v="0"/>
    <n v="0"/>
    <n v="0"/>
    <n v="0"/>
    <n v="83.593090000000004"/>
    <n v="52.63158"/>
    <n v="88.701759999999993"/>
    <n v="0"/>
    <n v="0"/>
    <n v="0"/>
    <n v="16.40691"/>
    <n v="47.36842"/>
    <n v="11.29824"/>
    <n v="0"/>
    <n v="0"/>
    <n v="0"/>
    <n v="0"/>
    <n v="0"/>
    <n v="0"/>
    <n v="0"/>
    <n v="0"/>
    <n v="0"/>
    <n v="1.7852079999999999"/>
    <n v="15.78947"/>
    <n v="1.145688"/>
    <n v="0"/>
    <n v="0"/>
    <n v="0"/>
    <n v="91.414000000000001"/>
    <n v="63.157890000000002"/>
    <n v="97.000630000000001"/>
    <n v="0"/>
    <n v="0"/>
    <n v="0"/>
    <n v="6.8007929999999996"/>
    <n v="21.052630000000001"/>
    <n v="1.8536790000000001"/>
    <n v="0"/>
    <n v="0"/>
    <n v="0"/>
    <b v="0"/>
    <n v="0"/>
    <b v="1"/>
    <n v="12.92151"/>
    <b v="0"/>
    <n v="0"/>
    <b v="0"/>
    <n v="0"/>
    <b v="0"/>
    <n v="0"/>
    <b v="1"/>
    <n v="87.078490000000002"/>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20+ Years"/>
    <s v="Boiler"/>
    <s v="Natural Gas"/>
    <s v="Natural Gas"/>
    <s v="20+ Years"/>
    <n v="1"/>
    <s v="Natural Gas"/>
    <n v="397"/>
    <n v="20"/>
    <n v="20"/>
    <s v="SH"/>
    <s v="N"/>
    <s v="N"/>
    <s v="DX - Air"/>
    <s v="10-19 Years"/>
    <s v="None"/>
    <s v="NA"/>
    <s v="NA"/>
    <s v="NA"/>
    <s v="NA"/>
    <s v="NA"/>
    <s v="NA"/>
    <s v="NA"/>
    <s v="NA"/>
    <b v="0"/>
    <b v="0"/>
    <b v="0"/>
    <b v="0"/>
    <b v="0"/>
    <b v="1"/>
    <b v="0"/>
    <b v="0"/>
    <b v="0"/>
    <b v="0"/>
    <b v="0"/>
    <n v="15.353999999999999"/>
    <n v="4"/>
    <n v="4"/>
    <n v="100"/>
    <n v="0"/>
    <n v="0"/>
    <n v="0"/>
    <n v="0"/>
    <n v="100"/>
    <n v="0"/>
    <n v="0"/>
    <s v="NA"/>
    <s v="NA"/>
    <s v="NA"/>
    <s v="NA"/>
    <s v="NA"/>
    <s v="NA"/>
    <s v="NA"/>
    <s v="NA"/>
    <s v="NA"/>
    <s v="NA"/>
    <s v="NA"/>
    <s v="NA"/>
    <s v="NA"/>
    <s v="NA"/>
    <s v="NA"/>
    <s v="NA"/>
    <s v="NA"/>
    <s v="NA"/>
    <s v="NA"/>
    <s v="NA"/>
    <n v="0"/>
    <n v="0"/>
    <n v="0"/>
    <n v="0"/>
    <n v="0"/>
    <n v="0"/>
    <n v="0"/>
    <b v="0"/>
    <b v="0"/>
    <b v="0"/>
    <b v="0"/>
    <b v="1"/>
    <b v="0"/>
    <n v="287"/>
    <s v="N"/>
    <s v="N"/>
    <s v="N"/>
    <s v="N"/>
    <s v="E"/>
    <s v="N"/>
    <s v="N"/>
    <s v="NA"/>
    <s v="NA"/>
    <s v="NA"/>
    <s v="NA"/>
    <s v="NA"/>
    <s v="NA"/>
    <s v="NA"/>
    <s v="NA"/>
    <n v="0"/>
    <n v="0"/>
    <n v="0"/>
    <x v="1"/>
    <s v="NA"/>
    <s v="NA"/>
    <n v="0"/>
    <n v="0"/>
    <n v="0"/>
    <s v="NA"/>
    <s v="NA"/>
    <s v="NA"/>
    <s v="NA"/>
    <s v="NA"/>
    <s v="NA"/>
    <n v="0"/>
    <n v="0"/>
    <n v="0"/>
    <n v="0"/>
    <n v="0"/>
    <n v="3"/>
    <n v="0"/>
    <n v="0"/>
    <n v="0"/>
    <n v="0"/>
    <n v="5.9483370000000004"/>
    <n v="3.1448"/>
    <s v="model"/>
    <n v="47604.54"/>
    <n v="25167.83"/>
    <s v="NA"/>
    <s v="NA"/>
    <s v="NA"/>
    <s v="NA"/>
    <s v="NA"/>
    <s v="NA"/>
    <s v="NA"/>
    <s v="NA"/>
    <s v="NA"/>
    <s v="NA"/>
    <s v="NA"/>
    <s v="NA"/>
    <s v="NA"/>
    <s v="NA"/>
    <s v="NA"/>
    <s v="NA"/>
    <s v="NA"/>
    <s v="NA"/>
    <s v="NA"/>
    <s v="NA"/>
    <s v="NA"/>
    <s v="NA"/>
    <s v="NA"/>
    <s v="NA"/>
    <n v="0.268482"/>
    <n v="0.32828099999999999"/>
    <s v="actual"/>
    <n v="2148.66"/>
    <n v="2627.2359999999999"/>
    <n v="414.10750000000002"/>
    <n v="312.19400000000002"/>
    <n v="252.5179"/>
    <n v="138.95089999999999"/>
    <n v="65.59375"/>
    <n v="25.778020000000001"/>
    <n v="8.9011490000000002"/>
    <n v="4.4770830000000004"/>
    <n v="48.589579999999998"/>
    <n v="151.30799999999999"/>
    <n v="307.7586"/>
    <n v="418.48390000000001"/>
    <n v="455.95"/>
    <n v="359.53769999999997"/>
    <n v="316.9556"/>
    <n v="221.7484"/>
    <n v="130.1567"/>
    <n v="57.445689999999999"/>
    <n v="18.479030000000002"/>
    <n v="16.47044"/>
    <n v="76.728160000000003"/>
    <n v="200.4573"/>
    <n v="341.05869999999999"/>
    <n v="432.24869999999999"/>
  </r>
  <r>
    <x v="268"/>
    <x v="2"/>
    <s v="core"/>
    <x v="4"/>
    <x v="0"/>
    <s v="&lt;20,001"/>
    <s v="urban"/>
    <n v="69"/>
    <n v="411.108"/>
    <n v="2620813"/>
    <n v="2620813"/>
    <n v="1755945"/>
    <n v="1908"/>
    <n v="1908"/>
    <s v="Pre-1980"/>
    <s v="F"/>
    <m/>
    <s v="Community Center"/>
    <m/>
    <s v="Other"/>
    <s v="Public Assembly"/>
    <s v="Other"/>
    <b v="0"/>
    <s v="Storage - Low Bay"/>
    <n v="33"/>
    <s v="Kitchen"/>
    <n v="7"/>
    <s v="Office"/>
    <n v="6"/>
    <n v="54"/>
    <n v="0"/>
    <n v="0"/>
    <n v="6375"/>
    <n v="6375"/>
    <n v="0"/>
    <x v="0"/>
    <n v="100"/>
    <n v="33"/>
    <n v="0"/>
    <n v="67"/>
    <n v="0"/>
    <n v="0"/>
    <n v="0"/>
    <n v="1"/>
    <n v="1"/>
    <n v="0"/>
    <s v="S"/>
    <n v="0"/>
    <n v="6540"/>
    <n v="426"/>
    <s v="6000-8000 HDD"/>
    <n v="100"/>
    <n v="0"/>
    <n v="0"/>
    <s v="No"/>
    <n v="14"/>
    <n v="14"/>
    <n v="168"/>
    <n v="14"/>
    <n v="0"/>
    <n v="1"/>
    <n v="0"/>
    <s v="&lt; 40 Hrs/Wk"/>
    <n v="52"/>
    <b v="1"/>
    <b v="1"/>
    <b v="0"/>
    <b v="0"/>
    <b v="0"/>
    <b v="0"/>
    <b v="0"/>
    <b v="0"/>
    <b v="0"/>
    <s v="NA"/>
    <s v="NA"/>
    <s v="NA"/>
    <s v="NA"/>
    <s v="No"/>
    <s v="NA"/>
    <s v="NA"/>
    <s v="No"/>
    <s v="Yes"/>
    <n v="7"/>
    <n v="25"/>
    <s v="No"/>
    <s v="No"/>
    <s v="NA"/>
    <s v="NA"/>
    <s v="No"/>
    <s v="Yes"/>
    <n v="7"/>
    <n v="50"/>
    <s v="No"/>
    <s v="No"/>
    <s v="NA"/>
    <s v="NA"/>
    <s v="No"/>
    <s v="No"/>
    <s v="NA"/>
    <s v="NA"/>
    <s v="No"/>
    <s v="No"/>
    <s v="NA"/>
    <s v="NA"/>
    <s v="No"/>
    <s v="Yes"/>
    <n v="4"/>
    <n v="100"/>
    <s v="No"/>
    <n v="270"/>
    <n v="0"/>
    <n v="13"/>
    <n v="3510"/>
    <n v="15"/>
    <n v="100"/>
    <n v="0"/>
    <n v="0"/>
    <n v="0"/>
    <n v="0"/>
    <n v="0"/>
    <n v="0"/>
    <n v="0"/>
    <n v="0"/>
    <n v="0"/>
    <n v="0"/>
    <n v="100"/>
    <n v="0"/>
    <n v="526.5"/>
    <n v="100"/>
    <n v="0"/>
    <n v="0"/>
    <s v="S"/>
    <n v="5"/>
    <s v="30+ years"/>
    <n v="100"/>
    <n v="0"/>
    <n v="0"/>
    <n v="0"/>
    <n v="100"/>
    <n v="0"/>
    <n v="0"/>
    <n v="0"/>
    <n v="0"/>
    <n v="7632.741"/>
    <n v="0"/>
    <n v="0"/>
    <n v="100"/>
    <n v="0"/>
    <b v="0"/>
    <n v="0"/>
    <n v="0"/>
    <n v="0"/>
    <n v="0"/>
    <n v="100"/>
    <n v="0.51911799999999997"/>
    <n v="0.51911799999999997"/>
    <s v="NA"/>
    <n v="0"/>
    <n v="1.7444999999999999E-2"/>
    <n v="3309.377"/>
    <s v="NA"/>
    <n v="0"/>
    <n v="111.2109"/>
    <n v="9.9479070000000007"/>
    <n v="10.65532"/>
    <s v="Y"/>
    <s v="NA"/>
    <n v="0"/>
    <n v="0"/>
    <n v="0"/>
    <n v="0"/>
    <n v="0"/>
    <n v="0"/>
    <n v="76.481219999999993"/>
    <n v="35.059519999999999"/>
    <n v="85.392399999999995"/>
    <n v="23.51878"/>
    <n v="64.940479999999994"/>
    <n v="14.6076"/>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44.092820000000003"/>
    <n v="46.766840000000002"/>
    <n v="44.092820000000003"/>
    <n v="0"/>
    <n v="0"/>
    <n v="0"/>
    <n v="55.907179999999997"/>
    <n v="53.233159999999998"/>
    <n v="55.907179999999997"/>
    <n v="0"/>
    <n v="0"/>
    <n v="0"/>
    <n v="76.481219999999993"/>
    <n v="35.059519999999999"/>
    <n v="85.392399999999995"/>
    <n v="0"/>
    <n v="0"/>
    <n v="0"/>
    <n v="0"/>
    <n v="0"/>
    <n v="0"/>
    <n v="23.51878"/>
    <n v="64.940479999999994"/>
    <n v="14.6076"/>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Evaporative"/>
    <s v="20+ Years"/>
    <s v="None"/>
    <s v="NA"/>
    <s v="NA"/>
    <s v="NA"/>
    <s v="NA"/>
    <s v="NA"/>
    <s v="NA"/>
    <s v="NA"/>
    <s v="NA"/>
    <b v="0"/>
    <b v="0"/>
    <b v="0"/>
    <b v="0"/>
    <b v="1"/>
    <b v="0"/>
    <b v="0"/>
    <b v="0"/>
    <b v="0"/>
    <b v="0"/>
    <b v="0"/>
    <n v="15.353999999999999"/>
    <n v="15"/>
    <n v="15"/>
    <n v="100"/>
    <n v="0"/>
    <n v="0"/>
    <n v="0"/>
    <n v="0"/>
    <n v="100"/>
    <n v="0"/>
    <n v="0"/>
    <s v="NA"/>
    <s v="NA"/>
    <s v="NA"/>
    <s v="NA"/>
    <s v="NA"/>
    <s v="NA"/>
    <s v="NA"/>
    <s v="NA"/>
    <s v="NA"/>
    <s v="NA"/>
    <s v="NA"/>
    <s v="NA"/>
    <s v="NA"/>
    <s v="NA"/>
    <s v="NA"/>
    <s v="NA"/>
    <s v="NA"/>
    <s v="NA"/>
    <s v="NA"/>
    <s v="NA"/>
    <n v="0"/>
    <n v="0"/>
    <n v="0"/>
    <n v="0"/>
    <n v="0"/>
    <n v="0"/>
    <n v="0"/>
    <b v="0"/>
    <b v="0"/>
    <b v="0"/>
    <b v="0"/>
    <b v="1"/>
    <b v="0"/>
    <n v="440"/>
    <s v="N"/>
    <s v="N"/>
    <s v="N"/>
    <s v="N"/>
    <s v="N"/>
    <s v="N"/>
    <s v="E"/>
    <s v="NA"/>
    <s v="NA"/>
    <s v="NA"/>
    <s v="NA"/>
    <s v="NA"/>
    <s v="NA"/>
    <s v="NA"/>
    <s v="NA"/>
    <n v="0"/>
    <n v="0"/>
    <n v="0"/>
    <x v="1"/>
    <s v="NA"/>
    <s v="NA"/>
    <n v="0"/>
    <n v="0"/>
    <n v="0"/>
    <s v="NA"/>
    <s v="NA"/>
    <s v="NA"/>
    <s v="NA"/>
    <s v="NA"/>
    <s v="NA"/>
    <n v="0"/>
    <n v="1"/>
    <n v="0"/>
    <n v="0"/>
    <n v="1"/>
    <n v="0"/>
    <n v="0"/>
    <n v="0"/>
    <n v="0"/>
    <n v="0"/>
    <n v="3.5722860000000001"/>
    <n v="95.797190000000001"/>
    <s v="model"/>
    <n v="22773.32"/>
    <n v="610707.1"/>
    <s v="NA"/>
    <s v="NA"/>
    <s v="NA"/>
    <s v="NA"/>
    <s v="NA"/>
    <s v="NA"/>
    <s v="NA"/>
    <s v="NA"/>
    <s v="NA"/>
    <s v="NA"/>
    <s v="NA"/>
    <s v="NA"/>
    <s v="NA"/>
    <s v="NA"/>
    <s v="NA"/>
    <s v="NA"/>
    <s v="NA"/>
    <s v="NA"/>
    <s v="NA"/>
    <s v="NA"/>
    <s v="NA"/>
    <s v="NA"/>
    <s v="NA"/>
    <s v="NA"/>
    <n v="0.38695600000000002"/>
    <n v="1.9160010000000001"/>
    <s v="model"/>
    <n v="2466.8449999999998"/>
    <n v="12214.5"/>
    <s v="NA"/>
    <s v="NA"/>
    <s v="NA"/>
    <s v="NA"/>
    <s v="NA"/>
    <s v="NA"/>
    <s v="NA"/>
    <s v="NA"/>
    <s v="NA"/>
    <s v="NA"/>
    <s v="NA"/>
    <s v="NA"/>
    <s v="NA"/>
    <s v="NA"/>
    <s v="NA"/>
    <s v="NA"/>
    <s v="NA"/>
    <s v="NA"/>
    <s v="NA"/>
    <s v="NA"/>
    <s v="NA"/>
    <s v="NA"/>
    <s v="NA"/>
    <s v="NA"/>
  </r>
  <r>
    <x v="269"/>
    <x v="2"/>
    <s v="core"/>
    <x v="7"/>
    <x v="0"/>
    <s v="20,001-100,000"/>
    <s v="urban"/>
    <n v="82"/>
    <n v="117.2824"/>
    <n v="5670018"/>
    <n v="5670018"/>
    <n v="5670018"/>
    <n v="2000"/>
    <n v="2000"/>
    <s v="1981-2003"/>
    <s v="F"/>
    <s v="Other"/>
    <s v="Other"/>
    <s v="Other"/>
    <s v="Other"/>
    <s v="Other"/>
    <s v="Other"/>
    <b v="0"/>
    <s v="Assembly / Recreation"/>
    <n v="93"/>
    <s v="Office"/>
    <n v="7"/>
    <s v="NA"/>
    <n v="0"/>
    <n v="0"/>
    <n v="0"/>
    <n v="0"/>
    <n v="48345"/>
    <n v="48345"/>
    <n v="0"/>
    <x v="1"/>
    <n v="100"/>
    <n v="0"/>
    <n v="100"/>
    <n v="100"/>
    <n v="100"/>
    <n v="0"/>
    <n v="0"/>
    <n v="2"/>
    <n v="0"/>
    <n v="25"/>
    <s v="S"/>
    <n v="0"/>
    <n v="6540"/>
    <n v="426"/>
    <s v="6000-8000 HDD"/>
    <n v="100"/>
    <n v="0"/>
    <n v="0"/>
    <s v="Yes"/>
    <n v="113"/>
    <n v="122.5"/>
    <n v="117"/>
    <n v="122.5"/>
    <n v="1"/>
    <n v="1"/>
    <n v="0"/>
    <s v="80-119 Hrs/Wk"/>
    <n v="52"/>
    <b v="1"/>
    <b v="1"/>
    <b v="1"/>
    <b v="0"/>
    <b v="0"/>
    <b v="0"/>
    <b v="0"/>
    <b v="0"/>
    <b v="0"/>
    <b v="1"/>
    <b v="0"/>
    <b v="0"/>
    <n v="500"/>
    <s v="No"/>
    <s v="NA"/>
    <s v="NA"/>
    <s v="No"/>
    <s v="Yes"/>
    <n v="1"/>
    <n v="20"/>
    <s v="Yes"/>
    <s v="No"/>
    <s v="NA"/>
    <s v="NA"/>
    <s v="No"/>
    <s v="No"/>
    <s v="NA"/>
    <s v="NA"/>
    <s v="No"/>
    <s v="No"/>
    <s v="NA"/>
    <s v="NA"/>
    <s v="No"/>
    <s v="No"/>
    <s v="NA"/>
    <s v="NA"/>
    <s v="No"/>
    <s v="No"/>
    <s v="NA"/>
    <s v="NA"/>
    <s v="No"/>
    <s v="No"/>
    <s v="NA"/>
    <s v="NA"/>
    <s v="No"/>
    <n v="807"/>
    <n v="807"/>
    <n v="12"/>
    <n v="19368"/>
    <n v="15"/>
    <n v="0"/>
    <n v="0"/>
    <n v="100"/>
    <n v="0"/>
    <n v="0"/>
    <n v="0"/>
    <n v="0"/>
    <n v="0"/>
    <n v="0"/>
    <n v="0"/>
    <n v="100"/>
    <n v="0"/>
    <n v="0"/>
    <n v="2905.2"/>
    <n v="0"/>
    <n v="100"/>
    <n v="0"/>
    <s v="P"/>
    <n v="3.3333330000000001"/>
    <s v="Age of Building"/>
    <n v="0"/>
    <n v="0"/>
    <n v="0"/>
    <n v="100"/>
    <n v="0"/>
    <n v="100"/>
    <n v="0"/>
    <n v="0"/>
    <n v="0"/>
    <n v="38800"/>
    <n v="100"/>
    <n v="0"/>
    <n v="0"/>
    <n v="0"/>
    <b v="1"/>
    <n v="300"/>
    <n v="100"/>
    <n v="0"/>
    <n v="0"/>
    <n v="0"/>
    <n v="0.74907900000000005"/>
    <n v="0.74907900000000005"/>
    <s v="NA"/>
    <n v="0"/>
    <n v="5.1669E-2"/>
    <n v="36214.230000000003"/>
    <s v="NA"/>
    <n v="0"/>
    <n v="2497.9459999999999"/>
    <n v="12.48394"/>
    <n v="14.35284"/>
    <s v="Y"/>
    <n v="0"/>
    <n v="0"/>
    <n v="0"/>
    <n v="0"/>
    <n v="54.58811"/>
    <n v="76.529759999999996"/>
    <n v="60.016109999999998"/>
    <n v="0"/>
    <n v="0"/>
    <n v="0"/>
    <n v="15.36979"/>
    <n v="11.40455"/>
    <n v="9.4002130000000008"/>
    <n v="0"/>
    <n v="0"/>
    <n v="0"/>
    <n v="28.290019999999998"/>
    <n v="5.1237849999999998"/>
    <n v="28.607980000000001"/>
    <n v="1.752084"/>
    <n v="6.9419019999999998"/>
    <n v="1.9756959999999999"/>
    <n v="0"/>
    <n v="0"/>
    <n v="0"/>
    <n v="0"/>
    <n v="0"/>
    <n v="0"/>
    <n v="100"/>
    <n v="100"/>
    <n v="100"/>
    <n v="0"/>
    <n v="0"/>
    <n v="0"/>
    <n v="0"/>
    <n v="0"/>
    <n v="0"/>
    <n v="100"/>
    <n v="100"/>
    <n v="100"/>
    <s v="NA"/>
    <s v="NA"/>
    <s v="NA"/>
    <s v="NA"/>
    <s v="NA"/>
    <s v="NA"/>
    <s v="NA"/>
    <s v="NA"/>
    <s v="NA"/>
    <s v="NA"/>
    <s v="NA"/>
    <s v="NA"/>
    <s v="NA"/>
    <s v="NA"/>
    <s v="NA"/>
    <s v="NA"/>
    <s v="NA"/>
    <s v="NA"/>
    <n v="0"/>
    <n v="0"/>
    <n v="0"/>
    <n v="100"/>
    <n v="100"/>
    <n v="100"/>
    <n v="14.847160000000001"/>
    <n v="25.05283"/>
    <n v="14.847160000000001"/>
    <n v="85.152839999999998"/>
    <n v="74.94717"/>
    <n v="85.152839999999998"/>
    <n v="0"/>
    <n v="0"/>
    <n v="0"/>
    <n v="0"/>
    <n v="0"/>
    <n v="0"/>
    <s v="NA"/>
    <s v="NA"/>
    <s v="NA"/>
    <s v="NA"/>
    <s v="NA"/>
    <s v="NA"/>
    <s v="NA"/>
    <s v="NA"/>
    <s v="NA"/>
    <s v="NA"/>
    <s v="NA"/>
    <s v="NA"/>
    <n v="23.243010000000002"/>
    <n v="3.1403840000000001"/>
    <n v="23.504249999999999"/>
    <n v="54.58811"/>
    <n v="76.529759999999996"/>
    <n v="60.016109999999998"/>
    <n v="1.752084"/>
    <n v="6.9419019999999998"/>
    <n v="1.9756959999999999"/>
    <n v="0"/>
    <n v="0"/>
    <n v="0"/>
    <n v="20.416799999999999"/>
    <n v="13.38795"/>
    <n v="14.50394"/>
    <n v="0"/>
    <n v="0"/>
    <n v="0"/>
    <n v="0"/>
    <n v="0"/>
    <n v="0"/>
    <n v="0"/>
    <n v="0"/>
    <n v="0"/>
    <n v="100"/>
    <n v="100"/>
    <n v="100"/>
    <n v="0"/>
    <n v="0"/>
    <n v="0"/>
    <b v="0"/>
    <n v="0"/>
    <b v="1"/>
    <n v="63.800409999999999"/>
    <b v="0"/>
    <n v="0"/>
    <b v="0"/>
    <n v="0"/>
    <b v="1"/>
    <n v="30.304359999999999"/>
    <b v="0"/>
    <n v="0"/>
    <b v="0"/>
    <n v="0"/>
    <b v="1"/>
    <n v="5.8952390000000001"/>
    <n v="48.757890000000003"/>
    <n v="44.44444"/>
    <n v="48.757890000000003"/>
    <n v="51.242109999999997"/>
    <n v="55.55556"/>
    <n v="51.242109999999997"/>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N"/>
    <s v="N"/>
    <n v="40"/>
    <n v="15"/>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1"/>
    <b v="1"/>
    <b v="1"/>
    <n v="500"/>
    <n v="14"/>
    <n v="14"/>
    <n v="0"/>
    <n v="0"/>
    <n v="100"/>
    <n v="0"/>
    <n v="0"/>
    <n v="0"/>
    <n v="100"/>
    <n v="0"/>
    <s v="NA"/>
    <s v="NA"/>
    <s v="NA"/>
    <s v="NA"/>
    <s v="NA"/>
    <s v="NA"/>
    <s v="NA"/>
    <s v="NA"/>
    <s v="NA"/>
    <s v="NA"/>
    <s v="NA"/>
    <s v="NA"/>
    <s v="NA"/>
    <s v="NA"/>
    <s v="NA"/>
    <s v="NA"/>
    <s v="NA"/>
    <s v="NA"/>
    <s v="NA"/>
    <s v="NA"/>
    <n v="3"/>
    <n v="1"/>
    <n v="0"/>
    <n v="0"/>
    <n v="0"/>
    <n v="1"/>
    <n v="0"/>
    <b v="0"/>
    <b v="0"/>
    <b v="0"/>
    <b v="0"/>
    <b v="0"/>
    <b v="0"/>
    <n v="0"/>
    <s v="NA"/>
    <s v="NA"/>
    <s v="NA"/>
    <s v="NA"/>
    <s v="NA"/>
    <s v="NA"/>
    <s v="NA"/>
    <s v="NA"/>
    <s v="NA"/>
    <s v="NA"/>
    <b v="0"/>
    <s v="N"/>
    <n v="0"/>
    <n v="0"/>
    <n v="0"/>
    <n v="0"/>
    <n v="0"/>
    <n v="0"/>
    <x v="0"/>
    <n v="0"/>
    <s v="N"/>
    <n v="0"/>
    <n v="0"/>
    <n v="0"/>
    <b v="1"/>
    <b v="0"/>
    <s v="Natural Gas"/>
    <b v="1"/>
    <b v="0"/>
    <s v="Natural Gas"/>
    <n v="0"/>
    <n v="0"/>
    <n v="0"/>
    <n v="0"/>
    <n v="0"/>
    <n v="65"/>
    <n v="0"/>
    <n v="0"/>
    <n v="0"/>
    <n v="0"/>
    <n v="15.10365"/>
    <n v="13.26266"/>
    <s v="model"/>
    <n v="730186.2"/>
    <n v="641183.5"/>
    <s v="NA"/>
    <s v="NA"/>
    <s v="NA"/>
    <s v="NA"/>
    <s v="NA"/>
    <s v="NA"/>
    <s v="NA"/>
    <s v="NA"/>
    <s v="NA"/>
    <s v="NA"/>
    <s v="NA"/>
    <s v="NA"/>
    <s v="NA"/>
    <s v="NA"/>
    <s v="NA"/>
    <s v="NA"/>
    <s v="NA"/>
    <s v="NA"/>
    <s v="NA"/>
    <s v="NA"/>
    <s v="NA"/>
    <s v="NA"/>
    <s v="NA"/>
    <s v="NA"/>
    <n v="0.35688999999999999"/>
    <n v="0.25005699999999997"/>
    <s v="model"/>
    <n v="17253.84"/>
    <n v="12089.02"/>
    <s v="NA"/>
    <s v="NA"/>
    <s v="NA"/>
    <s v="NA"/>
    <s v="NA"/>
    <s v="NA"/>
    <s v="NA"/>
    <s v="NA"/>
    <s v="NA"/>
    <s v="NA"/>
    <s v="NA"/>
    <s v="NA"/>
    <s v="NA"/>
    <s v="NA"/>
    <s v="NA"/>
    <s v="NA"/>
    <s v="NA"/>
    <s v="NA"/>
    <s v="NA"/>
    <s v="NA"/>
    <s v="NA"/>
    <s v="NA"/>
    <s v="NA"/>
    <s v="NA"/>
  </r>
  <r>
    <x v="270"/>
    <x v="2"/>
    <s v="core"/>
    <x v="0"/>
    <x v="0"/>
    <s v="&lt;100,001"/>
    <s v="urban"/>
    <n v="51"/>
    <n v="58.928809999999999"/>
    <n v="825003.4"/>
    <n v="825003.4"/>
    <n v="0"/>
    <n v="1952"/>
    <n v="1952"/>
    <s v="Pre-1980"/>
    <s v="F"/>
    <m/>
    <s v="Other Lodging"/>
    <s v="Ski Lodge"/>
    <s v="Hotel-Motel"/>
    <s v="Lodging"/>
    <s v="Lodging"/>
    <b v="0"/>
    <s v="Guest Room"/>
    <n v="50"/>
    <s v="Assembly / Recreation"/>
    <n v="46"/>
    <s v="Kitchen"/>
    <n v="4"/>
    <n v="0"/>
    <n v="0"/>
    <n v="0"/>
    <n v="14000"/>
    <n v="14000"/>
    <n v="0"/>
    <x v="0"/>
    <n v="100"/>
    <n v="0"/>
    <n v="0"/>
    <n v="0"/>
    <n v="0"/>
    <n v="0"/>
    <n v="0"/>
    <n v="3"/>
    <n v="1"/>
    <n v="10"/>
    <s v="S"/>
    <n v="0"/>
    <n v="6540"/>
    <n v="426"/>
    <s v="6000-8000 HDD"/>
    <n v="100"/>
    <n v="0"/>
    <n v="0"/>
    <s v="Yes"/>
    <n v="168"/>
    <n v="84"/>
    <n v="168"/>
    <n v="56"/>
    <n v="1"/>
    <n v="1"/>
    <n v="1"/>
    <s v="120-168 Hrs/Wk"/>
    <n v="50"/>
    <b v="1"/>
    <b v="0"/>
    <b v="1"/>
    <b v="1"/>
    <b v="0"/>
    <b v="0"/>
    <b v="0"/>
    <b v="0"/>
    <b v="0"/>
    <s v="NA"/>
    <s v="NA"/>
    <s v="NA"/>
    <s v="NA"/>
    <s v="No"/>
    <s v="NA"/>
    <s v="NA"/>
    <s v="No"/>
    <s v="Yes"/>
    <n v="1"/>
    <n v="10"/>
    <s v="Yes"/>
    <s v="No"/>
    <s v="NA"/>
    <s v="NA"/>
    <s v="No"/>
    <s v="Yes"/>
    <n v="5"/>
    <n v="100"/>
    <s v="No"/>
    <s v="No"/>
    <s v="NA"/>
    <s v="NA"/>
    <s v="No"/>
    <s v="No"/>
    <s v="NA"/>
    <s v="NA"/>
    <s v="No"/>
    <s v="Yes"/>
    <n v="8"/>
    <n v="100"/>
    <s v="No"/>
    <s v="No"/>
    <s v="NA"/>
    <s v="NA"/>
    <s v="No"/>
    <n v="264"/>
    <n v="264"/>
    <n v="11"/>
    <n v="8712"/>
    <n v="10"/>
    <n v="0"/>
    <n v="0"/>
    <n v="0"/>
    <n v="100"/>
    <n v="0"/>
    <n v="0"/>
    <n v="0"/>
    <n v="0"/>
    <n v="0"/>
    <n v="100"/>
    <n v="0"/>
    <n v="0"/>
    <n v="0"/>
    <n v="871.2"/>
    <n v="0"/>
    <n v="100"/>
    <n v="0"/>
    <s v="P"/>
    <n v="50"/>
    <s v="5-10 years"/>
    <n v="100"/>
    <n v="0"/>
    <n v="0"/>
    <n v="0"/>
    <n v="0"/>
    <n v="0"/>
    <n v="0"/>
    <n v="100"/>
    <n v="0"/>
    <n v="6022.732"/>
    <n v="0"/>
    <n v="100"/>
    <n v="0"/>
    <n v="0"/>
    <b v="0"/>
    <n v="0"/>
    <n v="100"/>
    <n v="0"/>
    <n v="0"/>
    <n v="0"/>
    <n v="0.51923200000000003"/>
    <n v="0.51923200000000003"/>
    <s v="NA"/>
    <n v="0"/>
    <n v="2.8929E-2"/>
    <n v="7269.25"/>
    <s v="NA"/>
    <n v="0"/>
    <n v="405"/>
    <n v="9.0982129999999994"/>
    <n v="10.0143"/>
    <s v="Y"/>
    <n v="5"/>
    <n v="0"/>
    <n v="0"/>
    <n v="0"/>
    <n v="11.940709999999999"/>
    <n v="9.0644220000000004"/>
    <n v="29.707059999999998"/>
    <n v="0"/>
    <n v="0"/>
    <n v="0"/>
    <n v="23.276129999999998"/>
    <n v="44.027189999999997"/>
    <n v="32.213659999999997"/>
    <n v="0"/>
    <n v="0"/>
    <n v="0"/>
    <n v="0"/>
    <n v="0"/>
    <n v="0"/>
    <n v="0"/>
    <n v="0"/>
    <n v="0"/>
    <n v="64.783159999999995"/>
    <n v="46.908380000000001"/>
    <n v="38.079279999999997"/>
    <n v="0"/>
    <n v="0"/>
    <n v="0"/>
    <n v="0"/>
    <n v="0"/>
    <n v="0"/>
    <n v="100"/>
    <n v="100"/>
    <n v="100"/>
    <n v="100"/>
    <n v="100"/>
    <n v="100"/>
    <n v="0"/>
    <n v="0"/>
    <n v="0"/>
    <n v="100"/>
    <n v="100"/>
    <n v="100"/>
    <n v="0"/>
    <n v="0"/>
    <n v="0"/>
    <n v="0"/>
    <n v="0"/>
    <n v="0"/>
    <n v="0"/>
    <n v="0"/>
    <n v="0"/>
    <n v="0"/>
    <n v="0"/>
    <n v="0"/>
    <n v="0"/>
    <n v="0"/>
    <n v="0"/>
    <s v="NA"/>
    <s v="NA"/>
    <s v="NA"/>
    <s v="NA"/>
    <s v="NA"/>
    <s v="NA"/>
    <n v="0"/>
    <n v="0"/>
    <n v="0"/>
    <n v="100"/>
    <n v="100"/>
    <n v="100"/>
    <n v="0"/>
    <n v="0"/>
    <n v="0"/>
    <n v="0"/>
    <n v="0"/>
    <n v="0"/>
    <s v="NA"/>
    <s v="NA"/>
    <s v="NA"/>
    <s v="NA"/>
    <s v="NA"/>
    <s v="NA"/>
    <s v="NA"/>
    <s v="NA"/>
    <s v="NA"/>
    <s v="NA"/>
    <s v="NA"/>
    <s v="NA"/>
    <n v="0"/>
    <n v="0"/>
    <n v="0"/>
    <n v="11.940709999999999"/>
    <n v="9.0644220000000004"/>
    <n v="29.707059999999998"/>
    <n v="0"/>
    <n v="0"/>
    <n v="0"/>
    <n v="64.783159999999995"/>
    <n v="46.908380000000001"/>
    <n v="38.079279999999997"/>
    <n v="23.276129999999998"/>
    <n v="44.027189999999997"/>
    <n v="32.213659999999997"/>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0"/>
    <n v="0"/>
    <n v="0"/>
    <n v="0"/>
    <n v="0"/>
    <n v="0"/>
    <n v="100"/>
    <n v="100"/>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A"/>
    <s v="N"/>
    <s v="NA"/>
    <s v="NA"/>
    <s v="NA"/>
    <n v="0"/>
    <n v="0"/>
    <s v="Boiler"/>
    <s v="Fuel Oil"/>
    <s v="Fuel Oil"/>
    <s v="20+ Years"/>
    <s v="None"/>
    <s v="NA"/>
    <s v="NA"/>
    <s v="NA"/>
    <n v="1"/>
    <s v="Fuel Oil"/>
    <s v="NA"/>
    <n v="66"/>
    <n v="66"/>
    <s v="SH"/>
    <s v="N"/>
    <s v="N"/>
    <s v="None"/>
    <s v="NA"/>
    <s v="None"/>
    <s v="NA"/>
    <s v="NA"/>
    <s v="NA"/>
    <s v="NA"/>
    <s v="NA"/>
    <s v="NA"/>
    <s v="NA"/>
    <s v="NA"/>
    <b v="0"/>
    <b v="0"/>
    <b v="0"/>
    <b v="0"/>
    <b v="0"/>
    <b v="1"/>
    <b v="0"/>
    <b v="0"/>
    <b v="0"/>
    <b v="0"/>
    <b v="0"/>
    <n v="283.53930000000003"/>
    <n v="66"/>
    <n v="66"/>
    <n v="0"/>
    <n v="0"/>
    <n v="100"/>
    <n v="0"/>
    <n v="0"/>
    <n v="0"/>
    <n v="0"/>
    <n v="100"/>
    <s v="NA"/>
    <s v="NA"/>
    <s v="NA"/>
    <s v="NA"/>
    <s v="NA"/>
    <s v="NA"/>
    <s v="NA"/>
    <s v="NA"/>
    <s v="NA"/>
    <s v="NA"/>
    <s v="NA"/>
    <s v="NA"/>
    <s v="NA"/>
    <s v="NA"/>
    <s v="NA"/>
    <s v="NA"/>
    <s v="NA"/>
    <s v="NA"/>
    <s v="NA"/>
    <s v="NA"/>
    <n v="2"/>
    <n v="1"/>
    <n v="0"/>
    <n v="1"/>
    <n v="2"/>
    <n v="2"/>
    <n v="2"/>
    <b v="0"/>
    <b v="0"/>
    <b v="0"/>
    <b v="0"/>
    <b v="1"/>
    <b v="0"/>
    <n v="600"/>
    <s v="N"/>
    <s v="E"/>
    <s v="G"/>
    <s v="G"/>
    <s v="N"/>
    <s v="E"/>
    <s v="G"/>
    <s v="NA"/>
    <s v="NA"/>
    <s v="NA"/>
    <b v="1"/>
    <s v="S"/>
    <n v="10"/>
    <n v="1"/>
    <n v="0"/>
    <n v="15"/>
    <n v="30"/>
    <n v="0"/>
    <x v="0"/>
    <n v="0"/>
    <s v="N"/>
    <n v="0"/>
    <n v="0"/>
    <n v="0"/>
    <b v="0"/>
    <b v="0"/>
    <s v="None"/>
    <b v="0"/>
    <b v="0"/>
    <s v="None"/>
    <n v="0"/>
    <n v="0"/>
    <n v="0"/>
    <n v="0"/>
    <n v="0"/>
    <n v="3"/>
    <n v="0"/>
    <n v="0"/>
    <n v="0"/>
    <n v="0"/>
    <n v="12.50052"/>
    <n v="12.52379"/>
    <s v="actual"/>
    <n v="175007.2"/>
    <n v="175333.1"/>
    <n v="16588.43"/>
    <n v="16159.75"/>
    <n v="18243.96"/>
    <n v="13232.14"/>
    <n v="14937.29"/>
    <n v="12728.86"/>
    <n v="11074.56"/>
    <n v="16449.23"/>
    <n v="12086.07"/>
    <n v="14382.39"/>
    <n v="13333.04"/>
    <n v="15791.51"/>
    <n v="16874.419999999998"/>
    <n v="14772.76"/>
    <n v="15628.63"/>
    <n v="14362.8"/>
    <n v="13965.83"/>
    <n v="13013.26"/>
    <n v="13411.43"/>
    <n v="13424.91"/>
    <n v="13200.4"/>
    <n v="14584.48"/>
    <n v="15432.16"/>
    <n v="16661.990000000002"/>
    <s v="NA"/>
    <s v="NA"/>
    <s v="no gas"/>
    <s v="NA"/>
    <s v="NA"/>
    <s v="NA"/>
    <s v="NA"/>
    <s v="NA"/>
    <s v="NA"/>
    <s v="NA"/>
    <s v="NA"/>
    <s v="NA"/>
    <s v="NA"/>
    <s v="NA"/>
    <s v="NA"/>
    <s v="NA"/>
    <s v="NA"/>
    <s v="NA"/>
    <s v="NA"/>
    <s v="NA"/>
    <s v="NA"/>
    <s v="NA"/>
    <s v="NA"/>
    <s v="NA"/>
    <s v="NA"/>
    <s v="NA"/>
    <s v="NA"/>
    <s v="NA"/>
    <s v="NA"/>
  </r>
  <r>
    <x v="271"/>
    <x v="2"/>
    <s v="core"/>
    <x v="7"/>
    <x v="0"/>
    <s v="&lt;20,001"/>
    <s v="urban"/>
    <n v="81"/>
    <n v="111.0321"/>
    <n v="860720.5"/>
    <n v="860720.5"/>
    <n v="860720.5"/>
    <n v="1985"/>
    <n v="1985"/>
    <s v="1981-2003"/>
    <s v="F"/>
    <s v="Other"/>
    <s v="Other"/>
    <s v="Other"/>
    <s v="Other"/>
    <s v="Other"/>
    <s v="Other"/>
    <b v="0"/>
    <s v="Assembly / Recreation"/>
    <n v="40"/>
    <s v="Dining"/>
    <n v="15"/>
    <s v="Other"/>
    <n v="9"/>
    <n v="30"/>
    <n v="0"/>
    <n v="0"/>
    <n v="7752"/>
    <n v="7752"/>
    <n v="0"/>
    <x v="0"/>
    <n v="100"/>
    <n v="0"/>
    <n v="0"/>
    <n v="100"/>
    <n v="0"/>
    <n v="0"/>
    <n v="0"/>
    <n v="1"/>
    <n v="0"/>
    <n v="0"/>
    <s v="S"/>
    <n v="0"/>
    <n v="6839"/>
    <n v="303"/>
    <s v="6000-8000 HDD"/>
    <n v="100"/>
    <n v="0"/>
    <n v="0"/>
    <s v="No"/>
    <n v="98"/>
    <n v="98"/>
    <n v="98"/>
    <n v="9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303"/>
    <n v="287"/>
    <n v="12"/>
    <n v="3636"/>
    <n v="10"/>
    <n v="0"/>
    <n v="0"/>
    <n v="0"/>
    <n v="100"/>
    <n v="0"/>
    <n v="0"/>
    <n v="0"/>
    <n v="0"/>
    <n v="0"/>
    <n v="100"/>
    <n v="0"/>
    <n v="0"/>
    <n v="0"/>
    <n v="363.6"/>
    <n v="0"/>
    <n v="100"/>
    <n v="0"/>
    <s v="P"/>
    <n v="25"/>
    <s v="Age of Building"/>
    <n v="100"/>
    <n v="0"/>
    <n v="0"/>
    <n v="0"/>
    <n v="100"/>
    <n v="0"/>
    <n v="0"/>
    <n v="0"/>
    <n v="0"/>
    <n v="11659.39"/>
    <n v="0"/>
    <n v="100"/>
    <n v="0"/>
    <n v="0"/>
    <b v="0"/>
    <n v="0"/>
    <n v="100"/>
    <n v="0"/>
    <n v="0"/>
    <n v="0"/>
    <n v="1.4773369999999999"/>
    <n v="1.4773369999999999"/>
    <s v="NA"/>
    <n v="0"/>
    <n v="2.047472"/>
    <n v="11452.32"/>
    <s v="NA"/>
    <n v="0"/>
    <n v="15872"/>
    <n v="9.8802679999999992"/>
    <n v="10.056480000000001"/>
    <s v="Y"/>
    <n v="0"/>
    <n v="0"/>
    <n v="0"/>
    <n v="0"/>
    <n v="1.715133"/>
    <n v="2.3464900000000002"/>
    <n v="1.8084260000000001"/>
    <n v="91.530159999999995"/>
    <n v="82.899349999999998"/>
    <n v="96.508870000000002"/>
    <n v="0"/>
    <n v="0"/>
    <n v="0"/>
    <n v="0"/>
    <n v="0"/>
    <n v="0"/>
    <n v="0"/>
    <n v="0"/>
    <n v="0"/>
    <n v="0"/>
    <n v="0"/>
    <n v="0"/>
    <n v="6.7547059999999997"/>
    <n v="14.754160000000001"/>
    <n v="1.6826989999999999"/>
    <n v="0"/>
    <n v="0"/>
    <n v="0"/>
    <n v="0"/>
    <n v="0"/>
    <n v="0"/>
    <n v="100"/>
    <n v="100"/>
    <n v="100"/>
    <s v="NA"/>
    <s v="NA"/>
    <s v="NA"/>
    <s v="NA"/>
    <s v="NA"/>
    <s v="NA"/>
    <n v="0"/>
    <n v="0"/>
    <n v="0"/>
    <n v="36.337629999999997"/>
    <n v="41.666670000000003"/>
    <n v="36.337629999999997"/>
    <n v="63.662370000000003"/>
    <n v="58.333329999999997"/>
    <n v="63.662370000000003"/>
    <n v="0"/>
    <n v="0"/>
    <n v="0"/>
    <n v="0"/>
    <n v="0"/>
    <n v="0"/>
    <n v="0"/>
    <n v="0"/>
    <n v="0"/>
    <s v="NA"/>
    <s v="NA"/>
    <s v="NA"/>
    <s v="NA"/>
    <s v="NA"/>
    <s v="NA"/>
    <n v="0"/>
    <n v="0"/>
    <n v="0"/>
    <n v="0"/>
    <n v="0"/>
    <n v="0"/>
    <n v="100"/>
    <n v="100"/>
    <n v="100"/>
    <n v="0"/>
    <n v="0"/>
    <n v="0"/>
    <n v="0"/>
    <n v="0"/>
    <n v="0"/>
    <n v="21.2088"/>
    <n v="33.857149999999997"/>
    <n v="21.2088"/>
    <n v="18.22241"/>
    <n v="17.79767"/>
    <n v="18.22241"/>
    <n v="60.56879"/>
    <n v="48.345179999999999"/>
    <n v="60.56879"/>
    <n v="0"/>
    <n v="0"/>
    <n v="0"/>
    <n v="93.245289999999997"/>
    <n v="85.245840000000001"/>
    <n v="98.317300000000003"/>
    <n v="2.4544999999999999"/>
    <n v="6.1475650000000002"/>
    <n v="0.61145300000000002"/>
    <n v="0"/>
    <n v="0"/>
    <n v="0"/>
    <n v="4.3002060000000002"/>
    <n v="8.6065909999999999"/>
    <n v="1.0712459999999999"/>
    <s v="NA"/>
    <s v="NA"/>
    <s v="NA"/>
    <s v="NA"/>
    <s v="NA"/>
    <s v="NA"/>
    <s v="NA"/>
    <s v="NA"/>
    <s v="NA"/>
    <s v="NA"/>
    <s v="NA"/>
    <s v="NA"/>
    <s v="NA"/>
    <s v="NA"/>
    <s v="NA"/>
    <b v="0"/>
    <n v="0"/>
    <b v="0"/>
    <n v="0"/>
    <b v="0"/>
    <n v="0"/>
    <b v="0"/>
    <n v="0"/>
    <b v="1"/>
    <n v="100"/>
    <b v="0"/>
    <n v="0"/>
    <b v="0"/>
    <n v="0"/>
    <b v="0"/>
    <n v="0"/>
    <n v="0"/>
    <n v="0"/>
    <n v="0"/>
    <n v="47.88306"/>
    <n v="40.404040000000002"/>
    <n v="49.158180000000002"/>
    <n v="0"/>
    <n v="0"/>
    <n v="0"/>
    <n v="52.11694"/>
    <n v="59.595959999999998"/>
    <n v="50.841819999999998"/>
    <n v="0"/>
    <n v="0"/>
    <n v="0"/>
    <n v="0"/>
    <n v="0"/>
    <n v="0"/>
    <n v="0"/>
    <n v="0"/>
    <n v="0"/>
    <n v="1.5877019999999999"/>
    <n v="12.12121"/>
    <n v="0.98582199999999998"/>
    <n v="0"/>
    <n v="0"/>
    <n v="0"/>
    <n v="95.766130000000004"/>
    <n v="80.808080000000004"/>
    <n v="98.316360000000003"/>
    <n v="0"/>
    <n v="0"/>
    <n v="0"/>
    <n v="2.646169"/>
    <n v="7.0707069999999996"/>
    <n v="0.69782200000000005"/>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Heat Pump"/>
    <s v="Electricity"/>
    <s v="None"/>
    <s v="10-19 Years"/>
    <s v="None"/>
    <s v="NA"/>
    <s v="NA"/>
    <s v="NA"/>
    <n v="1"/>
    <s v="Natural Gas"/>
    <s v="NA"/>
    <s v="NA"/>
    <s v="NA"/>
    <s v="P"/>
    <s v="N"/>
    <s v="N"/>
    <s v="DX - Air"/>
    <s v="10-19 Years"/>
    <s v="None"/>
    <s v="NA"/>
    <s v="NA"/>
    <s v="NA"/>
    <s v="NA"/>
    <s v="NA"/>
    <s v="NA"/>
    <s v="NA"/>
    <s v="NA"/>
    <b v="0"/>
    <b v="0"/>
    <b v="0"/>
    <b v="0"/>
    <b v="1"/>
    <b v="0"/>
    <b v="0"/>
    <b v="0"/>
    <b v="0"/>
    <b v="0"/>
    <b v="0"/>
    <n v="66.520939999999996"/>
    <n v="17"/>
    <n v="17"/>
    <n v="100"/>
    <n v="0"/>
    <n v="0"/>
    <n v="0"/>
    <n v="0"/>
    <n v="100"/>
    <n v="0"/>
    <n v="0"/>
    <s v="NA"/>
    <s v="NA"/>
    <s v="NA"/>
    <s v="NA"/>
    <s v="NA"/>
    <s v="NA"/>
    <s v="NA"/>
    <s v="NA"/>
    <s v="NA"/>
    <s v="NA"/>
    <s v="NA"/>
    <s v="NA"/>
    <s v="NA"/>
    <s v="NA"/>
    <s v="NA"/>
    <s v="NA"/>
    <s v="NA"/>
    <s v="NA"/>
    <s v="NA"/>
    <s v="NA"/>
    <n v="1"/>
    <n v="1"/>
    <n v="1"/>
    <n v="1"/>
    <n v="0"/>
    <n v="0"/>
    <n v="0"/>
    <b v="0"/>
    <b v="0"/>
    <b v="0"/>
    <b v="0"/>
    <b v="0"/>
    <b v="0"/>
    <n v="0"/>
    <s v="N"/>
    <s v="N"/>
    <s v="N"/>
    <s v="N"/>
    <s v="E"/>
    <s v="N"/>
    <s v="N"/>
    <s v="NA"/>
    <s v="NA"/>
    <s v="NA"/>
    <b v="1"/>
    <s v="C"/>
    <n v="100"/>
    <n v="0"/>
    <n v="8"/>
    <n v="0"/>
    <n v="0"/>
    <n v="0"/>
    <x v="0"/>
    <n v="0"/>
    <s v="N"/>
    <n v="0"/>
    <n v="0"/>
    <n v="0"/>
    <b v="1"/>
    <b v="0"/>
    <s v="Natural Gas"/>
    <b v="1"/>
    <b v="0"/>
    <s v="Natural Gas"/>
    <n v="0"/>
    <n v="0"/>
    <n v="0"/>
    <n v="0"/>
    <n v="0"/>
    <n v="2"/>
    <n v="168"/>
    <n v="0"/>
    <n v="0"/>
    <n v="0"/>
    <n v="15.57456"/>
    <n v="59.739870000000003"/>
    <s v="model"/>
    <n v="120734"/>
    <n v="463103.5"/>
    <s v="NA"/>
    <s v="NA"/>
    <s v="NA"/>
    <s v="NA"/>
    <s v="NA"/>
    <s v="NA"/>
    <s v="NA"/>
    <s v="NA"/>
    <s v="NA"/>
    <s v="NA"/>
    <s v="NA"/>
    <s v="NA"/>
    <s v="NA"/>
    <s v="NA"/>
    <s v="NA"/>
    <s v="NA"/>
    <s v="NA"/>
    <s v="NA"/>
    <s v="NA"/>
    <s v="NA"/>
    <s v="NA"/>
    <s v="NA"/>
    <s v="NA"/>
    <s v="NA"/>
    <n v="0.52432299999999998"/>
    <n v="1.521129"/>
    <s v="model"/>
    <n v="4064.549"/>
    <n v="11791.79"/>
    <s v="NA"/>
    <s v="NA"/>
    <s v="NA"/>
    <s v="NA"/>
    <s v="NA"/>
    <s v="NA"/>
    <s v="NA"/>
    <s v="NA"/>
    <s v="NA"/>
    <s v="NA"/>
    <s v="NA"/>
    <s v="NA"/>
    <s v="NA"/>
    <s v="NA"/>
    <s v="NA"/>
    <s v="NA"/>
    <s v="NA"/>
    <s v="NA"/>
    <s v="NA"/>
    <s v="NA"/>
    <s v="NA"/>
    <s v="NA"/>
    <s v="NA"/>
    <s v="NA"/>
  </r>
  <r>
    <x v="272"/>
    <x v="2"/>
    <s v="core"/>
    <x v="4"/>
    <x v="0"/>
    <s v="20,001-100,000"/>
    <s v="rural"/>
    <n v="76"/>
    <n v="50.114919999999998"/>
    <n v="2505746"/>
    <n v="2505746"/>
    <n v="2505746"/>
    <n v="1969"/>
    <n v="1970"/>
    <s v="Pre-1980"/>
    <s v="F"/>
    <m/>
    <s v="Religious Assembly"/>
    <m/>
    <s v="Other"/>
    <s v="Religious Worship"/>
    <s v="Other"/>
    <b v="0"/>
    <s v="Classroom"/>
    <n v="30"/>
    <s v="Assembly / Recreation"/>
    <n v="30"/>
    <s v="Office"/>
    <n v="10"/>
    <n v="25"/>
    <n v="0"/>
    <n v="0"/>
    <n v="50000"/>
    <n v="50000"/>
    <n v="0"/>
    <x v="1"/>
    <n v="100"/>
    <n v="0"/>
    <n v="100"/>
    <n v="100"/>
    <n v="100"/>
    <n v="0"/>
    <n v="0"/>
    <n v="1"/>
    <n v="0"/>
    <n v="308"/>
    <s v="S"/>
    <n v="0"/>
    <n v="5553"/>
    <n v="779"/>
    <s v="&lt; 6000 HDD"/>
    <n v="100"/>
    <n v="0"/>
    <n v="0"/>
    <s v="Yes"/>
    <n v="56"/>
    <n v="35.35"/>
    <n v="56"/>
    <n v="56"/>
    <n v="1"/>
    <n v="1"/>
    <n v="0"/>
    <s v="50-59 Hrs/Wk"/>
    <n v="52"/>
    <b v="1"/>
    <b v="1"/>
    <b v="0"/>
    <b v="0"/>
    <b v="0"/>
    <b v="0"/>
    <b v="0"/>
    <b v="0"/>
    <b v="0"/>
    <s v="NA"/>
    <s v="NA"/>
    <s v="NA"/>
    <s v="NA"/>
    <s v="Yes"/>
    <n v="2"/>
    <n v="50"/>
    <s v="Yes"/>
    <s v="Yes"/>
    <n v="2"/>
    <n v="50"/>
    <s v="Yes"/>
    <s v="No"/>
    <s v="NA"/>
    <s v="NA"/>
    <s v="No"/>
    <s v="No"/>
    <s v="NA"/>
    <s v="NA"/>
    <s v="No"/>
    <s v="No"/>
    <s v="NA"/>
    <s v="NA"/>
    <s v="No"/>
    <s v="No"/>
    <s v="NA"/>
    <s v="NA"/>
    <s v="No"/>
    <s v="No"/>
    <s v="NA"/>
    <s v="NA"/>
    <s v="No"/>
    <s v="Yes"/>
    <n v="0"/>
    <n v="0"/>
    <s v="No"/>
    <n v="1222"/>
    <n v="1020"/>
    <n v="13"/>
    <n v="15886"/>
    <n v="15"/>
    <n v="50"/>
    <n v="0"/>
    <n v="50"/>
    <n v="0"/>
    <n v="0"/>
    <n v="0"/>
    <n v="0"/>
    <n v="0"/>
    <n v="50"/>
    <n v="50"/>
    <n v="0"/>
    <n v="0"/>
    <n v="0"/>
    <n v="2382.9"/>
    <n v="0"/>
    <n v="100"/>
    <n v="0"/>
    <s v="P"/>
    <n v="0"/>
    <s v="Age of Building"/>
    <n v="100"/>
    <n v="0"/>
    <n v="0"/>
    <n v="0"/>
    <n v="100"/>
    <n v="0"/>
    <n v="0"/>
    <n v="0"/>
    <n v="0"/>
    <n v="600"/>
    <n v="100"/>
    <n v="0"/>
    <n v="0"/>
    <n v="0"/>
    <b v="1"/>
    <n v="92"/>
    <n v="100"/>
    <n v="0"/>
    <n v="0"/>
    <n v="0"/>
    <n v="0.91002899999999998"/>
    <n v="0.91002899999999998"/>
    <s v="NA"/>
    <n v="0"/>
    <n v="8.7919999999999998E-2"/>
    <n v="45501.47"/>
    <s v="NA"/>
    <n v="0"/>
    <n v="4396"/>
    <n v="16.21726"/>
    <n v="17.221609999999998"/>
    <s v="Y"/>
    <s v="NA"/>
    <n v="0"/>
    <n v="0"/>
    <n v="0"/>
    <n v="60.883209999999998"/>
    <n v="61.63353"/>
    <n v="84.349279999999993"/>
    <n v="0"/>
    <n v="0"/>
    <n v="0"/>
    <n v="5.3961819999999996"/>
    <n v="11.911709999999999"/>
    <n v="4.1588209999999997"/>
    <n v="0"/>
    <n v="0"/>
    <n v="0"/>
    <n v="0"/>
    <n v="0"/>
    <n v="0"/>
    <n v="0.41537099999999999"/>
    <n v="0.88763700000000001"/>
    <n v="0.59022200000000002"/>
    <n v="33.305239999999998"/>
    <n v="25.567129999999999"/>
    <n v="10.901680000000001"/>
    <n v="0"/>
    <n v="0"/>
    <n v="0"/>
    <n v="88.467010000000002"/>
    <n v="89.397859999999994"/>
    <n v="88.467010000000002"/>
    <n v="11.53299"/>
    <n v="10.60214"/>
    <n v="11.53299"/>
    <n v="24.078769999999999"/>
    <n v="41.958379999999998"/>
    <n v="24.078769999999999"/>
    <n v="75.921229999999994"/>
    <n v="58.041620000000002"/>
    <n v="75.921229999999994"/>
    <n v="0"/>
    <n v="0"/>
    <n v="0"/>
    <n v="100"/>
    <n v="100"/>
    <n v="100"/>
    <n v="0"/>
    <n v="0"/>
    <n v="0"/>
    <n v="0"/>
    <n v="0"/>
    <n v="0"/>
    <n v="0"/>
    <n v="0"/>
    <n v="0"/>
    <n v="0"/>
    <n v="0"/>
    <n v="0"/>
    <s v="NA"/>
    <s v="NA"/>
    <s v="NA"/>
    <s v="NA"/>
    <s v="NA"/>
    <s v="NA"/>
    <n v="0"/>
    <n v="0"/>
    <n v="0"/>
    <n v="72.787109999999998"/>
    <n v="83.336160000000007"/>
    <n v="72.787109999999998"/>
    <n v="14.26179"/>
    <n v="9.9129679999999993"/>
    <n v="14.26179"/>
    <n v="12.9511"/>
    <n v="6.7508710000000001"/>
    <n v="12.9511"/>
    <s v="NA"/>
    <s v="NA"/>
    <s v="NA"/>
    <s v="NA"/>
    <s v="NA"/>
    <s v="NA"/>
    <s v="NA"/>
    <s v="NA"/>
    <s v="NA"/>
    <s v="NA"/>
    <s v="NA"/>
    <s v="NA"/>
    <n v="7.8850470000000001"/>
    <n v="4.1608000000000001"/>
    <n v="10.924160000000001"/>
    <n v="52.998159999999999"/>
    <n v="57.472729999999999"/>
    <n v="73.425120000000007"/>
    <n v="27.745190000000001"/>
    <n v="27.169619999999998"/>
    <n v="10.62382"/>
    <n v="3.272421"/>
    <n v="2.5361069999999999"/>
    <n v="1.5254099999999999"/>
    <n v="8.099183"/>
    <n v="8.6607479999999999"/>
    <n v="3.5014889999999999"/>
    <n v="0"/>
    <n v="0"/>
    <n v="0"/>
    <n v="100"/>
    <n v="100"/>
    <n v="100"/>
    <n v="0"/>
    <n v="0"/>
    <n v="0"/>
    <n v="0"/>
    <n v="0"/>
    <n v="0"/>
    <n v="0"/>
    <n v="0"/>
    <n v="0"/>
    <b v="0"/>
    <n v="0"/>
    <b v="0"/>
    <n v="0"/>
    <b v="0"/>
    <n v="0"/>
    <b v="0"/>
    <n v="0"/>
    <b v="1"/>
    <n v="100"/>
    <b v="0"/>
    <n v="0"/>
    <b v="0"/>
    <n v="0"/>
    <b v="0"/>
    <n v="0"/>
    <n v="0"/>
    <n v="0"/>
    <n v="0"/>
    <n v="60.509549999999997"/>
    <n v="20"/>
    <n v="71.69923"/>
    <n v="0"/>
    <n v="0"/>
    <n v="0"/>
    <n v="39.490450000000003"/>
    <n v="80"/>
    <n v="28.30077"/>
    <n v="0"/>
    <n v="0"/>
    <n v="0"/>
    <n v="0"/>
    <n v="0"/>
    <n v="0"/>
    <n v="0"/>
    <n v="0"/>
    <n v="0"/>
    <n v="39.490450000000003"/>
    <n v="80"/>
    <n v="28.30077"/>
    <n v="0"/>
    <n v="0"/>
    <n v="0"/>
    <n v="60.509549999999997"/>
    <n v="20"/>
    <n v="71.69923"/>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0"/>
    <b v="1"/>
    <b v="0"/>
    <b v="0"/>
    <b v="0"/>
    <b v="0"/>
    <b v="0"/>
    <b v="1"/>
    <b v="1"/>
    <b v="1"/>
    <b v="1"/>
    <n v="176.06200000000001"/>
    <n v="19.12792"/>
    <n v="20"/>
    <n v="100"/>
    <n v="0"/>
    <n v="0"/>
    <n v="0"/>
    <n v="0"/>
    <n v="26.162369999999999"/>
    <n v="73.837630000000004"/>
    <n v="0"/>
    <s v="NA"/>
    <s v="NA"/>
    <s v="NA"/>
    <s v="NA"/>
    <s v="NA"/>
    <s v="NA"/>
    <s v="NA"/>
    <s v="NA"/>
    <s v="NA"/>
    <s v="NA"/>
    <s v="NA"/>
    <s v="NA"/>
    <s v="NA"/>
    <s v="NA"/>
    <s v="NA"/>
    <s v="NA"/>
    <s v="NA"/>
    <s v="NA"/>
    <s v="NA"/>
    <s v="NA"/>
    <n v="4"/>
    <n v="0"/>
    <n v="0"/>
    <n v="1"/>
    <n v="5"/>
    <n v="0"/>
    <n v="0"/>
    <b v="0"/>
    <b v="0"/>
    <b v="0"/>
    <b v="1"/>
    <b v="0"/>
    <b v="0"/>
    <s v="NA"/>
    <s v="N"/>
    <s v="G"/>
    <s v="N"/>
    <s v="G"/>
    <s v="G"/>
    <s v="N"/>
    <s v="N"/>
    <s v="NA"/>
    <s v="NA"/>
    <s v="NA"/>
    <s v="NA"/>
    <s v="NA"/>
    <s v="NA"/>
    <s v="NA"/>
    <s v="NA"/>
    <n v="0"/>
    <n v="0"/>
    <n v="0"/>
    <x v="1"/>
    <s v="NA"/>
    <s v="NA"/>
    <n v="0"/>
    <n v="0"/>
    <n v="0"/>
    <s v="NA"/>
    <s v="NA"/>
    <s v="NA"/>
    <s v="NA"/>
    <s v="NA"/>
    <s v="NA"/>
    <n v="0"/>
    <n v="16"/>
    <n v="0"/>
    <n v="2"/>
    <n v="4"/>
    <n v="12"/>
    <n v="0"/>
    <n v="0"/>
    <n v="0"/>
    <n v="0"/>
    <n v="5.8657500000000002"/>
    <n v="5.5389239999999997"/>
    <s v="actual"/>
    <n v="293287.5"/>
    <n v="276946.2"/>
    <n v="24499.14"/>
    <n v="18020.689999999999"/>
    <n v="20596.55"/>
    <n v="18672.41"/>
    <n v="20914.330000000002"/>
    <n v="22268.65"/>
    <n v="37896.769999999997"/>
    <n v="37256.449999999997"/>
    <n v="28250"/>
    <n v="19256.25"/>
    <n v="21328.13"/>
    <n v="24328.13"/>
    <n v="23767.86"/>
    <n v="20234.59"/>
    <n v="20625.560000000001"/>
    <n v="18635.11"/>
    <n v="19749.349999999999"/>
    <n v="23915.58"/>
    <n v="33203.53"/>
    <n v="31204.18"/>
    <n v="21431.99"/>
    <n v="19284.11"/>
    <n v="21154.22"/>
    <n v="23740.11"/>
    <n v="0.32601200000000002"/>
    <n v="0.42431400000000002"/>
    <s v="actual"/>
    <n v="16300.58"/>
    <n v="21215.68"/>
    <n v="3957.136"/>
    <n v="2664.7629999999999"/>
    <n v="1466.133"/>
    <n v="719.03229999999996"/>
    <n v="304.25349999999997"/>
    <n v="70.532470000000004"/>
    <n v="45.681820000000002"/>
    <n v="37.5"/>
    <n v="209.5"/>
    <n v="675.05560000000003"/>
    <n v="2503.2440000000001"/>
    <n v="3647.7449999999999"/>
    <n v="4114.7640000000001"/>
    <n v="3037.3609999999999"/>
    <n v="2384.0419999999999"/>
    <n v="1478.5640000000001"/>
    <n v="683.88379999999995"/>
    <n v="240.69649999999999"/>
    <n v="64.949860000000001"/>
    <n v="49.667540000000002"/>
    <n v="485.21359999999999"/>
    <n v="1612.2850000000001"/>
    <n v="2964.77"/>
    <n v="4099.482"/>
  </r>
  <r>
    <x v="273"/>
    <x v="2"/>
    <s v="core"/>
    <x v="6"/>
    <x v="1"/>
    <s v="&lt;20,001"/>
    <s v="urban"/>
    <n v="24"/>
    <n v="702.05409999999995"/>
    <n v="1034828"/>
    <n v="1034828"/>
    <n v="1034828"/>
    <n v="2006"/>
    <n v="2006"/>
    <s v="2004-2013"/>
    <s v="F"/>
    <m/>
    <s v="Outpatient Rehab"/>
    <m/>
    <s v="Other Health"/>
    <s v="Health Care - Outpatient"/>
    <s v="OtherHealth"/>
    <b v="0"/>
    <s v="Office"/>
    <n v="100"/>
    <s v="NA"/>
    <n v="0"/>
    <s v="NA"/>
    <n v="0"/>
    <n v="0"/>
    <n v="0"/>
    <n v="0"/>
    <n v="1474"/>
    <n v="1474"/>
    <n v="0"/>
    <x v="4"/>
    <n v="100"/>
    <n v="0"/>
    <n v="100"/>
    <n v="100"/>
    <n v="100"/>
    <n v="0"/>
    <n v="0"/>
    <n v="1"/>
    <n v="0"/>
    <n v="0"/>
    <s v="S"/>
    <n v="0"/>
    <n v="6540"/>
    <n v="426"/>
    <s v="6000-8000 HDD"/>
    <n v="0"/>
    <n v="100"/>
    <n v="1"/>
    <s v="No"/>
    <n v="60"/>
    <n v="60"/>
    <n v="60"/>
    <n v="60"/>
    <n v="0"/>
    <n v="0"/>
    <n v="0"/>
    <s v="60-79 Hrs/Wk"/>
    <n v="52"/>
    <b v="1"/>
    <b v="1"/>
    <b v="0"/>
    <b v="0"/>
    <b v="0"/>
    <b v="0"/>
    <b v="0"/>
    <b v="0"/>
    <b v="0"/>
    <s v="NA"/>
    <s v="NA"/>
    <s v="NA"/>
    <s v="NA"/>
    <s v="No"/>
    <s v="NA"/>
    <s v="NA"/>
    <s v="No"/>
    <s v="No"/>
    <s v="NA"/>
    <s v="NA"/>
    <s v="No"/>
    <s v="No"/>
    <s v="NA"/>
    <s v="NA"/>
    <s v="No"/>
    <s v="Yes"/>
    <n v="4"/>
    <n v="100"/>
    <s v="No"/>
    <s v="No"/>
    <s v="NA"/>
    <s v="NA"/>
    <s v="No"/>
    <s v="No"/>
    <s v="NA"/>
    <s v="NA"/>
    <s v="No"/>
    <s v="No"/>
    <s v="NA"/>
    <s v="NA"/>
    <s v="No"/>
    <s v="No"/>
    <s v="NA"/>
    <s v="NA"/>
    <s v="No"/>
    <n v="178"/>
    <n v="0"/>
    <n v="14"/>
    <n v="2492"/>
    <n v="20"/>
    <n v="0"/>
    <n v="0"/>
    <n v="100"/>
    <n v="0"/>
    <n v="0"/>
    <n v="0"/>
    <n v="0"/>
    <n v="0"/>
    <n v="0"/>
    <n v="0"/>
    <n v="100"/>
    <n v="0"/>
    <n v="0"/>
    <n v="498.4"/>
    <n v="0"/>
    <n v="100"/>
    <n v="0"/>
    <s v="S"/>
    <n v="10"/>
    <s v="Age of Building"/>
    <n v="100"/>
    <n v="0"/>
    <n v="0"/>
    <n v="0"/>
    <n v="0"/>
    <n v="100"/>
    <n v="0"/>
    <n v="0"/>
    <n v="0"/>
    <n v="1474"/>
    <n v="100"/>
    <n v="0"/>
    <n v="0"/>
    <n v="0"/>
    <b v="0"/>
    <n v="0"/>
    <n v="100"/>
    <n v="0"/>
    <n v="0"/>
    <n v="0"/>
    <n v="1.1979660000000001"/>
    <n v="1.1979660000000001"/>
    <s v="NA"/>
    <n v="0"/>
    <n v="0"/>
    <n v="1765.8019999999999"/>
    <s v="NA"/>
    <n v="0"/>
    <n v="0"/>
    <n v="8"/>
    <n v="8"/>
    <s v="N"/>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1"/>
    <b v="0"/>
    <b v="0"/>
    <b v="1"/>
    <b v="0"/>
    <b v="1"/>
    <b v="1"/>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1"/>
    <n v="0"/>
    <n v="1"/>
    <n v="0"/>
    <n v="0"/>
    <n v="0"/>
    <n v="0"/>
    <n v="0"/>
    <n v="9.4219469999999994"/>
    <n v="8.9741440000000008"/>
    <s v="actual"/>
    <n v="13887.95"/>
    <n v="13227.89"/>
    <n v="902.92740000000003"/>
    <n v="805.32259999999997"/>
    <n v="927.33330000000001"/>
    <n v="880.78430000000003"/>
    <n v="896.38239999999996"/>
    <n v="907.5"/>
    <n v="1600.194"/>
    <n v="1684.556"/>
    <n v="1525.3789999999999"/>
    <n v="1324.25"/>
    <n v="1263.797"/>
    <n v="1169.5239999999999"/>
    <n v="1074.462"/>
    <n v="960.4633"/>
    <n v="1047.8309999999999"/>
    <n v="997.74680000000001"/>
    <n v="1022.389"/>
    <n v="1077.519"/>
    <n v="1404.607"/>
    <n v="1432.682"/>
    <n v="1094.1500000000001"/>
    <n v="1025.509"/>
    <n v="1020.607"/>
    <n v="1069.921"/>
    <n v="0.14857500000000001"/>
    <n v="0.21609800000000001"/>
    <s v="actual"/>
    <n v="219"/>
    <n v="318.52910000000003"/>
    <n v="49.087359999999997"/>
    <n v="63.620690000000003"/>
    <n v="34.852370000000001"/>
    <n v="1.0062500000000001"/>
    <n v="2.9"/>
    <n v="0.16666700000000001"/>
    <n v="0.83333299999999999"/>
    <n v="0"/>
    <n v="0.483871"/>
    <n v="6.0678530000000004"/>
    <n v="18.74239"/>
    <n v="41.239220000000003"/>
    <n v="55.279890000000002"/>
    <n v="43.59075"/>
    <n v="38.428049999999999"/>
    <n v="26.885020000000001"/>
    <n v="15.780340000000001"/>
    <n v="6.9647790000000001"/>
    <n v="2.2404190000000002"/>
    <n v="1.9968950000000001"/>
    <n v="9.3026070000000001"/>
    <n v="24.30367"/>
    <n v="41.35033"/>
    <n v="52.406309999999998"/>
  </r>
  <r>
    <x v="274"/>
    <x v="0"/>
    <s v="core"/>
    <x v="8"/>
    <x v="0"/>
    <s v="&lt;20,001"/>
    <s v="rural"/>
    <n v="7"/>
    <n v="1200.95"/>
    <n v="1957549"/>
    <n v="1957549"/>
    <n v="1957549"/>
    <n v="1890"/>
    <n v="1890"/>
    <s v="Pre-1980"/>
    <s v="F"/>
    <m/>
    <s v="Other Specialty Merchandise"/>
    <s v="Coin Shop"/>
    <s v="Dry Goods Retail"/>
    <s v="Mercantile - Retail"/>
    <s v="Small Box"/>
    <b v="0"/>
    <s v="Sales"/>
    <n v="39"/>
    <s v="Office"/>
    <n v="34"/>
    <s v="Storage - Low Bay"/>
    <n v="27"/>
    <n v="0"/>
    <n v="0"/>
    <n v="0"/>
    <n v="1630"/>
    <n v="1630"/>
    <n v="0"/>
    <x v="4"/>
    <n v="100"/>
    <n v="0"/>
    <n v="0"/>
    <n v="100"/>
    <n v="0"/>
    <n v="0"/>
    <n v="0"/>
    <n v="2"/>
    <n v="0"/>
    <n v="0"/>
    <s v="S"/>
    <n v="0"/>
    <n v="7042"/>
    <n v="147"/>
    <s v="6000-8000 HDD"/>
    <n v="100"/>
    <n v="0"/>
    <n v="0"/>
    <s v="No"/>
    <n v="30"/>
    <n v="64"/>
    <n v="168"/>
    <n v="92"/>
    <n v="0"/>
    <n v="0"/>
    <n v="0"/>
    <s v="&lt; 40 Hrs/Wk"/>
    <n v="50"/>
    <b v="1"/>
    <b v="0"/>
    <b v="0"/>
    <b v="0"/>
    <b v="0"/>
    <b v="0"/>
    <b v="0"/>
    <b v="0"/>
    <b v="0"/>
    <s v="NA"/>
    <s v="NA"/>
    <s v="NA"/>
    <s v="NA"/>
    <s v="Yes"/>
    <n v="3"/>
    <n v="100"/>
    <s v="No"/>
    <s v="Yes"/>
    <n v="3"/>
    <n v="100"/>
    <s v="No"/>
    <s v="No"/>
    <s v="NA"/>
    <s v="NA"/>
    <s v="No"/>
    <s v="Yes"/>
    <n v="20"/>
    <n v="100"/>
    <s v="No"/>
    <s v="Yes"/>
    <n v="20"/>
    <n v="100"/>
    <s v="No"/>
    <s v="No"/>
    <s v="NA"/>
    <s v="NA"/>
    <s v="No"/>
    <s v="Unknown"/>
    <s v="NA"/>
    <s v="NA"/>
    <s v="No"/>
    <s v="No"/>
    <s v="NA"/>
    <s v="NA"/>
    <s v="No"/>
    <n v="150"/>
    <n v="150"/>
    <n v="8"/>
    <n v="2400"/>
    <n v="30"/>
    <n v="0"/>
    <n v="0"/>
    <n v="0"/>
    <n v="100"/>
    <n v="0"/>
    <n v="0"/>
    <n v="0"/>
    <n v="0"/>
    <n v="0"/>
    <n v="100"/>
    <n v="0"/>
    <n v="0"/>
    <n v="0"/>
    <n v="720"/>
    <n v="100"/>
    <n v="0"/>
    <n v="0"/>
    <s v="S"/>
    <n v="16.66667"/>
    <s v="30+ years"/>
    <n v="100"/>
    <n v="0"/>
    <n v="0"/>
    <n v="0"/>
    <n v="33.333329999999997"/>
    <n v="0"/>
    <n v="0"/>
    <n v="0"/>
    <n v="66.666669999999996"/>
    <n v="1300"/>
    <n v="100"/>
    <n v="0"/>
    <n v="0"/>
    <n v="0"/>
    <b v="0"/>
    <n v="0"/>
    <n v="0"/>
    <n v="0"/>
    <n v="100"/>
    <n v="0"/>
    <n v="1.215025"/>
    <n v="1.215025"/>
    <s v="NA"/>
    <n v="0"/>
    <n v="0.17135600000000001"/>
    <n v="1980.491"/>
    <s v="NA"/>
    <n v="0"/>
    <n v="279.31049999999999"/>
    <n v="7.3886079999999996"/>
    <n v="8"/>
    <s v="Y"/>
    <n v="75"/>
    <n v="0"/>
    <n v="0"/>
    <n v="0"/>
    <n v="72.123639999999995"/>
    <n v="74.127049999999997"/>
    <n v="80.942599999999999"/>
    <n v="1.382687"/>
    <n v="3.1467100000000001"/>
    <n v="1.5517559999999999"/>
    <n v="0"/>
    <n v="0"/>
    <n v="0"/>
    <n v="12.22785"/>
    <n v="19.47963"/>
    <n v="13.72302"/>
    <n v="0"/>
    <n v="0"/>
    <n v="0"/>
    <n v="0"/>
    <n v="0"/>
    <n v="0"/>
    <n v="14.26582"/>
    <n v="3.2466059999999999"/>
    <n v="3.782626"/>
    <n v="0"/>
    <n v="0"/>
    <n v="0"/>
    <n v="0"/>
    <n v="0"/>
    <n v="0"/>
    <n v="100"/>
    <n v="100"/>
    <n v="100"/>
    <s v="NA"/>
    <s v="NA"/>
    <s v="NA"/>
    <s v="NA"/>
    <s v="NA"/>
    <s v="NA"/>
    <n v="0"/>
    <n v="0"/>
    <n v="0"/>
    <n v="0"/>
    <n v="0"/>
    <n v="0"/>
    <n v="0"/>
    <n v="0"/>
    <n v="0"/>
    <n v="100"/>
    <n v="100"/>
    <n v="100"/>
    <n v="0"/>
    <n v="0"/>
    <n v="0"/>
    <n v="0"/>
    <n v="0"/>
    <n v="0"/>
    <s v="NA"/>
    <s v="NA"/>
    <s v="NA"/>
    <s v="NA"/>
    <s v="NA"/>
    <s v="NA"/>
    <n v="0"/>
    <n v="0"/>
    <n v="0"/>
    <n v="100"/>
    <n v="100"/>
    <n v="100"/>
    <n v="0"/>
    <n v="0"/>
    <n v="0"/>
    <n v="0"/>
    <n v="0"/>
    <n v="0"/>
    <n v="100"/>
    <n v="100"/>
    <n v="100"/>
    <n v="0"/>
    <n v="0"/>
    <n v="0"/>
    <n v="0"/>
    <n v="0"/>
    <n v="0"/>
    <n v="0"/>
    <n v="0"/>
    <n v="0"/>
    <n v="0"/>
    <n v="0"/>
    <n v="0"/>
    <n v="73.506330000000005"/>
    <n v="77.273759999999996"/>
    <n v="82.49436"/>
    <n v="0"/>
    <n v="0"/>
    <n v="0"/>
    <n v="26.493670000000002"/>
    <n v="22.726240000000001"/>
    <n v="17.50564"/>
    <n v="0"/>
    <n v="0"/>
    <n v="0"/>
    <s v="NA"/>
    <s v="NA"/>
    <s v="NA"/>
    <s v="NA"/>
    <s v="NA"/>
    <s v="NA"/>
    <s v="NA"/>
    <s v="NA"/>
    <s v="NA"/>
    <s v="NA"/>
    <s v="NA"/>
    <s v="NA"/>
    <s v="NA"/>
    <s v="NA"/>
    <s v="NA"/>
    <b v="0"/>
    <n v="0"/>
    <b v="0"/>
    <n v="0"/>
    <b v="0"/>
    <n v="0"/>
    <b v="0"/>
    <n v="0"/>
    <b v="1"/>
    <n v="100"/>
    <b v="0"/>
    <n v="0"/>
    <b v="0"/>
    <n v="0"/>
    <b v="0"/>
    <n v="0"/>
    <n v="66.234530000000007"/>
    <n v="87.5"/>
    <n v="48.628059999999998"/>
    <n v="0"/>
    <n v="0"/>
    <n v="0"/>
    <n v="0"/>
    <n v="0"/>
    <n v="0"/>
    <n v="33.765470000000001"/>
    <n v="12.5"/>
    <n v="51.371940000000002"/>
    <n v="0"/>
    <n v="0"/>
    <n v="0"/>
    <n v="0"/>
    <n v="0"/>
    <n v="0"/>
    <n v="0"/>
    <n v="0"/>
    <n v="0"/>
    <n v="42.962940000000003"/>
    <n v="75"/>
    <n v="39.533279999999998"/>
    <n v="0"/>
    <n v="0"/>
    <n v="0"/>
    <n v="33.765470000000001"/>
    <n v="12.5"/>
    <n v="51.371940000000002"/>
    <n v="0"/>
    <n v="0"/>
    <n v="0"/>
    <n v="23.27159"/>
    <n v="12.5"/>
    <n v="9.0947800000000001"/>
    <n v="0"/>
    <n v="0"/>
    <n v="0"/>
    <b v="0"/>
    <n v="0"/>
    <b v="0"/>
    <n v="0"/>
    <b v="0"/>
    <n v="0"/>
    <b v="1"/>
    <n v="71.358040000000003"/>
    <b v="0"/>
    <n v="0"/>
    <b v="1"/>
    <n v="28.641960000000001"/>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20+ Years"/>
    <s v="Electric Resistance"/>
    <s v="Electricity"/>
    <s v="None"/>
    <s v="20+ Years"/>
    <s v="NA"/>
    <s v="NA"/>
    <s v="NA"/>
    <s v="NA"/>
    <s v="NA"/>
    <s v="NA"/>
    <s v="NA"/>
    <s v="NA"/>
    <s v="DX - Air"/>
    <s v="20+ Years"/>
    <s v="None"/>
    <s v="NA"/>
    <s v="NA"/>
    <s v="NA"/>
    <s v="NA"/>
    <s v="NA"/>
    <s v="NA"/>
    <s v="NA"/>
    <s v="NA"/>
    <b v="0"/>
    <b v="0"/>
    <b v="0"/>
    <b v="0"/>
    <b v="0"/>
    <b v="1"/>
    <b v="0"/>
    <b v="0"/>
    <b v="0"/>
    <b v="0"/>
    <b v="0"/>
    <n v="7.2679119999999999"/>
    <n v="7"/>
    <n v="7"/>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1"/>
    <n v="0"/>
    <n v="0"/>
    <n v="0"/>
    <n v="0"/>
    <n v="5"/>
    <n v="0"/>
    <n v="0"/>
    <n v="0"/>
    <n v="0"/>
    <n v="42.185890000000001"/>
    <n v="39.999220000000001"/>
    <s v="actual"/>
    <n v="68763"/>
    <n v="65198.720000000001"/>
    <n v="8147.8459999999995"/>
    <n v="5958.9279999999999"/>
    <n v="5747.7969999999996"/>
    <n v="4698.4290000000001"/>
    <n v="4344.0969999999998"/>
    <n v="4431.7420000000002"/>
    <n v="5479.9610000000002"/>
    <n v="5697.0619999999999"/>
    <n v="4741.8879999999999"/>
    <n v="4774.3149999999996"/>
    <n v="6742.9350000000004"/>
    <n v="7998"/>
    <n v="8202.6919999999991"/>
    <n v="6805.9660000000003"/>
    <n v="6578.9009999999998"/>
    <n v="5403.6189999999997"/>
    <n v="4220.6980000000003"/>
    <n v="3227.6979999999999"/>
    <n v="3990.5210000000002"/>
    <n v="3515.6030000000001"/>
    <n v="3384.4870000000001"/>
    <n v="4894.47"/>
    <n v="6764.6390000000001"/>
    <n v="8209.43"/>
    <s v="NA"/>
    <s v="NA"/>
    <s v="no gas"/>
    <s v="NA"/>
    <s v="NA"/>
    <s v="NA"/>
    <s v="NA"/>
    <s v="NA"/>
    <s v="NA"/>
    <s v="NA"/>
    <s v="NA"/>
    <s v="NA"/>
    <s v="NA"/>
    <s v="NA"/>
    <s v="NA"/>
    <s v="NA"/>
    <s v="NA"/>
    <s v="NA"/>
    <s v="NA"/>
    <s v="NA"/>
    <s v="NA"/>
    <s v="NA"/>
    <s v="NA"/>
    <s v="NA"/>
    <s v="NA"/>
    <s v="NA"/>
    <s v="NA"/>
    <s v="NA"/>
    <s v="NA"/>
  </r>
  <r>
    <x v="275"/>
    <x v="2"/>
    <s v="core"/>
    <x v="4"/>
    <x v="0"/>
    <s v="&lt;20,001"/>
    <s v="rural"/>
    <n v="75"/>
    <n v="311.64940000000001"/>
    <n v="1838732"/>
    <n v="1838732"/>
    <n v="1838732"/>
    <n v="1982"/>
    <n v="1982"/>
    <s v="1981-2003"/>
    <s v="F"/>
    <m/>
    <s v="Religious Assembly"/>
    <m/>
    <s v="Other"/>
    <s v="Religious Worship"/>
    <s v="Other"/>
    <b v="0"/>
    <s v="Assembly / Recreation"/>
    <n v="65"/>
    <s v="Office"/>
    <n v="4"/>
    <s v="Kitchen"/>
    <n v="3"/>
    <n v="28"/>
    <n v="0"/>
    <n v="0"/>
    <n v="5900"/>
    <n v="5900"/>
    <n v="0"/>
    <x v="0"/>
    <n v="100"/>
    <n v="0"/>
    <n v="100"/>
    <n v="100"/>
    <n v="100"/>
    <n v="0"/>
    <n v="0"/>
    <n v="1"/>
    <n v="1"/>
    <n v="30"/>
    <s v="S"/>
    <n v="0"/>
    <n v="6737"/>
    <n v="564"/>
    <s v="6000-8000 HDD"/>
    <n v="100"/>
    <n v="0"/>
    <n v="0"/>
    <s v="No"/>
    <n v="12"/>
    <n v="12"/>
    <n v="12"/>
    <n v="12"/>
    <n v="0"/>
    <n v="1"/>
    <n v="0"/>
    <s v="&lt; 40 Hrs/Wk"/>
    <n v="52"/>
    <b v="1"/>
    <b v="0"/>
    <b v="0"/>
    <b v="0"/>
    <b v="0"/>
    <b v="0"/>
    <b v="0"/>
    <b v="0"/>
    <b v="0"/>
    <s v="NA"/>
    <s v="NA"/>
    <s v="NA"/>
    <s v="NA"/>
    <s v="No"/>
    <s v="NA"/>
    <s v="NA"/>
    <s v="No"/>
    <s v="No"/>
    <s v="NA"/>
    <s v="NA"/>
    <s v="No"/>
    <s v="No"/>
    <s v="NA"/>
    <s v="NA"/>
    <s v="No"/>
    <s v="Yes"/>
    <n v="15"/>
    <n v="100"/>
    <s v="No"/>
    <s v="Yes"/>
    <n v="15"/>
    <n v="100"/>
    <s v="No"/>
    <s v="No"/>
    <s v="NA"/>
    <s v="NA"/>
    <s v="No"/>
    <s v="No"/>
    <s v="NA"/>
    <s v="NA"/>
    <s v="No"/>
    <s v="No"/>
    <s v="NA"/>
    <s v="NA"/>
    <s v="No"/>
    <s v="NA"/>
    <s v="NA"/>
    <n v="10"/>
    <n v="3393.72"/>
    <n v="15"/>
    <n v="0"/>
    <n v="0"/>
    <n v="0"/>
    <n v="100"/>
    <n v="0"/>
    <n v="0"/>
    <n v="0"/>
    <n v="0"/>
    <n v="0"/>
    <n v="100"/>
    <n v="0"/>
    <n v="0"/>
    <n v="0"/>
    <n v="509.05810000000002"/>
    <n v="0"/>
    <n v="100"/>
    <n v="0"/>
    <s v="P"/>
    <n v="40"/>
    <s v="Age of Building"/>
    <n v="100"/>
    <n v="0"/>
    <n v="0"/>
    <n v="0"/>
    <n v="0"/>
    <n v="100"/>
    <n v="0"/>
    <n v="0"/>
    <n v="0"/>
    <n v="7064.027"/>
    <n v="0"/>
    <n v="100"/>
    <n v="0"/>
    <n v="0"/>
    <b v="1"/>
    <n v="10"/>
    <n v="100"/>
    <n v="0"/>
    <n v="0"/>
    <n v="0"/>
    <n v="0.51222400000000001"/>
    <n v="0.51222400000000001"/>
    <s v="NA"/>
    <n v="0"/>
    <n v="4.0677999999999999E-2"/>
    <n v="3022.1190000000001"/>
    <s v="NA"/>
    <n v="0"/>
    <n v="240"/>
    <n v="9.5969709999999999"/>
    <n v="17.245799999999999"/>
    <s v="Y"/>
    <n v="1"/>
    <n v="0"/>
    <n v="0"/>
    <n v="0"/>
    <n v="0"/>
    <n v="0"/>
    <n v="0"/>
    <n v="40.316549999999999"/>
    <n v="42.340350000000001"/>
    <n v="72.181740000000005"/>
    <n v="4.4891430000000003"/>
    <n v="22.629539999999999"/>
    <n v="4.4710270000000003"/>
    <n v="0"/>
    <n v="0"/>
    <n v="0"/>
    <n v="0"/>
    <n v="0"/>
    <n v="0"/>
    <n v="0"/>
    <n v="0"/>
    <n v="0"/>
    <n v="55.194310000000002"/>
    <n v="35.030099999999997"/>
    <n v="23.34723"/>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40.316549999999999"/>
    <n v="42.340350000000001"/>
    <n v="72.181740000000005"/>
    <n v="2.5151979999999998"/>
    <n v="12.678979999999999"/>
    <n v="2.5050469999999998"/>
    <n v="20.036480000000001"/>
    <n v="5.0501440000000004"/>
    <n v="8.4754450000000006"/>
    <n v="37.131770000000003"/>
    <n v="39.930520000000001"/>
    <n v="16.83775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10-19 Years"/>
    <s v="Heat Pump"/>
    <s v="Electricity"/>
    <s v="None"/>
    <s v="10-19 Years"/>
    <s v="NA"/>
    <s v="NA"/>
    <s v="NA"/>
    <s v="NA"/>
    <s v="NA"/>
    <s v="NA"/>
    <s v="NA"/>
    <s v="NA"/>
    <s v="DX - Air"/>
    <s v="10-19 Years"/>
    <s v="DX - Air"/>
    <s v="10-19 Years"/>
    <s v="NA"/>
    <s v="NA"/>
    <s v="NA"/>
    <s v="NA"/>
    <s v="NA"/>
    <s v="NA"/>
    <s v="NA"/>
    <b v="0"/>
    <b v="0"/>
    <b v="0"/>
    <b v="0"/>
    <b v="1"/>
    <b v="0"/>
    <b v="0"/>
    <b v="0"/>
    <b v="0"/>
    <b v="0"/>
    <b v="0"/>
    <n v="15.353999999999999"/>
    <s v="NA"/>
    <s v="NA"/>
    <n v="100"/>
    <n v="0"/>
    <n v="0"/>
    <n v="0"/>
    <n v="0"/>
    <n v="100"/>
    <n v="0"/>
    <n v="0"/>
    <s v="NA"/>
    <s v="NA"/>
    <s v="NA"/>
    <s v="NA"/>
    <s v="NA"/>
    <s v="NA"/>
    <s v="NA"/>
    <s v="NA"/>
    <s v="NA"/>
    <s v="NA"/>
    <s v="NA"/>
    <s v="NA"/>
    <s v="NA"/>
    <s v="NA"/>
    <s v="NA"/>
    <s v="NA"/>
    <s v="NA"/>
    <s v="NA"/>
    <s v="NA"/>
    <s v="NA"/>
    <n v="0"/>
    <n v="0"/>
    <n v="0"/>
    <n v="0"/>
    <n v="1"/>
    <n v="0"/>
    <n v="0"/>
    <b v="0"/>
    <b v="0"/>
    <b v="0"/>
    <b v="0"/>
    <b v="1"/>
    <b v="0"/>
    <n v="197"/>
    <s v="N"/>
    <s v="N"/>
    <s v="NA"/>
    <s v="E"/>
    <s v="N"/>
    <s v="E"/>
    <s v="N"/>
    <s v="NA"/>
    <s v="NA"/>
    <s v="NA"/>
    <s v="NA"/>
    <s v="NA"/>
    <s v="NA"/>
    <s v="NA"/>
    <s v="NA"/>
    <n v="0"/>
    <n v="0"/>
    <n v="0"/>
    <x v="1"/>
    <s v="NA"/>
    <s v="NA"/>
    <n v="0"/>
    <n v="0"/>
    <n v="0"/>
    <s v="NA"/>
    <s v="NA"/>
    <s v="NA"/>
    <s v="NA"/>
    <s v="NA"/>
    <s v="NA"/>
    <n v="0"/>
    <n v="2"/>
    <n v="0"/>
    <n v="0"/>
    <n v="1"/>
    <n v="1"/>
    <n v="0"/>
    <n v="0"/>
    <n v="0"/>
    <n v="0"/>
    <n v="5.0777469999999996"/>
    <n v="5.6757609999999996"/>
    <s v="actual"/>
    <n v="29958.71"/>
    <n v="33486.99"/>
    <n v="4894.1940000000004"/>
    <n v="4019.9079999999999"/>
    <n v="2951.7049999999999"/>
    <n v="2015.914"/>
    <n v="1227.9570000000001"/>
    <n v="692.04300000000001"/>
    <n v="818.92470000000003"/>
    <n v="880"/>
    <n v="887.74189999999999"/>
    <n v="1548.3869999999999"/>
    <n v="3944.9459999999999"/>
    <n v="6076.9889999999996"/>
    <n v="6050.51"/>
    <n v="4503.0290000000005"/>
    <n v="3513.1990000000001"/>
    <n v="2160.8960000000002"/>
    <n v="1174.8330000000001"/>
    <n v="754.49450000000002"/>
    <n v="991.94129999999996"/>
    <n v="797.78959999999995"/>
    <n v="1058.2180000000001"/>
    <n v="2481.5450000000001"/>
    <n v="4242.7920000000004"/>
    <n v="5757.7430000000004"/>
    <s v="NA"/>
    <s v="NA"/>
    <s v="no gas"/>
    <s v="NA"/>
    <s v="NA"/>
    <s v="NA"/>
    <s v="NA"/>
    <s v="NA"/>
    <s v="NA"/>
    <s v="NA"/>
    <s v="NA"/>
    <s v="NA"/>
    <s v="NA"/>
    <s v="NA"/>
    <s v="NA"/>
    <s v="NA"/>
    <s v="NA"/>
    <s v="NA"/>
    <s v="NA"/>
    <s v="NA"/>
    <s v="NA"/>
    <s v="NA"/>
    <s v="NA"/>
    <s v="NA"/>
    <s v="NA"/>
    <s v="NA"/>
    <s v="NA"/>
    <s v="NA"/>
    <s v="NA"/>
  </r>
  <r>
    <x v="276"/>
    <x v="2"/>
    <s v="core"/>
    <x v="11"/>
    <x v="0"/>
    <s v="5,001+"/>
    <s v="rural"/>
    <n v="18"/>
    <n v="59.73836"/>
    <n v="716860.3"/>
    <n v="716860.3"/>
    <n v="716860.3"/>
    <n v="1985"/>
    <n v="1988"/>
    <s v="1981-2003"/>
    <s v="F"/>
    <m/>
    <s v="Grocery (&gt; 5000sf)"/>
    <m/>
    <s v="Grocery"/>
    <s v="Food Sales"/>
    <s v="Supermarket"/>
    <b v="0"/>
    <s v="Sales"/>
    <n v="59"/>
    <s v="Storage - Low Bay"/>
    <n v="34"/>
    <s v="Office"/>
    <n v="7"/>
    <n v="0"/>
    <n v="0"/>
    <n v="0"/>
    <n v="12000"/>
    <n v="12000"/>
    <n v="0"/>
    <x v="0"/>
    <n v="100"/>
    <n v="34"/>
    <n v="93"/>
    <n v="100"/>
    <n v="100"/>
    <n v="0"/>
    <n v="0"/>
    <n v="1"/>
    <n v="0"/>
    <n v="42"/>
    <s v="S"/>
    <n v="0"/>
    <n v="5997"/>
    <n v="693"/>
    <s v="&lt; 6000 HDD"/>
    <n v="0"/>
    <n v="100"/>
    <n v="1"/>
    <s v="Yes"/>
    <n v="105"/>
    <n v="105"/>
    <n v="105"/>
    <n v="105"/>
    <n v="1"/>
    <n v="1"/>
    <n v="0"/>
    <s v="80-119 Hrs/Wk"/>
    <n v="52"/>
    <b v="1"/>
    <b v="0"/>
    <b v="0"/>
    <b v="0"/>
    <b v="0"/>
    <b v="0"/>
    <b v="0"/>
    <b v="0"/>
    <b v="0"/>
    <s v="NA"/>
    <s v="NA"/>
    <s v="NA"/>
    <s v="NA"/>
    <s v="Yes"/>
    <n v="1"/>
    <n v="100"/>
    <s v="No"/>
    <s v="Yes"/>
    <n v="1"/>
    <n v="100"/>
    <s v="No"/>
    <s v="Yes"/>
    <n v="1"/>
    <n v="100"/>
    <s v="No"/>
    <s v="Yes"/>
    <n v="1"/>
    <n v="80"/>
    <s v="No"/>
    <s v="Yes"/>
    <n v="1"/>
    <n v="80"/>
    <s v="No"/>
    <s v="Yes"/>
    <n v="1"/>
    <n v="80"/>
    <s v="No"/>
    <s v="No"/>
    <s v="NA"/>
    <s v="NA"/>
    <s v="No"/>
    <s v="No"/>
    <s v="NA"/>
    <s v="NA"/>
    <s v="No"/>
    <n v="530"/>
    <n v="0"/>
    <n v="16"/>
    <n v="8480"/>
    <n v="25"/>
    <n v="0"/>
    <n v="0"/>
    <n v="0"/>
    <n v="0"/>
    <n v="50"/>
    <n v="0"/>
    <n v="50"/>
    <n v="0"/>
    <n v="0"/>
    <n v="50"/>
    <n v="0"/>
    <n v="0"/>
    <n v="50"/>
    <n v="2120"/>
    <n v="0"/>
    <n v="100"/>
    <n v="0"/>
    <s v="S"/>
    <n v="0"/>
    <s v="Age of Building"/>
    <n v="100"/>
    <n v="0"/>
    <n v="0"/>
    <n v="0"/>
    <n v="0"/>
    <n v="100"/>
    <n v="0"/>
    <n v="0"/>
    <n v="0"/>
    <n v="12000"/>
    <n v="100"/>
    <n v="0"/>
    <n v="0"/>
    <n v="0"/>
    <b v="0"/>
    <n v="0"/>
    <n v="100"/>
    <n v="0"/>
    <n v="0"/>
    <n v="0"/>
    <n v="0.95982199999999995"/>
    <n v="0.95982199999999995"/>
    <s v="NA"/>
    <n v="0.26783299999999999"/>
    <n v="0.19490099999999999"/>
    <n v="11517.86"/>
    <s v="NA"/>
    <n v="3214"/>
    <n v="2338.8159999999998"/>
    <n v="12.67244"/>
    <n v="15.036809999999999"/>
    <s v="Y"/>
    <n v="1"/>
    <n v="0"/>
    <n v="0"/>
    <n v="0"/>
    <n v="93.829329999999999"/>
    <n v="95.064520000000002"/>
    <n v="98.163629999999998"/>
    <n v="0"/>
    <n v="0"/>
    <n v="0"/>
    <n v="0.92925400000000002"/>
    <n v="1.6366039999999999"/>
    <n v="0.54081199999999996"/>
    <n v="0"/>
    <n v="0"/>
    <n v="0"/>
    <n v="0"/>
    <n v="0"/>
    <n v="0"/>
    <n v="0"/>
    <n v="0"/>
    <n v="0"/>
    <n v="5.2414170000000002"/>
    <n v="3.2988749999999998"/>
    <n v="1.295561"/>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3.829329999999999"/>
    <n v="95.064520000000002"/>
    <n v="98.163629999999998"/>
    <n v="0"/>
    <n v="0"/>
    <n v="0"/>
    <n v="0"/>
    <n v="0"/>
    <n v="0"/>
    <n v="6.1706709999999996"/>
    <n v="4.9354789999999999"/>
    <n v="1.836373"/>
    <s v="NA"/>
    <s v="NA"/>
    <s v="NA"/>
    <s v="NA"/>
    <s v="NA"/>
    <s v="NA"/>
    <s v="NA"/>
    <s v="NA"/>
    <s v="NA"/>
    <s v="NA"/>
    <s v="NA"/>
    <s v="NA"/>
    <s v="NA"/>
    <s v="NA"/>
    <s v="NA"/>
    <b v="0"/>
    <n v="0"/>
    <b v="0"/>
    <n v="0"/>
    <b v="0"/>
    <n v="0"/>
    <b v="0"/>
    <n v="0"/>
    <b v="1"/>
    <n v="100"/>
    <b v="0"/>
    <n v="0"/>
    <b v="0"/>
    <n v="0"/>
    <b v="0"/>
    <n v="0"/>
    <n v="0"/>
    <n v="0"/>
    <n v="0"/>
    <n v="50.452869999999997"/>
    <n v="15.38462"/>
    <n v="50.012500000000003"/>
    <n v="0"/>
    <n v="0"/>
    <n v="0"/>
    <n v="49.547130000000003"/>
    <n v="84.615380000000002"/>
    <n v="49.987499999999997"/>
    <n v="0"/>
    <n v="0"/>
    <n v="0"/>
    <n v="42.414619999999999"/>
    <n v="61.538460000000001"/>
    <n v="45.711370000000002"/>
    <n v="0"/>
    <n v="0"/>
    <n v="0"/>
    <n v="7.1325120000000002"/>
    <n v="23.076920000000001"/>
    <n v="4.2761300000000002"/>
    <n v="0"/>
    <n v="0"/>
    <n v="0"/>
    <n v="50.452869999999997"/>
    <n v="15.38462"/>
    <n v="50.012500000000003"/>
    <n v="0"/>
    <n v="0"/>
    <n v="0"/>
    <n v="0"/>
    <n v="0"/>
    <n v="0"/>
    <n v="0"/>
    <n v="0"/>
    <n v="0"/>
    <b v="1"/>
    <n v="49.547130000000003"/>
    <b v="0"/>
    <n v="0"/>
    <b v="1"/>
    <n v="50.452869999999997"/>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5-9 Years"/>
    <s v="Heat Pump"/>
    <s v="Electricity"/>
    <s v="None"/>
    <s v="0-4 Years"/>
    <s v="NA"/>
    <s v="NA"/>
    <s v="NA"/>
    <s v="NA"/>
    <s v="NA"/>
    <s v="NA"/>
    <s v="NA"/>
    <s v="NA"/>
    <s v="DX - Air"/>
    <s v="5-9 Years"/>
    <s v="DX - Air"/>
    <s v="0-4 Years"/>
    <s v="NA"/>
    <s v="NA"/>
    <s v="NA"/>
    <s v="NA"/>
    <s v="NA"/>
    <s v="NA"/>
    <s v="NA"/>
    <b v="0"/>
    <b v="0"/>
    <b v="0"/>
    <b v="0"/>
    <b v="1"/>
    <b v="0"/>
    <b v="0"/>
    <b v="1"/>
    <b v="1"/>
    <b v="1"/>
    <b v="1"/>
    <n v="97.242000000000004"/>
    <n v="4"/>
    <n v="10"/>
    <n v="36.842109999999998"/>
    <n v="0"/>
    <n v="0"/>
    <n v="0"/>
    <n v="63.157890000000002"/>
    <n v="36.842109999999998"/>
    <n v="0"/>
    <n v="63.157890000000002"/>
    <n v="40"/>
    <n v="60"/>
    <n v="0"/>
    <s v="Non-VSD"/>
    <s v="No"/>
    <s v="None"/>
    <s v="Air-cooled"/>
    <s v="Yes"/>
    <s v="Electronically Commutated"/>
    <b v="1"/>
    <n v="36"/>
    <n v="0"/>
    <s v="T8"/>
    <b v="1"/>
    <n v="800"/>
    <s v="LED"/>
    <b v="1"/>
    <n v="1200"/>
    <n v="100"/>
    <s v="T12"/>
    <n v="0"/>
    <n v="0"/>
    <n v="3"/>
    <n v="2"/>
    <n v="2"/>
    <n v="5"/>
    <n v="2"/>
    <b v="0"/>
    <b v="0"/>
    <b v="0"/>
    <b v="0"/>
    <b v="1"/>
    <b v="0"/>
    <n v="500"/>
    <s v="E"/>
    <s v="E"/>
    <s v="E"/>
    <s v="N"/>
    <s v="E"/>
    <s v="E"/>
    <s v="E"/>
    <n v="1"/>
    <n v="1"/>
    <n v="1"/>
    <s v="NA"/>
    <s v="NA"/>
    <s v="NA"/>
    <s v="NA"/>
    <s v="NA"/>
    <n v="0"/>
    <n v="0"/>
    <n v="0"/>
    <x v="1"/>
    <s v="NA"/>
    <s v="NA"/>
    <n v="0"/>
    <n v="0"/>
    <n v="0"/>
    <s v="NA"/>
    <s v="NA"/>
    <s v="NA"/>
    <s v="NA"/>
    <s v="NA"/>
    <s v="NA"/>
    <n v="12"/>
    <n v="3"/>
    <n v="0"/>
    <n v="2"/>
    <n v="1"/>
    <n v="0"/>
    <n v="0"/>
    <n v="0"/>
    <n v="0"/>
    <n v="0"/>
    <n v="76.520660000000007"/>
    <n v="76.250950000000003"/>
    <s v="actual"/>
    <n v="918247.9"/>
    <n v="915011.4"/>
    <n v="87837.06"/>
    <n v="79790.34"/>
    <n v="82672.12"/>
    <n v="71865.81"/>
    <n v="76138.67"/>
    <n v="76457.7"/>
    <n v="77196.740000000005"/>
    <n v="76846.899999999994"/>
    <n v="71883.87"/>
    <n v="71528.539999999994"/>
    <n v="68724.36"/>
    <n v="77305.81"/>
    <n v="83011.81"/>
    <n v="73444.649999999994"/>
    <n v="78623.179999999993"/>
    <n v="73485.78"/>
    <n v="73823.899999999994"/>
    <n v="72210.91"/>
    <n v="76447.66"/>
    <n v="76390.19"/>
    <n v="71821.399999999994"/>
    <n v="75933.69"/>
    <n v="77253.009999999995"/>
    <n v="82565.179999999993"/>
    <s v="NA"/>
    <s v="NA"/>
    <s v="no gas"/>
    <s v="NA"/>
    <s v="NA"/>
    <s v="NA"/>
    <s v="NA"/>
    <s v="NA"/>
    <s v="NA"/>
    <s v="NA"/>
    <s v="NA"/>
    <s v="NA"/>
    <s v="NA"/>
    <s v="NA"/>
    <s v="NA"/>
    <s v="NA"/>
    <s v="NA"/>
    <s v="NA"/>
    <s v="NA"/>
    <s v="NA"/>
    <s v="NA"/>
    <s v="NA"/>
    <s v="NA"/>
    <s v="NA"/>
    <s v="NA"/>
    <s v="NA"/>
    <s v="NA"/>
    <s v="NA"/>
    <s v="NA"/>
  </r>
  <r>
    <x v="277"/>
    <x v="2"/>
    <s v="core"/>
    <x v="4"/>
    <x v="0"/>
    <s v="&lt;20,001"/>
    <s v="rural"/>
    <n v="75"/>
    <n v="311.64940000000001"/>
    <n v="2025721"/>
    <n v="1336976"/>
    <n v="1336976"/>
    <n v="1903"/>
    <n v="1903"/>
    <s v="Pre-1980"/>
    <s v="F"/>
    <m/>
    <s v="Museum"/>
    <m/>
    <s v="Other"/>
    <s v="Public Assembly"/>
    <s v="Other"/>
    <b v="0"/>
    <s v="Storage - Low Bay"/>
    <n v="34"/>
    <s v="Assembly / Recreation"/>
    <n v="31"/>
    <s v="Dining"/>
    <n v="5"/>
    <n v="30"/>
    <n v="0"/>
    <n v="0"/>
    <n v="6500"/>
    <n v="6500"/>
    <n v="0"/>
    <x v="0"/>
    <n v="66"/>
    <n v="0"/>
    <n v="100"/>
    <n v="66"/>
    <n v="100"/>
    <n v="0"/>
    <n v="34"/>
    <n v="2"/>
    <n v="1"/>
    <n v="21"/>
    <s v="S"/>
    <n v="0"/>
    <n v="6717"/>
    <n v="421"/>
    <s v="6000-8000 HDD"/>
    <n v="100"/>
    <n v="0"/>
    <n v="0"/>
    <s v="No"/>
    <n v="38.76923"/>
    <n v="38.76923"/>
    <n v="38.76923"/>
    <n v="38.76923"/>
    <n v="1"/>
    <n v="0"/>
    <n v="0"/>
    <s v="&lt; 40 Hrs/Wk"/>
    <n v="52"/>
    <b v="1"/>
    <b v="0"/>
    <b v="0"/>
    <b v="0"/>
    <b v="0"/>
    <b v="0"/>
    <b v="0"/>
    <b v="0"/>
    <b v="0"/>
    <s v="NA"/>
    <s v="NA"/>
    <s v="NA"/>
    <s v="NA"/>
    <s v="No"/>
    <s v="NA"/>
    <s v="NA"/>
    <s v="No"/>
    <s v="No"/>
    <s v="NA"/>
    <s v="NA"/>
    <s v="No"/>
    <s v="No"/>
    <s v="NA"/>
    <s v="NA"/>
    <s v="No"/>
    <s v="Yes"/>
    <n v="5"/>
    <n v="100"/>
    <s v="No"/>
    <s v="Yes"/>
    <n v="5"/>
    <n v="100"/>
    <s v="No"/>
    <s v="No"/>
    <s v="NA"/>
    <s v="NA"/>
    <s v="No"/>
    <s v="No"/>
    <s v="NA"/>
    <s v="NA"/>
    <s v="No"/>
    <s v="No"/>
    <s v="NA"/>
    <s v="NA"/>
    <s v="No"/>
    <n v="250"/>
    <n v="250"/>
    <n v="10"/>
    <n v="5000"/>
    <n v="55"/>
    <n v="0"/>
    <n v="0"/>
    <n v="0"/>
    <n v="100"/>
    <n v="0"/>
    <n v="0"/>
    <n v="0"/>
    <n v="0"/>
    <n v="0"/>
    <n v="100"/>
    <n v="0"/>
    <n v="0"/>
    <n v="0"/>
    <n v="2750"/>
    <n v="100"/>
    <n v="0"/>
    <n v="0"/>
    <s v="P"/>
    <n v="50"/>
    <s v="Age of Building"/>
    <n v="100"/>
    <n v="0"/>
    <n v="0"/>
    <n v="0"/>
    <n v="0"/>
    <n v="0"/>
    <n v="0"/>
    <n v="0"/>
    <n v="100"/>
    <n v="500"/>
    <n v="0"/>
    <n v="100"/>
    <n v="0"/>
    <n v="0"/>
    <b v="0"/>
    <n v="0"/>
    <n v="0"/>
    <n v="0"/>
    <n v="0"/>
    <n v="100"/>
    <n v="0.657107"/>
    <n v="0.657107"/>
    <s v="NA"/>
    <n v="0"/>
    <n v="1.9077E-2"/>
    <n v="4271.1959999999999"/>
    <s v="NA"/>
    <n v="0"/>
    <n v="124"/>
    <n v="8.2986070000000005"/>
    <n v="8.4083699999999997"/>
    <s v="Y"/>
    <s v="NA"/>
    <n v="0"/>
    <n v="0"/>
    <n v="0"/>
    <n v="7.2092200000000002"/>
    <n v="5.0764440000000004"/>
    <n v="14.61448"/>
    <n v="0"/>
    <n v="0"/>
    <n v="0"/>
    <n v="14.30315"/>
    <n v="33.366149999999998"/>
    <n v="16.129709999999999"/>
    <n v="0"/>
    <n v="0"/>
    <n v="0"/>
    <n v="0"/>
    <n v="0"/>
    <n v="0"/>
    <n v="19.787279999999999"/>
    <n v="24.89302"/>
    <n v="41.141159999999999"/>
    <n v="58.70035"/>
    <n v="36.664380000000001"/>
    <n v="28.114650000000001"/>
    <n v="0"/>
    <n v="0"/>
    <n v="0"/>
    <n v="0"/>
    <n v="0"/>
    <n v="0"/>
    <n v="100"/>
    <n v="100"/>
    <n v="100"/>
    <n v="100"/>
    <n v="100"/>
    <n v="100"/>
    <n v="0"/>
    <n v="0"/>
    <n v="0"/>
    <n v="0"/>
    <n v="0"/>
    <n v="0"/>
    <n v="100"/>
    <n v="100"/>
    <n v="100"/>
    <n v="0"/>
    <n v="0"/>
    <n v="0"/>
    <n v="0"/>
    <n v="0"/>
    <n v="0"/>
    <n v="0"/>
    <n v="0"/>
    <n v="0"/>
    <n v="0"/>
    <n v="0"/>
    <n v="0"/>
    <s v="NA"/>
    <s v="NA"/>
    <s v="NA"/>
    <s v="NA"/>
    <s v="NA"/>
    <s v="NA"/>
    <n v="0"/>
    <n v="0"/>
    <n v="0"/>
    <n v="23.302569999999999"/>
    <n v="32.115870000000001"/>
    <n v="23.302569999999999"/>
    <n v="76.697429999999997"/>
    <n v="67.884129999999999"/>
    <n v="76.697429999999997"/>
    <n v="0"/>
    <n v="0"/>
    <n v="0"/>
    <s v="NA"/>
    <s v="NA"/>
    <s v="NA"/>
    <s v="NA"/>
    <s v="NA"/>
    <s v="NA"/>
    <s v="NA"/>
    <s v="NA"/>
    <s v="NA"/>
    <s v="NA"/>
    <s v="NA"/>
    <s v="NA"/>
    <n v="0"/>
    <n v="0"/>
    <n v="0"/>
    <n v="7.2092200000000002"/>
    <n v="5.0764440000000004"/>
    <n v="14.61448"/>
    <n v="10.3086"/>
    <n v="14.554449999999999"/>
    <n v="5.8714899999999997"/>
    <n v="33.48368"/>
    <n v="27.994509999999998"/>
    <n v="47.701079999999997"/>
    <n v="48.9985"/>
    <n v="52.374589999999998"/>
    <n v="31.81295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66"/>
    <n v="0"/>
    <s v="Electric Resistance"/>
    <s v="Electricity"/>
    <s v="None"/>
    <s v="5-9 Years"/>
    <s v="Heat Pump"/>
    <s v="Electricity"/>
    <s v="None"/>
    <s v="5-9 Years"/>
    <s v="NA"/>
    <s v="NA"/>
    <s v="NA"/>
    <s v="NA"/>
    <s v="NA"/>
    <s v="NA"/>
    <s v="NA"/>
    <s v="NA"/>
    <s v="DX - Air"/>
    <s v="5-9 Years"/>
    <s v="DX - Air"/>
    <s v="5-9 Years"/>
    <s v="NA"/>
    <s v="NA"/>
    <s v="NA"/>
    <s v="NA"/>
    <s v="NA"/>
    <s v="NA"/>
    <s v="NA"/>
    <b v="0"/>
    <b v="0"/>
    <b v="0"/>
    <b v="0"/>
    <b v="1"/>
    <b v="0"/>
    <b v="0"/>
    <b v="0"/>
    <b v="0"/>
    <b v="1"/>
    <b v="1"/>
    <n v="30.707999999999998"/>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1"/>
    <n v="1"/>
    <n v="0"/>
    <n v="0"/>
    <n v="0"/>
    <n v="0"/>
    <n v="24.238019999999999"/>
    <n v="25.55049"/>
    <s v="actual"/>
    <n v="157547.1"/>
    <n v="166078.20000000001"/>
    <n v="23528.78"/>
    <n v="16809.14"/>
    <n v="15135.84"/>
    <n v="10298.19"/>
    <n v="9062.4449999999997"/>
    <n v="7469.491"/>
    <n v="7664.2550000000001"/>
    <n v="7409.308"/>
    <n v="7769.2790000000005"/>
    <n v="12237.32"/>
    <n v="16432.259999999998"/>
    <n v="23730.83"/>
    <n v="23912.16"/>
    <n v="18896.830000000002"/>
    <n v="17060.25"/>
    <n v="12769.38"/>
    <n v="9575.7150000000001"/>
    <n v="7167.54"/>
    <n v="6892.6260000000002"/>
    <n v="6806.7960000000003"/>
    <n v="8234.259"/>
    <n v="12915.08"/>
    <n v="18430.330000000002"/>
    <n v="23417.21"/>
    <s v="NA"/>
    <s v="NA"/>
    <s v="no gas"/>
    <s v="NA"/>
    <s v="NA"/>
    <s v="NA"/>
    <s v="NA"/>
    <s v="NA"/>
    <s v="NA"/>
    <s v="NA"/>
    <s v="NA"/>
    <s v="NA"/>
    <s v="NA"/>
    <s v="NA"/>
    <s v="NA"/>
    <s v="NA"/>
    <s v="NA"/>
    <s v="NA"/>
    <s v="NA"/>
    <s v="NA"/>
    <s v="NA"/>
    <s v="NA"/>
    <s v="NA"/>
    <s v="NA"/>
    <s v="NA"/>
    <s v="NA"/>
    <s v="NA"/>
    <s v="NA"/>
    <s v="NA"/>
  </r>
  <r>
    <x v="278"/>
    <x v="1"/>
    <s v="core"/>
    <x v="8"/>
    <x v="0"/>
    <s v="100,001+"/>
    <s v="rural"/>
    <n v="9"/>
    <n v="11.7918"/>
    <n v="3195071"/>
    <n v="3195071"/>
    <n v="3195071"/>
    <n v="1965"/>
    <n v="1965"/>
    <s v="Pre-1980"/>
    <s v="F"/>
    <m/>
    <s v="Department Store"/>
    <m/>
    <s v="Dry Goods Retail"/>
    <s v="Mercantile - Retail"/>
    <s v="High End"/>
    <b v="1"/>
    <s v="Sales"/>
    <n v="66.645129999999995"/>
    <s v="Assembly / Recreation"/>
    <n v="17.323170000000001"/>
    <s v="Office"/>
    <n v="0.32063399999999997"/>
    <n v="15.711069999999999"/>
    <n v="0"/>
    <n v="0"/>
    <n v="270957"/>
    <n v="270957"/>
    <n v="0"/>
    <x v="3"/>
    <n v="100"/>
    <n v="0"/>
    <n v="0"/>
    <n v="100"/>
    <n v="0"/>
    <n v="0"/>
    <n v="0"/>
    <n v="1"/>
    <n v="0"/>
    <n v="888"/>
    <s v="S"/>
    <n v="0"/>
    <n v="7756"/>
    <n v="239"/>
    <s v="6000-8000 HDD"/>
    <n v="9"/>
    <n v="91"/>
    <n v="17"/>
    <s v="No"/>
    <n v="65.419079999999994"/>
    <n v="65.419079999999994"/>
    <n v="135.83240000000001"/>
    <n v="65.419079999999994"/>
    <n v="0.82356200000000002"/>
    <n v="0.54939800000000005"/>
    <n v="0"/>
    <s v="60-79 Hrs/Wk"/>
    <n v="52"/>
    <b v="1"/>
    <b v="1"/>
    <b v="0"/>
    <b v="0"/>
    <b v="0"/>
    <b v="0"/>
    <b v="0"/>
    <b v="0"/>
    <b v="0"/>
    <s v="NA"/>
    <s v="NA"/>
    <s v="NA"/>
    <s v="NA"/>
    <s v="Yes"/>
    <n v="3"/>
    <n v="10"/>
    <s v="Yes"/>
    <s v="Yes"/>
    <n v="3"/>
    <n v="10"/>
    <s v="Yes"/>
    <s v="No"/>
    <s v="NA"/>
    <s v="NA"/>
    <s v="No"/>
    <s v="No"/>
    <s v="NA"/>
    <s v="NA"/>
    <s v="No"/>
    <s v="No"/>
    <s v="NA"/>
    <s v="NA"/>
    <s v="No"/>
    <s v="No"/>
    <s v="NA"/>
    <s v="NA"/>
    <s v="No"/>
    <s v="No"/>
    <s v="NA"/>
    <s v="NA"/>
    <s v="No"/>
    <s v="No"/>
    <s v="NA"/>
    <s v="NA"/>
    <s v="No"/>
    <n v="2830"/>
    <n v="0"/>
    <n v="16"/>
    <n v="45280"/>
    <n v="6"/>
    <n v="0"/>
    <n v="0"/>
    <n v="100"/>
    <n v="0"/>
    <n v="0"/>
    <n v="0"/>
    <n v="0"/>
    <n v="0"/>
    <n v="100"/>
    <n v="0"/>
    <n v="0"/>
    <n v="0"/>
    <n v="0"/>
    <n v="2716.8"/>
    <n v="0"/>
    <n v="100"/>
    <n v="0"/>
    <s v="S"/>
    <n v="0"/>
    <s v="Age of Building"/>
    <n v="100"/>
    <n v="0"/>
    <n v="0"/>
    <n v="0"/>
    <n v="100"/>
    <n v="0"/>
    <n v="0"/>
    <n v="0"/>
    <n v="0"/>
    <n v="100000"/>
    <n v="100"/>
    <n v="0"/>
    <n v="0"/>
    <n v="0"/>
    <b v="1"/>
    <n v="128"/>
    <n v="100"/>
    <n v="0"/>
    <n v="0"/>
    <n v="0"/>
    <n v="0.72619800000000001"/>
    <n v="0.72619800000000001"/>
    <s v="NA"/>
    <n v="0"/>
    <n v="0.114162"/>
    <n v="196768.4"/>
    <s v="NA"/>
    <n v="0"/>
    <n v="30932.94"/>
    <n v="12.146710000000001"/>
    <n v="12.105320000000001"/>
    <s v="Y"/>
    <s v="NA"/>
    <n v="1.6684749999999999"/>
    <n v="1.51403"/>
    <n v="1.693093"/>
    <n v="73.950199999999995"/>
    <n v="62.783380000000001"/>
    <n v="75.041309999999996"/>
    <n v="21.104399999999998"/>
    <n v="19.900169999999999"/>
    <n v="21.415790000000001"/>
    <n v="3.276929"/>
    <n v="15.80242"/>
    <n v="1.8498129999999999"/>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n v="3.6240990000000002"/>
    <n v="11.02406"/>
    <n v="3.6240990000000002"/>
    <n v="9.3339219999999994"/>
    <n v="14.65427"/>
    <n v="9.3339219999999994"/>
    <n v="0"/>
    <n v="0"/>
    <n v="0"/>
    <n v="87.041979999999995"/>
    <n v="74.321669999999997"/>
    <n v="87.041979999999995"/>
    <n v="1.9966060000000001"/>
    <n v="3.8040620000000001"/>
    <n v="1.9966060000000001"/>
    <n v="98.003389999999996"/>
    <n v="96.195939999999993"/>
    <n v="98.003389999999996"/>
    <n v="0"/>
    <n v="0"/>
    <n v="0"/>
    <n v="0"/>
    <n v="0"/>
    <n v="0"/>
    <n v="0"/>
    <n v="0"/>
    <n v="0"/>
    <n v="96.723070000000007"/>
    <n v="84.197580000000002"/>
    <n v="98.150189999999995"/>
    <n v="0.150787"/>
    <n v="0.54179299999999997"/>
    <n v="8.5119E-2"/>
    <n v="3.1261420000000002"/>
    <n v="15.260619999999999"/>
    <n v="1.764694"/>
    <n v="0"/>
    <n v="0"/>
    <n v="0"/>
    <s v="NA"/>
    <s v="NA"/>
    <s v="NA"/>
    <s v="NA"/>
    <s v="NA"/>
    <s v="NA"/>
    <s v="NA"/>
    <s v="NA"/>
    <s v="NA"/>
    <s v="NA"/>
    <s v="NA"/>
    <s v="NA"/>
    <s v="NA"/>
    <s v="NA"/>
    <s v="NA"/>
    <b v="0"/>
    <n v="0"/>
    <b v="0"/>
    <n v="0"/>
    <b v="0"/>
    <n v="0"/>
    <b v="0"/>
    <n v="0"/>
    <b v="1"/>
    <n v="100"/>
    <b v="0"/>
    <n v="0"/>
    <b v="0"/>
    <n v="0"/>
    <b v="0"/>
    <n v="0"/>
    <n v="23.2212"/>
    <n v="38.679250000000003"/>
    <n v="23.332509999999999"/>
    <n v="73.235159999999993"/>
    <n v="58.490569999999998"/>
    <n v="73.128990000000002"/>
    <n v="0"/>
    <n v="0"/>
    <n v="0"/>
    <n v="3.5436369999999999"/>
    <n v="2.8301889999999998"/>
    <n v="3.5385"/>
    <n v="0"/>
    <n v="0"/>
    <n v="0"/>
    <n v="3.3491810000000002"/>
    <n v="9.4339619999999993"/>
    <n v="3.6360049999999999"/>
    <n v="0"/>
    <n v="0"/>
    <n v="0"/>
    <n v="0.37177199999999999"/>
    <n v="4.7169809999999996"/>
    <n v="0.224524"/>
    <n v="0"/>
    <n v="0"/>
    <n v="0"/>
    <n v="96.279049999999998"/>
    <n v="85.849059999999994"/>
    <n v="96.139470000000003"/>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atural Gas"/>
    <s v="10-19 Years"/>
    <s v="Furnace"/>
    <s v="Natural Gas"/>
    <s v="Natural Gas"/>
    <s v="10-19 Years"/>
    <s v="NA"/>
    <s v="NA"/>
    <s v="NA"/>
    <s v="NA"/>
    <s v="NA"/>
    <s v="NA"/>
    <s v="NA"/>
    <s v="NA"/>
    <s v="DX - Air"/>
    <s v="10-19 Years"/>
    <s v="DX - Air"/>
    <s v="10-19 Years"/>
    <s v="NA"/>
    <s v="NA"/>
    <s v="NA"/>
    <s v="NA"/>
    <s v="NA"/>
    <s v="NA"/>
    <s v="NA"/>
    <b v="0"/>
    <b v="0"/>
    <b v="0"/>
    <b v="0"/>
    <b v="1"/>
    <b v="1"/>
    <b v="0"/>
    <b v="0"/>
    <b v="0"/>
    <b v="0"/>
    <b v="0"/>
    <n v="1208.154"/>
    <n v="15"/>
    <n v="15"/>
    <n v="100"/>
    <n v="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0"/>
    <n v="0"/>
    <n v="0"/>
    <n v="0"/>
    <n v="6"/>
    <n v="0"/>
    <n v="0"/>
    <n v="0"/>
    <n v="0"/>
    <n v="7.1277879999999998"/>
    <n v="6.693378"/>
    <s v="actual"/>
    <n v="1931324"/>
    <n v="1813618"/>
    <n v="160850.79999999999"/>
    <n v="143995.29999999999"/>
    <n v="148059.6"/>
    <n v="135503.6"/>
    <n v="146439.1"/>
    <n v="170314.2"/>
    <n v="200608.9"/>
    <n v="200039.6"/>
    <n v="161562.20000000001"/>
    <n v="145502.1"/>
    <n v="149610.20000000001"/>
    <n v="168838.5"/>
    <n v="168361.5"/>
    <n v="147546.29999999999"/>
    <n v="155482.29999999999"/>
    <n v="143637.6"/>
    <n v="141519.1"/>
    <n v="138630.1"/>
    <n v="157957.9"/>
    <n v="155722.1"/>
    <n v="137071.79999999999"/>
    <n v="146698.4"/>
    <n v="153400.79999999999"/>
    <n v="167589.9"/>
    <n v="0.23350399999999999"/>
    <n v="0.27569100000000002"/>
    <s v="model"/>
    <n v="63269.599999999999"/>
    <n v="74700.539999999994"/>
    <s v="NA"/>
    <s v="NA"/>
    <s v="NA"/>
    <s v="NA"/>
    <s v="NA"/>
    <s v="NA"/>
    <s v="NA"/>
    <s v="NA"/>
    <s v="NA"/>
    <s v="NA"/>
    <s v="NA"/>
    <s v="NA"/>
    <s v="NA"/>
    <s v="NA"/>
    <s v="NA"/>
    <s v="NA"/>
    <s v="NA"/>
    <s v="NA"/>
    <s v="NA"/>
    <s v="NA"/>
    <s v="NA"/>
    <s v="NA"/>
    <s v="NA"/>
    <s v="NA"/>
  </r>
  <r>
    <x v="279"/>
    <x v="1"/>
    <s v="core"/>
    <x v="6"/>
    <x v="1"/>
    <s v="20,001-100,000"/>
    <s v="rural"/>
    <n v="25"/>
    <n v="120.86060000000001"/>
    <n v="4305055"/>
    <n v="4305055"/>
    <n v="4305055"/>
    <n v="2007"/>
    <n v="2007"/>
    <s v="2004-2013"/>
    <s v="F"/>
    <m/>
    <s v="Office- Admin, Professional, Government, Financial"/>
    <m/>
    <s v="Office"/>
    <s v="Office"/>
    <s v="Medium Office"/>
    <b v="0"/>
    <s v="Office"/>
    <n v="49"/>
    <s v="Storage - Low Bay"/>
    <n v="15"/>
    <s v="Assembly / Recreation"/>
    <n v="13"/>
    <n v="23"/>
    <n v="0"/>
    <n v="0"/>
    <n v="35620"/>
    <n v="35620"/>
    <n v="0"/>
    <x v="1"/>
    <n v="100"/>
    <n v="0"/>
    <n v="100"/>
    <n v="100"/>
    <n v="100"/>
    <n v="0"/>
    <n v="0"/>
    <n v="1"/>
    <n v="0"/>
    <n v="182"/>
    <s v="S"/>
    <n v="0"/>
    <n v="7604"/>
    <n v="373"/>
    <s v="6000-8000 HDD"/>
    <n v="100"/>
    <n v="0"/>
    <n v="0"/>
    <s v="No"/>
    <n v="46"/>
    <n v="50"/>
    <n v="52.5"/>
    <n v="50"/>
    <n v="0"/>
    <n v="0"/>
    <n v="0"/>
    <s v="40-49 Hrs/Wk"/>
    <n v="52"/>
    <b v="1"/>
    <b v="1"/>
    <b v="0"/>
    <b v="0"/>
    <b v="0"/>
    <b v="0"/>
    <b v="0"/>
    <b v="0"/>
    <b v="0"/>
    <b v="1"/>
    <b v="0"/>
    <b v="0"/>
    <s v="NA"/>
    <s v="No"/>
    <s v="NA"/>
    <s v="NA"/>
    <s v="No"/>
    <s v="No"/>
    <s v="NA"/>
    <s v="NA"/>
    <s v="No"/>
    <s v="No"/>
    <s v="NA"/>
    <s v="NA"/>
    <s v="No"/>
    <s v="No"/>
    <s v="NA"/>
    <s v="NA"/>
    <s v="No"/>
    <s v="No"/>
    <s v="NA"/>
    <s v="NA"/>
    <s v="No"/>
    <s v="No"/>
    <s v="NA"/>
    <s v="NA"/>
    <s v="No"/>
    <s v="No"/>
    <s v="NA"/>
    <s v="NA"/>
    <s v="No"/>
    <s v="No"/>
    <s v="NA"/>
    <s v="NA"/>
    <s v="No"/>
    <n v="930"/>
    <n v="0"/>
    <n v="16"/>
    <n v="14880"/>
    <n v="8"/>
    <n v="100"/>
    <n v="0"/>
    <n v="0"/>
    <n v="0"/>
    <n v="0"/>
    <n v="0"/>
    <n v="0"/>
    <n v="0"/>
    <n v="100"/>
    <n v="0"/>
    <n v="0"/>
    <n v="0"/>
    <n v="0"/>
    <n v="1190.4000000000001"/>
    <n v="0"/>
    <n v="100"/>
    <n v="0"/>
    <s v="P"/>
    <n v="0"/>
    <s v="Age of Building"/>
    <n v="0"/>
    <n v="0"/>
    <n v="100"/>
    <n v="0"/>
    <n v="0"/>
    <n v="100"/>
    <n v="0"/>
    <n v="0"/>
    <n v="0"/>
    <n v="35620"/>
    <n v="100"/>
    <n v="0"/>
    <n v="0"/>
    <n v="0"/>
    <b v="1"/>
    <s v="NA"/>
    <n v="100"/>
    <n v="0"/>
    <n v="0"/>
    <n v="0"/>
    <n v="0.924265"/>
    <n v="0.924265"/>
    <s v="NA"/>
    <n v="0"/>
    <n v="0.30474499999999999"/>
    <n v="32922.33"/>
    <s v="NA"/>
    <n v="0"/>
    <n v="10855"/>
    <n v="9.6208150000000003"/>
    <n v="9.6208150000000003"/>
    <s v="Y"/>
    <n v="100"/>
    <n v="12.012079999999999"/>
    <n v="17.730270000000001"/>
    <n v="12.012079999999999"/>
    <n v="87.987920000000003"/>
    <n v="82.269729999999996"/>
    <n v="87.987920000000003"/>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2.8167949999999999"/>
    <n v="3.6865600000000001"/>
    <n v="2.8167949999999999"/>
    <n v="97.183199999999999"/>
    <n v="96.31344"/>
    <n v="97.183199999999999"/>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62.026719999999997"/>
    <n v="79.545450000000002"/>
    <n v="59.826500000000003"/>
    <n v="37.973280000000003"/>
    <n v="20.454550000000001"/>
    <n v="40.173499999999997"/>
    <n v="0"/>
    <n v="0"/>
    <n v="0"/>
    <n v="0"/>
    <n v="0"/>
    <n v="0"/>
    <n v="0"/>
    <n v="0"/>
    <n v="0"/>
    <n v="0"/>
    <n v="0"/>
    <n v="0"/>
    <n v="0"/>
    <n v="0"/>
    <n v="0"/>
    <n v="0"/>
    <n v="0"/>
    <n v="0"/>
    <n v="0"/>
    <n v="0"/>
    <n v="0"/>
    <n v="92.630120000000005"/>
    <n v="84.090909999999994"/>
    <n v="97.997209999999995"/>
    <n v="0"/>
    <n v="0"/>
    <n v="0"/>
    <n v="7.3698759999999996"/>
    <n v="15.909090000000001"/>
    <n v="2.002786"/>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117586"/>
    <n v="99.882409999999993"/>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199"/>
    <n v="6"/>
    <n v="6"/>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0"/>
    <s v="N"/>
    <n v="0"/>
    <n v="0"/>
    <n v="0"/>
    <n v="0"/>
    <n v="0"/>
    <n v="0"/>
    <x v="0"/>
    <n v="0"/>
    <s v="N"/>
    <n v="0"/>
    <n v="0"/>
    <n v="0"/>
    <b v="0"/>
    <b v="0"/>
    <s v="None"/>
    <b v="0"/>
    <b v="0"/>
    <s v="None"/>
    <n v="0"/>
    <n v="65"/>
    <n v="65"/>
    <n v="10"/>
    <s v="NA"/>
    <s v="NA"/>
    <n v="0"/>
    <n v="0"/>
    <n v="0"/>
    <n v="0"/>
    <n v="6.6954050000000001"/>
    <n v="6.58725"/>
    <s v="actual"/>
    <n v="238490.3"/>
    <n v="234637.9"/>
    <n v="21370.32"/>
    <n v="18819.22"/>
    <n v="19291.75"/>
    <n v="18176.34"/>
    <n v="18215.91"/>
    <n v="19886.75"/>
    <n v="21860.34"/>
    <n v="22152.26"/>
    <n v="19438.060000000001"/>
    <n v="19269.03"/>
    <n v="19328.3"/>
    <n v="20682.02"/>
    <n v="21518.23"/>
    <n v="18869.12"/>
    <n v="19841.7"/>
    <n v="18251.75"/>
    <n v="18073.400000000001"/>
    <n v="18257.41"/>
    <n v="21318.31"/>
    <n v="21071.27"/>
    <n v="17867.990000000002"/>
    <n v="18659.53"/>
    <n v="19530.64"/>
    <n v="21378.52"/>
    <n v="0.21051700000000001"/>
    <n v="0.22358"/>
    <s v="model"/>
    <n v="7498.6270000000004"/>
    <n v="7963.9189999999999"/>
    <s v="NA"/>
    <s v="NA"/>
    <s v="NA"/>
    <s v="NA"/>
    <s v="NA"/>
    <s v="NA"/>
    <s v="NA"/>
    <s v="NA"/>
    <s v="NA"/>
    <s v="NA"/>
    <s v="NA"/>
    <s v="NA"/>
    <s v="NA"/>
    <s v="NA"/>
    <s v="NA"/>
    <s v="NA"/>
    <s v="NA"/>
    <s v="NA"/>
    <s v="NA"/>
    <s v="NA"/>
    <s v="NA"/>
    <s v="NA"/>
    <s v="NA"/>
    <s v="NA"/>
  </r>
  <r>
    <x v="280"/>
    <x v="0"/>
    <s v="core"/>
    <x v="10"/>
    <x v="0"/>
    <s v="&lt;50,001"/>
    <s v="rural"/>
    <n v="47"/>
    <n v="42.418379999999999"/>
    <n v="1357388"/>
    <n v="1357388"/>
    <n v="1357388"/>
    <n v="2000"/>
    <n v="2000"/>
    <s v="1981-2003"/>
    <s v="F"/>
    <m/>
    <s v="Assisted Living"/>
    <m/>
    <s v="Hotel-Motel"/>
    <s v="Lodging"/>
    <s v="Lodging"/>
    <b v="0"/>
    <s v="Guest Room"/>
    <n v="65"/>
    <s v="Office"/>
    <n v="3"/>
    <s v="Classroom"/>
    <n v="2"/>
    <n v="30"/>
    <n v="0"/>
    <n v="0"/>
    <n v="32000"/>
    <n v="32000"/>
    <n v="0"/>
    <x v="1"/>
    <n v="100"/>
    <n v="0"/>
    <n v="33"/>
    <n v="100"/>
    <n v="33"/>
    <n v="0"/>
    <n v="0"/>
    <n v="1"/>
    <n v="0"/>
    <n v="44"/>
    <s v="S"/>
    <n v="0"/>
    <n v="7042"/>
    <n v="147"/>
    <s v="6000-8000 HDD"/>
    <n v="100"/>
    <n v="0"/>
    <n v="0"/>
    <s v="Yes"/>
    <n v="165.48"/>
    <n v="54.04"/>
    <n v="168"/>
    <n v="41.44"/>
    <n v="1"/>
    <n v="1"/>
    <n v="0.97"/>
    <s v="120-168 Hrs/Wk"/>
    <n v="52"/>
    <b v="1"/>
    <b v="1"/>
    <b v="1"/>
    <b v="0"/>
    <b v="0"/>
    <b v="0"/>
    <b v="0"/>
    <b v="0"/>
    <b v="0"/>
    <b v="1"/>
    <b v="0"/>
    <b v="0"/>
    <n v="85"/>
    <s v="Yes"/>
    <n v="4"/>
    <n v="100"/>
    <s v="No"/>
    <s v="No"/>
    <s v="NA"/>
    <s v="NA"/>
    <s v="Unknown"/>
    <s v="No"/>
    <s v="NA"/>
    <s v="NA"/>
    <s v="Unknown"/>
    <s v="No"/>
    <s v="NA"/>
    <s v="NA"/>
    <s v="Unknown"/>
    <s v="No"/>
    <s v="NA"/>
    <s v="NA"/>
    <s v="Unknown"/>
    <s v="No"/>
    <s v="NA"/>
    <s v="NA"/>
    <s v="Unknown"/>
    <s v="No"/>
    <s v="NA"/>
    <s v="NA"/>
    <s v="Unknown"/>
    <s v="Yes"/>
    <n v="6"/>
    <n v="100"/>
    <s v="Unknown"/>
    <n v="1100"/>
    <n v="0"/>
    <n v="9"/>
    <n v="9900"/>
    <n v="5"/>
    <n v="0"/>
    <n v="0"/>
    <n v="0"/>
    <n v="100"/>
    <n v="0"/>
    <n v="0"/>
    <n v="0"/>
    <n v="0"/>
    <n v="0"/>
    <n v="100"/>
    <n v="0"/>
    <n v="0"/>
    <n v="0"/>
    <n v="495"/>
    <n v="0"/>
    <n v="100"/>
    <n v="0"/>
    <s v="P"/>
    <n v="50"/>
    <s v="10-20 years"/>
    <n v="100"/>
    <n v="0"/>
    <n v="0"/>
    <n v="0"/>
    <n v="0"/>
    <n v="0"/>
    <n v="0"/>
    <n v="100"/>
    <n v="0"/>
    <n v="32000"/>
    <n v="0"/>
    <n v="100"/>
    <n v="0"/>
    <n v="0"/>
    <b v="1"/>
    <n v="288"/>
    <n v="100"/>
    <n v="0"/>
    <n v="0"/>
    <n v="0"/>
    <n v="1.021247"/>
    <n v="1.021247"/>
    <s v="NA"/>
    <n v="5.6300000000000002E-4"/>
    <n v="0.18077099999999999"/>
    <n v="32679.89"/>
    <s v="NA"/>
    <n v="18"/>
    <n v="5784.6819999999998"/>
    <n v="8.3297509999999999"/>
    <n v="9"/>
    <s v="Y"/>
    <n v="12"/>
    <n v="0.439722"/>
    <n v="0.78182700000000005"/>
    <n v="0.73268100000000003"/>
    <n v="19.74278"/>
    <n v="18.760660000000001"/>
    <n v="32.896149999999999"/>
    <n v="0"/>
    <n v="0"/>
    <n v="0"/>
    <n v="65.541830000000004"/>
    <n v="68.315560000000005"/>
    <n v="60.751249999999999"/>
    <n v="0"/>
    <n v="0"/>
    <n v="0"/>
    <n v="0"/>
    <n v="0"/>
    <n v="0"/>
    <n v="0"/>
    <n v="0"/>
    <n v="0"/>
    <n v="14.27566"/>
    <n v="12.14194"/>
    <n v="5.6199209999999997"/>
    <n v="0"/>
    <n v="0"/>
    <n v="0"/>
    <n v="0"/>
    <n v="0"/>
    <n v="0"/>
    <n v="100"/>
    <n v="100"/>
    <n v="100"/>
    <n v="28.348690000000001"/>
    <n v="29.622199999999999"/>
    <n v="28.348690000000001"/>
    <n v="71.651309999999995"/>
    <n v="70.377799999999993"/>
    <n v="71.651309999999995"/>
    <n v="0"/>
    <n v="0"/>
    <n v="0"/>
    <n v="50"/>
    <n v="50"/>
    <n v="50"/>
    <n v="0"/>
    <n v="0"/>
    <n v="0"/>
    <n v="50"/>
    <n v="50"/>
    <n v="50"/>
    <n v="0"/>
    <n v="0"/>
    <n v="0"/>
    <n v="0"/>
    <n v="0"/>
    <n v="0"/>
    <s v="NA"/>
    <s v="NA"/>
    <s v="NA"/>
    <s v="NA"/>
    <s v="NA"/>
    <s v="NA"/>
    <n v="18.492100000000001"/>
    <n v="36.906930000000003"/>
    <n v="18.492100000000001"/>
    <n v="42.756250000000001"/>
    <n v="42.66778"/>
    <n v="42.756250000000001"/>
    <n v="22.091229999999999"/>
    <n v="12.55"/>
    <n v="22.091229999999999"/>
    <n v="16.660419999999998"/>
    <n v="7.8752909999999998"/>
    <n v="16.660419999999998"/>
    <s v="NA"/>
    <s v="NA"/>
    <s v="NA"/>
    <s v="NA"/>
    <s v="NA"/>
    <s v="NA"/>
    <s v="NA"/>
    <s v="NA"/>
    <s v="NA"/>
    <s v="NA"/>
    <s v="NA"/>
    <s v="NA"/>
    <n v="0"/>
    <n v="0"/>
    <n v="0"/>
    <n v="20.182500000000001"/>
    <n v="19.542490000000001"/>
    <n v="33.628830000000001"/>
    <n v="54.099409999999999"/>
    <n v="54.14996"/>
    <n v="46.339019999999998"/>
    <n v="0"/>
    <n v="0"/>
    <n v="0"/>
    <n v="25.71808"/>
    <n v="26.307539999999999"/>
    <n v="20.032139999999998"/>
    <s v="NA"/>
    <s v="NA"/>
    <s v="NA"/>
    <s v="NA"/>
    <s v="NA"/>
    <s v="NA"/>
    <s v="NA"/>
    <s v="NA"/>
    <s v="NA"/>
    <s v="NA"/>
    <s v="NA"/>
    <s v="NA"/>
    <s v="NA"/>
    <s v="NA"/>
    <s v="NA"/>
    <b v="0"/>
    <n v="0"/>
    <b v="1"/>
    <n v="29.637080000000001"/>
    <b v="0"/>
    <n v="0"/>
    <b v="0"/>
    <n v="0"/>
    <b v="1"/>
    <n v="52.840049999999998"/>
    <b v="0"/>
    <n v="0"/>
    <b v="1"/>
    <n v="17.522870000000001"/>
    <b v="0"/>
    <n v="0"/>
    <n v="28.869350000000001"/>
    <n v="28.395060000000001"/>
    <n v="22.444949999999999"/>
    <n v="20.744440000000001"/>
    <n v="9.8765429999999999"/>
    <n v="16.12811"/>
    <n v="0"/>
    <n v="0"/>
    <n v="0"/>
    <n v="50.386209999999998"/>
    <n v="61.728400000000001"/>
    <n v="61.426940000000002"/>
    <n v="0"/>
    <n v="0"/>
    <n v="0"/>
    <n v="8.5743690000000008"/>
    <n v="9.8765429999999999"/>
    <n v="28.215440000000001"/>
    <n v="0"/>
    <n v="0"/>
    <n v="0"/>
    <n v="0.66869800000000001"/>
    <n v="9.8765429999999999"/>
    <n v="1.2240930000000001"/>
    <n v="0"/>
    <n v="0"/>
    <n v="0"/>
    <n v="0"/>
    <n v="0"/>
    <n v="0"/>
    <n v="0"/>
    <n v="0"/>
    <n v="0"/>
    <n v="90.756929999999997"/>
    <n v="80.24691"/>
    <n v="70.560469999999995"/>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0"/>
    <b v="0"/>
    <n v="398"/>
    <n v="13"/>
    <n v="13"/>
    <n v="100"/>
    <n v="0"/>
    <n v="0"/>
    <n v="0"/>
    <n v="0"/>
    <n v="0"/>
    <n v="100"/>
    <n v="0"/>
    <s v="NA"/>
    <s v="NA"/>
    <s v="NA"/>
    <s v="NA"/>
    <s v="NA"/>
    <s v="NA"/>
    <s v="NA"/>
    <s v="NA"/>
    <s v="NA"/>
    <b v="0"/>
    <n v="0"/>
    <s v="NA"/>
    <s v="NA"/>
    <b v="1"/>
    <n v="35"/>
    <s v="CFL"/>
    <b v="0"/>
    <n v="0"/>
    <s v="NA"/>
    <s v="NA"/>
    <n v="1"/>
    <n v="1"/>
    <n v="0"/>
    <n v="1"/>
    <n v="0"/>
    <n v="0"/>
    <n v="6"/>
    <b v="0"/>
    <b v="0"/>
    <b v="1"/>
    <b v="0"/>
    <b v="0"/>
    <b v="0"/>
    <n v="544"/>
    <s v="E"/>
    <s v="N"/>
    <s v="N"/>
    <s v="N"/>
    <s v="G"/>
    <s v="G"/>
    <s v="G"/>
    <s v="NA"/>
    <s v="NA"/>
    <s v="NA"/>
    <b v="1"/>
    <s v="S"/>
    <n v="95"/>
    <n v="8"/>
    <n v="0"/>
    <n v="46"/>
    <n v="45"/>
    <n v="0"/>
    <x v="0"/>
    <n v="0"/>
    <s v="N"/>
    <n v="0"/>
    <n v="0"/>
    <n v="0"/>
    <b v="0"/>
    <b v="0"/>
    <s v="None"/>
    <b v="1"/>
    <b v="0"/>
    <s v="Natural Gas"/>
    <n v="0"/>
    <n v="0"/>
    <n v="0"/>
    <n v="0"/>
    <n v="0"/>
    <n v="12"/>
    <n v="0"/>
    <n v="0"/>
    <n v="0"/>
    <n v="0"/>
    <n v="15.50583"/>
    <n v="15.12622"/>
    <s v="actual"/>
    <n v="496186.5"/>
    <n v="484039.2"/>
    <n v="44532.97"/>
    <n v="38026.26"/>
    <n v="40389.61"/>
    <n v="38148.57"/>
    <n v="39886.25"/>
    <n v="40613.1"/>
    <n v="45280.65"/>
    <n v="45214.29"/>
    <n v="39867.53"/>
    <n v="39854.550000000003"/>
    <n v="40843.64"/>
    <n v="43529.09"/>
    <n v="43730.18"/>
    <n v="38817.33"/>
    <n v="41896.36"/>
    <n v="39457.24"/>
    <n v="39233.14"/>
    <n v="37437.199999999997"/>
    <n v="41128.6"/>
    <n v="40123.68"/>
    <n v="37489.32"/>
    <n v="39994.06"/>
    <n v="40994.300000000003"/>
    <n v="43737.79"/>
    <n v="0.42755100000000001"/>
    <n v="0.46129399999999998"/>
    <s v="actual"/>
    <n v="13681.63"/>
    <n v="14761.41"/>
    <n v="2208.355"/>
    <n v="1626.71"/>
    <n v="1367.758"/>
    <n v="1041.242"/>
    <n v="696"/>
    <n v="513.96969999999999"/>
    <n v="418.03030000000001"/>
    <n v="408.8485"/>
    <n v="522.72730000000001"/>
    <n v="1109.21"/>
    <n v="1592.567"/>
    <n v="2176.2139999999999"/>
    <n v="2055.5239999999999"/>
    <n v="1697.482"/>
    <n v="1626.9760000000001"/>
    <n v="1320.3240000000001"/>
    <n v="1004.604"/>
    <n v="635.71429999999998"/>
    <n v="400.01299999999998"/>
    <n v="392.90019999999998"/>
    <n v="708.62080000000003"/>
    <n v="1182.424"/>
    <n v="1679.5219999999999"/>
    <n v="2057.3029999999999"/>
  </r>
  <r>
    <x v="281"/>
    <x v="1"/>
    <s v="core"/>
    <x v="6"/>
    <x v="0"/>
    <s v="20,001-100,000"/>
    <s v="rural"/>
    <n v="28"/>
    <n v="111.91379999999999"/>
    <n v="2851004"/>
    <n v="2851004"/>
    <n v="2851004"/>
    <n v="1910"/>
    <n v="1910"/>
    <s v="Pre-1980"/>
    <s v="F"/>
    <m/>
    <s v="Office- Admin, Professional, Government, Financial"/>
    <m/>
    <s v="Office"/>
    <s v="Office"/>
    <s v="Medium Office"/>
    <b v="0"/>
    <s v="Office"/>
    <n v="100"/>
    <s v="Other"/>
    <n v="0"/>
    <s v="NA"/>
    <n v="0"/>
    <n v="0"/>
    <n v="0"/>
    <n v="0"/>
    <n v="25475"/>
    <n v="25475"/>
    <n v="0"/>
    <x v="1"/>
    <n v="100"/>
    <n v="0"/>
    <n v="100"/>
    <n v="100"/>
    <n v="100"/>
    <n v="0"/>
    <n v="0"/>
    <n v="3"/>
    <n v="1"/>
    <n v="0"/>
    <s v="S"/>
    <n v="0"/>
    <n v="7604"/>
    <n v="373"/>
    <s v="6000-8000 HDD"/>
    <n v="100"/>
    <n v="0"/>
    <n v="0"/>
    <s v="NA"/>
    <n v="45"/>
    <n v="45"/>
    <n v="55"/>
    <n v="45"/>
    <n v="0"/>
    <n v="0"/>
    <n v="0"/>
    <s v="40-49 Hrs/Wk"/>
    <n v="52"/>
    <b v="1"/>
    <b v="1"/>
    <b v="0"/>
    <b v="0"/>
    <b v="0"/>
    <b v="0"/>
    <b v="0"/>
    <b v="0"/>
    <b v="0"/>
    <s v="NA"/>
    <s v="NA"/>
    <s v="NA"/>
    <s v="NA"/>
    <s v="No"/>
    <s v="NA"/>
    <s v="NA"/>
    <s v="Yes"/>
    <s v="No"/>
    <s v="NA"/>
    <s v="NA"/>
    <s v="Yes"/>
    <s v="No"/>
    <s v="NA"/>
    <s v="NA"/>
    <s v="No"/>
    <s v="Yes"/>
    <n v="15"/>
    <n v="0"/>
    <s v="No"/>
    <s v="Yes"/>
    <n v="0"/>
    <n v="0"/>
    <s v="No"/>
    <s v="No"/>
    <s v="NA"/>
    <s v="NA"/>
    <s v="No"/>
    <s v="No"/>
    <s v="NA"/>
    <s v="NA"/>
    <s v="Yes"/>
    <s v="No"/>
    <s v="NA"/>
    <s v="NA"/>
    <s v="No"/>
    <n v="370"/>
    <n v="370"/>
    <n v="9"/>
    <n v="9990"/>
    <n v="30"/>
    <n v="0"/>
    <n v="0"/>
    <n v="100"/>
    <n v="0"/>
    <n v="0"/>
    <n v="0"/>
    <n v="0"/>
    <n v="0"/>
    <n v="0"/>
    <n v="0"/>
    <n v="0"/>
    <n v="0"/>
    <n v="0"/>
    <n v="2997"/>
    <n v="100"/>
    <n v="0"/>
    <n v="0"/>
    <s v="P"/>
    <n v="50"/>
    <s v="Age of Building"/>
    <n v="100"/>
    <n v="0"/>
    <n v="0"/>
    <n v="0"/>
    <n v="0"/>
    <n v="0"/>
    <n v="0"/>
    <n v="0"/>
    <n v="100"/>
    <n v="5144"/>
    <n v="100"/>
    <n v="0"/>
    <n v="0"/>
    <n v="0"/>
    <b v="0"/>
    <n v="0"/>
    <n v="100"/>
    <n v="0"/>
    <n v="0"/>
    <n v="0"/>
    <n v="1.460342"/>
    <n v="1.460342"/>
    <s v="NA"/>
    <n v="0"/>
    <n v="4.9963E-2"/>
    <n v="37202.22"/>
    <s v="NA"/>
    <n v="0"/>
    <n v="1272.8030000000001"/>
    <n v="8.973376"/>
    <n v="9"/>
    <s v="Y"/>
    <n v="5"/>
    <n v="0"/>
    <n v="0"/>
    <n v="0"/>
    <n v="0"/>
    <n v="0"/>
    <n v="0"/>
    <n v="92.545259999999999"/>
    <n v="90.804599999999994"/>
    <n v="98.132379999999998"/>
    <n v="0"/>
    <n v="0"/>
    <n v="0"/>
    <n v="0"/>
    <n v="0"/>
    <n v="0"/>
    <n v="0"/>
    <n v="0"/>
    <n v="0"/>
    <n v="0"/>
    <n v="0"/>
    <n v="0"/>
    <n v="7.454739"/>
    <n v="9.1954019999999996"/>
    <n v="1.8676159999999999"/>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92.545259999999999"/>
    <n v="90.804599999999994"/>
    <n v="98.132379999999998"/>
    <n v="0"/>
    <n v="0"/>
    <n v="0"/>
    <n v="3.9936099999999999"/>
    <n v="2.298851"/>
    <n v="1.0005090000000001"/>
    <n v="3.4611290000000001"/>
    <n v="6.8965519999999998"/>
    <n v="0.86710799999999999"/>
    <s v="NA"/>
    <s v="NA"/>
    <s v="NA"/>
    <s v="NA"/>
    <s v="NA"/>
    <s v="NA"/>
    <s v="NA"/>
    <s v="NA"/>
    <s v="NA"/>
    <s v="NA"/>
    <s v="NA"/>
    <s v="NA"/>
    <s v="NA"/>
    <s v="NA"/>
    <s v="NA"/>
    <b v="0"/>
    <n v="0"/>
    <b v="0"/>
    <n v="0"/>
    <b v="0"/>
    <n v="0"/>
    <b v="0"/>
    <n v="0"/>
    <b v="1"/>
    <n v="100"/>
    <b v="0"/>
    <n v="0"/>
    <b v="0"/>
    <n v="0"/>
    <b v="0"/>
    <n v="0"/>
    <n v="31.42671"/>
    <n v="22.22222"/>
    <n v="30.523579999999999"/>
    <n v="0"/>
    <n v="0"/>
    <n v="0"/>
    <n v="0"/>
    <n v="0"/>
    <n v="0"/>
    <n v="68.57329"/>
    <n v="77.777780000000007"/>
    <n v="69.476420000000005"/>
    <n v="0"/>
    <n v="0"/>
    <n v="0"/>
    <n v="0"/>
    <n v="0"/>
    <n v="0"/>
    <n v="0"/>
    <n v="0"/>
    <n v="0"/>
    <n v="2.1843699999999999"/>
    <n v="5.5555560000000002"/>
    <n v="4.9953469999999998"/>
    <n v="0"/>
    <n v="0"/>
    <n v="0"/>
    <n v="0"/>
    <n v="0"/>
    <n v="0"/>
    <n v="0"/>
    <n v="0"/>
    <n v="0"/>
    <n v="97.815629999999999"/>
    <n v="94.44444"/>
    <n v="95.004649999999998"/>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Electricity"/>
    <s v="10-19 Years"/>
    <s v="None"/>
    <s v="NA"/>
    <s v="NA"/>
    <s v="NA"/>
    <s v="NA"/>
    <s v="NA"/>
    <s v="NA"/>
    <s v="NA"/>
    <s v="NA"/>
    <s v="NA"/>
    <s v="NA"/>
    <s v="NA"/>
    <s v="DX - Air"/>
    <s v="10-19 Years"/>
    <s v="None"/>
    <s v="NA"/>
    <s v="NA"/>
    <s v="NA"/>
    <s v="NA"/>
    <s v="NA"/>
    <s v="NA"/>
    <s v="NA"/>
    <s v="NA"/>
    <b v="0"/>
    <b v="0"/>
    <b v="0"/>
    <b v="0"/>
    <b v="1"/>
    <b v="0"/>
    <b v="0"/>
    <b v="0"/>
    <b v="0"/>
    <b v="0"/>
    <b v="0"/>
    <n v="15.353999999999999"/>
    <s v="NA"/>
    <s v="NA"/>
    <n v="100"/>
    <n v="0"/>
    <n v="0"/>
    <n v="0"/>
    <n v="0"/>
    <n v="100"/>
    <n v="0"/>
    <n v="0"/>
    <s v="NA"/>
    <s v="NA"/>
    <s v="NA"/>
    <s v="NA"/>
    <s v="NA"/>
    <s v="NA"/>
    <s v="NA"/>
    <s v="NA"/>
    <s v="NA"/>
    <s v="NA"/>
    <s v="NA"/>
    <s v="NA"/>
    <s v="NA"/>
    <s v="NA"/>
    <s v="NA"/>
    <s v="NA"/>
    <s v="NA"/>
    <s v="NA"/>
    <s v="NA"/>
    <s v="NA"/>
    <n v="0"/>
    <n v="0"/>
    <n v="0"/>
    <n v="0"/>
    <n v="0"/>
    <n v="0"/>
    <n v="0"/>
    <b v="0"/>
    <b v="0"/>
    <b v="0"/>
    <b v="0"/>
    <b v="0"/>
    <b v="0"/>
    <n v="0"/>
    <s v="N"/>
    <s v="N"/>
    <s v="N"/>
    <s v="N"/>
    <s v="N"/>
    <s v="N"/>
    <s v="N"/>
    <s v="NA"/>
    <s v="NA"/>
    <s v="NA"/>
    <b v="0"/>
    <s v="N"/>
    <n v="0"/>
    <n v="0"/>
    <n v="0"/>
    <n v="0"/>
    <n v="0"/>
    <n v="0"/>
    <x v="0"/>
    <n v="0"/>
    <s v="N"/>
    <n v="0"/>
    <n v="0"/>
    <n v="0"/>
    <b v="0"/>
    <b v="0"/>
    <s v="None"/>
    <b v="0"/>
    <b v="0"/>
    <s v="None"/>
    <n v="0"/>
    <n v="2"/>
    <n v="3"/>
    <n v="0"/>
    <n v="5"/>
    <n v="0"/>
    <n v="0"/>
    <n v="0"/>
    <n v="0"/>
    <n v="0"/>
    <n v="12.14066"/>
    <n v="4.1152709999999999"/>
    <s v="model"/>
    <n v="309283.40000000002"/>
    <n v="104836.5"/>
    <s v="NA"/>
    <s v="NA"/>
    <s v="NA"/>
    <s v="NA"/>
    <s v="NA"/>
    <s v="NA"/>
    <s v="NA"/>
    <s v="NA"/>
    <s v="NA"/>
    <s v="NA"/>
    <s v="NA"/>
    <s v="NA"/>
    <s v="NA"/>
    <s v="NA"/>
    <s v="NA"/>
    <s v="NA"/>
    <s v="NA"/>
    <s v="NA"/>
    <s v="NA"/>
    <s v="NA"/>
    <s v="NA"/>
    <s v="NA"/>
    <s v="NA"/>
    <s v="NA"/>
    <n v="0.32984000000000002"/>
    <n v="0.31212800000000002"/>
    <s v="model"/>
    <n v="8402.6849999999995"/>
    <n v="7951.4579999999996"/>
    <s v="NA"/>
    <s v="NA"/>
    <s v="NA"/>
    <s v="NA"/>
    <s v="NA"/>
    <s v="NA"/>
    <s v="NA"/>
    <s v="NA"/>
    <s v="NA"/>
    <s v="NA"/>
    <s v="NA"/>
    <s v="NA"/>
    <s v="NA"/>
    <s v="NA"/>
    <s v="NA"/>
    <s v="NA"/>
    <s v="NA"/>
    <s v="NA"/>
    <s v="NA"/>
    <s v="NA"/>
    <s v="NA"/>
    <s v="NA"/>
    <s v="NA"/>
    <s v="NA"/>
  </r>
  <r>
    <x v="282"/>
    <x v="1"/>
    <s v="core"/>
    <x v="6"/>
    <x v="1"/>
    <s v="&lt;20,001"/>
    <s v="urban"/>
    <n v="24"/>
    <n v="702.05409999999995"/>
    <n v="2609535"/>
    <n v="2609535"/>
    <n v="2609535"/>
    <n v="2006"/>
    <n v="2006"/>
    <s v="2004-2013"/>
    <s v="F"/>
    <m/>
    <s v="Medical Office"/>
    <m/>
    <s v="Other Health"/>
    <s v="Health Care - Outpatient"/>
    <s v="OtherHealth"/>
    <b v="0"/>
    <s v="Guest Room"/>
    <n v="38"/>
    <s v="Other"/>
    <n v="35"/>
    <s v="Office"/>
    <n v="27"/>
    <n v="0"/>
    <n v="0"/>
    <n v="0"/>
    <n v="3717"/>
    <n v="3717"/>
    <n v="0"/>
    <x v="4"/>
    <n v="100"/>
    <n v="0"/>
    <n v="100"/>
    <n v="100"/>
    <n v="100"/>
    <n v="0"/>
    <n v="0"/>
    <n v="1"/>
    <n v="1"/>
    <n v="1"/>
    <s v="S"/>
    <n v="0"/>
    <n v="5752"/>
    <n v="579"/>
    <s v="&lt; 6000 HDD"/>
    <n v="0"/>
    <n v="100"/>
    <n v="1"/>
    <s v="No"/>
    <n v="46.5"/>
    <n v="46.5"/>
    <n v="46.5"/>
    <n v="41.5"/>
    <n v="0"/>
    <n v="0"/>
    <n v="0"/>
    <s v="40-49 Hrs/Wk"/>
    <n v="39"/>
    <b v="1"/>
    <b v="1"/>
    <b v="0"/>
    <b v="0"/>
    <b v="0"/>
    <b v="0"/>
    <b v="0"/>
    <b v="0"/>
    <b v="0"/>
    <s v="NA"/>
    <s v="NA"/>
    <s v="NA"/>
    <s v="NA"/>
    <s v="No"/>
    <s v="NA"/>
    <s v="NA"/>
    <s v="No"/>
    <s v="No"/>
    <s v="NA"/>
    <s v="NA"/>
    <s v="No"/>
    <s v="No"/>
    <s v="NA"/>
    <s v="NA"/>
    <s v="No"/>
    <s v="No"/>
    <s v="NA"/>
    <s v="NA"/>
    <s v="No"/>
    <s v="No"/>
    <s v="NA"/>
    <s v="NA"/>
    <s v="No"/>
    <s v="No"/>
    <s v="NA"/>
    <s v="NA"/>
    <s v="No"/>
    <s v="No"/>
    <s v="NA"/>
    <s v="NA"/>
    <s v="No"/>
    <s v="No"/>
    <s v="NA"/>
    <s v="NA"/>
    <s v="No"/>
    <n v="198"/>
    <n v="0"/>
    <n v="9"/>
    <n v="1782"/>
    <n v="18"/>
    <n v="0"/>
    <n v="35"/>
    <n v="0"/>
    <n v="0"/>
    <n v="0"/>
    <n v="65"/>
    <n v="0"/>
    <n v="0"/>
    <n v="65"/>
    <n v="0"/>
    <n v="0"/>
    <n v="0"/>
    <n v="0"/>
    <n v="320.76"/>
    <n v="0"/>
    <n v="100"/>
    <n v="0"/>
    <s v="P"/>
    <n v="100"/>
    <s v="Age of Building"/>
    <n v="0"/>
    <n v="100"/>
    <n v="0"/>
    <n v="0"/>
    <n v="0"/>
    <n v="0"/>
    <n v="0"/>
    <n v="100"/>
    <n v="0"/>
    <n v="3943.9360000000001"/>
    <n v="0"/>
    <n v="100"/>
    <n v="0"/>
    <n v="0"/>
    <b v="0"/>
    <n v="0"/>
    <n v="0"/>
    <n v="0"/>
    <n v="0"/>
    <n v="100"/>
    <n v="0.99565300000000001"/>
    <n v="0.99565300000000001"/>
    <s v="NA"/>
    <n v="0"/>
    <n v="0.27602900000000002"/>
    <n v="3700.84"/>
    <s v="NA"/>
    <n v="0"/>
    <n v="1026"/>
    <n v="8.0303339999999999"/>
    <n v="8.7793050000000008"/>
    <s v="Y"/>
    <n v="25"/>
    <n v="0"/>
    <n v="0"/>
    <n v="0"/>
    <n v="66.560810000000004"/>
    <n v="63.70496"/>
    <n v="71.907070000000004"/>
    <n v="16.115130000000001"/>
    <n v="5.8826669999999996"/>
    <n v="17.409510000000001"/>
    <n v="16.787269999999999"/>
    <n v="27.522099999999998"/>
    <n v="10.08864"/>
    <n v="0"/>
    <n v="0"/>
    <n v="0"/>
    <n v="0"/>
    <n v="0"/>
    <n v="0"/>
    <n v="0.53679200000000005"/>
    <n v="2.890272"/>
    <n v="0.594777"/>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82.675939999999997"/>
    <n v="69.587630000000004"/>
    <n v="89.316580000000002"/>
    <n v="15.54974"/>
    <n v="24.625039999999998"/>
    <n v="9.3449290000000005"/>
    <n v="0"/>
    <n v="0"/>
    <n v="0"/>
    <n v="1.7743150000000001"/>
    <n v="5.7873349999999997"/>
    <n v="1.338492"/>
    <s v="NA"/>
    <s v="NA"/>
    <s v="NA"/>
    <s v="NA"/>
    <s v="NA"/>
    <s v="NA"/>
    <s v="NA"/>
    <s v="NA"/>
    <s v="NA"/>
    <s v="NA"/>
    <s v="NA"/>
    <s v="NA"/>
    <s v="NA"/>
    <s v="NA"/>
    <s v="NA"/>
    <b v="0"/>
    <n v="0"/>
    <b v="0"/>
    <n v="0"/>
    <b v="0"/>
    <n v="0"/>
    <b v="0"/>
    <n v="0"/>
    <b v="1"/>
    <n v="100"/>
    <b v="0"/>
    <n v="0"/>
    <b v="0"/>
    <n v="0"/>
    <b v="0"/>
    <n v="0"/>
    <n v="100"/>
    <n v="100"/>
    <n v="100"/>
    <n v="0"/>
    <n v="0"/>
    <n v="0"/>
    <n v="0"/>
    <n v="0"/>
    <n v="0"/>
    <n v="0"/>
    <n v="0"/>
    <n v="0"/>
    <n v="0"/>
    <n v="0"/>
    <n v="0"/>
    <n v="11.306039999999999"/>
    <n v="12.5"/>
    <n v="35.045319999999997"/>
    <n v="0"/>
    <n v="0"/>
    <n v="0"/>
    <n v="0"/>
    <n v="0"/>
    <n v="0"/>
    <n v="0"/>
    <n v="0"/>
    <n v="0"/>
    <n v="0"/>
    <n v="0"/>
    <n v="0"/>
    <n v="0"/>
    <n v="0"/>
    <n v="0"/>
    <n v="88.693960000000004"/>
    <n v="87.5"/>
    <n v="64.954679999999996"/>
    <n v="0"/>
    <n v="0"/>
    <n v="0"/>
    <b v="0"/>
    <n v="0"/>
    <b v="1"/>
    <n v="11.306039999999999"/>
    <b v="0"/>
    <n v="0"/>
    <b v="1"/>
    <n v="88.693960000000004"/>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20.680040000000002"/>
    <n v="7"/>
    <n v="7"/>
    <n v="100"/>
    <n v="0"/>
    <n v="0"/>
    <n v="0"/>
    <n v="0"/>
    <n v="100"/>
    <n v="0"/>
    <n v="0"/>
    <s v="NA"/>
    <s v="NA"/>
    <s v="NA"/>
    <s v="NA"/>
    <s v="NA"/>
    <s v="NA"/>
    <s v="NA"/>
    <s v="NA"/>
    <s v="NA"/>
    <s v="NA"/>
    <s v="NA"/>
    <s v="NA"/>
    <s v="NA"/>
    <s v="NA"/>
    <s v="NA"/>
    <s v="NA"/>
    <s v="NA"/>
    <s v="NA"/>
    <s v="NA"/>
    <s v="NA"/>
    <n v="0"/>
    <n v="0"/>
    <n v="0"/>
    <n v="0"/>
    <n v="1"/>
    <n v="0"/>
    <n v="0"/>
    <b v="0"/>
    <b v="0"/>
    <b v="0"/>
    <b v="0"/>
    <b v="0"/>
    <b v="0"/>
    <n v="0"/>
    <s v="NA"/>
    <s v="NA"/>
    <s v="NA"/>
    <s v="NA"/>
    <s v="NA"/>
    <s v="NA"/>
    <s v="NA"/>
    <s v="NA"/>
    <s v="NA"/>
    <s v="NA"/>
    <s v="NA"/>
    <s v="NA"/>
    <s v="NA"/>
    <s v="NA"/>
    <s v="NA"/>
    <n v="0"/>
    <n v="0"/>
    <n v="0"/>
    <x v="1"/>
    <s v="NA"/>
    <s v="NA"/>
    <n v="0"/>
    <n v="0"/>
    <n v="0"/>
    <s v="NA"/>
    <s v="NA"/>
    <s v="NA"/>
    <s v="NA"/>
    <s v="NA"/>
    <s v="NA"/>
    <n v="0"/>
    <n v="0"/>
    <n v="0"/>
    <n v="0"/>
    <n v="0"/>
    <n v="1"/>
    <n v="0"/>
    <n v="0"/>
    <n v="0"/>
    <n v="0"/>
    <n v="10.133509999999999"/>
    <n v="9.7621129999999994"/>
    <s v="actual"/>
    <n v="37666.26"/>
    <n v="36285.769999999997"/>
    <n v="2937.567"/>
    <n v="2682.433"/>
    <n v="2843.8620000000001"/>
    <n v="2885.9720000000002"/>
    <n v="3102.3820000000001"/>
    <n v="3299.2629999999999"/>
    <n v="3905.1080000000002"/>
    <n v="3941.634"/>
    <n v="3372.6469999999999"/>
    <n v="2950.0630000000001"/>
    <n v="2921.3330000000001"/>
    <n v="2824"/>
    <n v="2968.6030000000001"/>
    <n v="2681.319"/>
    <n v="2968.6030000000001"/>
    <n v="2875.1439999999998"/>
    <n v="3005.4349999999999"/>
    <n v="3098.44"/>
    <n v="3495.7660000000001"/>
    <n v="3405.9870000000001"/>
    <n v="2976.4319999999998"/>
    <n v="2968.6030000000001"/>
    <n v="2872.8409999999999"/>
    <n v="2968.6030000000001"/>
    <n v="0.17553099999999999"/>
    <n v="0.23461799999999999"/>
    <s v="actual"/>
    <n v="652.44759999999997"/>
    <n v="872.07600000000002"/>
    <n v="153.29230000000001"/>
    <n v="98.994590000000002"/>
    <n v="52.035710000000002"/>
    <n v="20.2"/>
    <n v="4.8"/>
    <n v="0"/>
    <n v="0"/>
    <n v="0"/>
    <n v="4.6428570000000002"/>
    <n v="35.528570000000002"/>
    <n v="100.7286"/>
    <n v="182.22499999999999"/>
    <n v="167.38040000000001"/>
    <n v="121.13849999999999"/>
    <n v="95.819199999999995"/>
    <n v="64.132149999999996"/>
    <n v="33.809620000000002"/>
    <n v="10.91611"/>
    <n v="3.1838660000000001"/>
    <n v="3.1838660000000001"/>
    <n v="22.438669999999998"/>
    <n v="64.738600000000005"/>
    <n v="119.3192"/>
    <n v="166.01589999999999"/>
  </r>
  <r>
    <x v="283"/>
    <x v="0"/>
    <s v="core"/>
    <x v="6"/>
    <x v="1"/>
    <s v="&lt;20,001"/>
    <s v="rural"/>
    <n v="24"/>
    <n v="702.05409999999995"/>
    <n v="2451573"/>
    <n v="2451573"/>
    <n v="2451573"/>
    <n v="2008"/>
    <n v="2008"/>
    <s v="2004-2013"/>
    <s v="F"/>
    <m/>
    <s v="Retail Banking"/>
    <m/>
    <s v="Office"/>
    <s v="Office"/>
    <s v="Medium Office"/>
    <b v="0"/>
    <s v="Office"/>
    <n v="48"/>
    <s v="Storage - Low Bay"/>
    <n v="23"/>
    <s v="NA"/>
    <n v="0"/>
    <n v="29"/>
    <n v="0"/>
    <n v="0"/>
    <n v="3492"/>
    <n v="3492"/>
    <n v="0"/>
    <x v="4"/>
    <n v="100"/>
    <n v="0"/>
    <n v="0"/>
    <n v="100"/>
    <n v="0"/>
    <n v="0"/>
    <n v="0"/>
    <n v="1"/>
    <n v="0"/>
    <n v="10"/>
    <s v="S"/>
    <n v="0"/>
    <n v="7438"/>
    <n v="125"/>
    <s v="6000-8000 HDD"/>
    <n v="100"/>
    <n v="0"/>
    <n v="0"/>
    <s v="Yes"/>
    <n v="41"/>
    <n v="41"/>
    <n v="0"/>
    <n v="41"/>
    <n v="0"/>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267"/>
    <n v="0"/>
    <n v="15"/>
    <n v="4005"/>
    <n v="10"/>
    <n v="100"/>
    <n v="0"/>
    <n v="0"/>
    <n v="0"/>
    <n v="0"/>
    <n v="0"/>
    <n v="0"/>
    <n v="0"/>
    <n v="100"/>
    <n v="0"/>
    <n v="0"/>
    <n v="0"/>
    <n v="0"/>
    <n v="400.5"/>
    <n v="0"/>
    <n v="100"/>
    <n v="0"/>
    <s v="P"/>
    <n v="100"/>
    <s v="Age of Building"/>
    <n v="0"/>
    <n v="0"/>
    <n v="0"/>
    <n v="100"/>
    <n v="0"/>
    <n v="0"/>
    <n v="0"/>
    <n v="0"/>
    <n v="100"/>
    <n v="3492"/>
    <n v="100"/>
    <n v="0"/>
    <n v="0"/>
    <n v="0"/>
    <b v="0"/>
    <n v="0"/>
    <n v="100"/>
    <n v="0"/>
    <n v="0"/>
    <n v="0"/>
    <n v="1.3815109999999999"/>
    <n v="1.3815109999999999"/>
    <s v="NA"/>
    <n v="0"/>
    <n v="1.4730810000000001"/>
    <n v="4824.2359999999999"/>
    <s v="NA"/>
    <n v="0"/>
    <n v="5144"/>
    <n v="8.8513029999999997"/>
    <n v="9"/>
    <s v="Y"/>
    <n v="0"/>
    <n v="34.500709999999998"/>
    <n v="42.013219999999997"/>
    <n v="39.92004"/>
    <n v="34.904029999999999"/>
    <n v="24.05855"/>
    <n v="40.386719999999997"/>
    <n v="0"/>
    <n v="0"/>
    <n v="0"/>
    <n v="30.59526"/>
    <n v="33.928229999999999"/>
    <n v="19.69323"/>
    <n v="0"/>
    <n v="0"/>
    <n v="0"/>
    <n v="0"/>
    <n v="0"/>
    <n v="0"/>
    <n v="0"/>
    <n v="0"/>
    <n v="0"/>
    <n v="0"/>
    <n v="0"/>
    <n v="0"/>
    <n v="0"/>
    <n v="0"/>
    <n v="0"/>
    <n v="0"/>
    <n v="0"/>
    <n v="0"/>
    <n v="100"/>
    <n v="100"/>
    <n v="100"/>
    <n v="24.300650000000001"/>
    <n v="14.29435"/>
    <n v="24.300650000000001"/>
    <n v="75.699349999999995"/>
    <n v="85.705650000000006"/>
    <n v="75.699349999999995"/>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0"/>
    <n v="0"/>
    <n v="0"/>
    <n v="69.404740000000004"/>
    <n v="66.071770000000001"/>
    <n v="80.30677"/>
    <n v="23.160409999999999"/>
    <n v="29.078410000000002"/>
    <n v="14.90765"/>
    <n v="0"/>
    <n v="0"/>
    <n v="0"/>
    <n v="7.4348479999999997"/>
    <n v="4.8498200000000002"/>
    <n v="4.7855840000000001"/>
    <s v="NA"/>
    <s v="NA"/>
    <s v="NA"/>
    <s v="NA"/>
    <s v="NA"/>
    <s v="NA"/>
    <s v="NA"/>
    <s v="NA"/>
    <s v="NA"/>
    <s v="NA"/>
    <s v="NA"/>
    <s v="NA"/>
    <s v="NA"/>
    <s v="NA"/>
    <s v="NA"/>
    <b v="0"/>
    <n v="0"/>
    <b v="0"/>
    <n v="0"/>
    <b v="0"/>
    <n v="0"/>
    <b v="0"/>
    <n v="0"/>
    <b v="1"/>
    <n v="100"/>
    <b v="0"/>
    <n v="0"/>
    <b v="0"/>
    <n v="0"/>
    <b v="0"/>
    <n v="0"/>
    <n v="0"/>
    <n v="0"/>
    <n v="0"/>
    <n v="45.878689999999999"/>
    <n v="40"/>
    <n v="45.878689999999999"/>
    <n v="0"/>
    <n v="0"/>
    <n v="0"/>
    <n v="54.121310000000001"/>
    <n v="60"/>
    <n v="54.121310000000001"/>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
    <s v="N"/>
    <s v="NA"/>
    <s v="NA"/>
    <n v="100"/>
    <n v="0"/>
    <s v="Heat Pump"/>
    <s v="Electricity"/>
    <s v="None"/>
    <s v="5-9 Years"/>
    <s v="None"/>
    <s v="NA"/>
    <s v="NA"/>
    <s v="NA"/>
    <s v="NA"/>
    <s v="NA"/>
    <s v="NA"/>
    <s v="NA"/>
    <s v="NA"/>
    <s v="NA"/>
    <s v="NA"/>
    <s v="NA"/>
    <s v="DX - Air"/>
    <s v="5-9 Years"/>
    <s v="None"/>
    <s v="NA"/>
    <s v="NA"/>
    <s v="NA"/>
    <s v="NA"/>
    <s v="NA"/>
    <s v="NA"/>
    <s v="NA"/>
    <s v="NA"/>
    <b v="0"/>
    <b v="0"/>
    <b v="1"/>
    <b v="0"/>
    <b v="0"/>
    <b v="0"/>
    <b v="0"/>
    <b v="1"/>
    <b v="0"/>
    <b v="0"/>
    <b v="0"/>
    <n v="19.42822"/>
    <n v="6"/>
    <n v="6"/>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9"/>
    <n v="0"/>
    <n v="0"/>
    <n v="2"/>
    <n v="0"/>
    <n v="0"/>
    <n v="0"/>
    <n v="0"/>
    <n v="0"/>
    <n v="19.658300000000001"/>
    <n v="19.604869999999998"/>
    <s v="actual"/>
    <n v="68646.8"/>
    <n v="68460.2"/>
    <n v="7130.6670000000004"/>
    <n v="5845.7139999999999"/>
    <n v="6129.77"/>
    <n v="5344.5159999999996"/>
    <n v="5148.3869999999997"/>
    <n v="5038.28"/>
    <n v="5560.43"/>
    <n v="5401.29"/>
    <n v="4798.28"/>
    <n v="4966.8819999999996"/>
    <n v="5913.1180000000004"/>
    <n v="7369.4620000000004"/>
    <n v="7336.23"/>
    <n v="6282.2430000000004"/>
    <n v="6407.1440000000002"/>
    <n v="5705.777"/>
    <n v="5193.2820000000002"/>
    <n v="4395.6970000000001"/>
    <n v="4644.3549999999996"/>
    <n v="4631.9219999999996"/>
    <n v="4528.3100000000004"/>
    <n v="5538.5739999999996"/>
    <n v="6460.4359999999997"/>
    <n v="7336.23"/>
    <s v="NA"/>
    <s v="NA"/>
    <s v="no gas"/>
    <s v="NA"/>
    <s v="NA"/>
    <s v="NA"/>
    <s v="NA"/>
    <s v="NA"/>
    <s v="NA"/>
    <s v="NA"/>
    <s v="NA"/>
    <s v="NA"/>
    <s v="NA"/>
    <s v="NA"/>
    <s v="NA"/>
    <s v="NA"/>
    <s v="NA"/>
    <s v="NA"/>
    <s v="NA"/>
    <s v="NA"/>
    <s v="NA"/>
    <s v="NA"/>
    <s v="NA"/>
    <s v="NA"/>
    <s v="NA"/>
    <s v="NA"/>
    <s v="NA"/>
    <s v="NA"/>
    <s v="NA"/>
  </r>
  <r>
    <x v="284"/>
    <x v="2"/>
    <s v="core"/>
    <x v="10"/>
    <x v="0"/>
    <s v="50,001+"/>
    <s v="rural"/>
    <n v="48"/>
    <n v="9.3202929999999995"/>
    <n v="652420.5"/>
    <n v="652420.5"/>
    <n v="652420.5"/>
    <s v="NA"/>
    <n v="1994"/>
    <s v="1981-2003"/>
    <s v="F"/>
    <m/>
    <s v="Nursing Home"/>
    <m/>
    <s v="Hotel-Motel"/>
    <s v="Lodging"/>
    <s v="Lodging"/>
    <b v="0"/>
    <s v="Guest Room"/>
    <n v="61"/>
    <s v="Assembly / Recreation"/>
    <n v="15"/>
    <s v="Kitchen"/>
    <n v="3"/>
    <n v="20"/>
    <n v="0"/>
    <n v="0"/>
    <n v="70000"/>
    <n v="70000"/>
    <n v="0"/>
    <x v="2"/>
    <n v="100"/>
    <n v="0"/>
    <n v="39"/>
    <n v="100"/>
    <n v="38"/>
    <n v="0"/>
    <n v="0"/>
    <n v="3"/>
    <n v="0"/>
    <n v="28"/>
    <s v="S"/>
    <n v="0"/>
    <n v="5533"/>
    <n v="832"/>
    <s v="&lt; 6000 HDD"/>
    <n v="0"/>
    <n v="100"/>
    <n v="1"/>
    <s v="No"/>
    <n v="166.77"/>
    <n v="166.77"/>
    <n v="48.96"/>
    <n v="97.47"/>
    <n v="0.99"/>
    <n v="0.99"/>
    <n v="0.99"/>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521"/>
    <n v="1521"/>
    <n v="8"/>
    <n v="36504"/>
    <n v="70"/>
    <n v="0"/>
    <n v="0"/>
    <n v="0"/>
    <n v="100"/>
    <n v="0"/>
    <n v="0"/>
    <n v="0"/>
    <n v="0"/>
    <n v="0"/>
    <n v="100"/>
    <n v="0"/>
    <n v="0"/>
    <n v="0"/>
    <n v="25552.799999999999"/>
    <n v="0"/>
    <n v="100"/>
    <n v="0"/>
    <s v="P"/>
    <n v="85.714290000000005"/>
    <s v="Age of Building"/>
    <n v="100"/>
    <n v="0"/>
    <n v="0"/>
    <n v="0"/>
    <n v="14.28571"/>
    <n v="0"/>
    <n v="0"/>
    <n v="85.714290000000005"/>
    <n v="0"/>
    <n v="27004"/>
    <n v="0"/>
    <n v="100"/>
    <n v="0"/>
    <n v="0"/>
    <b v="1"/>
    <n v="30"/>
    <n v="0"/>
    <n v="0"/>
    <n v="0"/>
    <n v="100"/>
    <n v="0.63009899999999996"/>
    <n v="0.63009899999999996"/>
    <s v="NA"/>
    <n v="0"/>
    <n v="1.2857E-2"/>
    <n v="44106.91"/>
    <s v="NA"/>
    <n v="0"/>
    <n v="900"/>
    <n v="7.3103569999999998"/>
    <n v="7.9058289999999998"/>
    <s v="Y"/>
    <s v="NA"/>
    <n v="0"/>
    <n v="0"/>
    <n v="0"/>
    <n v="33.508859999999999"/>
    <n v="30.22392"/>
    <n v="47.837940000000003"/>
    <n v="18.78191"/>
    <n v="12.66783"/>
    <n v="26.81345"/>
    <n v="20.260590000000001"/>
    <n v="35.976590000000002"/>
    <n v="16.090319999999998"/>
    <n v="0"/>
    <n v="0"/>
    <n v="0"/>
    <n v="0"/>
    <n v="0"/>
    <n v="0"/>
    <n v="0"/>
    <n v="0"/>
    <n v="0"/>
    <n v="27.448630000000001"/>
    <n v="21.13167"/>
    <n v="9.2582850000000008"/>
    <n v="0"/>
    <n v="0"/>
    <n v="0"/>
    <n v="0"/>
    <n v="0"/>
    <n v="0"/>
    <n v="100"/>
    <n v="100"/>
    <n v="100"/>
    <n v="88.805049999999994"/>
    <n v="83.861609999999999"/>
    <n v="88.805049999999994"/>
    <n v="11.19495"/>
    <n v="16.138390000000001"/>
    <n v="11.19495"/>
    <n v="0"/>
    <n v="0"/>
    <n v="0"/>
    <n v="100"/>
    <n v="100"/>
    <n v="100"/>
    <n v="0"/>
    <n v="0"/>
    <n v="0"/>
    <n v="0"/>
    <n v="0"/>
    <n v="0"/>
    <n v="0"/>
    <n v="0"/>
    <n v="0"/>
    <n v="0"/>
    <n v="0"/>
    <n v="0"/>
    <s v="NA"/>
    <s v="NA"/>
    <s v="NA"/>
    <s v="NA"/>
    <s v="NA"/>
    <s v="NA"/>
    <n v="0"/>
    <n v="0"/>
    <n v="0"/>
    <n v="48.699449999999999"/>
    <n v="61.99559"/>
    <n v="48.699449999999999"/>
    <n v="15.905799999999999"/>
    <n v="13.49898"/>
    <n v="15.905799999999999"/>
    <n v="35.394750000000002"/>
    <n v="24.50543"/>
    <n v="35.394750000000002"/>
    <n v="0"/>
    <n v="0"/>
    <n v="0"/>
    <n v="6.3610179999999996"/>
    <n v="9.3250519999999995"/>
    <n v="6.3610179999999996"/>
    <n v="93.638980000000004"/>
    <n v="90.674949999999995"/>
    <n v="93.638980000000004"/>
    <n v="0"/>
    <n v="0"/>
    <n v="0"/>
    <n v="0"/>
    <n v="0"/>
    <n v="0"/>
    <n v="52.290779999999998"/>
    <n v="42.891750000000002"/>
    <n v="74.651390000000006"/>
    <n v="13.67726"/>
    <n v="13.944129999999999"/>
    <n v="4.6132710000000001"/>
    <n v="5.8743879999999997"/>
    <n v="7.1484069999999997"/>
    <n v="3.017665"/>
    <n v="28.157579999999999"/>
    <n v="36.015709999999999"/>
    <n v="17.717669999999998"/>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4.469449999999995"/>
    <n v="15.53055"/>
    <s v="Heat Pump"/>
    <s v="Electricity"/>
    <s v="None"/>
    <s v="20+ Years"/>
    <s v="Electric Resistance"/>
    <s v="Electricity"/>
    <s v="None"/>
    <s v="20+ Years"/>
    <s v="NA"/>
    <s v="NA"/>
    <s v="NA"/>
    <s v="NA"/>
    <s v="NA"/>
    <s v="NA"/>
    <s v="NA"/>
    <s v="NA"/>
    <s v="DX - Air"/>
    <s v="20+ Years"/>
    <s v="DX - Air"/>
    <s v="20+ Years"/>
    <s v="NA"/>
    <s v="NA"/>
    <s v="NA"/>
    <s v="NA"/>
    <s v="NA"/>
    <s v="NA"/>
    <s v="NA"/>
    <b v="0"/>
    <b v="0"/>
    <b v="0"/>
    <b v="0"/>
    <b v="0"/>
    <b v="1"/>
    <b v="0"/>
    <b v="0"/>
    <b v="0"/>
    <b v="1"/>
    <b v="1"/>
    <n v="995"/>
    <n v="6.8"/>
    <n v="11"/>
    <n v="100"/>
    <n v="0"/>
    <n v="0"/>
    <n v="0"/>
    <n v="0"/>
    <n v="0"/>
    <n v="100"/>
    <n v="0"/>
    <s v="NA"/>
    <s v="NA"/>
    <s v="NA"/>
    <s v="NA"/>
    <s v="NA"/>
    <s v="NA"/>
    <s v="NA"/>
    <s v="NA"/>
    <s v="NA"/>
    <s v="NA"/>
    <s v="NA"/>
    <s v="NA"/>
    <s v="NA"/>
    <s v="NA"/>
    <s v="NA"/>
    <s v="NA"/>
    <s v="NA"/>
    <s v="NA"/>
    <s v="NA"/>
    <s v="NA"/>
    <n v="0"/>
    <n v="0"/>
    <n v="0"/>
    <n v="1"/>
    <n v="6"/>
    <n v="0"/>
    <n v="3"/>
    <b v="0"/>
    <b v="0"/>
    <b v="0"/>
    <b v="1"/>
    <b v="0"/>
    <b v="0"/>
    <n v="1915"/>
    <s v="E"/>
    <s v="N"/>
    <s v="E"/>
    <s v="G"/>
    <s v="G"/>
    <s v="G"/>
    <s v="G"/>
    <s v="NA"/>
    <s v="NA"/>
    <s v="NA"/>
    <b v="1"/>
    <s v="C"/>
    <n v="100"/>
    <n v="6"/>
    <n v="0"/>
    <n v="60"/>
    <n v="80"/>
    <n v="0"/>
    <x v="0"/>
    <n v="0"/>
    <s v="N"/>
    <n v="0"/>
    <n v="0"/>
    <n v="0"/>
    <b v="0"/>
    <b v="0"/>
    <s v="None"/>
    <b v="0"/>
    <b v="0"/>
    <s v="None"/>
    <n v="0"/>
    <n v="4"/>
    <n v="0"/>
    <n v="4"/>
    <n v="2"/>
    <n v="64"/>
    <n v="0"/>
    <n v="0"/>
    <n v="0"/>
    <n v="0"/>
    <n v="14.52294"/>
    <n v="8.4876529999999999"/>
    <s v="model"/>
    <n v="1016606"/>
    <n v="594135.69999999995"/>
    <s v="NA"/>
    <s v="NA"/>
    <s v="NA"/>
    <s v="NA"/>
    <s v="NA"/>
    <s v="NA"/>
    <s v="NA"/>
    <s v="NA"/>
    <s v="NA"/>
    <s v="NA"/>
    <s v="NA"/>
    <s v="NA"/>
    <s v="NA"/>
    <s v="NA"/>
    <s v="NA"/>
    <s v="NA"/>
    <s v="NA"/>
    <s v="NA"/>
    <s v="NA"/>
    <s v="NA"/>
    <s v="NA"/>
    <s v="NA"/>
    <s v="NA"/>
    <s v="NA"/>
    <n v="0.42858499999999999"/>
    <n v="0.372666"/>
    <s v="model"/>
    <n v="30000.94"/>
    <n v="26086.639999999999"/>
    <s v="NA"/>
    <s v="NA"/>
    <s v="NA"/>
    <s v="NA"/>
    <s v="NA"/>
    <s v="NA"/>
    <s v="NA"/>
    <s v="NA"/>
    <s v="NA"/>
    <s v="NA"/>
    <s v="NA"/>
    <s v="NA"/>
    <s v="NA"/>
    <s v="NA"/>
    <s v="NA"/>
    <s v="NA"/>
    <s v="NA"/>
    <s v="NA"/>
    <s v="NA"/>
    <s v="NA"/>
    <s v="NA"/>
    <s v="NA"/>
    <s v="NA"/>
    <s v="NA"/>
  </r>
  <r>
    <x v="285"/>
    <x v="2"/>
    <s v="core"/>
    <x v="5"/>
    <x v="1"/>
    <s v="All Sizes"/>
    <s v="urban"/>
    <n v="34"/>
    <n v="160.36789999999999"/>
    <n v="1904850"/>
    <n v="1904850"/>
    <n v="1904850"/>
    <n v="2004"/>
    <n v="2004"/>
    <s v="2004-2013"/>
    <s v="F"/>
    <m/>
    <s v="Sit Down Restaurant"/>
    <m/>
    <s v="Restaurant"/>
    <s v="Food Service"/>
    <s v="Restaurant"/>
    <b v="0"/>
    <s v="Dining"/>
    <n v="56"/>
    <s v="Kitchen"/>
    <n v="29"/>
    <s v="Office"/>
    <n v="7"/>
    <n v="8"/>
    <n v="0"/>
    <n v="0"/>
    <n v="11878"/>
    <n v="11878"/>
    <n v="0"/>
    <x v="0"/>
    <n v="100"/>
    <n v="0"/>
    <n v="100"/>
    <n v="100"/>
    <n v="100"/>
    <n v="0"/>
    <n v="0"/>
    <n v="2"/>
    <n v="0"/>
    <n v="0"/>
    <s v="S"/>
    <n v="0"/>
    <n v="6540"/>
    <n v="426"/>
    <s v="6000-8000 HDD"/>
    <n v="100"/>
    <n v="0"/>
    <n v="0"/>
    <s v="No"/>
    <n v="72"/>
    <n v="100"/>
    <n v="72"/>
    <n v="100"/>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448"/>
    <n v="150"/>
    <n v="9"/>
    <n v="5382"/>
    <n v="5"/>
    <n v="0"/>
    <n v="0"/>
    <n v="0"/>
    <n v="100"/>
    <n v="0"/>
    <n v="0"/>
    <n v="0"/>
    <n v="0"/>
    <n v="0"/>
    <n v="100"/>
    <n v="0"/>
    <n v="0"/>
    <n v="0"/>
    <n v="269.10000000000002"/>
    <n v="0"/>
    <n v="100"/>
    <n v="0"/>
    <s v="P"/>
    <n v="0"/>
    <s v="Age of Building"/>
    <n v="100"/>
    <n v="0"/>
    <n v="0"/>
    <n v="0"/>
    <n v="0"/>
    <n v="0"/>
    <n v="0"/>
    <n v="0"/>
    <n v="100"/>
    <n v="5675.92"/>
    <n v="7"/>
    <n v="93"/>
    <n v="0"/>
    <n v="0"/>
    <b v="0"/>
    <n v="0"/>
    <n v="100"/>
    <n v="0"/>
    <n v="0"/>
    <n v="0"/>
    <n v="1.2889429999999999"/>
    <n v="1.2889429999999999"/>
    <s v="NA"/>
    <n v="3.2328999999999997E-2"/>
    <n v="0.11624900000000001"/>
    <n v="15310.06"/>
    <s v="NA"/>
    <n v="384"/>
    <n v="1380.8050000000001"/>
    <n v="8.9406859999999995"/>
    <n v="12.004810000000001"/>
    <s v="Y"/>
    <n v="30"/>
    <n v="0"/>
    <n v="0"/>
    <n v="0"/>
    <n v="20.084900000000001"/>
    <n v="20.494679999999999"/>
    <n v="51.90925"/>
    <n v="0"/>
    <n v="0"/>
    <n v="0"/>
    <n v="0.89409499999999997"/>
    <n v="2.6113789999999999"/>
    <n v="1.28546"/>
    <n v="0"/>
    <n v="0"/>
    <n v="0"/>
    <n v="0"/>
    <n v="0"/>
    <n v="0"/>
    <n v="0"/>
    <n v="0"/>
    <n v="0"/>
    <n v="76.651870000000002"/>
    <n v="73.888869999999997"/>
    <n v="46.805289999999999"/>
    <n v="2.3691339999999999"/>
    <n v="3.005074"/>
    <n v="0"/>
    <n v="98.03407"/>
    <n v="95.112430000000003"/>
    <n v="98.03407"/>
    <n v="1.9659329999999999"/>
    <n v="4.8875690000000001"/>
    <n v="1.9659329999999999"/>
    <n v="100"/>
    <n v="100"/>
    <n v="100"/>
    <n v="0"/>
    <n v="0"/>
    <n v="0"/>
    <n v="48.675719999999998"/>
    <n v="68.868049999999997"/>
    <n v="48.675719999999998"/>
    <n v="27.166620000000002"/>
    <n v="19.547969999999999"/>
    <n v="27.166620000000002"/>
    <n v="24.15766"/>
    <n v="11.58398"/>
    <n v="24.15766"/>
    <n v="0"/>
    <n v="0"/>
    <n v="0"/>
    <n v="0"/>
    <n v="0"/>
    <n v="0"/>
    <n v="0"/>
    <n v="0"/>
    <n v="0"/>
    <s v="NA"/>
    <s v="NA"/>
    <s v="NA"/>
    <s v="NA"/>
    <s v="NA"/>
    <s v="NA"/>
    <n v="1.9659329999999999"/>
    <n v="4.8875690000000001"/>
    <n v="1.9659329999999999"/>
    <n v="0"/>
    <n v="0"/>
    <n v="0"/>
    <n v="98.03407"/>
    <n v="95.112430000000003"/>
    <n v="98.03407"/>
    <n v="0"/>
    <n v="0"/>
    <n v="0"/>
    <s v="NA"/>
    <s v="NA"/>
    <s v="NA"/>
    <s v="NA"/>
    <s v="NA"/>
    <s v="NA"/>
    <s v="NA"/>
    <s v="NA"/>
    <s v="NA"/>
    <s v="NA"/>
    <s v="NA"/>
    <s v="NA"/>
    <n v="0"/>
    <n v="0"/>
    <n v="0"/>
    <n v="20.084900000000001"/>
    <n v="20.494679999999999"/>
    <n v="51.90925"/>
    <n v="10.66362"/>
    <n v="22.438469999999999"/>
    <n v="7.2509420000000002"/>
    <n v="26.223369999999999"/>
    <n v="28.383959999999998"/>
    <n v="16.012560000000001"/>
    <n v="43.028109999999998"/>
    <n v="28.6829"/>
    <n v="24.827249999999999"/>
    <s v="NA"/>
    <s v="NA"/>
    <s v="NA"/>
    <s v="NA"/>
    <s v="NA"/>
    <s v="NA"/>
    <s v="NA"/>
    <s v="NA"/>
    <s v="NA"/>
    <s v="NA"/>
    <s v="NA"/>
    <s v="NA"/>
    <s v="NA"/>
    <s v="NA"/>
    <s v="NA"/>
    <b v="0"/>
    <n v="0"/>
    <b v="0"/>
    <n v="0"/>
    <b v="0"/>
    <n v="0"/>
    <b v="0"/>
    <n v="0"/>
    <b v="1"/>
    <n v="29.740349999999999"/>
    <b v="1"/>
    <n v="70.259649999999993"/>
    <b v="0"/>
    <n v="0"/>
    <b v="0"/>
    <n v="0"/>
    <n v="72.769509999999997"/>
    <n v="84.615380000000002"/>
    <n v="72.769509999999997"/>
    <n v="0"/>
    <n v="0"/>
    <n v="0"/>
    <n v="0"/>
    <n v="0"/>
    <n v="0"/>
    <n v="27.23049"/>
    <n v="15.38462"/>
    <n v="27.23049"/>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200"/>
    <n v="1"/>
    <n v="1"/>
    <n v="100"/>
    <n v="0"/>
    <n v="0"/>
    <n v="0"/>
    <n v="0"/>
    <n v="0"/>
    <n v="100"/>
    <n v="0"/>
    <n v="50"/>
    <n v="50"/>
    <n v="0"/>
    <s v="Unknown"/>
    <s v="No"/>
    <s v="None"/>
    <s v="Air-cooled"/>
    <s v="No"/>
    <s v="NA"/>
    <b v="0"/>
    <n v="0"/>
    <s v="NA"/>
    <s v="NA"/>
    <b v="1"/>
    <n v="424"/>
    <s v="T8"/>
    <b v="0"/>
    <n v="0"/>
    <s v="NA"/>
    <s v="NA"/>
    <n v="0"/>
    <n v="0"/>
    <n v="1"/>
    <n v="2"/>
    <n v="0"/>
    <n v="15"/>
    <n v="0"/>
    <b v="0"/>
    <b v="0"/>
    <b v="0"/>
    <b v="1"/>
    <b v="0"/>
    <b v="0"/>
    <n v="3404"/>
    <s v="E"/>
    <s v="E"/>
    <s v="G"/>
    <s v="G"/>
    <s v="N"/>
    <s v="G"/>
    <s v="G"/>
    <s v="NA"/>
    <s v="NA"/>
    <s v="NA"/>
    <s v="NA"/>
    <s v="NA"/>
    <s v="NA"/>
    <s v="NA"/>
    <s v="NA"/>
    <n v="0"/>
    <n v="0"/>
    <n v="0"/>
    <x v="1"/>
    <s v="NA"/>
    <s v="NA"/>
    <n v="0"/>
    <n v="0"/>
    <n v="0"/>
    <s v="NA"/>
    <s v="NA"/>
    <s v="NA"/>
    <s v="NA"/>
    <s v="NA"/>
    <s v="NA"/>
    <n v="0"/>
    <n v="1"/>
    <n v="1"/>
    <n v="0"/>
    <n v="2"/>
    <n v="6"/>
    <n v="0"/>
    <n v="0"/>
    <n v="0"/>
    <n v="0"/>
    <n v="36.771839999999997"/>
    <n v="97.627399999999994"/>
    <s v="model"/>
    <n v="436776"/>
    <n v="1159618"/>
    <s v="NA"/>
    <s v="NA"/>
    <s v="NA"/>
    <s v="NA"/>
    <s v="NA"/>
    <s v="NA"/>
    <s v="NA"/>
    <s v="NA"/>
    <s v="NA"/>
    <s v="NA"/>
    <s v="NA"/>
    <s v="NA"/>
    <s v="NA"/>
    <s v="NA"/>
    <s v="NA"/>
    <s v="NA"/>
    <s v="NA"/>
    <s v="NA"/>
    <s v="NA"/>
    <s v="NA"/>
    <s v="NA"/>
    <s v="NA"/>
    <s v="NA"/>
    <s v="NA"/>
    <n v="1.5406089999999999"/>
    <n v="1.5524979999999999"/>
    <s v="model"/>
    <n v="18299.349999999999"/>
    <n v="18440.57"/>
    <s v="NA"/>
    <s v="NA"/>
    <s v="NA"/>
    <s v="NA"/>
    <s v="NA"/>
    <s v="NA"/>
    <s v="NA"/>
    <s v="NA"/>
    <s v="NA"/>
    <s v="NA"/>
    <s v="NA"/>
    <s v="NA"/>
    <s v="NA"/>
    <s v="NA"/>
    <s v="NA"/>
    <s v="NA"/>
    <s v="NA"/>
    <s v="NA"/>
    <s v="NA"/>
    <s v="NA"/>
    <s v="NA"/>
    <s v="NA"/>
    <s v="NA"/>
    <s v="NA"/>
  </r>
  <r>
    <x v="286"/>
    <x v="2"/>
    <s v="core"/>
    <x v="8"/>
    <x v="0"/>
    <s v="20,001-100,000"/>
    <s v="rural"/>
    <n v="8"/>
    <n v="118.5791"/>
    <n v="2673722"/>
    <n v="2673722"/>
    <n v="2673722"/>
    <n v="1978"/>
    <n v="1978"/>
    <s v="Pre-1980"/>
    <s v="F"/>
    <m/>
    <s v="Other Specialty Merchandise"/>
    <s v="Furniture Store"/>
    <s v="Dry Goods Retail"/>
    <s v="Mercantile - Retail"/>
    <s v="Small Box"/>
    <b v="0"/>
    <s v="Sales"/>
    <n v="55"/>
    <s v="Warehouse - High Bay"/>
    <n v="35"/>
    <s v="Office"/>
    <n v="10"/>
    <n v="0"/>
    <n v="0"/>
    <n v="0"/>
    <n v="22548"/>
    <n v="22548"/>
    <n v="0"/>
    <x v="1"/>
    <n v="100"/>
    <n v="0"/>
    <n v="65"/>
    <n v="100"/>
    <n v="100"/>
    <n v="0"/>
    <n v="0"/>
    <n v="2"/>
    <n v="0"/>
    <s v="NA"/>
    <s v="S"/>
    <n v="0"/>
    <n v="5133"/>
    <n v="739"/>
    <s v="&lt; 6000 HDD"/>
    <n v="100"/>
    <n v="0"/>
    <n v="0"/>
    <s v="No"/>
    <n v="53.5"/>
    <n v="60.5"/>
    <n v="168"/>
    <n v="58.75"/>
    <n v="1"/>
    <n v="1"/>
    <n v="0"/>
    <s v="50-59 Hrs/Wk"/>
    <n v="52"/>
    <b v="1"/>
    <b v="0"/>
    <b v="0"/>
    <b v="0"/>
    <b v="0"/>
    <b v="0"/>
    <b v="0"/>
    <b v="0"/>
    <b v="0"/>
    <s v="NA"/>
    <s v="NA"/>
    <s v="NA"/>
    <s v="NA"/>
    <s v="Yes"/>
    <n v="1"/>
    <n v="100"/>
    <s v="No"/>
    <s v="Yes"/>
    <n v="1"/>
    <n v="100"/>
    <s v="No"/>
    <s v="Yes"/>
    <n v="1"/>
    <n v="100"/>
    <s v="No"/>
    <s v="Yes"/>
    <n v="6"/>
    <n v="20"/>
    <s v="Unknown"/>
    <s v="Unknown"/>
    <s v="NA"/>
    <s v="NA"/>
    <s v="Unknown"/>
    <s v="Unknown"/>
    <s v="NA"/>
    <s v="NA"/>
    <s v="Unknown"/>
    <s v="No"/>
    <s v="NA"/>
    <s v="NA"/>
    <s v="No"/>
    <s v="No"/>
    <s v="NA"/>
    <s v="NA"/>
    <s v="No"/>
    <n v="530"/>
    <n v="0"/>
    <n v="8"/>
    <n v="8480"/>
    <n v="30"/>
    <n v="0"/>
    <n v="100"/>
    <n v="0"/>
    <n v="0"/>
    <n v="0"/>
    <n v="0"/>
    <n v="0"/>
    <n v="0"/>
    <n v="100"/>
    <n v="0"/>
    <n v="0"/>
    <n v="0"/>
    <n v="0"/>
    <n v="2544"/>
    <n v="0"/>
    <n v="100"/>
    <n v="0"/>
    <s v="S"/>
    <n v="0"/>
    <s v="Age of Building"/>
    <n v="0"/>
    <n v="0"/>
    <n v="0"/>
    <n v="100"/>
    <n v="0"/>
    <n v="0"/>
    <n v="100"/>
    <n v="0"/>
    <n v="0"/>
    <n v="20391"/>
    <n v="100"/>
    <n v="0"/>
    <n v="0"/>
    <n v="0"/>
    <b v="0"/>
    <n v="0"/>
    <n v="100"/>
    <n v="0"/>
    <n v="0"/>
    <n v="0"/>
    <n v="0.41322999999999999"/>
    <n v="0.41322999999999999"/>
    <s v="NA"/>
    <n v="0"/>
    <n v="0.266204"/>
    <n v="9317.51"/>
    <s v="NA"/>
    <n v="0"/>
    <n v="6002.3670000000002"/>
    <n v="9.1097280000000005"/>
    <n v="9.67272"/>
    <s v="Y"/>
    <s v="NA"/>
    <n v="0"/>
    <n v="0"/>
    <n v="0"/>
    <n v="27.3642"/>
    <n v="11.96369"/>
    <n v="30.137360000000001"/>
    <n v="0"/>
    <n v="0"/>
    <n v="0"/>
    <n v="19.939319999999999"/>
    <n v="28.358360000000001"/>
    <n v="12.216100000000001"/>
    <n v="0"/>
    <n v="0"/>
    <n v="0"/>
    <n v="0"/>
    <n v="0"/>
    <n v="0"/>
    <n v="50.535800000000002"/>
    <n v="59.304780000000001"/>
    <n v="57.084319999999998"/>
    <n v="2.160679"/>
    <n v="0.37317299999999998"/>
    <n v="0.56222399999999995"/>
    <n v="0"/>
    <n v="0"/>
    <n v="0"/>
    <n v="100"/>
    <n v="100"/>
    <n v="100"/>
    <n v="0"/>
    <n v="0"/>
    <n v="0"/>
    <n v="100"/>
    <n v="100"/>
    <n v="100"/>
    <n v="0"/>
    <n v="0"/>
    <n v="0"/>
    <n v="100"/>
    <n v="100"/>
    <n v="100"/>
    <n v="0"/>
    <n v="0"/>
    <n v="0"/>
    <n v="0"/>
    <n v="0"/>
    <n v="0"/>
    <n v="0"/>
    <n v="0"/>
    <n v="0"/>
    <n v="0"/>
    <n v="0"/>
    <n v="0"/>
    <n v="0"/>
    <n v="0"/>
    <n v="0"/>
    <s v="NA"/>
    <s v="NA"/>
    <s v="NA"/>
    <s v="NA"/>
    <s v="NA"/>
    <s v="NA"/>
    <n v="23.377790000000001"/>
    <n v="36.940379999999998"/>
    <n v="23.377790000000001"/>
    <n v="76.622209999999995"/>
    <n v="63.059620000000002"/>
    <n v="76.622209999999995"/>
    <n v="0"/>
    <n v="0"/>
    <n v="0"/>
    <n v="0"/>
    <n v="0"/>
    <n v="0"/>
    <s v="NA"/>
    <s v="NA"/>
    <s v="NA"/>
    <s v="NA"/>
    <s v="NA"/>
    <s v="NA"/>
    <s v="NA"/>
    <s v="NA"/>
    <s v="NA"/>
    <s v="NA"/>
    <s v="NA"/>
    <s v="NA"/>
    <n v="0"/>
    <n v="0"/>
    <n v="0"/>
    <n v="26.292000000000002"/>
    <n v="11.22297"/>
    <n v="28.956489999999999"/>
    <n v="4.4196260000000001"/>
    <n v="2.9741430000000002"/>
    <n v="3.1138910000000002"/>
    <n v="48.863790000000002"/>
    <n v="55.768320000000003"/>
    <n v="55.165370000000003"/>
    <n v="20.424579999999999"/>
    <n v="30.034569999999999"/>
    <n v="12.764239999999999"/>
    <s v="NA"/>
    <s v="NA"/>
    <s v="NA"/>
    <s v="NA"/>
    <s v="NA"/>
    <s v="NA"/>
    <s v="NA"/>
    <s v="NA"/>
    <s v="NA"/>
    <s v="NA"/>
    <s v="NA"/>
    <s v="NA"/>
    <s v="NA"/>
    <s v="NA"/>
    <s v="NA"/>
    <s v="NA"/>
    <s v="NA"/>
    <s v="NA"/>
    <s v="NA"/>
    <s v="NA"/>
    <s v="NA"/>
    <s v="NA"/>
    <s v="NA"/>
    <s v="NA"/>
    <s v="NA"/>
    <s v="NA"/>
    <s v="NA"/>
    <s v="NA"/>
    <s v="NA"/>
    <s v="NA"/>
    <s v="NA"/>
    <n v="18.36673"/>
    <n v="62.33766"/>
    <n v="14.97668"/>
    <n v="14.327680000000001"/>
    <n v="2.5974029999999999"/>
    <n v="19.31719"/>
    <n v="0"/>
    <n v="0"/>
    <n v="0"/>
    <n v="67.305589999999995"/>
    <n v="35.06494"/>
    <n v="65.706130000000002"/>
    <n v="0"/>
    <n v="0"/>
    <n v="0"/>
    <n v="0"/>
    <n v="0"/>
    <n v="0"/>
    <n v="0"/>
    <n v="0"/>
    <n v="0"/>
    <n v="18.36673"/>
    <n v="62.33766"/>
    <n v="14.97668"/>
    <n v="0"/>
    <n v="0"/>
    <n v="0"/>
    <n v="56.643129999999999"/>
    <n v="18.181819999999998"/>
    <n v="76.368669999999995"/>
    <n v="0"/>
    <n v="0"/>
    <n v="0"/>
    <n v="24.99014"/>
    <n v="19.480519999999999"/>
    <n v="8.6546540000000007"/>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Electric Resistance"/>
    <s v="Electricity"/>
    <s v="None"/>
    <s v="NA"/>
    <s v="Electric Resistance"/>
    <s v="Electricity"/>
    <s v="None"/>
    <s v="NA"/>
    <s v="NA"/>
    <s v="NA"/>
    <s v="NA"/>
    <s v="NA"/>
    <s v="NA"/>
    <s v="NA"/>
    <s v="NA"/>
    <s v="NA"/>
    <s v="DX - Air"/>
    <s v="NA"/>
    <s v="DX - Air"/>
    <s v="NA"/>
    <s v="NA"/>
    <s v="NA"/>
    <s v="NA"/>
    <s v="NA"/>
    <s v="NA"/>
    <s v="NA"/>
    <s v="NA"/>
    <b v="1"/>
    <b v="0"/>
    <b v="0"/>
    <b v="0"/>
    <b v="0"/>
    <b v="0"/>
    <b v="0"/>
    <b v="1"/>
    <b v="0"/>
    <b v="1"/>
    <b v="1"/>
    <n v="15.353999999999999"/>
    <n v="5"/>
    <n v="5"/>
    <n v="100"/>
    <n v="0"/>
    <n v="0"/>
    <n v="0"/>
    <n v="0"/>
    <n v="100"/>
    <n v="0"/>
    <n v="0"/>
    <s v="NA"/>
    <s v="NA"/>
    <s v="NA"/>
    <s v="NA"/>
    <s v="NA"/>
    <s v="NA"/>
    <s v="NA"/>
    <s v="NA"/>
    <s v="NA"/>
    <s v="NA"/>
    <s v="NA"/>
    <s v="NA"/>
    <s v="NA"/>
    <s v="NA"/>
    <s v="NA"/>
    <s v="NA"/>
    <s v="NA"/>
    <s v="NA"/>
    <s v="NA"/>
    <s v="NA"/>
    <n v="1"/>
    <n v="0"/>
    <n v="0"/>
    <n v="0"/>
    <n v="0"/>
    <n v="0"/>
    <n v="0"/>
    <b v="0"/>
    <b v="0"/>
    <b v="0"/>
    <b v="0"/>
    <b v="1"/>
    <b v="0"/>
    <n v="125"/>
    <s v="N"/>
    <s v="N"/>
    <s v="N"/>
    <s v="N"/>
    <s v="N"/>
    <s v="N"/>
    <s v="N"/>
    <n v="0"/>
    <n v="0"/>
    <n v="0"/>
    <s v="NA"/>
    <s v="NA"/>
    <s v="NA"/>
    <s v="NA"/>
    <s v="NA"/>
    <n v="0"/>
    <n v="0"/>
    <n v="0"/>
    <x v="1"/>
    <s v="NA"/>
    <s v="NA"/>
    <n v="0"/>
    <n v="0"/>
    <n v="0"/>
    <s v="NA"/>
    <s v="NA"/>
    <s v="NA"/>
    <s v="NA"/>
    <s v="NA"/>
    <s v="NA"/>
    <n v="1"/>
    <n v="0"/>
    <n v="0"/>
    <n v="0"/>
    <n v="0"/>
    <n v="3"/>
    <n v="0"/>
    <n v="0"/>
    <n v="0"/>
    <n v="0"/>
    <n v="10.933630000000001"/>
    <n v="11.80939"/>
    <s v="actual"/>
    <n v="246531.4"/>
    <n v="266278.09999999998"/>
    <n v="47175.38"/>
    <n v="45485.36"/>
    <n v="29662.22"/>
    <n v="13968"/>
    <n v="8373.8179999999993"/>
    <n v="8186.1819999999998"/>
    <n v="13732"/>
    <n v="16076"/>
    <n v="11497.85"/>
    <n v="10181.64"/>
    <n v="17624.52"/>
    <n v="24568.47"/>
    <n v="43918"/>
    <n v="33126.47"/>
    <n v="26094.28"/>
    <n v="16373.1"/>
    <n v="9041.4680000000008"/>
    <n v="8391.1919999999991"/>
    <n v="14218.93"/>
    <n v="13687.7"/>
    <n v="9522.0709999999999"/>
    <n v="17071.849999999999"/>
    <n v="31622.73"/>
    <n v="43210.36"/>
    <s v="NA"/>
    <s v="NA"/>
    <s v="no gas"/>
    <s v="NA"/>
    <s v="NA"/>
    <s v="NA"/>
    <s v="NA"/>
    <s v="NA"/>
    <s v="NA"/>
    <s v="NA"/>
    <s v="NA"/>
    <s v="NA"/>
    <s v="NA"/>
    <s v="NA"/>
    <s v="NA"/>
    <s v="NA"/>
    <s v="NA"/>
    <s v="NA"/>
    <s v="NA"/>
    <s v="NA"/>
    <s v="NA"/>
    <s v="NA"/>
    <s v="NA"/>
    <s v="NA"/>
    <s v="NA"/>
    <s v="NA"/>
    <s v="NA"/>
    <s v="NA"/>
    <s v="NA"/>
  </r>
  <r>
    <x v="287"/>
    <x v="1"/>
    <s v="core"/>
    <x v="8"/>
    <x v="1"/>
    <s v="&lt;20,001"/>
    <s v="rural"/>
    <n v="4"/>
    <n v="334.46519999999998"/>
    <n v="2508489"/>
    <n v="2508489"/>
    <n v="2006791"/>
    <n v="2008"/>
    <n v="2008"/>
    <s v="2004-2013"/>
    <s v="F"/>
    <m/>
    <s v="Home Improvement"/>
    <m/>
    <s v="Dry Goods Retail"/>
    <s v="Mercantile - Retail"/>
    <s v="Big Box"/>
    <b v="0"/>
    <s v="Sales"/>
    <n v="80"/>
    <s v="Storage - Low Bay"/>
    <n v="20"/>
    <s v="NA"/>
    <n v="0"/>
    <n v="0"/>
    <n v="0"/>
    <n v="0"/>
    <n v="7500"/>
    <n v="7500"/>
    <n v="0"/>
    <x v="0"/>
    <n v="100"/>
    <n v="0"/>
    <n v="80"/>
    <n v="80"/>
    <n v="100"/>
    <n v="0"/>
    <n v="0"/>
    <n v="1"/>
    <n v="0"/>
    <n v="12"/>
    <s v="S"/>
    <n v="0"/>
    <n v="7976"/>
    <n v="104"/>
    <s v="6000-8000 HDD"/>
    <n v="0"/>
    <n v="100"/>
    <n v="1"/>
    <s v="No"/>
    <n v="53"/>
    <n v="65"/>
    <n v="52.8"/>
    <n v="65"/>
    <n v="1"/>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50"/>
    <n v="0"/>
    <n v="12"/>
    <n v="4200"/>
    <n v="15"/>
    <n v="0"/>
    <n v="0"/>
    <n v="0"/>
    <n v="0"/>
    <n v="0"/>
    <n v="100"/>
    <n v="0"/>
    <n v="0"/>
    <n v="100"/>
    <n v="0"/>
    <n v="0"/>
    <n v="0"/>
    <n v="0"/>
    <n v="630"/>
    <n v="0"/>
    <n v="100"/>
    <n v="0"/>
    <s v="P"/>
    <n v="0"/>
    <s v="Age of Building"/>
    <n v="100"/>
    <n v="0"/>
    <n v="0"/>
    <n v="0"/>
    <n v="100"/>
    <n v="0"/>
    <n v="0"/>
    <n v="0"/>
    <n v="0"/>
    <n v="7500"/>
    <n v="100"/>
    <n v="0"/>
    <n v="0"/>
    <n v="0"/>
    <b v="0"/>
    <n v="0"/>
    <n v="100"/>
    <n v="0"/>
    <n v="0"/>
    <n v="0"/>
    <n v="0.90986199999999995"/>
    <n v="0.90986199999999995"/>
    <s v="NA"/>
    <n v="0"/>
    <n v="2.6667E-2"/>
    <n v="6823.9639999999999"/>
    <s v="NA"/>
    <n v="0"/>
    <n v="200"/>
    <n v="11.889200000000001"/>
    <n v="12.19112"/>
    <s v="Y"/>
    <n v="40"/>
    <n v="0"/>
    <n v="0"/>
    <n v="0"/>
    <n v="97.31935"/>
    <n v="89.272900000000007"/>
    <n v="98.490830000000003"/>
    <n v="0"/>
    <n v="0"/>
    <n v="0"/>
    <n v="2.680653"/>
    <n v="10.7271"/>
    <n v="1.509166"/>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3.1876"/>
    <n v="18.557739999999999"/>
    <n v="13.1876"/>
    <n v="86.812399999999997"/>
    <n v="81.442260000000005"/>
    <n v="86.812399999999997"/>
    <n v="0"/>
    <n v="0"/>
    <n v="0"/>
    <s v="NA"/>
    <s v="NA"/>
    <s v="NA"/>
    <s v="NA"/>
    <s v="NA"/>
    <s v="NA"/>
    <s v="NA"/>
    <s v="NA"/>
    <s v="NA"/>
    <s v="NA"/>
    <s v="NA"/>
    <s v="NA"/>
    <n v="0"/>
    <n v="0"/>
    <n v="0"/>
    <n v="97.31935"/>
    <n v="89.272900000000007"/>
    <n v="98.490830000000003"/>
    <n v="0"/>
    <n v="0"/>
    <n v="0"/>
    <n v="0"/>
    <n v="0"/>
    <n v="0"/>
    <n v="2.680653"/>
    <n v="10.7271"/>
    <n v="1.509166"/>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Furnace"/>
    <s v="Natural Gas"/>
    <s v="None"/>
    <s v="NA"/>
    <s v="NA"/>
    <s v="NA"/>
    <s v="NA"/>
    <s v="NA"/>
    <s v="NA"/>
    <s v="NA"/>
    <s v="NA"/>
    <s v="NA"/>
    <s v="DX - Air"/>
    <s v="NA"/>
    <s v="None"/>
    <s v="NA"/>
    <s v="NA"/>
    <s v="NA"/>
    <s v="NA"/>
    <s v="NA"/>
    <s v="NA"/>
    <s v="NA"/>
    <s v="NA"/>
    <b v="0"/>
    <b v="0"/>
    <b v="0"/>
    <b v="0"/>
    <b v="0"/>
    <b v="0"/>
    <b v="0"/>
    <b v="0"/>
    <b v="0"/>
    <b v="1"/>
    <b v="1"/>
    <n v="5.1180000000000003"/>
    <n v="5"/>
    <n v="5"/>
    <n v="0"/>
    <n v="0"/>
    <n v="0"/>
    <n v="10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4"/>
    <n v="4"/>
    <n v="0"/>
    <n v="1"/>
    <n v="22"/>
    <n v="0"/>
    <n v="0"/>
    <n v="0"/>
    <n v="0"/>
    <n v="10.943479999999999"/>
    <n v="14.54893"/>
    <s v="model"/>
    <n v="82076.13"/>
    <n v="109117"/>
    <s v="NA"/>
    <s v="NA"/>
    <s v="NA"/>
    <s v="NA"/>
    <s v="NA"/>
    <s v="NA"/>
    <s v="NA"/>
    <s v="NA"/>
    <s v="NA"/>
    <s v="NA"/>
    <s v="NA"/>
    <s v="NA"/>
    <s v="NA"/>
    <s v="NA"/>
    <s v="NA"/>
    <s v="NA"/>
    <s v="NA"/>
    <s v="NA"/>
    <s v="NA"/>
    <s v="NA"/>
    <s v="NA"/>
    <s v="NA"/>
    <s v="NA"/>
    <s v="NA"/>
    <n v="0.19023000000000001"/>
    <n v="0.97866900000000001"/>
    <s v="model"/>
    <n v="1426.7270000000001"/>
    <n v="7340.02"/>
    <s v="NA"/>
    <s v="NA"/>
    <s v="NA"/>
    <s v="NA"/>
    <s v="NA"/>
    <s v="NA"/>
    <s v="NA"/>
    <s v="NA"/>
    <s v="NA"/>
    <s v="NA"/>
    <s v="NA"/>
    <s v="NA"/>
    <s v="NA"/>
    <s v="NA"/>
    <s v="NA"/>
    <s v="NA"/>
    <s v="NA"/>
    <s v="NA"/>
    <s v="NA"/>
    <s v="NA"/>
    <s v="NA"/>
    <s v="NA"/>
    <s v="NA"/>
    <s v="NA"/>
  </r>
  <r>
    <x v="288"/>
    <x v="1"/>
    <s v="core"/>
    <x v="5"/>
    <x v="1"/>
    <s v="All Sizes"/>
    <s v="rural"/>
    <n v="34"/>
    <n v="160.36789999999999"/>
    <n v="990271.9"/>
    <n v="990271.9"/>
    <n v="990271.9"/>
    <n v="2007"/>
    <n v="2007"/>
    <s v="2004-2013"/>
    <s v="F"/>
    <m/>
    <s v="Sit Down Restaurant"/>
    <m/>
    <s v="Restaurant"/>
    <s v="Food Service"/>
    <s v="Restaurant"/>
    <b v="0"/>
    <s v="Dining"/>
    <n v="52"/>
    <s v="Kitchen"/>
    <n v="48"/>
    <s v="NA"/>
    <n v="0"/>
    <n v="0"/>
    <n v="0"/>
    <n v="0"/>
    <n v="6175"/>
    <n v="6175"/>
    <n v="0"/>
    <x v="0"/>
    <n v="100"/>
    <n v="0"/>
    <n v="100"/>
    <n v="100"/>
    <n v="100"/>
    <n v="0"/>
    <n v="0"/>
    <n v="1"/>
    <n v="0"/>
    <n v="34"/>
    <s v="S"/>
    <n v="0"/>
    <n v="7604"/>
    <n v="373"/>
    <s v="6000-8000 HDD"/>
    <n v="100"/>
    <n v="0"/>
    <n v="0"/>
    <s v="No"/>
    <n v="97.44"/>
    <n v="97.44"/>
    <n v="91"/>
    <n v="101.08"/>
    <n v="1"/>
    <n v="1"/>
    <n v="0"/>
    <s v="80-119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340"/>
    <n v="0"/>
    <s v="NA"/>
    <n v="5785.9279999999999"/>
    <n v="4.9830719999999999"/>
    <n v="0"/>
    <n v="0"/>
    <n v="0"/>
    <n v="100"/>
    <n v="0"/>
    <n v="0"/>
    <n v="0"/>
    <n v="0"/>
    <n v="100"/>
    <n v="0"/>
    <n v="0"/>
    <n v="0"/>
    <n v="0"/>
    <n v="288.31700000000001"/>
    <n v="0"/>
    <n v="100"/>
    <n v="0"/>
    <s v="P"/>
    <n v="0"/>
    <s v="Age of Building"/>
    <n v="0"/>
    <n v="0"/>
    <n v="100"/>
    <n v="0"/>
    <n v="0"/>
    <n v="100"/>
    <n v="0"/>
    <n v="0"/>
    <n v="0"/>
    <n v="6175"/>
    <n v="100"/>
    <n v="0"/>
    <n v="0"/>
    <n v="0"/>
    <b v="0"/>
    <n v="0"/>
    <n v="100"/>
    <n v="0"/>
    <n v="0"/>
    <n v="0"/>
    <n v="1.477538"/>
    <n v="1.477538"/>
    <s v="NA"/>
    <n v="1.7166000000000001E-2"/>
    <n v="0.76518200000000003"/>
    <n v="9123.7999999999993"/>
    <s v="NA"/>
    <n v="106"/>
    <n v="4725"/>
    <n v="7.7502709999999997"/>
    <n v="10"/>
    <s v="Y"/>
    <n v="100"/>
    <n v="0"/>
    <n v="0"/>
    <n v="0"/>
    <n v="29.121200000000002"/>
    <n v="18.30846"/>
    <n v="59.489809999999999"/>
    <n v="0"/>
    <n v="0"/>
    <n v="0"/>
    <n v="9.637651"/>
    <n v="24.835819999999998"/>
    <n v="10.95228"/>
    <n v="0"/>
    <n v="0"/>
    <n v="0"/>
    <n v="0"/>
    <n v="0"/>
    <n v="0"/>
    <n v="0"/>
    <n v="0"/>
    <n v="0"/>
    <n v="61.241149999999998"/>
    <n v="56.855719999999998"/>
    <n v="29.55791"/>
    <n v="0"/>
    <n v="0"/>
    <n v="0"/>
    <n v="0"/>
    <n v="0"/>
    <n v="0"/>
    <n v="100"/>
    <n v="100"/>
    <n v="100"/>
    <n v="100"/>
    <n v="100"/>
    <n v="100"/>
    <n v="0"/>
    <n v="0"/>
    <n v="0"/>
    <n v="0"/>
    <n v="0"/>
    <n v="0"/>
    <n v="100"/>
    <n v="100"/>
    <n v="100"/>
    <n v="0"/>
    <n v="0"/>
    <n v="0"/>
    <n v="0"/>
    <n v="0"/>
    <n v="0"/>
    <n v="0"/>
    <n v="0"/>
    <n v="0"/>
    <n v="0"/>
    <n v="0"/>
    <n v="0"/>
    <s v="NA"/>
    <s v="NA"/>
    <s v="NA"/>
    <s v="NA"/>
    <s v="NA"/>
    <s v="NA"/>
    <n v="0"/>
    <n v="0"/>
    <n v="0"/>
    <n v="0"/>
    <n v="0"/>
    <n v="0"/>
    <n v="0"/>
    <n v="0"/>
    <n v="0"/>
    <n v="100"/>
    <n v="100"/>
    <n v="100"/>
    <s v="NA"/>
    <s v="NA"/>
    <s v="NA"/>
    <s v="NA"/>
    <s v="NA"/>
    <s v="NA"/>
    <s v="NA"/>
    <s v="NA"/>
    <s v="NA"/>
    <s v="NA"/>
    <s v="NA"/>
    <s v="NA"/>
    <n v="0"/>
    <n v="0"/>
    <n v="0"/>
    <n v="29.121200000000002"/>
    <n v="18.30846"/>
    <n v="59.489809999999999"/>
    <n v="9.637651"/>
    <n v="24.835819999999998"/>
    <n v="10.95228"/>
    <n v="0"/>
    <n v="0"/>
    <n v="0"/>
    <n v="61.241149999999998"/>
    <n v="56.855719999999998"/>
    <n v="29.55791"/>
    <s v="NA"/>
    <s v="NA"/>
    <s v="NA"/>
    <s v="NA"/>
    <s v="NA"/>
    <s v="NA"/>
    <s v="NA"/>
    <s v="NA"/>
    <s v="NA"/>
    <s v="NA"/>
    <s v="NA"/>
    <s v="NA"/>
    <s v="NA"/>
    <s v="NA"/>
    <s v="NA"/>
    <b v="0"/>
    <n v="0"/>
    <b v="0"/>
    <n v="0"/>
    <b v="0"/>
    <n v="0"/>
    <b v="0"/>
    <n v="0"/>
    <b v="1"/>
    <n v="100"/>
    <b v="0"/>
    <n v="0"/>
    <b v="0"/>
    <n v="0"/>
    <b v="0"/>
    <n v="0"/>
    <n v="50.79365"/>
    <n v="88.095240000000004"/>
    <n v="27.88186"/>
    <n v="49.20635"/>
    <n v="11.90476"/>
    <n v="72.118139999999997"/>
    <n v="0"/>
    <n v="0"/>
    <n v="0"/>
    <n v="0"/>
    <n v="0"/>
    <n v="0"/>
    <n v="0"/>
    <n v="0"/>
    <n v="0"/>
    <n v="0"/>
    <n v="0"/>
    <n v="0"/>
    <n v="0"/>
    <n v="0"/>
    <n v="0"/>
    <n v="0"/>
    <n v="0"/>
    <n v="0"/>
    <n v="0"/>
    <n v="0"/>
    <n v="0"/>
    <n v="57.24868"/>
    <n v="16.66667"/>
    <n v="83.905190000000005"/>
    <n v="0"/>
    <n v="0"/>
    <n v="0"/>
    <n v="42.75132"/>
    <n v="83.333330000000004"/>
    <n v="16.09480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398"/>
    <n v="6"/>
    <n v="6"/>
    <n v="100"/>
    <n v="0"/>
    <n v="0"/>
    <n v="0"/>
    <n v="0"/>
    <n v="0"/>
    <n v="100"/>
    <n v="0"/>
    <s v="NA"/>
    <s v="NA"/>
    <s v="NA"/>
    <s v="NA"/>
    <s v="NA"/>
    <s v="NA"/>
    <s v="NA"/>
    <s v="NA"/>
    <s v="NA"/>
    <b v="0"/>
    <n v="0"/>
    <s v="NA"/>
    <s v="NA"/>
    <b v="1"/>
    <n v="287"/>
    <s v="CFL"/>
    <b v="0"/>
    <n v="0"/>
    <s v="NA"/>
    <s v="NA"/>
    <n v="0"/>
    <n v="0"/>
    <n v="2"/>
    <n v="1"/>
    <n v="0"/>
    <n v="3"/>
    <n v="0"/>
    <b v="0"/>
    <b v="0"/>
    <b v="0"/>
    <b v="1"/>
    <b v="0"/>
    <b v="0"/>
    <n v="2925"/>
    <s v="N"/>
    <s v="E"/>
    <s v="G"/>
    <s v="G"/>
    <s v="G"/>
    <s v="G"/>
    <s v="G"/>
    <s v="NA"/>
    <s v="NA"/>
    <s v="NA"/>
    <b v="0"/>
    <s v="N"/>
    <n v="0"/>
    <n v="0"/>
    <n v="0"/>
    <n v="0"/>
    <n v="0"/>
    <n v="0"/>
    <x v="0"/>
    <n v="0"/>
    <s v="N"/>
    <n v="0"/>
    <n v="0"/>
    <n v="0"/>
    <b v="0"/>
    <b v="0"/>
    <s v="None"/>
    <b v="0"/>
    <b v="0"/>
    <s v="None"/>
    <n v="0"/>
    <n v="0"/>
    <n v="0"/>
    <n v="0"/>
    <n v="0"/>
    <n v="0"/>
    <n v="0"/>
    <n v="0"/>
    <n v="0"/>
    <n v="0"/>
    <n v="44.009059999999998"/>
    <n v="10.90071"/>
    <s v="model"/>
    <n v="271755.90000000002"/>
    <n v="67311.87"/>
    <s v="NA"/>
    <s v="NA"/>
    <s v="NA"/>
    <s v="NA"/>
    <s v="NA"/>
    <s v="NA"/>
    <s v="NA"/>
    <s v="NA"/>
    <s v="NA"/>
    <s v="NA"/>
    <s v="NA"/>
    <s v="NA"/>
    <s v="NA"/>
    <s v="NA"/>
    <s v="NA"/>
    <s v="NA"/>
    <s v="NA"/>
    <s v="NA"/>
    <s v="NA"/>
    <s v="NA"/>
    <s v="NA"/>
    <s v="NA"/>
    <s v="NA"/>
    <s v="NA"/>
    <n v="2.0300940000000001"/>
    <n v="0.41280699999999998"/>
    <s v="model"/>
    <n v="12535.83"/>
    <n v="2549.0819999999999"/>
    <s v="NA"/>
    <s v="NA"/>
    <s v="NA"/>
    <s v="NA"/>
    <s v="NA"/>
    <s v="NA"/>
    <s v="NA"/>
    <s v="NA"/>
    <s v="NA"/>
    <s v="NA"/>
    <s v="NA"/>
    <s v="NA"/>
    <s v="NA"/>
    <s v="NA"/>
    <s v="NA"/>
    <s v="NA"/>
    <s v="NA"/>
    <s v="NA"/>
    <s v="NA"/>
    <s v="NA"/>
    <s v="NA"/>
    <s v="NA"/>
    <s v="NA"/>
    <s v="NA"/>
  </r>
  <r>
    <x v="289"/>
    <x v="0"/>
    <s v="core"/>
    <x v="4"/>
    <x v="0"/>
    <s v="&lt;20,001"/>
    <s v="rural"/>
    <n v="75"/>
    <n v="311.64940000000001"/>
    <n v="5769254"/>
    <n v="5538484"/>
    <n v="5538484"/>
    <n v="1923"/>
    <n v="1923"/>
    <s v="Pre-1980"/>
    <s v="F"/>
    <m/>
    <s v="Library"/>
    <m/>
    <s v="Other"/>
    <s v="Public Assembly"/>
    <s v="Other"/>
    <b v="0"/>
    <s v="Assembly / Recreation"/>
    <n v="72"/>
    <s v="Office"/>
    <n v="24"/>
    <s v="Other"/>
    <n v="4"/>
    <n v="0"/>
    <n v="0"/>
    <n v="0"/>
    <n v="18512"/>
    <n v="18512"/>
    <n v="0"/>
    <x v="0"/>
    <n v="96"/>
    <n v="0"/>
    <n v="100"/>
    <n v="96"/>
    <n v="100"/>
    <n v="0"/>
    <n v="4"/>
    <n v="2"/>
    <n v="1"/>
    <n v="0"/>
    <s v="S"/>
    <n v="0"/>
    <n v="5533"/>
    <n v="298"/>
    <s v="&lt; 6000 HDD"/>
    <n v="0"/>
    <n v="100"/>
    <n v="1"/>
    <s v="No"/>
    <n v="47.04"/>
    <n v="47.04"/>
    <n v="47.04"/>
    <n v="47.04"/>
    <n v="1"/>
    <n v="0"/>
    <n v="0"/>
    <s v="40-49 Hrs/Wk"/>
    <n v="52"/>
    <b v="1"/>
    <b v="1"/>
    <b v="0"/>
    <b v="0"/>
    <b v="0"/>
    <b v="0"/>
    <b v="0"/>
    <b v="0"/>
    <b v="0"/>
    <s v="NA"/>
    <s v="NA"/>
    <s v="NA"/>
    <s v="NA"/>
    <s v="Yes"/>
    <n v="3"/>
    <n v="100"/>
    <s v="No"/>
    <s v="Yes"/>
    <n v="3"/>
    <n v="100"/>
    <s v="No"/>
    <s v="No"/>
    <s v="NA"/>
    <s v="NA"/>
    <s v="No"/>
    <s v="Yes"/>
    <n v="10"/>
    <n v="100"/>
    <s v="No"/>
    <s v="Yes"/>
    <n v="3"/>
    <n v="0"/>
    <s v="Yes"/>
    <s v="No"/>
    <s v="NA"/>
    <s v="NA"/>
    <s v="No"/>
    <s v="Yes"/>
    <n v="10"/>
    <n v="90"/>
    <s v="Unknown"/>
    <s v="Unknown"/>
    <s v="NA"/>
    <s v="NA"/>
    <s v="No"/>
    <n v="432"/>
    <n v="432"/>
    <n v="12"/>
    <n v="10368"/>
    <n v="15"/>
    <n v="100"/>
    <n v="0"/>
    <n v="0"/>
    <n v="0"/>
    <n v="0"/>
    <n v="0"/>
    <n v="0"/>
    <n v="0"/>
    <n v="0"/>
    <n v="0"/>
    <n v="0"/>
    <n v="0"/>
    <n v="0"/>
    <n v="1555.2"/>
    <n v="0"/>
    <n v="100"/>
    <n v="0"/>
    <s v="P"/>
    <n v="25"/>
    <s v="5-10 years"/>
    <n v="100"/>
    <n v="0"/>
    <n v="0"/>
    <n v="0"/>
    <n v="100"/>
    <n v="0"/>
    <n v="0"/>
    <n v="0"/>
    <n v="0"/>
    <n v="11082.14"/>
    <n v="0"/>
    <n v="100"/>
    <n v="0"/>
    <n v="0"/>
    <b v="1"/>
    <n v="60"/>
    <n v="100"/>
    <n v="0"/>
    <n v="0"/>
    <n v="0"/>
    <n v="1.205398"/>
    <n v="1.205398"/>
    <s v="NA"/>
    <n v="0"/>
    <n v="5.2290000000000003E-2"/>
    <n v="22314.33"/>
    <s v="NA"/>
    <n v="0"/>
    <n v="968"/>
    <n v="10.872070000000001"/>
    <n v="12.07696"/>
    <s v="Y"/>
    <n v="40"/>
    <n v="1.815337"/>
    <n v="4.1102730000000003"/>
    <n v="2.23108"/>
    <n v="48.09496"/>
    <n v="39.212380000000003"/>
    <n v="59.109549999999999"/>
    <n v="0"/>
    <n v="0"/>
    <n v="0"/>
    <n v="40.268630000000002"/>
    <n v="51.479379999999999"/>
    <n v="27.531169999999999"/>
    <n v="0"/>
    <n v="0"/>
    <n v="0"/>
    <n v="9.6196479999999998"/>
    <n v="2.7352560000000001"/>
    <n v="10.8743"/>
    <n v="0.20142199999999999"/>
    <n v="2.4627150000000002"/>
    <n v="0.25389899999999999"/>
    <n v="0"/>
    <n v="0"/>
    <n v="0"/>
    <n v="0"/>
    <n v="0"/>
    <n v="0"/>
    <n v="0"/>
    <n v="0"/>
    <n v="0"/>
    <n v="100"/>
    <n v="100"/>
    <n v="100"/>
    <n v="0"/>
    <n v="0"/>
    <n v="0"/>
    <n v="100"/>
    <n v="100"/>
    <n v="100"/>
    <s v="NA"/>
    <s v="NA"/>
    <s v="NA"/>
    <s v="NA"/>
    <s v="NA"/>
    <s v="NA"/>
    <s v="NA"/>
    <s v="NA"/>
    <s v="NA"/>
    <s v="NA"/>
    <s v="NA"/>
    <s v="NA"/>
    <s v="NA"/>
    <s v="NA"/>
    <s v="NA"/>
    <s v="NA"/>
    <s v="NA"/>
    <s v="NA"/>
    <n v="0"/>
    <n v="0"/>
    <n v="0"/>
    <n v="100"/>
    <n v="100"/>
    <n v="100"/>
    <n v="0"/>
    <n v="0"/>
    <n v="0"/>
    <n v="48.061439999999997"/>
    <n v="58.12444"/>
    <n v="48.061439999999997"/>
    <n v="51.938560000000003"/>
    <n v="41.87556"/>
    <n v="51.938560000000003"/>
    <n v="0"/>
    <n v="0"/>
    <n v="0"/>
    <s v="NA"/>
    <s v="NA"/>
    <s v="NA"/>
    <s v="NA"/>
    <s v="NA"/>
    <s v="NA"/>
    <s v="NA"/>
    <s v="NA"/>
    <s v="NA"/>
    <s v="NA"/>
    <s v="NA"/>
    <s v="NA"/>
    <n v="0"/>
    <n v="0"/>
    <n v="0"/>
    <n v="49.910299999999999"/>
    <n v="43.322650000000003"/>
    <n v="61.340629999999997"/>
    <n v="23.1661"/>
    <n v="45.460830000000001"/>
    <n v="15.838380000000001"/>
    <n v="0"/>
    <n v="0"/>
    <n v="0"/>
    <n v="26.9236"/>
    <n v="11.216519999999999"/>
    <n v="22.820989999999998"/>
    <s v="NA"/>
    <s v="NA"/>
    <s v="NA"/>
    <s v="NA"/>
    <s v="NA"/>
    <s v="NA"/>
    <s v="NA"/>
    <s v="NA"/>
    <s v="NA"/>
    <s v="NA"/>
    <s v="NA"/>
    <s v="NA"/>
    <s v="NA"/>
    <s v="NA"/>
    <s v="NA"/>
    <b v="0"/>
    <n v="0"/>
    <b v="0"/>
    <n v="0"/>
    <b v="0"/>
    <n v="0"/>
    <b v="0"/>
    <n v="0"/>
    <b v="1"/>
    <n v="98.246009999999998"/>
    <b v="0"/>
    <n v="0"/>
    <b v="1"/>
    <n v="1.7539880000000001"/>
    <b v="0"/>
    <n v="0"/>
    <n v="88.842979999999997"/>
    <n v="50"/>
    <n v="92.940920000000006"/>
    <n v="0"/>
    <n v="0"/>
    <n v="0"/>
    <n v="0"/>
    <n v="0"/>
    <n v="0"/>
    <n v="11.157019999999999"/>
    <n v="50"/>
    <n v="7.0590789999999997"/>
    <n v="0"/>
    <n v="0"/>
    <n v="0"/>
    <n v="0"/>
    <n v="0"/>
    <n v="0"/>
    <n v="0"/>
    <n v="0"/>
    <n v="0"/>
    <n v="11.157019999999999"/>
    <n v="50"/>
    <n v="7.0590789999999997"/>
    <n v="0"/>
    <n v="0"/>
    <n v="0"/>
    <n v="88.842979999999997"/>
    <n v="50"/>
    <n v="92.940920000000006"/>
    <n v="0"/>
    <n v="0"/>
    <n v="0"/>
    <n v="0"/>
    <n v="0"/>
    <n v="0"/>
    <n v="0"/>
    <n v="0"/>
    <n v="0"/>
    <b v="0"/>
    <n v="0"/>
    <b v="1"/>
    <n v="88.842979999999997"/>
    <b v="0"/>
    <n v="0"/>
    <b v="1"/>
    <n v="5.5785119999999999"/>
    <b v="1"/>
    <n v="5.5785119999999999"/>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20"/>
    <s v="NA"/>
    <n v="14.1648"/>
    <n v="81.8352"/>
    <s v="Boiler"/>
    <s v="Natural Gas"/>
    <s v="Natural Gas"/>
    <s v="10-19 Years"/>
    <s v="Heat Pump"/>
    <s v="Electricity"/>
    <s v="None"/>
    <s v="10-19 Years"/>
    <n v="1"/>
    <s v="Natural Gas"/>
    <n v="400"/>
    <n v="10"/>
    <n v="10"/>
    <s v="SH"/>
    <s v="N"/>
    <s v="N"/>
    <s v="DX - Air"/>
    <s v="10-19 Years"/>
    <s v="DX - Air"/>
    <s v="10-19 Years"/>
    <s v="NA"/>
    <s v="NA"/>
    <s v="NA"/>
    <s v="NA"/>
    <s v="NA"/>
    <s v="NA"/>
    <s v="NA"/>
    <b v="0"/>
    <b v="0"/>
    <b v="0"/>
    <b v="0"/>
    <b v="0"/>
    <b v="0"/>
    <b v="0"/>
    <b v="1"/>
    <b v="1"/>
    <b v="0"/>
    <b v="0"/>
    <n v="20.472000000000001"/>
    <n v="3"/>
    <n v="3"/>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0"/>
    <n v="15"/>
    <n v="0"/>
    <n v="8"/>
    <n v="1"/>
    <n v="0"/>
    <n v="0"/>
    <n v="0"/>
    <n v="0"/>
    <n v="10.44857"/>
    <n v="9.6600859999999997"/>
    <s v="actual"/>
    <n v="193424"/>
    <n v="178827.5"/>
    <n v="19173.330000000002"/>
    <n v="19987.689999999999"/>
    <n v="18310.97"/>
    <n v="13904"/>
    <n v="13758.71"/>
    <n v="14540.44"/>
    <n v="21684.85"/>
    <n v="20338.330000000002"/>
    <n v="15075"/>
    <n v="10827.43"/>
    <n v="12411.43"/>
    <n v="13411.81"/>
    <n v="17757.14"/>
    <n v="15320.79"/>
    <n v="15666.21"/>
    <n v="14011.34"/>
    <n v="13265.59"/>
    <n v="12782.67"/>
    <n v="14757.53"/>
    <n v="14679.27"/>
    <n v="12899.48"/>
    <n v="14320.08"/>
    <n v="15760.61"/>
    <n v="17606.810000000001"/>
    <n v="0.67241499999999998"/>
    <n v="0.74123099999999997"/>
    <s v="actual"/>
    <n v="12447.75"/>
    <n v="13721.67"/>
    <n v="2071"/>
    <n v="1923.912"/>
    <n v="1720.6890000000001"/>
    <n v="1039.5170000000001"/>
    <n v="509.64370000000002"/>
    <n v="440.60610000000003"/>
    <n v="432.79390000000001"/>
    <n v="426.39569999999998"/>
    <n v="454.49169999999998"/>
    <n v="627.65520000000004"/>
    <n v="1242.2239999999999"/>
    <n v="1558.8230000000001"/>
    <n v="2008.828"/>
    <n v="1629.8409999999999"/>
    <n v="1471.2270000000001"/>
    <n v="1128.2180000000001"/>
    <n v="810.64570000000003"/>
    <n v="544.93880000000001"/>
    <n v="406.5668"/>
    <n v="415.35109999999997"/>
    <n v="632.78210000000001"/>
    <n v="1125.125"/>
    <n v="1577.9749999999999"/>
    <n v="1970.1769999999999"/>
  </r>
  <r>
    <x v="290"/>
    <x v="2"/>
    <s v="core"/>
    <x v="8"/>
    <x v="0"/>
    <s v="&lt;20,001"/>
    <s v="rural"/>
    <n v="7"/>
    <n v="1200.95"/>
    <n v="3449129"/>
    <n v="3449129"/>
    <n v="172456.4"/>
    <n v="1979"/>
    <n v="1979"/>
    <s v="Pre-1980"/>
    <s v="F"/>
    <m/>
    <s v="Vehicle Repair"/>
    <m/>
    <s v="Other"/>
    <s v="Service"/>
    <s v="Other"/>
    <b v="0"/>
    <s v="Other"/>
    <n v="95"/>
    <s v="Office"/>
    <n v="5"/>
    <s v="NA"/>
    <n v="0"/>
    <n v="0"/>
    <n v="0"/>
    <n v="0"/>
    <n v="2872"/>
    <n v="2872"/>
    <n v="0"/>
    <x v="4"/>
    <n v="100"/>
    <n v="5"/>
    <n v="0"/>
    <n v="5"/>
    <n v="0"/>
    <n v="0"/>
    <n v="0"/>
    <n v="1"/>
    <n v="0"/>
    <n v="3"/>
    <s v="S"/>
    <n v="0"/>
    <n v="4882"/>
    <n v="957"/>
    <s v="&lt; 6000 HDD"/>
    <n v="0"/>
    <n v="100"/>
    <n v="1"/>
    <s v="No"/>
    <n v="45"/>
    <n v="50"/>
    <n v="50"/>
    <n v="50"/>
    <n v="0"/>
    <n v="0"/>
    <n v="0"/>
    <s v="40-49 Hrs/Wk"/>
    <n v="52"/>
    <b v="1"/>
    <b v="1"/>
    <b v="0"/>
    <b v="0"/>
    <b v="0"/>
    <b v="0"/>
    <b v="0"/>
    <b v="0"/>
    <b v="0"/>
    <s v="NA"/>
    <s v="NA"/>
    <s v="NA"/>
    <s v="NA"/>
    <s v="Yes"/>
    <n v="1"/>
    <n v="100"/>
    <s v="Unknown"/>
    <s v="Yes"/>
    <n v="1"/>
    <n v="100"/>
    <s v="Unknown"/>
    <s v="Unknown"/>
    <s v="NA"/>
    <s v="NA"/>
    <s v="Unknown"/>
    <s v="No"/>
    <s v="NA"/>
    <s v="NA"/>
    <s v="Unknown"/>
    <s v="No"/>
    <s v="NA"/>
    <s v="NA"/>
    <s v="Unknown"/>
    <s v="No"/>
    <s v="NA"/>
    <s v="NA"/>
    <s v="Unknown"/>
    <s v="No"/>
    <s v="NA"/>
    <s v="NA"/>
    <s v="Unknown"/>
    <s v="No"/>
    <s v="NA"/>
    <s v="NA"/>
    <s v="Unknown"/>
    <n v="250"/>
    <n v="250"/>
    <n v="14"/>
    <n v="3500"/>
    <n v="2"/>
    <n v="0"/>
    <n v="50"/>
    <n v="0"/>
    <n v="0"/>
    <n v="50"/>
    <n v="0"/>
    <n v="0"/>
    <n v="0"/>
    <n v="50"/>
    <n v="0"/>
    <n v="50"/>
    <n v="0"/>
    <n v="0"/>
    <n v="70"/>
    <n v="0"/>
    <n v="100"/>
    <n v="0"/>
    <s v="P"/>
    <n v="50"/>
    <s v="Age of Building"/>
    <n v="100"/>
    <n v="0"/>
    <n v="0"/>
    <n v="0"/>
    <n v="100"/>
    <n v="0"/>
    <n v="0"/>
    <n v="0"/>
    <n v="0"/>
    <n v="2872"/>
    <n v="0"/>
    <n v="100"/>
    <n v="0"/>
    <n v="0"/>
    <b v="1"/>
    <n v="240"/>
    <n v="100"/>
    <n v="0"/>
    <n v="0"/>
    <n v="0"/>
    <n v="1.8190379999999999"/>
    <n v="1.8190379999999999"/>
    <s v="NA"/>
    <n v="0"/>
    <n v="0.13231200000000001"/>
    <n v="5224.2780000000002"/>
    <s v="NA"/>
    <n v="0"/>
    <n v="380"/>
    <n v="9.7484040000000007"/>
    <n v="14.37546"/>
    <s v="Y"/>
    <s v="NA"/>
    <n v="0"/>
    <n v="0"/>
    <n v="0"/>
    <n v="83.709199999999996"/>
    <n v="87.407700000000006"/>
    <n v="86.833680000000001"/>
    <n v="1.5223599999999999"/>
    <n v="2.6225179999999999"/>
    <n v="1.579183"/>
    <n v="0"/>
    <n v="0"/>
    <n v="0"/>
    <n v="0"/>
    <n v="0"/>
    <n v="0"/>
    <n v="11.237410000000001"/>
    <n v="4.7247409999999999"/>
    <n v="10.72174"/>
    <n v="0"/>
    <n v="0"/>
    <n v="0"/>
    <n v="3.5310290000000002"/>
    <n v="5.2450359999999998"/>
    <n v="0.86539299999999997"/>
    <n v="0"/>
    <n v="0"/>
    <n v="0"/>
    <n v="0"/>
    <n v="0"/>
    <n v="0"/>
    <n v="100"/>
    <n v="100"/>
    <n v="100"/>
    <s v="NA"/>
    <s v="NA"/>
    <s v="NA"/>
    <s v="NA"/>
    <s v="NA"/>
    <s v="NA"/>
    <n v="0"/>
    <n v="0"/>
    <n v="0"/>
    <n v="59.880240000000001"/>
    <n v="50"/>
    <n v="59.880240000000001"/>
    <n v="0"/>
    <n v="0"/>
    <n v="0"/>
    <n v="0"/>
    <n v="0"/>
    <n v="0"/>
    <n v="40.119759999999999"/>
    <n v="50"/>
    <n v="40.119759999999999"/>
    <n v="0"/>
    <n v="0"/>
    <n v="0"/>
    <n v="0"/>
    <n v="0"/>
    <n v="0"/>
    <n v="100"/>
    <n v="100"/>
    <n v="100"/>
    <n v="0"/>
    <n v="0"/>
    <n v="0"/>
    <n v="19.661729999999999"/>
    <n v="31.034479999999999"/>
    <n v="19.661729999999999"/>
    <n v="0"/>
    <n v="0"/>
    <n v="0"/>
    <n v="80.338269999999994"/>
    <n v="68.965519999999998"/>
    <n v="80.338269999999994"/>
    <n v="0"/>
    <n v="0"/>
    <n v="0"/>
    <n v="100"/>
    <n v="100"/>
    <n v="100"/>
    <n v="0"/>
    <n v="0"/>
    <n v="0"/>
    <n v="0"/>
    <n v="0"/>
    <n v="0"/>
    <n v="29.655339999999999"/>
    <n v="18.898959999999999"/>
    <n v="30.762239999999998"/>
    <n v="55.576219999999999"/>
    <n v="71.131259999999997"/>
    <n v="57.650620000000004"/>
    <n v="0"/>
    <n v="0"/>
    <n v="0"/>
    <n v="0"/>
    <n v="0"/>
    <n v="0"/>
    <n v="14.76844"/>
    <n v="9.9697770000000006"/>
    <n v="11.58714"/>
    <n v="0"/>
    <n v="0"/>
    <n v="0"/>
    <n v="100"/>
    <n v="100"/>
    <n v="100"/>
    <n v="0"/>
    <n v="0"/>
    <n v="0"/>
    <n v="0"/>
    <n v="0"/>
    <n v="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A"/>
    <s v="N"/>
    <s v="NA"/>
    <s v="NA"/>
    <s v="NA"/>
    <n v="50"/>
    <n v="50"/>
    <s v="Furnace"/>
    <s v="Natural Gas"/>
    <s v="None"/>
    <s v="NA"/>
    <s v="Electric Resistance"/>
    <s v="Electricity"/>
    <s v="None"/>
    <s v="NA"/>
    <s v="NA"/>
    <s v="NA"/>
    <s v="NA"/>
    <s v="NA"/>
    <s v="NA"/>
    <s v="NA"/>
    <s v="NA"/>
    <s v="NA"/>
    <s v="DX - Air"/>
    <s v="NA"/>
    <s v="None"/>
    <s v="NA"/>
    <s v="NA"/>
    <s v="NA"/>
    <s v="NA"/>
    <s v="NA"/>
    <s v="NA"/>
    <s v="NA"/>
    <s v="NA"/>
    <b v="0"/>
    <b v="0"/>
    <b v="0"/>
    <b v="0"/>
    <b v="0"/>
    <b v="0"/>
    <b v="1"/>
    <b v="0"/>
    <b v="0"/>
    <b v="1"/>
    <b v="0"/>
    <n v="15.353999999999999"/>
    <n v="5"/>
    <n v="5"/>
    <n v="100"/>
    <n v="0"/>
    <n v="0"/>
    <n v="0"/>
    <n v="0"/>
    <n v="100"/>
    <n v="0"/>
    <n v="0"/>
    <s v="NA"/>
    <s v="NA"/>
    <s v="NA"/>
    <s v="NA"/>
    <s v="NA"/>
    <s v="NA"/>
    <s v="NA"/>
    <s v="NA"/>
    <s v="NA"/>
    <s v="NA"/>
    <s v="NA"/>
    <s v="NA"/>
    <s v="NA"/>
    <s v="NA"/>
    <s v="NA"/>
    <s v="NA"/>
    <s v="NA"/>
    <s v="NA"/>
    <s v="NA"/>
    <s v="NA"/>
    <n v="1"/>
    <n v="0"/>
    <n v="0"/>
    <n v="0"/>
    <n v="0"/>
    <n v="0"/>
    <n v="0"/>
    <b v="0"/>
    <b v="0"/>
    <b v="0"/>
    <b v="0"/>
    <b v="0"/>
    <b v="0"/>
    <n v="0"/>
    <s v="NA"/>
    <s v="NA"/>
    <s v="NA"/>
    <s v="NA"/>
    <s v="NA"/>
    <s v="NA"/>
    <s v="NA"/>
    <n v="0"/>
    <n v="0"/>
    <n v="0"/>
    <s v="NA"/>
    <s v="NA"/>
    <s v="NA"/>
    <s v="NA"/>
    <s v="NA"/>
    <n v="0"/>
    <n v="0"/>
    <n v="0"/>
    <x v="1"/>
    <s v="NA"/>
    <s v="NA"/>
    <n v="0"/>
    <n v="0"/>
    <n v="0"/>
    <s v="NA"/>
    <s v="NA"/>
    <s v="NA"/>
    <s v="NA"/>
    <s v="NA"/>
    <s v="NA"/>
    <n v="0"/>
    <n v="1"/>
    <n v="1"/>
    <n v="1"/>
    <n v="1"/>
    <n v="0"/>
    <n v="0"/>
    <n v="0"/>
    <n v="0"/>
    <n v="20"/>
    <n v="10.21857"/>
    <n v="10.100820000000001"/>
    <s v="actual"/>
    <n v="29347.73"/>
    <n v="29009.55"/>
    <n v="2913.402"/>
    <n v="2781.7930000000001"/>
    <n v="2781.69"/>
    <n v="2227.828"/>
    <n v="2006.3710000000001"/>
    <n v="1966.4169999999999"/>
    <n v="2297.5830000000001"/>
    <n v="2436.8829999999998"/>
    <n v="2304.8490000000002"/>
    <n v="2483.31"/>
    <n v="2496.5010000000002"/>
    <n v="2651.1"/>
    <n v="2906.317"/>
    <n v="2487.5329999999999"/>
    <n v="2545.518"/>
    <n v="2286.7539999999999"/>
    <n v="2193.9850000000001"/>
    <n v="2111.2779999999998"/>
    <n v="2293.9879999999998"/>
    <n v="2288.39"/>
    <n v="2134.402"/>
    <n v="2300.2069999999999"/>
    <n v="2565.73"/>
    <n v="2895.444"/>
    <n v="0.67323500000000003"/>
    <n v="0.78179799999999999"/>
    <s v="actual"/>
    <n v="1933.5309999999999"/>
    <n v="2245.3240000000001"/>
    <n v="371.42469999999997"/>
    <n v="280.6515"/>
    <n v="201.14850000000001"/>
    <n v="74.7119"/>
    <n v="17.83867"/>
    <n v="9.9827589999999997"/>
    <n v="10.327590000000001"/>
    <n v="10.505750000000001"/>
    <n v="22.252870000000001"/>
    <n v="134.72409999999999"/>
    <n v="374.82760000000002"/>
    <n v="425.13479999999998"/>
    <n v="431.86380000000003"/>
    <n v="326.08240000000001"/>
    <n v="263.99340000000001"/>
    <n v="171.5497"/>
    <n v="87.844489999999993"/>
    <n v="31.734400000000001"/>
    <n v="4.1392689999999996"/>
    <n v="4.1392689999999996"/>
    <n v="45.531959999999998"/>
    <n v="148.5538"/>
    <n v="303.0865"/>
    <n v="426.80470000000003"/>
  </r>
  <r>
    <x v="291"/>
    <x v="2"/>
    <s v="core"/>
    <x v="6"/>
    <x v="0"/>
    <s v="&lt;20,001"/>
    <s v="rural"/>
    <n v="27"/>
    <n v="1117.498"/>
    <n v="4962807"/>
    <n v="4962807"/>
    <n v="4962807"/>
    <n v="1982"/>
    <n v="1982"/>
    <s v="1981-2003"/>
    <s v="F"/>
    <m/>
    <s v="Retail Banking"/>
    <m/>
    <s v="Office"/>
    <s v="Office"/>
    <s v="Medium Office"/>
    <b v="0"/>
    <s v="Office"/>
    <n v="50"/>
    <s v="Other"/>
    <n v="12"/>
    <s v="Kitchen"/>
    <n v="3"/>
    <n v="35"/>
    <n v="0"/>
    <n v="0"/>
    <n v="4441"/>
    <n v="4441"/>
    <n v="0"/>
    <x v="4"/>
    <n v="100"/>
    <n v="0"/>
    <n v="100"/>
    <n v="100"/>
    <n v="100"/>
    <n v="0"/>
    <n v="0"/>
    <n v="1"/>
    <n v="1"/>
    <n v="23"/>
    <s v="S"/>
    <n v="0"/>
    <n v="7189"/>
    <n v="240"/>
    <s v="6000-8000 HDD"/>
    <n v="100"/>
    <n v="0"/>
    <n v="0"/>
    <s v="No"/>
    <n v="40"/>
    <n v="45"/>
    <n v="54"/>
    <n v="45"/>
    <n v="0"/>
    <n v="0"/>
    <n v="0"/>
    <s v="&lt; 40 Hrs/Wk"/>
    <n v="52"/>
    <b v="1"/>
    <b v="0"/>
    <b v="0"/>
    <b v="1"/>
    <b v="0"/>
    <b v="0"/>
    <b v="0"/>
    <b v="0"/>
    <b v="0"/>
    <s v="NA"/>
    <s v="NA"/>
    <s v="NA"/>
    <s v="NA"/>
    <s v="No"/>
    <s v="NA"/>
    <s v="NA"/>
    <s v="No"/>
    <s v="No"/>
    <s v="NA"/>
    <s v="NA"/>
    <s v="No"/>
    <s v="No"/>
    <s v="NA"/>
    <s v="NA"/>
    <s v="No"/>
    <s v="Yes"/>
    <n v="6"/>
    <n v="50"/>
    <s v="No"/>
    <s v="No"/>
    <s v="NA"/>
    <s v="NA"/>
    <s v="No"/>
    <s v="No"/>
    <s v="NA"/>
    <s v="NA"/>
    <s v="No"/>
    <s v="No"/>
    <s v="NA"/>
    <s v="NA"/>
    <s v="No"/>
    <s v="No"/>
    <s v="NA"/>
    <s v="NA"/>
    <s v="No"/>
    <n v="267"/>
    <n v="0"/>
    <n v="9"/>
    <n v="2403"/>
    <n v="15"/>
    <n v="0"/>
    <n v="0"/>
    <n v="0"/>
    <n v="100"/>
    <n v="0"/>
    <n v="0"/>
    <n v="0"/>
    <n v="0"/>
    <n v="0"/>
    <n v="100"/>
    <n v="0"/>
    <n v="0"/>
    <n v="0"/>
    <n v="360.45"/>
    <n v="0"/>
    <n v="100"/>
    <n v="0"/>
    <s v="P"/>
    <n v="15"/>
    <s v="Age of Building"/>
    <n v="100"/>
    <n v="0"/>
    <n v="0"/>
    <n v="0"/>
    <n v="100"/>
    <n v="0"/>
    <n v="0"/>
    <n v="0"/>
    <n v="0"/>
    <n v="4712.1379999999999"/>
    <n v="0"/>
    <n v="100"/>
    <n v="0"/>
    <n v="0"/>
    <b v="0"/>
    <n v="0"/>
    <n v="100"/>
    <n v="0"/>
    <n v="0"/>
    <n v="0"/>
    <n v="2.124212"/>
    <n v="2.124212"/>
    <s v="NA"/>
    <n v="0"/>
    <n v="0.43548799999999999"/>
    <n v="9433.6260000000002"/>
    <s v="NA"/>
    <n v="0"/>
    <n v="1934"/>
    <n v="7.8130290000000002"/>
    <n v="7.5052479999999999"/>
    <s v="Y"/>
    <n v="20"/>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4.0075580000000004"/>
    <n v="12.47897"/>
    <n v="4.0075580000000004"/>
    <n v="1.0937570000000001"/>
    <n v="1.7803070000000001"/>
    <n v="1.0937570000000001"/>
    <n v="46.628689999999999"/>
    <n v="46.456209999999999"/>
    <n v="46.628689999999999"/>
    <n v="48.26999"/>
    <n v="39.284509999999997"/>
    <n v="48.26999"/>
    <n v="0"/>
    <n v="0"/>
    <n v="0"/>
    <n v="100"/>
    <n v="100"/>
    <n v="100"/>
    <n v="0"/>
    <n v="0"/>
    <n v="0"/>
    <n v="0"/>
    <n v="0"/>
    <n v="0"/>
    <n v="0"/>
    <n v="0"/>
    <n v="0"/>
    <s v="NA"/>
    <s v="NA"/>
    <s v="NA"/>
    <s v="NA"/>
    <s v="NA"/>
    <s v="NA"/>
    <s v="NA"/>
    <s v="NA"/>
    <s v="NA"/>
    <s v="NA"/>
    <s v="NA"/>
    <s v="NA"/>
    <s v="NA"/>
    <s v="NA"/>
    <s v="NA"/>
    <b v="0"/>
    <n v="0"/>
    <b v="0"/>
    <n v="0"/>
    <b v="0"/>
    <n v="0"/>
    <b v="0"/>
    <n v="0"/>
    <b v="1"/>
    <n v="100"/>
    <b v="0"/>
    <n v="0"/>
    <b v="0"/>
    <n v="0"/>
    <b v="0"/>
    <n v="0"/>
    <n v="0"/>
    <n v="0"/>
    <n v="0"/>
    <n v="30.506720000000001"/>
    <n v="11.764709999999999"/>
    <n v="39.177750000000003"/>
    <n v="0"/>
    <n v="0"/>
    <n v="0"/>
    <n v="69.493279999999999"/>
    <n v="88.235290000000006"/>
    <n v="60.822249999999997"/>
    <n v="0"/>
    <n v="0"/>
    <n v="0"/>
    <n v="0"/>
    <n v="0"/>
    <n v="0"/>
    <n v="0"/>
    <n v="0"/>
    <n v="0"/>
    <n v="0"/>
    <n v="0"/>
    <n v="0"/>
    <n v="0"/>
    <n v="0"/>
    <n v="0"/>
    <n v="70.217169999999996"/>
    <n v="47.058819999999997"/>
    <n v="90.175219999999996"/>
    <n v="0"/>
    <n v="0"/>
    <n v="0"/>
    <n v="29.782830000000001"/>
    <n v="52.941180000000003"/>
    <n v="9.8247820000000008"/>
    <n v="0"/>
    <n v="0"/>
    <n v="0"/>
    <b v="0"/>
    <n v="0"/>
    <b v="0"/>
    <n v="0"/>
    <b v="0"/>
    <n v="0"/>
    <b v="1"/>
    <n v="69.493279999999999"/>
    <b v="0"/>
    <n v="0"/>
    <b v="1"/>
    <n v="30.506720000000001"/>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Propane"/>
    <s v="0-4 Years"/>
    <s v="None"/>
    <s v="NA"/>
    <s v="NA"/>
    <s v="NA"/>
    <s v="NA"/>
    <s v="NA"/>
    <s v="NA"/>
    <s v="NA"/>
    <s v="NA"/>
    <s v="NA"/>
    <s v="NA"/>
    <s v="NA"/>
    <s v="DX - Air"/>
    <s v="0-4 Years"/>
    <s v="None"/>
    <s v="NA"/>
    <s v="NA"/>
    <s v="NA"/>
    <s v="NA"/>
    <s v="NA"/>
    <s v="NA"/>
    <s v="NA"/>
    <s v="NA"/>
    <s v="NA"/>
    <s v="NA"/>
    <s v="NA"/>
    <s v="NA"/>
    <s v="NA"/>
    <s v="NA"/>
    <s v="NA"/>
    <s v="NA"/>
    <s v="NA"/>
    <s v="NA"/>
    <s v="NA"/>
    <n v="15.353999999999999"/>
    <s v="NA"/>
    <s v="NA"/>
    <n v="100"/>
    <n v="0"/>
    <n v="0"/>
    <n v="0"/>
    <n v="0"/>
    <n v="100"/>
    <n v="0"/>
    <n v="0"/>
    <s v="NA"/>
    <s v="NA"/>
    <s v="NA"/>
    <s v="NA"/>
    <s v="NA"/>
    <s v="NA"/>
    <s v="NA"/>
    <s v="NA"/>
    <s v="NA"/>
    <s v="NA"/>
    <s v="NA"/>
    <s v="NA"/>
    <s v="NA"/>
    <s v="NA"/>
    <s v="NA"/>
    <s v="NA"/>
    <s v="NA"/>
    <s v="NA"/>
    <s v="NA"/>
    <s v="NA"/>
    <n v="0"/>
    <n v="0"/>
    <n v="0"/>
    <n v="0"/>
    <n v="0"/>
    <n v="0"/>
    <n v="0"/>
    <b v="1"/>
    <b v="0"/>
    <b v="0"/>
    <b v="0"/>
    <b v="0"/>
    <b v="0"/>
    <n v="133"/>
    <s v="N"/>
    <s v="N"/>
    <s v="N"/>
    <s v="N"/>
    <s v="N"/>
    <s v="N"/>
    <s v="N"/>
    <s v="NA"/>
    <s v="NA"/>
    <s v="NA"/>
    <s v="NA"/>
    <s v="NA"/>
    <s v="NA"/>
    <s v="NA"/>
    <s v="NA"/>
    <n v="0"/>
    <n v="0"/>
    <n v="0"/>
    <x v="1"/>
    <s v="NA"/>
    <s v="NA"/>
    <n v="0"/>
    <n v="0"/>
    <n v="0"/>
    <s v="NA"/>
    <s v="NA"/>
    <s v="NA"/>
    <s v="NA"/>
    <s v="NA"/>
    <s v="NA"/>
    <n v="0"/>
    <n v="9"/>
    <n v="1"/>
    <n v="2"/>
    <n v="2"/>
    <n v="1"/>
    <n v="0"/>
    <n v="0"/>
    <n v="0"/>
    <n v="0"/>
    <n v="15.077450000000001"/>
    <n v="217.98009999999999"/>
    <s v="model"/>
    <n v="66958.97"/>
    <n v="968049.7"/>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292"/>
    <x v="2"/>
    <s v="core"/>
    <x v="8"/>
    <x v="0"/>
    <s v="&lt;20,001"/>
    <s v="rural"/>
    <n v="7"/>
    <n v="1200.95"/>
    <n v="3786596"/>
    <n v="3786596"/>
    <n v="3786596"/>
    <n v="1939"/>
    <n v="1939"/>
    <s v="Pre-1980"/>
    <s v="F"/>
    <m/>
    <s v="Clothing"/>
    <m/>
    <s v="Dry Goods Retail"/>
    <s v="Mercantile - Retail"/>
    <s v="Small Box"/>
    <b v="0"/>
    <s v="Sales"/>
    <n v="86"/>
    <s v="Storage - Low Bay"/>
    <n v="14"/>
    <s v="NA"/>
    <n v="0"/>
    <n v="0"/>
    <n v="0"/>
    <n v="0"/>
    <n v="3153"/>
    <n v="3153"/>
    <n v="0"/>
    <x v="4"/>
    <n v="100"/>
    <n v="0"/>
    <n v="0"/>
    <n v="100"/>
    <n v="0"/>
    <n v="0"/>
    <n v="0"/>
    <n v="1"/>
    <n v="0"/>
    <n v="0"/>
    <s v="S"/>
    <n v="0"/>
    <n v="5133"/>
    <n v="739"/>
    <s v="&lt; 6000 HDD"/>
    <n v="0"/>
    <n v="100"/>
    <n v="1"/>
    <s v="Yes"/>
    <n v="60"/>
    <n v="60"/>
    <n v="87.36"/>
    <n v="54.8"/>
    <n v="1"/>
    <n v="0"/>
    <n v="0"/>
    <s v="60-79 Hrs/Wk"/>
    <n v="50"/>
    <b v="1"/>
    <b v="1"/>
    <b v="0"/>
    <b v="0"/>
    <b v="0"/>
    <b v="0"/>
    <b v="0"/>
    <b v="0"/>
    <b v="0"/>
    <s v="NA"/>
    <s v="NA"/>
    <s v="NA"/>
    <s v="NA"/>
    <s v="Unknown"/>
    <s v="NA"/>
    <s v="NA"/>
    <s v="No"/>
    <s v="Yes"/>
    <n v="4"/>
    <n v="100"/>
    <s v="No"/>
    <s v="No"/>
    <s v="NA"/>
    <s v="NA"/>
    <s v="No"/>
    <s v="Yes"/>
    <s v="NA"/>
    <s v="NA"/>
    <s v="No"/>
    <s v="Yes"/>
    <n v="4"/>
    <n v="100"/>
    <s v="No"/>
    <s v="Unknown"/>
    <s v="NA"/>
    <s v="NA"/>
    <s v="Unknown"/>
    <s v="Yes"/>
    <s v="NA"/>
    <s v="NA"/>
    <s v="No"/>
    <s v="Yes"/>
    <s v="NA"/>
    <s v="NA"/>
    <s v="No"/>
    <s v="NA"/>
    <n v="0"/>
    <s v="NA"/>
    <n v="2077.846"/>
    <n v="48"/>
    <n v="100"/>
    <n v="0"/>
    <n v="0"/>
    <n v="0"/>
    <n v="0"/>
    <n v="0"/>
    <n v="0"/>
    <n v="0"/>
    <n v="0"/>
    <n v="100"/>
    <n v="0"/>
    <n v="0"/>
    <n v="0"/>
    <n v="997.36599999999999"/>
    <n v="100"/>
    <n v="0"/>
    <n v="0"/>
    <s v="S"/>
    <n v="0"/>
    <s v="Unknown"/>
    <n v="100"/>
    <n v="0"/>
    <n v="0"/>
    <n v="0"/>
    <n v="100"/>
    <n v="0"/>
    <n v="0"/>
    <n v="0"/>
    <n v="0"/>
    <n v="3153"/>
    <n v="100"/>
    <n v="0"/>
    <n v="0"/>
    <n v="0"/>
    <b v="0"/>
    <n v="0"/>
    <n v="100"/>
    <n v="0"/>
    <n v="0"/>
    <n v="0"/>
    <n v="1.7582739999999999"/>
    <n v="1.7582739999999999"/>
    <s v="NA"/>
    <n v="0"/>
    <n v="0"/>
    <n v="5543.8370000000004"/>
    <s v="NA"/>
    <n v="0"/>
    <n v="0"/>
    <n v="8.419746"/>
    <n v="10.33202"/>
    <s v="N"/>
    <n v="75"/>
    <n v="0"/>
    <n v="0"/>
    <n v="0"/>
    <n v="35.777540000000002"/>
    <n v="20.952470000000002"/>
    <n v="48.459919999999997"/>
    <n v="5.2408109999999999"/>
    <n v="2.0030480000000002"/>
    <n v="7.0985670000000001"/>
    <n v="58.981650000000002"/>
    <n v="77.044479999999993"/>
    <n v="44.441519999999997"/>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n v="0"/>
    <n v="0"/>
    <n v="0"/>
    <n v="61.754390000000001"/>
    <n v="66.666669999999996"/>
    <n v="61.754390000000001"/>
    <n v="38.245609999999999"/>
    <n v="33.333329999999997"/>
    <n v="38.245609999999999"/>
    <n v="0"/>
    <n v="0"/>
    <n v="0"/>
    <n v="0"/>
    <n v="0"/>
    <n v="0"/>
    <n v="41.018349999999998"/>
    <n v="22.95552"/>
    <n v="55.558480000000003"/>
    <n v="0"/>
    <n v="0"/>
    <n v="0"/>
    <n v="58.981650000000002"/>
    <n v="77.044479999999993"/>
    <n v="44.441519999999997"/>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NA"/>
    <s v="None"/>
    <s v="NA"/>
    <s v="NA"/>
    <s v="NA"/>
    <s v="NA"/>
    <s v="NA"/>
    <s v="NA"/>
    <s v="NA"/>
    <s v="NA"/>
    <s v="NA"/>
    <s v="NA"/>
    <s v="NA"/>
    <s v="DX - Air"/>
    <s v="NA"/>
    <s v="None"/>
    <s v="NA"/>
    <s v="NA"/>
    <s v="NA"/>
    <s v="NA"/>
    <s v="NA"/>
    <s v="NA"/>
    <s v="NA"/>
    <s v="NA"/>
    <b v="0"/>
    <b v="0"/>
    <b v="0"/>
    <b v="0"/>
    <b v="1"/>
    <b v="0"/>
    <b v="0"/>
    <b v="0"/>
    <b v="0"/>
    <b v="0"/>
    <b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1"/>
    <n v="0"/>
    <n v="0"/>
    <n v="0"/>
    <n v="0"/>
    <n v="1"/>
    <n v="0"/>
    <n v="0"/>
    <n v="0"/>
    <n v="1"/>
    <n v="8.2842640000000003"/>
    <n v="7.6149810000000002"/>
    <s v="actual"/>
    <n v="26120.28"/>
    <n v="24010.04"/>
    <n v="2031.4290000000001"/>
    <n v="1549.3119999999999"/>
    <n v="1542.116"/>
    <n v="1613.6949999999999"/>
    <n v="2241.5729999999999"/>
    <n v="2612.7840000000001"/>
    <n v="3921.9479999999999"/>
    <n v="3635.4290000000001"/>
    <n v="2586"/>
    <n v="1290.7139999999999"/>
    <n v="1404.375"/>
    <n v="1690.9090000000001"/>
    <n v="1722.2360000000001"/>
    <n v="1524.229"/>
    <n v="1636.846"/>
    <n v="1548.181"/>
    <n v="1735.4069999999999"/>
    <n v="2257.6790000000001"/>
    <n v="3322.4490000000001"/>
    <n v="3253.1410000000001"/>
    <n v="2082.8380000000002"/>
    <n v="1593.6210000000001"/>
    <n v="1614.5630000000001"/>
    <n v="1718.846"/>
    <n v="0.54451099999999997"/>
    <n v="0.83458699999999997"/>
    <s v="actual"/>
    <n v="1716.8420000000001"/>
    <n v="2631.453"/>
    <n v="417.91129999999998"/>
    <n v="288.5761"/>
    <n v="192.17449999999999"/>
    <n v="70.516670000000005"/>
    <n v="12.135249999999999"/>
    <n v="20.655740000000002"/>
    <n v="21.344259999999998"/>
    <n v="21.344259999999998"/>
    <n v="20.655740000000002"/>
    <n v="21.344259999999998"/>
    <n v="172.3912"/>
    <n v="457.79309999999998"/>
    <n v="509.06549999999999"/>
    <n v="383.97789999999998"/>
    <n v="302.46589999999998"/>
    <n v="189.16929999999999"/>
    <n v="88.176490000000001"/>
    <n v="27.683319999999998"/>
    <n v="4.1012320000000004"/>
    <n v="4.1012320000000004"/>
    <n v="57.417250000000003"/>
    <n v="197.8845"/>
    <n v="366.54759999999999"/>
    <n v="500.863"/>
  </r>
  <r>
    <x v="293"/>
    <x v="2"/>
    <s v="core"/>
    <x v="5"/>
    <x v="0"/>
    <s v="All Sizes"/>
    <s v="urban"/>
    <n v="33"/>
    <n v="450.19650000000001"/>
    <n v="715812.5"/>
    <n v="250534.39999999999"/>
    <n v="250534.39999999999"/>
    <n v="1980"/>
    <n v="1980"/>
    <s v="Pre-1980"/>
    <s v="F"/>
    <m/>
    <s v="Fast Food Restaurant"/>
    <m/>
    <s v="Restaurant"/>
    <s v="Food Service"/>
    <s v="Restaurant"/>
    <b v="0"/>
    <s v="Kitchen"/>
    <n v="35"/>
    <s v="Dining"/>
    <n v="35"/>
    <s v="Other"/>
    <n v="2"/>
    <n v="28"/>
    <n v="0"/>
    <n v="0"/>
    <n v="1590"/>
    <n v="1590"/>
    <n v="0"/>
    <x v="4"/>
    <n v="35"/>
    <n v="0"/>
    <n v="0"/>
    <n v="35"/>
    <n v="0"/>
    <n v="0"/>
    <n v="65"/>
    <n v="1"/>
    <n v="0"/>
    <n v="24"/>
    <s v="S"/>
    <n v="0"/>
    <n v="6839"/>
    <n v="303"/>
    <s v="6000-8000 HDD"/>
    <n v="100"/>
    <n v="0"/>
    <n v="0"/>
    <s v="No"/>
    <n v="84"/>
    <n v="84"/>
    <n v="56"/>
    <n v="84"/>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20"/>
    <n v="0"/>
    <n v="13"/>
    <n v="2860"/>
    <n v="28"/>
    <n v="100"/>
    <n v="0"/>
    <n v="0"/>
    <n v="0"/>
    <n v="0"/>
    <n v="0"/>
    <n v="0"/>
    <n v="0"/>
    <n v="0"/>
    <n v="100"/>
    <n v="0"/>
    <n v="0"/>
    <n v="0"/>
    <n v="800.8"/>
    <n v="0"/>
    <n v="100"/>
    <n v="0"/>
    <s v="P"/>
    <n v="0"/>
    <s v="Age of Building"/>
    <n v="100"/>
    <n v="0"/>
    <n v="0"/>
    <n v="0"/>
    <n v="100"/>
    <n v="0"/>
    <n v="0"/>
    <n v="0"/>
    <n v="0"/>
    <n v="1590"/>
    <n v="100"/>
    <n v="0"/>
    <n v="0"/>
    <n v="0"/>
    <b v="0"/>
    <n v="0"/>
    <n v="100"/>
    <n v="0"/>
    <n v="0"/>
    <n v="0"/>
    <n v="1.1559269999999999"/>
    <n v="1.1559269999999999"/>
    <s v="NA"/>
    <n v="1.7610000000000001E-2"/>
    <n v="5.6478039999999998"/>
    <n v="1837.924"/>
    <s v="NA"/>
    <n v="28"/>
    <n v="8980.0079999999998"/>
    <n v="7.8215399999999997"/>
    <n v="8"/>
    <s v="Y"/>
    <s v="NA"/>
    <n v="0"/>
    <n v="0"/>
    <n v="0"/>
    <n v="0"/>
    <n v="0"/>
    <n v="0"/>
    <n v="81.577309999999997"/>
    <n v="45.669240000000002"/>
    <n v="88.839359999999999"/>
    <n v="18.422689999999999"/>
    <n v="54.330759999999998"/>
    <n v="11.160640000000001"/>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61.269629999999999"/>
    <n v="75.984089999999995"/>
    <n v="61.269629999999999"/>
    <n v="0"/>
    <n v="0"/>
    <n v="0"/>
    <n v="38.730370000000001"/>
    <n v="24.015910000000002"/>
    <n v="38.730370000000001"/>
    <n v="0"/>
    <n v="0"/>
    <n v="0"/>
    <n v="81.577309999999997"/>
    <n v="45.669240000000002"/>
    <n v="88.839359999999999"/>
    <n v="5.5440040000000002"/>
    <n v="16.301929999999999"/>
    <n v="3.358609"/>
    <n v="0"/>
    <n v="0"/>
    <n v="0"/>
    <n v="12.878690000000001"/>
    <n v="38.028829999999999"/>
    <n v="7.8020259999999997"/>
    <s v="NA"/>
    <s v="NA"/>
    <s v="NA"/>
    <s v="NA"/>
    <s v="NA"/>
    <s v="NA"/>
    <s v="NA"/>
    <s v="NA"/>
    <s v="NA"/>
    <s v="NA"/>
    <s v="NA"/>
    <s v="NA"/>
    <s v="NA"/>
    <s v="NA"/>
    <s v="NA"/>
    <b v="0"/>
    <n v="0"/>
    <b v="0"/>
    <n v="0"/>
    <b v="0"/>
    <n v="0"/>
    <b v="0"/>
    <n v="0"/>
    <b v="1"/>
    <n v="100"/>
    <b v="0"/>
    <n v="0"/>
    <b v="0"/>
    <n v="0"/>
    <b v="0"/>
    <n v="0"/>
    <n v="95.100129999999993"/>
    <n v="88.936170000000004"/>
    <n v="89.181200000000004"/>
    <n v="0"/>
    <n v="0"/>
    <n v="0"/>
    <n v="0"/>
    <n v="0"/>
    <n v="0"/>
    <n v="4.8998660000000003"/>
    <n v="11.063829999999999"/>
    <n v="10.8188"/>
    <n v="0"/>
    <n v="0"/>
    <n v="0"/>
    <n v="0"/>
    <n v="0"/>
    <n v="0"/>
    <n v="0"/>
    <n v="0"/>
    <n v="0"/>
    <n v="4.8998660000000003"/>
    <n v="11.063829999999999"/>
    <n v="10.8188"/>
    <n v="0"/>
    <n v="0"/>
    <n v="0"/>
    <n v="0"/>
    <n v="0"/>
    <n v="0"/>
    <n v="0"/>
    <n v="0"/>
    <n v="0"/>
    <n v="95.100129999999993"/>
    <n v="88.936170000000004"/>
    <n v="89.181200000000004"/>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35"/>
    <n v="0"/>
    <s v="Heat Pump"/>
    <s v="Electricity"/>
    <s v="None"/>
    <s v="20+ Years"/>
    <s v="None"/>
    <s v="NA"/>
    <s v="NA"/>
    <s v="NA"/>
    <s v="NA"/>
    <s v="NA"/>
    <s v="NA"/>
    <s v="NA"/>
    <s v="NA"/>
    <s v="NA"/>
    <s v="NA"/>
    <s v="NA"/>
    <s v="DX - Air"/>
    <s v="20+ Years"/>
    <s v="None"/>
    <s v="NA"/>
    <s v="NA"/>
    <s v="NA"/>
    <s v="NA"/>
    <s v="NA"/>
    <s v="NA"/>
    <s v="NA"/>
    <s v="NA"/>
    <b v="0"/>
    <b v="0"/>
    <b v="0"/>
    <b v="0"/>
    <b v="0"/>
    <b v="1"/>
    <b v="0"/>
    <b v="0"/>
    <b v="0"/>
    <b v="0"/>
    <b v="0"/>
    <n v="12.9656"/>
    <n v="10"/>
    <n v="10"/>
    <n v="100"/>
    <n v="0"/>
    <n v="0"/>
    <n v="0"/>
    <n v="0"/>
    <n v="100"/>
    <n v="0"/>
    <n v="0"/>
    <s v="NA"/>
    <s v="NA"/>
    <s v="NA"/>
    <s v="NA"/>
    <s v="NA"/>
    <s v="NA"/>
    <s v="NA"/>
    <s v="NA"/>
    <s v="NA"/>
    <b v="0"/>
    <n v="0"/>
    <s v="NA"/>
    <s v="NA"/>
    <b v="1"/>
    <n v="132"/>
    <s v="CFL"/>
    <b v="0"/>
    <n v="0"/>
    <s v="NA"/>
    <s v="NA"/>
    <n v="0"/>
    <n v="0"/>
    <n v="1"/>
    <n v="1"/>
    <n v="0"/>
    <n v="0"/>
    <n v="2"/>
    <b v="0"/>
    <b v="0"/>
    <b v="0"/>
    <b v="1"/>
    <b v="0"/>
    <b v="0"/>
    <n v="552"/>
    <s v="N"/>
    <s v="N"/>
    <s v="G"/>
    <s v="G"/>
    <s v="N"/>
    <s v="N"/>
    <s v="N"/>
    <s v="NA"/>
    <s v="NA"/>
    <s v="NA"/>
    <s v="NA"/>
    <s v="NA"/>
    <s v="NA"/>
    <s v="NA"/>
    <s v="NA"/>
    <n v="0"/>
    <n v="0"/>
    <n v="0"/>
    <x v="1"/>
    <s v="NA"/>
    <s v="NA"/>
    <n v="0"/>
    <n v="0"/>
    <n v="0"/>
    <s v="NA"/>
    <s v="NA"/>
    <s v="NA"/>
    <s v="NA"/>
    <s v="NA"/>
    <s v="NA"/>
    <n v="0"/>
    <n v="0"/>
    <n v="0"/>
    <n v="0"/>
    <n v="0"/>
    <n v="1"/>
    <n v="0"/>
    <n v="0"/>
    <n v="0"/>
    <n v="0"/>
    <n v="80.180800000000005"/>
    <n v="78.791380000000004"/>
    <s v="actual"/>
    <n v="127487.5"/>
    <n v="125278.3"/>
    <n v="11548.5"/>
    <n v="10012.41"/>
    <n v="10641.25"/>
    <n v="10068.75"/>
    <n v="10676.76"/>
    <n v="10855.65"/>
    <n v="11713.25"/>
    <n v="11256.9"/>
    <n v="9788.5709999999999"/>
    <n v="9368.857"/>
    <n v="9937.5"/>
    <n v="11619.06"/>
    <n v="11218.43"/>
    <n v="9933.3320000000003"/>
    <n v="10713.19"/>
    <n v="10093.58"/>
    <n v="10141.83"/>
    <n v="9852.9259999999995"/>
    <n v="10572.41"/>
    <n v="10680.52"/>
    <n v="9914.143"/>
    <n v="10400.64"/>
    <n v="10548.86"/>
    <n v="11208.44"/>
    <n v="3.7272780000000001"/>
    <n v="3.8374440000000001"/>
    <s v="actual"/>
    <n v="5926.3720000000003"/>
    <n v="6101.5349999999999"/>
    <n v="719.57370000000003"/>
    <n v="573.5172"/>
    <n v="554.25"/>
    <n v="438.75"/>
    <n v="402.08819999999997"/>
    <n v="372.22210000000001"/>
    <n v="366.52300000000002"/>
    <n v="368.88099999999997"/>
    <n v="385.71429999999998"/>
    <n v="466.57139999999998"/>
    <n v="602.8125"/>
    <n v="675.46879999999999"/>
    <n v="684.99440000000004"/>
    <n v="576.1866"/>
    <n v="577.28599999999994"/>
    <n v="500.2457"/>
    <n v="450.40899999999999"/>
    <n v="389.79880000000003"/>
    <n v="363.08600000000001"/>
    <n v="362.47750000000002"/>
    <n v="406.22890000000001"/>
    <n v="510.65269999999998"/>
    <n v="597.30499999999995"/>
    <n v="682.8646"/>
  </r>
  <r>
    <x v="294"/>
    <x v="2"/>
    <s v="core"/>
    <x v="10"/>
    <x v="0"/>
    <s v="&lt;50,001"/>
    <s v="rural"/>
    <n v="47"/>
    <n v="42.418379999999999"/>
    <n v="1187715"/>
    <n v="1187715"/>
    <n v="605734.40000000002"/>
    <n v="1970"/>
    <n v="1970"/>
    <s v="Pre-1980"/>
    <s v="F"/>
    <m/>
    <s v="Nursing Home"/>
    <m/>
    <s v="Hotel-Motel"/>
    <s v="Lodging"/>
    <s v="Lodging"/>
    <b v="0"/>
    <s v="Guest Room"/>
    <n v="49"/>
    <s v="Assembly / Recreation"/>
    <n v="22"/>
    <s v="Office"/>
    <n v="5"/>
    <n v="20"/>
    <n v="0"/>
    <n v="0"/>
    <n v="28000"/>
    <n v="28000"/>
    <n v="0"/>
    <x v="1"/>
    <n v="100"/>
    <n v="0"/>
    <n v="0"/>
    <n v="51"/>
    <n v="100"/>
    <n v="0"/>
    <n v="0"/>
    <n v="1"/>
    <n v="0"/>
    <n v="42"/>
    <s v="S"/>
    <n v="0"/>
    <n v="5553"/>
    <n v="779"/>
    <s v="&lt; 6000 HDD"/>
    <n v="50"/>
    <n v="50"/>
    <n v="0"/>
    <s v="Yes"/>
    <n v="163.1"/>
    <n v="163.1"/>
    <n v="163.1"/>
    <n v="163.1"/>
    <n v="1"/>
    <n v="1"/>
    <n v="0.95"/>
    <s v="120-168 Hrs/Wk"/>
    <n v="52"/>
    <b v="1"/>
    <b v="1"/>
    <b v="0"/>
    <b v="1"/>
    <b v="0"/>
    <b v="0"/>
    <b v="0"/>
    <b v="0"/>
    <b v="0"/>
    <b v="1"/>
    <b v="0"/>
    <b v="0"/>
    <n v="5"/>
    <s v="No"/>
    <s v="NA"/>
    <s v="NA"/>
    <s v="Yes"/>
    <s v="No"/>
    <s v="NA"/>
    <s v="NA"/>
    <s v="Yes"/>
    <s v="No"/>
    <s v="NA"/>
    <s v="NA"/>
    <s v="Yes"/>
    <s v="No"/>
    <s v="NA"/>
    <s v="NA"/>
    <s v="Yes"/>
    <s v="No"/>
    <s v="NA"/>
    <s v="NA"/>
    <s v="Yes"/>
    <s v="No"/>
    <s v="NA"/>
    <s v="NA"/>
    <s v="No"/>
    <s v="No"/>
    <s v="NA"/>
    <s v="NA"/>
    <s v="Yes"/>
    <s v="No"/>
    <s v="NA"/>
    <s v="NA"/>
    <s v="No"/>
    <n v="960"/>
    <n v="0"/>
    <n v="9"/>
    <n v="8640"/>
    <n v="15"/>
    <n v="60"/>
    <n v="0"/>
    <n v="0"/>
    <n v="0"/>
    <n v="0"/>
    <n v="40"/>
    <n v="0"/>
    <n v="0"/>
    <n v="0"/>
    <n v="100"/>
    <n v="0"/>
    <n v="0"/>
    <n v="0"/>
    <n v="1296"/>
    <n v="100"/>
    <n v="0"/>
    <n v="0"/>
    <s v="P"/>
    <n v="75"/>
    <s v="Age of Building"/>
    <n v="100"/>
    <n v="0"/>
    <n v="0"/>
    <n v="0"/>
    <n v="100"/>
    <n v="0"/>
    <n v="0"/>
    <n v="0"/>
    <n v="0"/>
    <n v="32038.97"/>
    <n v="100"/>
    <n v="0"/>
    <n v="0"/>
    <n v="0"/>
    <b v="0"/>
    <n v="0"/>
    <n v="100"/>
    <n v="0"/>
    <n v="0"/>
    <n v="0"/>
    <n v="0.66983000000000004"/>
    <n v="0.66983000000000004"/>
    <s v="NA"/>
    <n v="9.2900000000000003E-4"/>
    <n v="3.2139999999999998E-3"/>
    <n v="18755.25"/>
    <s v="NA"/>
    <n v="26"/>
    <n v="90"/>
    <n v="8.4618970000000004"/>
    <n v="9"/>
    <s v="Y"/>
    <n v="1"/>
    <n v="0"/>
    <n v="0"/>
    <n v="0"/>
    <n v="42.233879999999999"/>
    <n v="54.046080000000003"/>
    <n v="58.667700000000004"/>
    <n v="17.1113"/>
    <n v="9.0958249999999996"/>
    <n v="23.769549999999999"/>
    <n v="9.4926139999999997"/>
    <n v="22.687090000000001"/>
    <n v="7.3353979999999996"/>
    <n v="0"/>
    <n v="0"/>
    <n v="0"/>
    <n v="0"/>
    <n v="0"/>
    <n v="0"/>
    <n v="0"/>
    <n v="0"/>
    <n v="0"/>
    <n v="31.162199999999999"/>
    <n v="14.171010000000001"/>
    <n v="10.227349999999999"/>
    <n v="0"/>
    <n v="0"/>
    <n v="0"/>
    <n v="0"/>
    <n v="0"/>
    <n v="0"/>
    <n v="100"/>
    <n v="100"/>
    <n v="100"/>
    <n v="100"/>
    <n v="100"/>
    <n v="100"/>
    <n v="0"/>
    <n v="0"/>
    <n v="0"/>
    <n v="0"/>
    <n v="0"/>
    <n v="0"/>
    <n v="100"/>
    <n v="100"/>
    <n v="100"/>
    <n v="0"/>
    <n v="0"/>
    <n v="0"/>
    <n v="0"/>
    <n v="0"/>
    <n v="0"/>
    <n v="0"/>
    <n v="0"/>
    <n v="0"/>
    <n v="0"/>
    <n v="0"/>
    <n v="0"/>
    <s v="NA"/>
    <s v="NA"/>
    <s v="NA"/>
    <s v="NA"/>
    <s v="NA"/>
    <s v="NA"/>
    <n v="33.718400000000003"/>
    <n v="57.997959999999999"/>
    <n v="33.718400000000003"/>
    <n v="24.045030000000001"/>
    <n v="21.346630000000001"/>
    <n v="24.045030000000001"/>
    <n v="2.407575"/>
    <n v="1.4249270000000001"/>
    <n v="2.407575"/>
    <n v="39.829000000000001"/>
    <n v="19.23048"/>
    <n v="39.829000000000001"/>
    <n v="0"/>
    <n v="0"/>
    <n v="0"/>
    <n v="15.763640000000001"/>
    <n v="29.011060000000001"/>
    <n v="15.763640000000001"/>
    <n v="0"/>
    <n v="0"/>
    <n v="0"/>
    <n v="84.236360000000005"/>
    <n v="70.988939999999999"/>
    <n v="84.236360000000005"/>
    <n v="0"/>
    <n v="0"/>
    <n v="0"/>
    <n v="59.345179999999999"/>
    <n v="63.1419"/>
    <n v="82.437250000000006"/>
    <n v="0"/>
    <n v="0"/>
    <n v="0"/>
    <n v="0"/>
    <n v="0"/>
    <n v="0"/>
    <n v="40.654820000000001"/>
    <n v="36.8581"/>
    <n v="17.56275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3.229929999999996"/>
    <n v="16.77007"/>
    <s v="Electric Resistance"/>
    <s v="Electricity"/>
    <s v="None"/>
    <s v="20+ Years"/>
    <s v="Electric Resistance"/>
    <s v="Electricity"/>
    <s v="None"/>
    <s v="10-19 Years"/>
    <n v="2"/>
    <s v="Natural Gas"/>
    <n v="152.5"/>
    <n v="11.5"/>
    <n v="18"/>
    <s v="SH"/>
    <s v="Y"/>
    <s v="Y"/>
    <s v="DX - Air"/>
    <s v="10-19 Years"/>
    <s v="DX - Air"/>
    <s v="10-19 Years"/>
    <s v="NA"/>
    <s v="NA"/>
    <s v="NA"/>
    <s v="NA"/>
    <s v="NA"/>
    <s v="NA"/>
    <s v="NA"/>
    <b v="0"/>
    <b v="0"/>
    <b v="0"/>
    <b v="0"/>
    <b v="0"/>
    <b v="1"/>
    <b v="0"/>
    <b v="1"/>
    <b v="0"/>
    <b v="0"/>
    <b v="0"/>
    <n v="305"/>
    <n v="10.327870000000001"/>
    <n v="18"/>
    <n v="0"/>
    <n v="0"/>
    <n v="100"/>
    <n v="0"/>
    <n v="0"/>
    <n v="0"/>
    <n v="100"/>
    <n v="0"/>
    <s v="NA"/>
    <s v="NA"/>
    <s v="NA"/>
    <s v="NA"/>
    <s v="NA"/>
    <s v="NA"/>
    <s v="NA"/>
    <s v="NA"/>
    <s v="NA"/>
    <b v="1"/>
    <n v="4"/>
    <n v="0"/>
    <s v="N"/>
    <b v="1"/>
    <n v="72"/>
    <s v="CFL"/>
    <b v="1"/>
    <n v="30"/>
    <n v="0"/>
    <s v="N"/>
    <n v="1"/>
    <n v="0"/>
    <n v="0"/>
    <n v="2"/>
    <n v="2"/>
    <n v="0"/>
    <n v="0"/>
    <b v="0"/>
    <b v="0"/>
    <b v="0"/>
    <b v="1"/>
    <b v="0"/>
    <b v="0"/>
    <n v="2850"/>
    <s v="E"/>
    <s v="G"/>
    <s v="N"/>
    <s v="G"/>
    <s v="G"/>
    <s v="E"/>
    <s v="E"/>
    <s v="NA"/>
    <s v="NA"/>
    <s v="NA"/>
    <b v="1"/>
    <s v="L"/>
    <n v="100"/>
    <n v="0"/>
    <n v="2"/>
    <s v="NA"/>
    <s v="NA"/>
    <n v="0"/>
    <x v="0"/>
    <n v="0"/>
    <s v="N"/>
    <n v="0"/>
    <n v="60"/>
    <n v="0"/>
    <b v="0"/>
    <b v="0"/>
    <s v="None"/>
    <b v="0"/>
    <b v="0"/>
    <s v="None"/>
    <n v="0"/>
    <n v="0"/>
    <n v="0"/>
    <n v="0"/>
    <n v="0"/>
    <n v="60"/>
    <n v="0"/>
    <n v="0"/>
    <n v="0"/>
    <n v="0"/>
    <n v="18.38026"/>
    <n v="17.829450000000001"/>
    <s v="actual"/>
    <n v="514647.3"/>
    <n v="499224.7"/>
    <n v="54212.41"/>
    <n v="42637.24"/>
    <n v="39194.480000000003"/>
    <n v="35217.800000000003"/>
    <n v="36418.06"/>
    <n v="39424"/>
    <n v="46821"/>
    <n v="46395"/>
    <n v="37042.76"/>
    <n v="35477.24"/>
    <n v="46556.13"/>
    <n v="55251.14"/>
    <n v="55704"/>
    <n v="45006.85"/>
    <n v="42182.25"/>
    <n v="34564.18"/>
    <n v="31564.59"/>
    <n v="33969.42"/>
    <n v="44305.56"/>
    <n v="41809"/>
    <n v="32350.05"/>
    <n v="36224.720000000001"/>
    <n v="45959.47"/>
    <n v="55584.6"/>
    <n v="0.95648900000000003"/>
    <n v="0.95750800000000003"/>
    <s v="actual"/>
    <n v="26781.69"/>
    <n v="26810.21"/>
    <n v="2846.069"/>
    <n v="2252.6030000000001"/>
    <n v="2446.5"/>
    <n v="2286.1329999999998"/>
    <n v="2248.1770000000001"/>
    <n v="2191.538"/>
    <n v="2430.752"/>
    <n v="2273.11"/>
    <n v="1831.806"/>
    <n v="1875.4839999999999"/>
    <n v="1936"/>
    <n v="2163.5160000000001"/>
    <n v="2390.3560000000002"/>
    <n v="2125.7530000000002"/>
    <n v="2305.556"/>
    <n v="2190.585"/>
    <n v="2222.2530000000002"/>
    <n v="2129.9340000000002"/>
    <n v="2191.9270000000001"/>
    <n v="2191.1779999999999"/>
    <n v="2141.9140000000002"/>
    <n v="2267.7420000000002"/>
    <n v="2263.4050000000002"/>
    <n v="2389.607"/>
  </r>
  <r>
    <x v="295"/>
    <x v="2"/>
    <s v="core"/>
    <x v="6"/>
    <x v="0"/>
    <s v="&lt;20,001"/>
    <s v="rural"/>
    <n v="27"/>
    <n v="1117.498"/>
    <n v="1408047"/>
    <n v="1408047"/>
    <n v="1408047"/>
    <n v="1967"/>
    <n v="1967"/>
    <s v="Pre-1980"/>
    <s v="F"/>
    <m/>
    <s v="Sales Office"/>
    <m/>
    <s v="Office"/>
    <s v="Office"/>
    <s v="Medium Office"/>
    <b v="0"/>
    <s v="Office"/>
    <n v="80"/>
    <s v="NA"/>
    <n v="0"/>
    <s v="NA"/>
    <n v="0"/>
    <n v="20"/>
    <n v="0"/>
    <n v="0"/>
    <n v="1260"/>
    <n v="1260"/>
    <n v="0"/>
    <x v="4"/>
    <n v="100"/>
    <n v="0"/>
    <n v="0"/>
    <n v="100"/>
    <n v="0"/>
    <n v="0"/>
    <n v="0"/>
    <n v="1"/>
    <n v="0"/>
    <n v="2"/>
    <s v="S"/>
    <n v="0"/>
    <n v="6737"/>
    <n v="564"/>
    <s v="6000-8000 HDD"/>
    <n v="100"/>
    <n v="0"/>
    <n v="0"/>
    <s v="No"/>
    <n v="40"/>
    <n v="50"/>
    <n v="50"/>
    <n v="50"/>
    <n v="0"/>
    <n v="0"/>
    <n v="0"/>
    <s v="&lt; 40 Hrs/Wk"/>
    <n v="52"/>
    <b v="1"/>
    <b v="0"/>
    <b v="0"/>
    <b v="0"/>
    <b v="0"/>
    <b v="0"/>
    <b v="0"/>
    <b v="0"/>
    <b v="0"/>
    <s v="NA"/>
    <s v="NA"/>
    <s v="NA"/>
    <s v="NA"/>
    <s v="Yes"/>
    <n v="9"/>
    <n v="100"/>
    <s v="Yes"/>
    <s v="Yes"/>
    <n v="9"/>
    <n v="100"/>
    <s v="Yes"/>
    <s v="Yes"/>
    <n v="9"/>
    <n v="100"/>
    <s v="Yes"/>
    <s v="Yes"/>
    <n v="9"/>
    <n v="100"/>
    <s v="Yes"/>
    <s v="No"/>
    <s v="NA"/>
    <s v="NA"/>
    <s v="No"/>
    <s v="No"/>
    <s v="NA"/>
    <s v="NA"/>
    <s v="No"/>
    <s v="No"/>
    <s v="NA"/>
    <s v="NA"/>
    <s v="No"/>
    <s v="No"/>
    <s v="NA"/>
    <s v="NA"/>
    <s v="No"/>
    <n v="200"/>
    <n v="0"/>
    <n v="9"/>
    <n v="1800"/>
    <n v="15"/>
    <n v="0"/>
    <n v="0"/>
    <n v="100"/>
    <n v="0"/>
    <n v="0"/>
    <n v="0"/>
    <n v="0"/>
    <n v="0"/>
    <n v="0"/>
    <n v="100"/>
    <n v="0"/>
    <n v="0"/>
    <n v="0"/>
    <n v="270"/>
    <n v="100"/>
    <n v="0"/>
    <n v="0"/>
    <s v="S"/>
    <n v="0"/>
    <s v="Age of Building"/>
    <n v="100"/>
    <n v="0"/>
    <n v="0"/>
    <n v="0"/>
    <n v="100"/>
    <n v="0"/>
    <n v="0"/>
    <n v="0"/>
    <n v="0"/>
    <n v="200"/>
    <n v="0"/>
    <n v="100"/>
    <n v="0"/>
    <n v="0"/>
    <b v="0"/>
    <n v="0"/>
    <n v="0"/>
    <n v="100"/>
    <n v="0"/>
    <n v="0"/>
    <n v="1.3160000000000001"/>
    <n v="1.3160000000000001"/>
    <s v="NA"/>
    <n v="0"/>
    <n v="0.26507900000000001"/>
    <n v="1658.16"/>
    <s v="NA"/>
    <n v="0"/>
    <n v="334"/>
    <n v="8.9088150000000006"/>
    <n v="9.1"/>
    <s v="Y"/>
    <n v="0"/>
    <n v="0"/>
    <n v="0"/>
    <n v="0"/>
    <n v="84.802430000000001"/>
    <n v="78.947370000000006"/>
    <n v="95.308589999999995"/>
    <n v="0"/>
    <n v="0"/>
    <n v="0"/>
    <n v="1.8237080000000001"/>
    <n v="10.52632"/>
    <n v="1.1401939999999999"/>
    <n v="0"/>
    <n v="0"/>
    <n v="0"/>
    <n v="0"/>
    <n v="0"/>
    <n v="0"/>
    <n v="0"/>
    <n v="0"/>
    <n v="0"/>
    <n v="13.373860000000001"/>
    <n v="10.52632"/>
    <n v="3.5512199999999998"/>
    <n v="0"/>
    <n v="0"/>
    <n v="0"/>
    <n v="0"/>
    <n v="0"/>
    <n v="0"/>
    <n v="100"/>
    <n v="100"/>
    <n v="100"/>
    <n v="100"/>
    <n v="100"/>
    <n v="100"/>
    <n v="0"/>
    <n v="0"/>
    <n v="0"/>
    <n v="0"/>
    <n v="0"/>
    <n v="0"/>
    <n v="100"/>
    <n v="100"/>
    <n v="100"/>
    <n v="0"/>
    <n v="0"/>
    <n v="0"/>
    <n v="0"/>
    <n v="0"/>
    <n v="0"/>
    <n v="0"/>
    <n v="0"/>
    <n v="0"/>
    <n v="0"/>
    <n v="0"/>
    <n v="0"/>
    <s v="NA"/>
    <s v="NA"/>
    <s v="NA"/>
    <s v="NA"/>
    <s v="NA"/>
    <s v="NA"/>
    <n v="0"/>
    <n v="0"/>
    <n v="0"/>
    <n v="0"/>
    <n v="0"/>
    <n v="0"/>
    <n v="100"/>
    <n v="100"/>
    <n v="100"/>
    <n v="0"/>
    <n v="0"/>
    <n v="0"/>
    <s v="NA"/>
    <s v="NA"/>
    <s v="NA"/>
    <s v="NA"/>
    <s v="NA"/>
    <s v="NA"/>
    <s v="NA"/>
    <s v="NA"/>
    <s v="NA"/>
    <s v="NA"/>
    <s v="NA"/>
    <s v="NA"/>
    <n v="0"/>
    <n v="0"/>
    <n v="0"/>
    <n v="84.802430000000001"/>
    <n v="78.947370000000006"/>
    <n v="95.308589999999995"/>
    <n v="0"/>
    <n v="0"/>
    <n v="0"/>
    <n v="0"/>
    <n v="0"/>
    <n v="0"/>
    <n v="15.197570000000001"/>
    <n v="21.052630000000001"/>
    <n v="4.691414"/>
    <s v="NA"/>
    <s v="NA"/>
    <s v="NA"/>
    <s v="NA"/>
    <s v="NA"/>
    <s v="NA"/>
    <s v="NA"/>
    <s v="NA"/>
    <s v="NA"/>
    <s v="NA"/>
    <s v="NA"/>
    <s v="NA"/>
    <s v="NA"/>
    <s v="NA"/>
    <s v="NA"/>
    <b v="0"/>
    <n v="0"/>
    <b v="0"/>
    <n v="0"/>
    <b v="0"/>
    <n v="0"/>
    <b v="0"/>
    <n v="0"/>
    <b v="1"/>
    <n v="100"/>
    <b v="0"/>
    <n v="0"/>
    <b v="0"/>
    <n v="0"/>
    <b v="0"/>
    <n v="0"/>
    <n v="18.56287"/>
    <n v="66.666669999999996"/>
    <n v="12.115729999999999"/>
    <n v="0"/>
    <n v="0"/>
    <n v="0"/>
    <n v="0"/>
    <n v="0"/>
    <n v="0"/>
    <n v="81.437129999999996"/>
    <n v="33.333329999999997"/>
    <n v="87.884270000000001"/>
    <n v="0"/>
    <n v="0"/>
    <n v="0"/>
    <n v="0"/>
    <n v="0"/>
    <n v="0"/>
    <n v="0"/>
    <n v="0"/>
    <n v="0"/>
    <n v="18.56287"/>
    <n v="66.666669999999996"/>
    <n v="12.115729999999999"/>
    <n v="0"/>
    <n v="0"/>
    <n v="0"/>
    <n v="81.437129999999996"/>
    <n v="33.333329999999997"/>
    <n v="87.884270000000001"/>
    <n v="0"/>
    <n v="0"/>
    <n v="0"/>
    <n v="0"/>
    <n v="0"/>
    <n v="0"/>
    <n v="0"/>
    <n v="0"/>
    <n v="0"/>
    <b v="1"/>
    <n v="81.437129999999996"/>
    <b v="0"/>
    <n v="0"/>
    <b v="0"/>
    <n v="0"/>
    <b v="0"/>
    <n v="0"/>
    <b v="0"/>
    <n v="0"/>
    <b v="1"/>
    <n v="18.56287"/>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Electric Resistance"/>
    <s v="Electricity"/>
    <s v="None"/>
    <s v="5-9 Years"/>
    <s v="Heat Pump"/>
    <s v="Electricity"/>
    <s v="None"/>
    <s v="5-9 Years"/>
    <s v="NA"/>
    <s v="NA"/>
    <s v="NA"/>
    <s v="NA"/>
    <s v="NA"/>
    <s v="NA"/>
    <s v="NA"/>
    <s v="NA"/>
    <s v="DX - Air"/>
    <s v="5-9 Years"/>
    <s v="DX - Air"/>
    <s v="5-9 Years"/>
    <s v="NA"/>
    <s v="NA"/>
    <s v="NA"/>
    <s v="NA"/>
    <s v="NA"/>
    <s v="NA"/>
    <s v="NA"/>
    <b v="0"/>
    <b v="0"/>
    <b v="0"/>
    <b v="0"/>
    <b v="1"/>
    <b v="0"/>
    <b v="0"/>
    <b v="0"/>
    <b v="0"/>
    <b v="0"/>
    <b v="0"/>
    <n v="7.0101810000000002"/>
    <s v="NA"/>
    <s v="NA"/>
    <n v="0"/>
    <n v="10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6"/>
    <n v="2"/>
    <n v="4"/>
    <n v="4"/>
    <n v="1"/>
    <n v="0"/>
    <n v="0"/>
    <n v="0"/>
    <n v="0"/>
    <n v="24.320329999999998"/>
    <n v="24.077030000000001"/>
    <s v="actual"/>
    <n v="30643.61"/>
    <n v="30337.05"/>
    <n v="5821.6769999999997"/>
    <n v="4186.8739999999998"/>
    <n v="2330.1149999999998"/>
    <n v="1515.402"/>
    <n v="1375.35"/>
    <n v="1506.5809999999999"/>
    <n v="1795.355"/>
    <n v="1803.8710000000001"/>
    <n v="1500.7739999999999"/>
    <n v="1810.194"/>
    <n v="2861.806"/>
    <n v="4135.6130000000003"/>
    <n v="5130.5519999999997"/>
    <n v="3818.36"/>
    <n v="2979.03"/>
    <n v="1832.34"/>
    <n v="1040.9580000000001"/>
    <n v="918.62789999999995"/>
    <n v="1588.1669999999999"/>
    <n v="1316.8140000000001"/>
    <n v="1127.9749999999999"/>
    <n v="2104.2359999999999"/>
    <n v="3597.692"/>
    <n v="4882.3"/>
    <s v="NA"/>
    <s v="NA"/>
    <s v="no gas"/>
    <s v="NA"/>
    <s v="NA"/>
    <s v="NA"/>
    <s v="NA"/>
    <s v="NA"/>
    <s v="NA"/>
    <s v="NA"/>
    <s v="NA"/>
    <s v="NA"/>
    <s v="NA"/>
    <s v="NA"/>
    <s v="NA"/>
    <s v="NA"/>
    <s v="NA"/>
    <s v="NA"/>
    <s v="NA"/>
    <s v="NA"/>
    <s v="NA"/>
    <s v="NA"/>
    <s v="NA"/>
    <s v="NA"/>
    <s v="NA"/>
    <s v="NA"/>
    <s v="NA"/>
    <s v="NA"/>
    <s v="NA"/>
  </r>
  <r>
    <x v="296"/>
    <x v="1"/>
    <s v="core"/>
    <x v="1"/>
    <x v="1"/>
    <s v="&lt;50,001"/>
    <s v="rural"/>
    <n v="61"/>
    <n v="143.53389999999999"/>
    <n v="679633.2"/>
    <n v="679633.2"/>
    <n v="679633.2"/>
    <n v="2006"/>
    <n v="2006"/>
    <s v="2004-2013"/>
    <s v="F"/>
    <m/>
    <s v="Pre-school"/>
    <m/>
    <s v="School"/>
    <s v="Education"/>
    <s v="K-12"/>
    <b v="0"/>
    <s v="Classroom"/>
    <n v="100"/>
    <s v="NA"/>
    <n v="0"/>
    <s v="NA"/>
    <n v="0"/>
    <n v="0"/>
    <n v="0"/>
    <n v="0"/>
    <n v="4735"/>
    <n v="4735"/>
    <n v="0"/>
    <x v="4"/>
    <n v="100"/>
    <n v="0"/>
    <n v="100"/>
    <n v="100"/>
    <n v="100"/>
    <n v="0"/>
    <n v="0"/>
    <n v="1"/>
    <n v="0"/>
    <n v="28"/>
    <s v="S"/>
    <n v="0"/>
    <n v="7604"/>
    <n v="373"/>
    <s v="6000-8000 HDD"/>
    <n v="100"/>
    <n v="0"/>
    <n v="0"/>
    <s v="Yes"/>
    <n v="65"/>
    <n v="65"/>
    <n v="65"/>
    <n v="65"/>
    <n v="0"/>
    <n v="0"/>
    <n v="0"/>
    <s v="60-79 Hrs/Wk"/>
    <n v="52"/>
    <b v="1"/>
    <b v="1"/>
    <b v="0"/>
    <b v="0"/>
    <b v="0"/>
    <b v="0"/>
    <b v="0"/>
    <b v="0"/>
    <b v="0"/>
    <s v="NA"/>
    <s v="NA"/>
    <s v="NA"/>
    <s v="NA"/>
    <s v="Yes"/>
    <n v="7"/>
    <n v="100"/>
    <s v="No"/>
    <s v="No"/>
    <s v="NA"/>
    <s v="NA"/>
    <s v="No"/>
    <s v="No"/>
    <s v="NA"/>
    <s v="NA"/>
    <s v="Yes"/>
    <s v="No"/>
    <s v="NA"/>
    <s v="NA"/>
    <s v="No"/>
    <s v="No"/>
    <s v="NA"/>
    <s v="NA"/>
    <s v="No"/>
    <s v="No"/>
    <s v="NA"/>
    <s v="NA"/>
    <s v="No"/>
    <s v="No"/>
    <s v="NA"/>
    <s v="NA"/>
    <s v="No"/>
    <s v="No"/>
    <s v="NA"/>
    <s v="NA"/>
    <s v="No"/>
    <n v="300"/>
    <n v="0"/>
    <n v="9"/>
    <n v="2700"/>
    <n v="20"/>
    <n v="100"/>
    <n v="0"/>
    <n v="0"/>
    <n v="0"/>
    <n v="0"/>
    <n v="0"/>
    <n v="0"/>
    <n v="0"/>
    <n v="0"/>
    <n v="100"/>
    <n v="0"/>
    <n v="0"/>
    <n v="0"/>
    <n v="540"/>
    <n v="0"/>
    <n v="100"/>
    <n v="0"/>
    <s v="P"/>
    <n v="25"/>
    <s v="5-10 years"/>
    <n v="100"/>
    <n v="0"/>
    <n v="0"/>
    <n v="0"/>
    <n v="0"/>
    <n v="0"/>
    <n v="0"/>
    <n v="100"/>
    <n v="0"/>
    <n v="5089.8109999999997"/>
    <n v="0"/>
    <n v="50"/>
    <n v="50"/>
    <n v="0"/>
    <b v="0"/>
    <n v="0"/>
    <n v="0"/>
    <n v="0"/>
    <n v="100"/>
    <n v="0"/>
    <n v="1.278986"/>
    <n v="1.278986"/>
    <s v="NA"/>
    <n v="0"/>
    <n v="0.173625"/>
    <n v="6056"/>
    <s v="NA"/>
    <n v="0"/>
    <n v="822.11329999999998"/>
    <n v="9"/>
    <n v="9"/>
    <s v="Y"/>
    <s v="NA"/>
    <n v="0"/>
    <n v="0"/>
    <n v="0"/>
    <n v="98.348749999999995"/>
    <n v="98.484849999999994"/>
    <n v="99.604889999999997"/>
    <n v="0"/>
    <n v="0"/>
    <n v="0"/>
    <n v="0"/>
    <n v="0"/>
    <n v="0"/>
    <n v="0"/>
    <n v="0"/>
    <n v="0"/>
    <n v="0"/>
    <n v="0"/>
    <n v="0"/>
    <n v="0"/>
    <n v="0"/>
    <n v="0"/>
    <n v="1.6512549999999999"/>
    <n v="1.5151520000000001"/>
    <n v="0.39511499999999999"/>
    <n v="0"/>
    <n v="0"/>
    <n v="0"/>
    <n v="0"/>
    <n v="0"/>
    <n v="0"/>
    <n v="100"/>
    <n v="100"/>
    <n v="100"/>
    <s v="NA"/>
    <s v="NA"/>
    <s v="NA"/>
    <s v="NA"/>
    <s v="NA"/>
    <s v="NA"/>
    <n v="0"/>
    <n v="0"/>
    <n v="0"/>
    <n v="100"/>
    <n v="100"/>
    <n v="100"/>
    <n v="0"/>
    <n v="0"/>
    <n v="0"/>
    <n v="0"/>
    <n v="0"/>
    <n v="0"/>
    <n v="0"/>
    <n v="0"/>
    <n v="0"/>
    <n v="0"/>
    <n v="0"/>
    <n v="0"/>
    <s v="NA"/>
    <s v="NA"/>
    <s v="NA"/>
    <s v="NA"/>
    <s v="NA"/>
    <s v="NA"/>
    <n v="0"/>
    <n v="0"/>
    <n v="0"/>
    <n v="1.3599730000000001"/>
    <n v="3.0769229999999999"/>
    <n v="1.3599730000000001"/>
    <n v="98.640029999999996"/>
    <n v="96.923079999999999"/>
    <n v="98.640029999999996"/>
    <n v="0"/>
    <n v="0"/>
    <n v="0"/>
    <s v="NA"/>
    <s v="NA"/>
    <s v="NA"/>
    <s v="NA"/>
    <s v="NA"/>
    <s v="NA"/>
    <s v="NA"/>
    <s v="NA"/>
    <s v="NA"/>
    <s v="NA"/>
    <s v="NA"/>
    <s v="NA"/>
    <n v="0"/>
    <n v="0"/>
    <n v="0"/>
    <n v="98.348749999999995"/>
    <n v="98.484849999999994"/>
    <n v="99.604889999999997"/>
    <n v="0"/>
    <n v="0"/>
    <n v="0"/>
    <n v="0"/>
    <n v="0"/>
    <n v="0"/>
    <n v="1.6512549999999999"/>
    <n v="1.5151520000000001"/>
    <n v="0.39511499999999999"/>
    <s v="NA"/>
    <s v="NA"/>
    <s v="NA"/>
    <s v="NA"/>
    <s v="NA"/>
    <s v="NA"/>
    <s v="NA"/>
    <s v="NA"/>
    <s v="NA"/>
    <s v="NA"/>
    <s v="NA"/>
    <s v="NA"/>
    <s v="NA"/>
    <s v="NA"/>
    <s v="NA"/>
    <b v="0"/>
    <n v="0"/>
    <b v="0"/>
    <n v="0"/>
    <b v="0"/>
    <n v="0"/>
    <b v="0"/>
    <n v="0"/>
    <b v="1"/>
    <n v="100"/>
    <b v="0"/>
    <n v="0"/>
    <b v="0"/>
    <n v="0"/>
    <b v="0"/>
    <n v="0"/>
    <n v="77.777780000000007"/>
    <n v="77.777780000000007"/>
    <n v="77.777780000000007"/>
    <n v="0"/>
    <n v="0"/>
    <n v="0"/>
    <n v="0"/>
    <n v="0"/>
    <n v="0"/>
    <n v="22.22222"/>
    <n v="22.22222"/>
    <n v="22.22222"/>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1"/>
    <b v="1"/>
    <n v="40"/>
    <n v="7"/>
    <n v="7"/>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3"/>
    <n v="0"/>
    <n v="0"/>
    <n v="1"/>
    <n v="2"/>
    <n v="0"/>
    <n v="0"/>
    <n v="0"/>
    <n v="0"/>
    <n v="9.8697759999999999"/>
    <n v="10.161149999999999"/>
    <s v="actual"/>
    <n v="46733.39"/>
    <n v="48113.03"/>
    <n v="4032.3870000000002"/>
    <n v="3276.0740000000001"/>
    <n v="4048.2809999999999"/>
    <n v="3583.29"/>
    <n v="3626.4189999999999"/>
    <n v="3416.7809999999999"/>
    <n v="4204.8320000000003"/>
    <n v="3985.4520000000002"/>
    <n v="4424.7160000000003"/>
    <n v="5269.7349999999997"/>
    <n v="2972.8649999999998"/>
    <n v="3892.5549999999998"/>
    <n v="4086.3119999999999"/>
    <n v="3690.8620000000001"/>
    <n v="4086.3119999999999"/>
    <n v="3954.4949999999999"/>
    <n v="4086.3119999999999"/>
    <n v="3954.4949999999999"/>
    <n v="4086.3119999999999"/>
    <n v="4086.3119999999999"/>
    <n v="3954.4949999999999"/>
    <n v="4086.3119999999999"/>
    <n v="3954.4949999999999"/>
    <n v="4086.3119999999999"/>
    <n v="0.30014800000000003"/>
    <n v="0.317272"/>
    <s v="actual"/>
    <n v="1421.2"/>
    <n v="1502.2819999999999"/>
    <n v="268.60000000000002"/>
    <n v="204.9"/>
    <n v="144"/>
    <n v="105.9375"/>
    <n v="54.256050000000002"/>
    <n v="25.12903"/>
    <n v="23.310749999999999"/>
    <n v="26.45758"/>
    <n v="52.159089999999999"/>
    <n v="100.6855"/>
    <n v="174.91300000000001"/>
    <n v="240.85149999999999"/>
    <n v="262.39210000000003"/>
    <n v="207.22380000000001"/>
    <n v="174.30420000000001"/>
    <n v="118.7723"/>
    <n v="74.922970000000007"/>
    <n v="33.319479999999999"/>
    <n v="12.433249999999999"/>
    <n v="15.63302"/>
    <n v="50.071240000000003"/>
    <n v="112.1909"/>
    <n v="185.9676"/>
    <n v="255.0515"/>
  </r>
  <r>
    <x v="297"/>
    <x v="1"/>
    <s v="core"/>
    <x v="4"/>
    <x v="0"/>
    <s v="20,001-100,000"/>
    <s v="rural"/>
    <n v="76"/>
    <n v="50.114919999999998"/>
    <n v="2231618"/>
    <n v="2231618"/>
    <n v="2231618"/>
    <n v="2000"/>
    <n v="2000"/>
    <s v="1981-2003"/>
    <s v="F"/>
    <m/>
    <s v="Recreation Center"/>
    <m/>
    <s v="Other"/>
    <s v="Public Assembly"/>
    <s v="Other"/>
    <b v="0"/>
    <s v="Assembly / Recreation"/>
    <n v="69"/>
    <s v="Other"/>
    <n v="8"/>
    <s v="Office"/>
    <n v="7"/>
    <n v="16"/>
    <n v="0"/>
    <n v="0"/>
    <n v="44530"/>
    <n v="44530"/>
    <n v="0"/>
    <x v="1"/>
    <n v="100"/>
    <n v="0"/>
    <n v="0"/>
    <n v="100"/>
    <n v="0"/>
    <n v="0"/>
    <n v="0"/>
    <n v="2"/>
    <n v="0"/>
    <n v="320"/>
    <s v="S"/>
    <n v="0"/>
    <n v="7604"/>
    <n v="373"/>
    <s v="6000-8000 HDD"/>
    <n v="100"/>
    <n v="0"/>
    <n v="0"/>
    <s v="Yes"/>
    <n v="142"/>
    <n v="142"/>
    <n v="168"/>
    <n v="146"/>
    <n v="1"/>
    <n v="1"/>
    <n v="0"/>
    <s v="120-168 Hrs/Wk"/>
    <n v="52"/>
    <b v="1"/>
    <b v="1"/>
    <b v="0"/>
    <b v="0"/>
    <b v="0"/>
    <b v="0"/>
    <b v="0"/>
    <b v="0"/>
    <b v="0"/>
    <s v="NA"/>
    <s v="NA"/>
    <s v="NA"/>
    <s v="NA"/>
    <s v="Yes"/>
    <n v="7"/>
    <n v="10"/>
    <s v="No"/>
    <s v="Yes"/>
    <n v="7"/>
    <n v="10"/>
    <s v="No"/>
    <s v="No"/>
    <s v="NA"/>
    <s v="NA"/>
    <s v="No"/>
    <s v="Yes"/>
    <n v="7"/>
    <n v="10"/>
    <s v="Yes"/>
    <s v="No"/>
    <s v="NA"/>
    <s v="NA"/>
    <s v="No"/>
    <s v="No"/>
    <s v="NA"/>
    <s v="NA"/>
    <s v="No"/>
    <s v="No"/>
    <s v="NA"/>
    <s v="NA"/>
    <s v="No"/>
    <s v="No"/>
    <s v="NA"/>
    <s v="NA"/>
    <s v="No"/>
    <n v="820"/>
    <n v="780"/>
    <n v="15"/>
    <n v="24000"/>
    <n v="31"/>
    <n v="0"/>
    <n v="0"/>
    <n v="55.5"/>
    <n v="0"/>
    <n v="0"/>
    <n v="44.5"/>
    <n v="0"/>
    <n v="0"/>
    <n v="100"/>
    <n v="0"/>
    <n v="0"/>
    <n v="0"/>
    <n v="0"/>
    <n v="7440"/>
    <n v="0"/>
    <n v="100"/>
    <n v="0"/>
    <s v="S"/>
    <n v="0"/>
    <s v="Age of Building"/>
    <n v="100"/>
    <n v="0"/>
    <n v="0"/>
    <n v="0"/>
    <n v="0"/>
    <n v="0"/>
    <n v="100"/>
    <n v="0"/>
    <n v="0"/>
    <n v="29000"/>
    <n v="100"/>
    <n v="0"/>
    <n v="0"/>
    <n v="0"/>
    <b v="1"/>
    <n v="2"/>
    <n v="100"/>
    <n v="0"/>
    <n v="0"/>
    <n v="0"/>
    <n v="1.0968230000000001"/>
    <n v="1.0968230000000001"/>
    <s v="NA"/>
    <n v="0"/>
    <n v="0.220997"/>
    <n v="48841.52"/>
    <s v="NA"/>
    <n v="0"/>
    <n v="9841"/>
    <n v="16.543410000000002"/>
    <n v="17.421119999999998"/>
    <s v="Y"/>
    <s v="NA"/>
    <n v="34.922080000000001"/>
    <n v="23.308990000000001"/>
    <n v="39.677169999999997"/>
    <n v="13.339880000000001"/>
    <n v="28.051480000000002"/>
    <n v="15.156269999999999"/>
    <n v="0"/>
    <n v="0"/>
    <n v="0"/>
    <n v="13.64392"/>
    <n v="33.881450000000001"/>
    <n v="8.6234190000000002"/>
    <n v="0"/>
    <n v="0"/>
    <n v="0"/>
    <n v="33.888550000000002"/>
    <n v="7.9987339999999998"/>
    <n v="35.41422"/>
    <n v="0"/>
    <n v="0"/>
    <n v="0"/>
    <n v="4.2055680000000004"/>
    <n v="6.7593480000000001"/>
    <n v="1.1289180000000001"/>
    <n v="0"/>
    <n v="0"/>
    <n v="0"/>
    <n v="0"/>
    <n v="0"/>
    <n v="0"/>
    <n v="100"/>
    <n v="100"/>
    <n v="100"/>
    <n v="100"/>
    <n v="100"/>
    <n v="100"/>
    <n v="0"/>
    <n v="0"/>
    <n v="0"/>
    <n v="0"/>
    <n v="0"/>
    <n v="0"/>
    <n v="51.95534"/>
    <n v="42.607170000000004"/>
    <n v="51.95534"/>
    <n v="0"/>
    <n v="0"/>
    <n v="0"/>
    <n v="0"/>
    <n v="0"/>
    <n v="0"/>
    <n v="48.04466"/>
    <n v="57.392829999999996"/>
    <n v="48.04466"/>
    <n v="0"/>
    <n v="0"/>
    <n v="0"/>
    <n v="0"/>
    <n v="0"/>
    <n v="0"/>
    <n v="100"/>
    <n v="100"/>
    <n v="100"/>
    <n v="37.938249999999996"/>
    <n v="55.733620000000002"/>
    <n v="37.938249999999996"/>
    <n v="51.021239999999999"/>
    <n v="38.685589999999998"/>
    <n v="51.021239999999999"/>
    <n v="11.040509999999999"/>
    <n v="5.5807960000000003"/>
    <n v="11.040509999999999"/>
    <n v="0"/>
    <n v="0"/>
    <n v="0"/>
    <s v="NA"/>
    <s v="NA"/>
    <s v="NA"/>
    <s v="NA"/>
    <s v="NA"/>
    <s v="NA"/>
    <s v="NA"/>
    <s v="NA"/>
    <s v="NA"/>
    <s v="NA"/>
    <s v="NA"/>
    <s v="NA"/>
    <n v="33.888550000000002"/>
    <n v="7.9987339999999998"/>
    <n v="35.41422"/>
    <n v="48.261960000000002"/>
    <n v="51.360469999999999"/>
    <n v="54.833440000000003"/>
    <n v="13.35798"/>
    <n v="33.454070000000002"/>
    <n v="7.6482250000000001"/>
    <n v="2.0205510000000002"/>
    <n v="3.879381"/>
    <n v="0.54238500000000001"/>
    <n v="2.470955"/>
    <n v="3.3073410000000001"/>
    <n v="1.5617270000000001"/>
    <n v="0"/>
    <n v="0"/>
    <n v="0"/>
    <n v="0"/>
    <n v="0"/>
    <n v="0"/>
    <n v="0"/>
    <n v="0"/>
    <n v="0"/>
    <n v="100"/>
    <n v="100"/>
    <n v="100"/>
    <n v="0"/>
    <n v="0"/>
    <n v="0"/>
    <b v="0"/>
    <n v="0"/>
    <b v="0"/>
    <n v="0"/>
    <b v="0"/>
    <n v="0"/>
    <b v="0"/>
    <n v="0"/>
    <b v="1"/>
    <n v="100"/>
    <b v="0"/>
    <n v="0"/>
    <b v="0"/>
    <n v="0"/>
    <b v="0"/>
    <n v="0"/>
    <n v="31.968299999999999"/>
    <n v="54.545450000000002"/>
    <n v="31.968299999999999"/>
    <n v="61.528300000000002"/>
    <n v="34.090910000000001"/>
    <n v="61.528300000000002"/>
    <n v="0"/>
    <n v="0"/>
    <n v="0"/>
    <n v="6.5034039999999997"/>
    <n v="11.36364"/>
    <n v="6.5034039999999997"/>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n v="13"/>
    <n v="3"/>
    <n v="0"/>
    <n v="100"/>
    <s v="Furnace"/>
    <s v="Natural Gas"/>
    <s v="None"/>
    <s v="10-19 Years"/>
    <s v="Boiler"/>
    <s v="Natural Gas"/>
    <s v="Natural Gas"/>
    <s v="10-19 Years"/>
    <n v="1"/>
    <s v="Natural Gas"/>
    <n v="2100"/>
    <n v="13"/>
    <n v="13"/>
    <s v="C"/>
    <s v="N"/>
    <s v="N"/>
    <s v="DX - Air"/>
    <s v="10-19 Years"/>
    <s v="DX - Air"/>
    <s v="10-19 Years"/>
    <s v="NA"/>
    <s v="NA"/>
    <s v="NA"/>
    <s v="NA"/>
    <s v="NA"/>
    <s v="NA"/>
    <s v="NA"/>
    <b v="1"/>
    <b v="0"/>
    <b v="0"/>
    <b v="0"/>
    <b v="0"/>
    <b v="0"/>
    <b v="0"/>
    <b v="1"/>
    <b v="0"/>
    <b v="0"/>
    <b v="0"/>
    <n v="2100"/>
    <n v="13"/>
    <n v="13"/>
    <n v="0"/>
    <n v="0"/>
    <n v="10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0"/>
    <s v="N"/>
    <n v="0"/>
    <n v="0"/>
    <n v="0"/>
    <n v="0"/>
    <n v="0"/>
    <n v="0"/>
    <x v="0"/>
    <n v="0"/>
    <s v="N"/>
    <n v="0"/>
    <n v="0"/>
    <n v="0"/>
    <b v="1"/>
    <b v="1"/>
    <s v="Natural Gas"/>
    <b v="1"/>
    <b v="1"/>
    <s v="Natural Gas"/>
    <n v="0"/>
    <n v="0"/>
    <n v="0"/>
    <n v="0"/>
    <n v="0"/>
    <n v="14"/>
    <n v="0"/>
    <n v="0"/>
    <n v="0"/>
    <n v="0"/>
    <n v="12.521129999999999"/>
    <n v="0.69412600000000002"/>
    <s v="model"/>
    <n v="557565.9"/>
    <n v="30909.43"/>
    <s v="NA"/>
    <s v="NA"/>
    <s v="NA"/>
    <s v="NA"/>
    <s v="NA"/>
    <s v="NA"/>
    <s v="NA"/>
    <s v="NA"/>
    <s v="NA"/>
    <s v="NA"/>
    <s v="NA"/>
    <s v="NA"/>
    <s v="NA"/>
    <s v="NA"/>
    <s v="NA"/>
    <s v="NA"/>
    <s v="NA"/>
    <s v="NA"/>
    <s v="NA"/>
    <s v="NA"/>
    <s v="NA"/>
    <s v="NA"/>
    <s v="NA"/>
    <s v="NA"/>
    <n v="0.60214100000000004"/>
    <n v="4.1265000000000003E-2"/>
    <s v="model"/>
    <n v="26813.32"/>
    <n v="1837.5429999999999"/>
    <s v="NA"/>
    <s v="NA"/>
    <s v="NA"/>
    <s v="NA"/>
    <s v="NA"/>
    <s v="NA"/>
    <s v="NA"/>
    <s v="NA"/>
    <s v="NA"/>
    <s v="NA"/>
    <s v="NA"/>
    <s v="NA"/>
    <s v="NA"/>
    <s v="NA"/>
    <s v="NA"/>
    <s v="NA"/>
    <s v="NA"/>
    <s v="NA"/>
    <s v="NA"/>
    <s v="NA"/>
    <s v="NA"/>
    <s v="NA"/>
    <s v="NA"/>
    <s v="NA"/>
  </r>
  <r>
    <x v="298"/>
    <x v="1"/>
    <s v="core"/>
    <x v="8"/>
    <x v="0"/>
    <s v="&lt;20,001"/>
    <s v="rural"/>
    <n v="7"/>
    <n v="1200.95"/>
    <n v="2541210"/>
    <n v="1829671"/>
    <n v="1829671"/>
    <n v="1965"/>
    <n v="1965"/>
    <s v="Pre-1980"/>
    <s v="F"/>
    <m/>
    <s v="Other Specialty Merchandise"/>
    <s v="Video Rental"/>
    <s v="Dry Goods Retail"/>
    <s v="Mercantile - Retail"/>
    <s v="Small Box"/>
    <b v="0"/>
    <s v="Sales"/>
    <n v="72"/>
    <s v="Storage - Low Bay"/>
    <n v="26"/>
    <s v="Office"/>
    <n v="2"/>
    <n v="0"/>
    <n v="0"/>
    <n v="0"/>
    <n v="2116"/>
    <n v="2116"/>
    <n v="0"/>
    <x v="4"/>
    <n v="72"/>
    <n v="0"/>
    <n v="100"/>
    <n v="72"/>
    <n v="100"/>
    <n v="0"/>
    <n v="28"/>
    <n v="1"/>
    <n v="0"/>
    <n v="0"/>
    <s v="S"/>
    <n v="0"/>
    <n v="5608"/>
    <n v="748"/>
    <s v="&lt; 6000 HDD"/>
    <n v="100"/>
    <n v="0"/>
    <n v="0"/>
    <s v="No"/>
    <n v="56"/>
    <n v="56"/>
    <n v="56"/>
    <n v="56"/>
    <n v="1"/>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s v="NA"/>
    <n v="0"/>
    <n v="10"/>
    <n v="1394.4570000000001"/>
    <n v="93"/>
    <n v="0"/>
    <n v="0"/>
    <n v="100"/>
    <n v="0"/>
    <n v="0"/>
    <n v="0"/>
    <n v="0"/>
    <n v="0"/>
    <n v="0"/>
    <n v="0"/>
    <n v="100"/>
    <n v="0"/>
    <n v="0"/>
    <n v="1296.845"/>
    <n v="100"/>
    <n v="0"/>
    <n v="0"/>
    <s v="S"/>
    <n v="0"/>
    <s v="Age of Building"/>
    <n v="100"/>
    <n v="0"/>
    <n v="0"/>
    <n v="0"/>
    <n v="88.172039999999996"/>
    <n v="0"/>
    <n v="0"/>
    <n v="0"/>
    <n v="11.827959999999999"/>
    <n v="2116"/>
    <n v="100"/>
    <n v="0"/>
    <n v="0"/>
    <n v="0"/>
    <b v="0"/>
    <n v="0"/>
    <n v="100"/>
    <n v="0"/>
    <n v="0"/>
    <n v="0"/>
    <n v="0.87608799999999998"/>
    <n v="0.87608799999999998"/>
    <s v="NA"/>
    <n v="0"/>
    <n v="0"/>
    <n v="1853.8019999999999"/>
    <s v="NA"/>
    <n v="0"/>
    <n v="0"/>
    <n v="9.7409970000000001"/>
    <n v="10"/>
    <s v="N"/>
    <n v="0"/>
    <n v="0"/>
    <n v="0"/>
    <n v="0"/>
    <n v="73.823710000000005"/>
    <n v="71.576700000000002"/>
    <n v="81.487679999999997"/>
    <n v="11.985099999999999"/>
    <n v="5.7179279999999997"/>
    <n v="13.229329999999999"/>
    <n v="4.4785880000000002"/>
    <n v="9.7308730000000008"/>
    <n v="2.7500279999999999"/>
    <n v="0"/>
    <n v="0"/>
    <n v="0"/>
    <n v="0"/>
    <n v="0"/>
    <n v="0"/>
    <n v="0"/>
    <n v="0"/>
    <n v="0"/>
    <n v="9.7126009999999994"/>
    <n v="12.974500000000001"/>
    <n v="2.5329619999999999"/>
    <n v="0"/>
    <n v="0"/>
    <n v="0"/>
    <s v="NA"/>
    <s v="NA"/>
    <s v="NA"/>
    <s v="NA"/>
    <s v="NA"/>
    <s v="NA"/>
    <n v="100"/>
    <n v="100"/>
    <n v="100"/>
    <n v="0"/>
    <n v="0"/>
    <n v="0"/>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85.808809999999994"/>
    <n v="77.294629999999998"/>
    <n v="94.717010000000002"/>
    <n v="0"/>
    <n v="0"/>
    <n v="0"/>
    <n v="0"/>
    <n v="0"/>
    <n v="0"/>
    <n v="14.191190000000001"/>
    <n v="22.705369999999998"/>
    <n v="5.282989999999999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Y"/>
    <s v="NA"/>
    <s v="NA"/>
    <n v="0"/>
    <n v="72"/>
    <s v="Furnace"/>
    <s v="Natural Gas"/>
    <s v="None"/>
    <s v="20+ Years"/>
    <s v="None"/>
    <s v="NA"/>
    <s v="NA"/>
    <s v="NA"/>
    <s v="NA"/>
    <s v="NA"/>
    <s v="NA"/>
    <s v="NA"/>
    <s v="NA"/>
    <s v="NA"/>
    <s v="NA"/>
    <s v="NA"/>
    <s v="Evaporative"/>
    <s v="10-19 Years"/>
    <s v="None"/>
    <s v="NA"/>
    <s v="NA"/>
    <s v="NA"/>
    <s v="NA"/>
    <s v="NA"/>
    <s v="NA"/>
    <s v="NA"/>
    <s v="NA"/>
    <b v="0"/>
    <b v="0"/>
    <b v="0"/>
    <b v="0"/>
    <b v="1"/>
    <b v="0"/>
    <b v="0"/>
    <b v="0"/>
    <b v="0"/>
    <b v="0"/>
    <b v="0"/>
    <n v="5.1180000000000003"/>
    <n v="10"/>
    <n v="10"/>
    <n v="0"/>
    <n v="100"/>
    <n v="0"/>
    <n v="0"/>
    <n v="0"/>
    <n v="100"/>
    <n v="0"/>
    <n v="0"/>
    <s v="NA"/>
    <s v="NA"/>
    <s v="NA"/>
    <s v="NA"/>
    <s v="NA"/>
    <s v="NA"/>
    <s v="NA"/>
    <s v="NA"/>
    <s v="NA"/>
    <s v="NA"/>
    <s v="NA"/>
    <s v="NA"/>
    <s v="NA"/>
    <s v="NA"/>
    <s v="NA"/>
    <s v="NA"/>
    <s v="NA"/>
    <s v="NA"/>
    <s v="NA"/>
    <s v="NA"/>
    <n v="1"/>
    <n v="0"/>
    <n v="0"/>
    <n v="1"/>
    <n v="0"/>
    <n v="3"/>
    <n v="1"/>
    <b v="0"/>
    <b v="0"/>
    <b v="0"/>
    <b v="0"/>
    <b v="0"/>
    <b v="0"/>
    <n v="0"/>
    <s v="NA"/>
    <s v="NA"/>
    <s v="NA"/>
    <s v="NA"/>
    <s v="NA"/>
    <s v="NA"/>
    <s v="NA"/>
    <n v="0"/>
    <n v="0"/>
    <n v="0"/>
    <s v="NA"/>
    <s v="NA"/>
    <s v="NA"/>
    <s v="NA"/>
    <s v="NA"/>
    <n v="0"/>
    <n v="0"/>
    <n v="0"/>
    <x v="1"/>
    <s v="NA"/>
    <s v="NA"/>
    <n v="0"/>
    <n v="0"/>
    <n v="0"/>
    <s v="NA"/>
    <s v="NA"/>
    <s v="NA"/>
    <s v="NA"/>
    <s v="NA"/>
    <s v="NA"/>
    <n v="1"/>
    <n v="0"/>
    <n v="0"/>
    <n v="0"/>
    <n v="0"/>
    <n v="1"/>
    <n v="0"/>
    <n v="0"/>
    <n v="0"/>
    <n v="0"/>
    <n v="9.2216670000000001"/>
    <n v="42.873600000000003"/>
    <s v="model"/>
    <n v="19513.05"/>
    <n v="90720.53"/>
    <s v="NA"/>
    <s v="NA"/>
    <s v="NA"/>
    <s v="NA"/>
    <s v="NA"/>
    <s v="NA"/>
    <s v="NA"/>
    <s v="NA"/>
    <s v="NA"/>
    <s v="NA"/>
    <s v="NA"/>
    <s v="NA"/>
    <s v="NA"/>
    <s v="NA"/>
    <s v="NA"/>
    <s v="NA"/>
    <s v="NA"/>
    <s v="NA"/>
    <s v="NA"/>
    <s v="NA"/>
    <s v="NA"/>
    <s v="NA"/>
    <s v="NA"/>
    <s v="NA"/>
    <n v="0.24366499999999999"/>
    <n v="2.7880120000000002"/>
    <s v="model"/>
    <n v="515.59529999999995"/>
    <n v="5899.433"/>
    <s v="NA"/>
    <s v="NA"/>
    <s v="NA"/>
    <s v="NA"/>
    <s v="NA"/>
    <s v="NA"/>
    <s v="NA"/>
    <s v="NA"/>
    <s v="NA"/>
    <s v="NA"/>
    <s v="NA"/>
    <s v="NA"/>
    <s v="NA"/>
    <s v="NA"/>
    <s v="NA"/>
    <s v="NA"/>
    <s v="NA"/>
    <s v="NA"/>
    <s v="NA"/>
    <s v="NA"/>
    <s v="NA"/>
    <s v="NA"/>
    <s v="NA"/>
    <s v="NA"/>
  </r>
  <r>
    <x v="299"/>
    <x v="2"/>
    <s v="core"/>
    <x v="11"/>
    <x v="0"/>
    <s v="&lt;5,001"/>
    <s v="rural"/>
    <n v="17"/>
    <n v="115.53279999999999"/>
    <n v="161746"/>
    <n v="161746"/>
    <n v="161746"/>
    <n v="1984"/>
    <n v="1984"/>
    <s v="1981-2003"/>
    <s v="F"/>
    <m/>
    <s v="Convenience Store (&lt;"/>
    <m/>
    <s v="Grocery"/>
    <s v="Food Sales"/>
    <s v="MiniMart"/>
    <b v="0"/>
    <s v="Sales"/>
    <n v="100"/>
    <s v="NA"/>
    <n v="0"/>
    <s v="NA"/>
    <n v="0"/>
    <n v="0"/>
    <n v="0"/>
    <n v="0"/>
    <n v="1400"/>
    <n v="1400"/>
    <n v="0"/>
    <x v="4"/>
    <n v="100"/>
    <n v="0"/>
    <n v="100"/>
    <n v="100"/>
    <n v="100"/>
    <n v="0"/>
    <n v="0"/>
    <n v="1"/>
    <n v="0"/>
    <n v="15"/>
    <s v="S"/>
    <n v="0"/>
    <n v="5133"/>
    <n v="739"/>
    <s v="&lt; 6000 HDD"/>
    <n v="100"/>
    <n v="0"/>
    <n v="0"/>
    <s v="No"/>
    <n v="168"/>
    <n v="168"/>
    <n v="168"/>
    <n v="168"/>
    <n v="1"/>
    <n v="1"/>
    <n v="1"/>
    <s v="120-168 Hrs/Wk"/>
    <n v="52"/>
    <b v="1"/>
    <b v="0"/>
    <b v="0"/>
    <b v="0"/>
    <b v="0"/>
    <b v="0"/>
    <b v="0"/>
    <b v="0"/>
    <b v="0"/>
    <s v="NA"/>
    <s v="NA"/>
    <s v="NA"/>
    <s v="NA"/>
    <s v="No"/>
    <s v="NA"/>
    <s v="NA"/>
    <s v="Yes"/>
    <s v="No"/>
    <s v="NA"/>
    <s v="NA"/>
    <s v="Yes"/>
    <s v="No"/>
    <s v="NA"/>
    <s v="NA"/>
    <s v="No"/>
    <s v="No"/>
    <s v="NA"/>
    <s v="NA"/>
    <s v="No"/>
    <s v="No"/>
    <s v="NA"/>
    <s v="NA"/>
    <s v="No"/>
    <s v="No"/>
    <s v="NA"/>
    <s v="NA"/>
    <s v="No"/>
    <s v="No"/>
    <s v="NA"/>
    <s v="NA"/>
    <s v="No"/>
    <s v="No"/>
    <s v="NA"/>
    <s v="NA"/>
    <s v="No"/>
    <n v="150"/>
    <n v="0"/>
    <n v="10"/>
    <n v="1500"/>
    <n v="20"/>
    <n v="0"/>
    <n v="0"/>
    <n v="0"/>
    <n v="100"/>
    <n v="0"/>
    <n v="0"/>
    <n v="0"/>
    <n v="0"/>
    <n v="0"/>
    <n v="100"/>
    <n v="0"/>
    <n v="0"/>
    <n v="0"/>
    <n v="300"/>
    <n v="0"/>
    <n v="100"/>
    <n v="0"/>
    <s v="P"/>
    <n v="0"/>
    <s v="Age of Building"/>
    <n v="100"/>
    <n v="0"/>
    <n v="0"/>
    <n v="0"/>
    <n v="100"/>
    <n v="0"/>
    <n v="0"/>
    <n v="0"/>
    <n v="0"/>
    <n v="1400"/>
    <n v="100"/>
    <n v="0"/>
    <n v="0"/>
    <n v="0"/>
    <b v="0"/>
    <n v="0"/>
    <n v="100"/>
    <n v="0"/>
    <n v="0"/>
    <n v="0"/>
    <n v="1.8285709999999999"/>
    <n v="1.8285709999999999"/>
    <s v="NA"/>
    <n v="0.13785700000000001"/>
    <n v="0.84285699999999997"/>
    <n v="2560"/>
    <s v="NA"/>
    <n v="193"/>
    <n v="1180"/>
    <n v="10"/>
    <n v="10"/>
    <s v="Y"/>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100"/>
    <n v="100"/>
    <n v="100"/>
    <n v="0"/>
    <n v="0"/>
    <n v="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Unknown"/>
    <s v="Electricity"/>
    <s v="None"/>
    <s v="NA"/>
    <s v="None"/>
    <s v="NA"/>
    <s v="NA"/>
    <s v="NA"/>
    <s v="NA"/>
    <s v="NA"/>
    <s v="NA"/>
    <s v="NA"/>
    <s v="NA"/>
    <s v="NA"/>
    <s v="NA"/>
    <s v="NA"/>
    <s v="Unknown"/>
    <s v="NA"/>
    <s v="None"/>
    <s v="NA"/>
    <s v="NA"/>
    <s v="NA"/>
    <s v="NA"/>
    <s v="NA"/>
    <s v="NA"/>
    <s v="NA"/>
    <s v="NA"/>
    <b v="0"/>
    <b v="0"/>
    <b v="0"/>
    <b v="0"/>
    <b v="0"/>
    <b v="0"/>
    <b v="0"/>
    <b v="0"/>
    <b v="0"/>
    <b v="1"/>
    <b v="1"/>
    <n v="12.885820000000001"/>
    <s v="NA"/>
    <s v="NA"/>
    <n v="100"/>
    <n v="0"/>
    <n v="0"/>
    <n v="0"/>
    <n v="0"/>
    <n v="100"/>
    <n v="0"/>
    <n v="0"/>
    <s v="NA"/>
    <s v="NA"/>
    <s v="NA"/>
    <s v="Unknown"/>
    <s v="NA"/>
    <s v="NA"/>
    <s v="NA"/>
    <s v="No"/>
    <s v="NA"/>
    <b v="1"/>
    <n v="16"/>
    <n v="100"/>
    <s v="T8"/>
    <b v="0"/>
    <n v="0"/>
    <s v="NA"/>
    <b v="1"/>
    <n v="500"/>
    <n v="0"/>
    <s v="LED"/>
    <n v="1"/>
    <n v="0"/>
    <n v="0"/>
    <n v="1"/>
    <n v="1"/>
    <n v="0"/>
    <n v="0"/>
    <b v="1"/>
    <b v="0"/>
    <b v="0"/>
    <b v="0"/>
    <b v="0"/>
    <b v="0"/>
    <n v="200"/>
    <s v="N"/>
    <s v="E"/>
    <s v="N"/>
    <s v="N"/>
    <s v="E"/>
    <s v="N"/>
    <s v="N"/>
    <n v="0"/>
    <n v="0"/>
    <n v="1"/>
    <s v="NA"/>
    <s v="NA"/>
    <s v="NA"/>
    <s v="NA"/>
    <s v="NA"/>
    <n v="0"/>
    <n v="0"/>
    <n v="0"/>
    <x v="1"/>
    <s v="NA"/>
    <s v="NA"/>
    <n v="0"/>
    <n v="0"/>
    <n v="0"/>
    <s v="NA"/>
    <s v="NA"/>
    <s v="NA"/>
    <s v="NA"/>
    <s v="NA"/>
    <s v="NA"/>
    <n v="0"/>
    <n v="0"/>
    <n v="0"/>
    <n v="0"/>
    <n v="0"/>
    <n v="0"/>
    <n v="0"/>
    <n v="0"/>
    <n v="0"/>
    <n v="0"/>
    <n v="129.12639999999999"/>
    <n v="135.7852"/>
    <s v="actual"/>
    <n v="180776.9"/>
    <n v="190099.20000000001"/>
    <n v="13706.59"/>
    <n v="12746.8"/>
    <n v="14268.37"/>
    <n v="14572.41"/>
    <n v="15841.38"/>
    <n v="16120.69"/>
    <n v="17847.88"/>
    <n v="17543.16"/>
    <n v="16012.97"/>
    <n v="14886"/>
    <n v="13718.57"/>
    <n v="13512.12"/>
    <n v="15785.9"/>
    <n v="14258.23"/>
    <n v="15785.9"/>
    <n v="15282.41"/>
    <n v="15940.56"/>
    <n v="15923.94"/>
    <n v="17280.91"/>
    <n v="17223.63"/>
    <n v="15769.29"/>
    <n v="15785.9"/>
    <n v="15276.68"/>
    <n v="15785.9"/>
    <s v="NA"/>
    <s v="NA"/>
    <s v="no gas"/>
    <s v="NA"/>
    <s v="NA"/>
    <s v="NA"/>
    <s v="NA"/>
    <s v="NA"/>
    <s v="NA"/>
    <s v="NA"/>
    <s v="NA"/>
    <s v="NA"/>
    <s v="NA"/>
    <s v="NA"/>
    <s v="NA"/>
    <s v="NA"/>
    <s v="NA"/>
    <s v="NA"/>
    <s v="NA"/>
    <s v="NA"/>
    <s v="NA"/>
    <s v="NA"/>
    <s v="NA"/>
    <s v="NA"/>
    <s v="NA"/>
    <s v="NA"/>
    <s v="NA"/>
    <s v="NA"/>
    <s v="NA"/>
  </r>
  <r>
    <x v="300"/>
    <x v="2"/>
    <s v="core"/>
    <x v="0"/>
    <x v="0"/>
    <s v="&lt;100,001"/>
    <s v="rural"/>
    <n v="55"/>
    <n v="100.1521"/>
    <n v="691049.6"/>
    <n v="587392.1"/>
    <n v="635765.6"/>
    <n v="1950"/>
    <n v="1950"/>
    <s v="Pre-1980"/>
    <s v="F"/>
    <m/>
    <s v="Motel"/>
    <m/>
    <s v="Hotel-Motel"/>
    <s v="Lodging"/>
    <s v="Lodging"/>
    <b v="0"/>
    <s v="Guest Room"/>
    <n v="82"/>
    <s v="Storage - Low Bay"/>
    <n v="8"/>
    <s v="Laundry / Housekeeping"/>
    <n v="7"/>
    <n v="0"/>
    <n v="0"/>
    <n v="0"/>
    <n v="6900"/>
    <n v="6900"/>
    <n v="0"/>
    <x v="0"/>
    <n v="85"/>
    <n v="0"/>
    <n v="0"/>
    <n v="92"/>
    <n v="0"/>
    <n v="0"/>
    <n v="8"/>
    <n v="1"/>
    <n v="0"/>
    <n v="25"/>
    <s v="S"/>
    <n v="0"/>
    <n v="5836"/>
    <n v="900"/>
    <s v="&lt; 6000 HDD"/>
    <n v="100"/>
    <n v="0"/>
    <n v="0"/>
    <s v="No"/>
    <n v="156.94"/>
    <n v="6.65"/>
    <n v="1.82"/>
    <n v="4.34"/>
    <n v="1"/>
    <n v="1"/>
    <n v="0.9"/>
    <s v="120-168 Hrs/Wk"/>
    <n v="52"/>
    <b v="1"/>
    <b v="0"/>
    <b v="0"/>
    <b v="1"/>
    <b v="0"/>
    <b v="0"/>
    <b v="0"/>
    <b v="0"/>
    <b v="0"/>
    <s v="NA"/>
    <s v="NA"/>
    <s v="NA"/>
    <s v="NA"/>
    <s v="Yes"/>
    <n v="5"/>
    <n v="50"/>
    <s v="No"/>
    <s v="Yes"/>
    <n v="5"/>
    <n v="50"/>
    <s v="No"/>
    <s v="Yes"/>
    <n v="5"/>
    <n v="50"/>
    <s v="No"/>
    <s v="No"/>
    <s v="NA"/>
    <s v="NA"/>
    <s v="No"/>
    <s v="No"/>
    <s v="NA"/>
    <s v="NA"/>
    <s v="No"/>
    <s v="No"/>
    <s v="NA"/>
    <s v="NA"/>
    <s v="No"/>
    <s v="No"/>
    <s v="NA"/>
    <s v="NA"/>
    <s v="No"/>
    <s v="No"/>
    <s v="NA"/>
    <s v="NA"/>
    <s v="No"/>
    <n v="630"/>
    <n v="0"/>
    <n v="9"/>
    <n v="5670"/>
    <n v="35"/>
    <n v="0"/>
    <n v="0"/>
    <n v="0"/>
    <n v="100"/>
    <n v="0"/>
    <n v="0"/>
    <n v="0"/>
    <n v="0"/>
    <n v="0"/>
    <n v="100"/>
    <n v="0"/>
    <n v="0"/>
    <n v="0"/>
    <n v="1984.5"/>
    <n v="100"/>
    <n v="0"/>
    <n v="0"/>
    <s v="P"/>
    <n v="40"/>
    <s v="Age of Building"/>
    <n v="100"/>
    <n v="0"/>
    <n v="0"/>
    <n v="0"/>
    <n v="100"/>
    <n v="0"/>
    <n v="0"/>
    <n v="0"/>
    <n v="0"/>
    <n v="8905.0390000000007"/>
    <n v="100"/>
    <n v="0"/>
    <n v="0"/>
    <n v="0"/>
    <b v="0"/>
    <n v="0"/>
    <n v="100"/>
    <n v="0"/>
    <n v="0"/>
    <n v="0"/>
    <n v="1.619901"/>
    <n v="1.619901"/>
    <s v="NA"/>
    <n v="0"/>
    <n v="8.9274999999999993E-2"/>
    <n v="11177.31"/>
    <s v="NA"/>
    <n v="0"/>
    <n v="616"/>
    <n v="6.6548389999999999"/>
    <n v="8.0050840000000001"/>
    <s v="Y"/>
    <n v="0"/>
    <n v="0"/>
    <n v="0"/>
    <n v="0"/>
    <n v="0"/>
    <n v="0"/>
    <n v="0"/>
    <n v="2.1606260000000002"/>
    <n v="1.4497739999999999"/>
    <n v="6.104095"/>
    <n v="31.622029999999999"/>
    <n v="63.101700000000001"/>
    <n v="49.697110000000002"/>
    <n v="0"/>
    <n v="0"/>
    <n v="0"/>
    <n v="0"/>
    <n v="0"/>
    <n v="0"/>
    <n v="0"/>
    <n v="0"/>
    <n v="0"/>
    <n v="66.217349999999996"/>
    <n v="35.448529999999998"/>
    <n v="44.198799999999999"/>
    <n v="0"/>
    <n v="0"/>
    <n v="0"/>
    <s v="NA"/>
    <s v="NA"/>
    <s v="NA"/>
    <s v="NA"/>
    <s v="NA"/>
    <s v="NA"/>
    <n v="88.066649999999996"/>
    <n v="83.135499999999993"/>
    <n v="88.066649999999996"/>
    <n v="11.933350000000001"/>
    <n v="16.8645"/>
    <n v="11.933350000000001"/>
    <n v="0"/>
    <n v="0"/>
    <n v="0"/>
    <n v="100"/>
    <n v="100"/>
    <n v="100"/>
    <n v="0"/>
    <n v="0"/>
    <n v="0"/>
    <n v="0"/>
    <n v="0"/>
    <n v="0"/>
    <n v="0"/>
    <n v="0"/>
    <n v="0"/>
    <n v="0"/>
    <n v="0"/>
    <n v="0"/>
    <s v="NA"/>
    <s v="NA"/>
    <s v="NA"/>
    <s v="NA"/>
    <s v="NA"/>
    <s v="NA"/>
    <s v="NA"/>
    <s v="NA"/>
    <s v="NA"/>
    <s v="NA"/>
    <s v="NA"/>
    <s v="NA"/>
    <s v="NA"/>
    <s v="NA"/>
    <s v="NA"/>
    <s v="NA"/>
    <s v="NA"/>
    <s v="NA"/>
    <n v="0"/>
    <n v="0"/>
    <n v="0"/>
    <n v="37.93103"/>
    <n v="50"/>
    <n v="37.93103"/>
    <n v="0"/>
    <n v="0"/>
    <n v="0"/>
    <n v="62.06897"/>
    <n v="50"/>
    <n v="62.06897"/>
    <n v="0"/>
    <n v="0"/>
    <n v="0"/>
    <n v="2.1606260000000002"/>
    <n v="1.4497739999999999"/>
    <n v="6.104095"/>
    <n v="15.186120000000001"/>
    <n v="9.9210399999999996"/>
    <n v="10.13644"/>
    <n v="0"/>
    <n v="0"/>
    <n v="0"/>
    <n v="82.653260000000003"/>
    <n v="88.629189999999994"/>
    <n v="83.759469999999993"/>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5"/>
    <n v="0"/>
    <s v="Electric Resistance"/>
    <s v="Electricity"/>
    <s v="None"/>
    <s v="20+ Years"/>
    <s v="Electric Resistance"/>
    <s v="Electricity"/>
    <s v="None"/>
    <s v="20+ Years"/>
    <s v="NA"/>
    <s v="NA"/>
    <s v="NA"/>
    <s v="NA"/>
    <s v="NA"/>
    <s v="NA"/>
    <s v="NA"/>
    <s v="NA"/>
    <s v="DX - Air"/>
    <s v="20+ Years"/>
    <s v="DX - Air"/>
    <s v="20+ Years"/>
    <s v="NA"/>
    <s v="NA"/>
    <s v="NA"/>
    <s v="NA"/>
    <s v="NA"/>
    <s v="NA"/>
    <s v="NA"/>
    <b v="0"/>
    <b v="0"/>
    <b v="0"/>
    <b v="0"/>
    <b v="0"/>
    <b v="1"/>
    <b v="0"/>
    <b v="0"/>
    <b v="0"/>
    <b v="0"/>
    <b v="0"/>
    <n v="139.74440000000001"/>
    <n v="8.5"/>
    <n v="1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20"/>
    <n v="40"/>
    <n v="100"/>
    <x v="1"/>
    <s v="NA"/>
    <s v="NA"/>
    <n v="0"/>
    <n v="0"/>
    <n v="0"/>
    <s v="NA"/>
    <s v="NA"/>
    <s v="NA"/>
    <s v="NA"/>
    <s v="NA"/>
    <s v="NA"/>
    <n v="0"/>
    <n v="1"/>
    <n v="0"/>
    <n v="0"/>
    <n v="1"/>
    <n v="21"/>
    <n v="0"/>
    <n v="0"/>
    <n v="0"/>
    <n v="0"/>
    <n v="20.847950000000001"/>
    <n v="20.813960000000002"/>
    <s v="actual"/>
    <n v="143850.9"/>
    <n v="143616.29999999999"/>
    <n v="20685.05"/>
    <n v="16054.34"/>
    <n v="12865.89"/>
    <n v="8666.107"/>
    <n v="5811.9759999999997"/>
    <n v="6076.3729999999996"/>
    <n v="7498.9369999999999"/>
    <n v="8163.99"/>
    <n v="7306.2460000000001"/>
    <n v="10524.93"/>
    <n v="16640.59"/>
    <n v="23556.43"/>
    <n v="22794.39"/>
    <n v="17138.84"/>
    <n v="13935.1"/>
    <n v="9085.7870000000003"/>
    <n v="5663.6949999999997"/>
    <n v="5323.87"/>
    <n v="7886.3590000000004"/>
    <n v="7302.7209999999995"/>
    <n v="5939.0780000000004"/>
    <n v="9321.7350000000006"/>
    <n v="16707.2"/>
    <n v="22517.54"/>
    <s v="NA"/>
    <s v="NA"/>
    <s v="no gas"/>
    <s v="NA"/>
    <s v="NA"/>
    <s v="NA"/>
    <s v="NA"/>
    <s v="NA"/>
    <s v="NA"/>
    <s v="NA"/>
    <s v="NA"/>
    <s v="NA"/>
    <s v="NA"/>
    <s v="NA"/>
    <s v="NA"/>
    <s v="NA"/>
    <s v="NA"/>
    <s v="NA"/>
    <s v="NA"/>
    <s v="NA"/>
    <s v="NA"/>
    <s v="NA"/>
    <s v="NA"/>
    <s v="NA"/>
    <s v="NA"/>
    <s v="NA"/>
    <s v="NA"/>
    <s v="NA"/>
    <s v="NA"/>
  </r>
  <r>
    <x v="301"/>
    <x v="2"/>
    <s v="core"/>
    <x v="4"/>
    <x v="0"/>
    <s v="20,001-100,000"/>
    <s v="rural"/>
    <n v="76"/>
    <n v="50.114919999999998"/>
    <n v="1012071"/>
    <n v="1012071"/>
    <n v="1012071"/>
    <n v="1947"/>
    <n v="1975"/>
    <s v="Pre-1980"/>
    <s v="F"/>
    <m/>
    <s v="Religious Assembly"/>
    <m/>
    <s v="Other"/>
    <s v="Religious Worship"/>
    <s v="Other"/>
    <b v="0"/>
    <s v="Classroom"/>
    <n v="33"/>
    <s v="Other"/>
    <n v="28"/>
    <s v="Office"/>
    <n v="21"/>
    <n v="18"/>
    <n v="0"/>
    <n v="0"/>
    <n v="20195"/>
    <n v="20195"/>
    <n v="0"/>
    <x v="1"/>
    <n v="100"/>
    <n v="0"/>
    <n v="100"/>
    <n v="100"/>
    <n v="100"/>
    <n v="0"/>
    <n v="0"/>
    <n v="1"/>
    <n v="0"/>
    <n v="0"/>
    <s v="S"/>
    <n v="0"/>
    <n v="5133"/>
    <n v="739"/>
    <s v="&lt; 6000 HDD"/>
    <n v="100"/>
    <n v="0"/>
    <n v="0"/>
    <s v="No"/>
    <n v="48"/>
    <n v="56"/>
    <n v="98"/>
    <n v="56"/>
    <n v="0"/>
    <n v="1"/>
    <n v="0"/>
    <s v="40-49 Hrs/Wk"/>
    <n v="52"/>
    <b v="1"/>
    <b v="1"/>
    <b v="0"/>
    <b v="0"/>
    <b v="0"/>
    <b v="0"/>
    <b v="0"/>
    <b v="0"/>
    <b v="0"/>
    <s v="NA"/>
    <s v="NA"/>
    <s v="NA"/>
    <s v="NA"/>
    <s v="Yes"/>
    <n v="3"/>
    <n v="100"/>
    <s v="No"/>
    <s v="Yes"/>
    <n v="3"/>
    <n v="100"/>
    <s v="No"/>
    <s v="Unknown"/>
    <s v="NA"/>
    <s v="NA"/>
    <s v="No"/>
    <s v="Yes"/>
    <n v="1"/>
    <n v="15"/>
    <s v="No"/>
    <s v="Yes"/>
    <s v="NA"/>
    <s v="NA"/>
    <s v="No"/>
    <s v="Yes"/>
    <n v="40"/>
    <s v="NA"/>
    <s v="No"/>
    <s v="Yes"/>
    <n v="10"/>
    <n v="15"/>
    <s v="No"/>
    <s v="No"/>
    <s v="NA"/>
    <s v="NA"/>
    <s v="No"/>
    <n v="568"/>
    <n v="0"/>
    <n v="8"/>
    <n v="4544"/>
    <n v="30"/>
    <n v="0"/>
    <n v="0"/>
    <n v="100"/>
    <n v="0"/>
    <n v="0"/>
    <n v="0"/>
    <n v="0"/>
    <n v="0"/>
    <n v="0"/>
    <n v="0"/>
    <n v="100"/>
    <n v="0"/>
    <n v="0"/>
    <n v="1363.2"/>
    <n v="10"/>
    <n v="90"/>
    <n v="0"/>
    <s v="P"/>
    <n v="22.5"/>
    <s v="0-5 years"/>
    <n v="90"/>
    <n v="0"/>
    <n v="0"/>
    <n v="10"/>
    <n v="0"/>
    <n v="0"/>
    <n v="43.333329999999997"/>
    <n v="56.666670000000003"/>
    <n v="0"/>
    <n v="23637.5"/>
    <n v="72"/>
    <n v="28"/>
    <n v="0"/>
    <n v="0"/>
    <b v="0"/>
    <n v="0"/>
    <n v="72"/>
    <n v="28"/>
    <n v="0"/>
    <n v="0"/>
    <n v="1.0245029999999999"/>
    <n v="1.0245029999999999"/>
    <s v="NA"/>
    <n v="0"/>
    <n v="2.2530000000000001E-2"/>
    <n v="20689.849999999999"/>
    <s v="NA"/>
    <n v="0"/>
    <n v="455"/>
    <n v="8.874822"/>
    <n v="9.7814580000000007"/>
    <s v="Y"/>
    <s v="NA"/>
    <n v="0"/>
    <n v="0"/>
    <n v="0"/>
    <n v="76.416849999999997"/>
    <n v="70.957490000000007"/>
    <n v="88.815370000000001"/>
    <n v="4.484038"/>
    <n v="2.0311180000000002"/>
    <n v="5.2115660000000004"/>
    <n v="1.122465"/>
    <n v="5.2964019999999996"/>
    <n v="0.72572400000000004"/>
    <n v="0"/>
    <n v="0"/>
    <n v="0"/>
    <n v="0"/>
    <n v="0"/>
    <n v="0"/>
    <n v="0.33898699999999998"/>
    <n v="4.514202"/>
    <n v="0.40408899999999998"/>
    <n v="17.63766"/>
    <n v="17.200790000000001"/>
    <n v="4.8432510000000004"/>
    <n v="0"/>
    <n v="0"/>
    <n v="0"/>
    <n v="0"/>
    <n v="0"/>
    <n v="0"/>
    <n v="100"/>
    <n v="100"/>
    <n v="100"/>
    <n v="100"/>
    <n v="100"/>
    <n v="100"/>
    <n v="0"/>
    <n v="0"/>
    <n v="0"/>
    <n v="0"/>
    <n v="0"/>
    <n v="0"/>
    <n v="100"/>
    <n v="100"/>
    <n v="100"/>
    <n v="0"/>
    <n v="0"/>
    <n v="0"/>
    <n v="0"/>
    <n v="0"/>
    <n v="0"/>
    <n v="0"/>
    <n v="0"/>
    <n v="0"/>
    <n v="0"/>
    <n v="0"/>
    <n v="0"/>
    <s v="NA"/>
    <s v="NA"/>
    <s v="NA"/>
    <s v="NA"/>
    <s v="NA"/>
    <s v="NA"/>
    <n v="5.097874"/>
    <n v="11.449769999999999"/>
    <n v="5.097874"/>
    <n v="54.563890000000001"/>
    <n v="63.031529999999997"/>
    <n v="54.563890000000001"/>
    <n v="0"/>
    <n v="0"/>
    <n v="0"/>
    <n v="40.338239999999999"/>
    <n v="25.518689999999999"/>
    <n v="40.338239999999999"/>
    <n v="0"/>
    <n v="0"/>
    <n v="0"/>
    <n v="100"/>
    <n v="100"/>
    <n v="100"/>
    <n v="0"/>
    <n v="0"/>
    <n v="0"/>
    <n v="0"/>
    <n v="0"/>
    <n v="0"/>
    <n v="0"/>
    <n v="0"/>
    <n v="0"/>
    <n v="80.900890000000004"/>
    <n v="72.988609999999994"/>
    <n v="94.026939999999996"/>
    <n v="6.6221290000000002"/>
    <n v="9.7789889999999993"/>
    <n v="2.0674600000000001"/>
    <n v="6.2644650000000004"/>
    <n v="6.4318730000000004"/>
    <n v="1.7202040000000001"/>
    <n v="6.2125170000000001"/>
    <n v="10.80053"/>
    <n v="2.1854"/>
    <s v="NA"/>
    <s v="NA"/>
    <s v="NA"/>
    <s v="NA"/>
    <s v="NA"/>
    <s v="NA"/>
    <s v="NA"/>
    <s v="NA"/>
    <s v="NA"/>
    <s v="NA"/>
    <s v="NA"/>
    <s v="NA"/>
    <s v="NA"/>
    <s v="NA"/>
    <s v="NA"/>
    <b v="0"/>
    <n v="0"/>
    <b v="0"/>
    <n v="0"/>
    <b v="0"/>
    <n v="0"/>
    <b v="0"/>
    <n v="0"/>
    <b v="1"/>
    <n v="85.673249999999996"/>
    <b v="1"/>
    <n v="14.1166"/>
    <b v="1"/>
    <n v="0.210144"/>
    <b v="0"/>
    <n v="0"/>
    <n v="28.571429999999999"/>
    <n v="18.181819999999998"/>
    <n v="21.051179999999999"/>
    <n v="0"/>
    <n v="0"/>
    <n v="0"/>
    <n v="0"/>
    <n v="0"/>
    <n v="0"/>
    <n v="71.428569999999993"/>
    <n v="81.818179999999998"/>
    <n v="78.948819999999998"/>
    <n v="0"/>
    <n v="0"/>
    <n v="0"/>
    <n v="0"/>
    <n v="0"/>
    <n v="0"/>
    <n v="0"/>
    <n v="0"/>
    <n v="0"/>
    <n v="26.373629999999999"/>
    <n v="54.545450000000002"/>
    <n v="45.75273"/>
    <n v="0"/>
    <n v="0"/>
    <n v="0"/>
    <n v="0"/>
    <n v="0"/>
    <n v="0"/>
    <n v="0"/>
    <n v="0"/>
    <n v="0"/>
    <n v="73.626369999999994"/>
    <n v="45.454549999999998"/>
    <n v="54.24727"/>
    <n v="0"/>
    <n v="0"/>
    <n v="0"/>
    <b v="0"/>
    <n v="0"/>
    <b v="1"/>
    <n v="16.483519999999999"/>
    <b v="0"/>
    <n v="0"/>
    <b v="0"/>
    <n v="0"/>
    <b v="0"/>
    <n v="0"/>
    <b v="1"/>
    <n v="83.516480000000001"/>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Furnace"/>
    <s v="Natural Gas"/>
    <s v="None"/>
    <s v="10-19 Years"/>
    <s v="NA"/>
    <s v="NA"/>
    <s v="NA"/>
    <s v="NA"/>
    <s v="NA"/>
    <s v="NA"/>
    <s v="NA"/>
    <s v="NA"/>
    <s v="DX - Air"/>
    <s v="NA"/>
    <s v="DX - Air"/>
    <s v="10-19 Years"/>
    <s v="NA"/>
    <s v="NA"/>
    <s v="NA"/>
    <s v="NA"/>
    <s v="NA"/>
    <s v="NA"/>
    <s v="NA"/>
    <b v="0"/>
    <b v="0"/>
    <b v="0"/>
    <b v="0"/>
    <b v="1"/>
    <b v="0"/>
    <b v="0"/>
    <b v="0"/>
    <b v="0"/>
    <b v="1"/>
    <b v="1"/>
    <n v="210.708"/>
    <n v="3"/>
    <n v="3"/>
    <n v="14.57372"/>
    <n v="85.426280000000006"/>
    <n v="0"/>
    <n v="0"/>
    <n v="0"/>
    <n v="14.57372"/>
    <n v="85.426280000000006"/>
    <n v="0"/>
    <s v="NA"/>
    <s v="NA"/>
    <s v="NA"/>
    <s v="NA"/>
    <s v="NA"/>
    <s v="NA"/>
    <s v="NA"/>
    <s v="NA"/>
    <s v="NA"/>
    <s v="NA"/>
    <s v="NA"/>
    <s v="NA"/>
    <s v="NA"/>
    <s v="NA"/>
    <s v="NA"/>
    <s v="NA"/>
    <s v="NA"/>
    <s v="NA"/>
    <s v="NA"/>
    <s v="NA"/>
    <n v="0"/>
    <n v="0"/>
    <n v="0"/>
    <n v="1"/>
    <n v="2"/>
    <n v="0"/>
    <n v="1"/>
    <b v="0"/>
    <b v="0"/>
    <b v="0"/>
    <b v="1"/>
    <b v="0"/>
    <b v="0"/>
    <n v="600"/>
    <s v="N"/>
    <s v="N"/>
    <s v="N"/>
    <s v="N"/>
    <s v="G"/>
    <s v="E"/>
    <s v="G"/>
    <s v="NA"/>
    <s v="NA"/>
    <s v="NA"/>
    <s v="NA"/>
    <s v="NA"/>
    <s v="NA"/>
    <s v="NA"/>
    <s v="NA"/>
    <n v="0"/>
    <n v="0"/>
    <n v="0"/>
    <x v="1"/>
    <s v="NA"/>
    <s v="NA"/>
    <n v="0"/>
    <n v="0"/>
    <n v="0"/>
    <s v="NA"/>
    <s v="NA"/>
    <s v="NA"/>
    <s v="NA"/>
    <s v="NA"/>
    <s v="NA"/>
    <n v="0"/>
    <n v="0"/>
    <n v="0"/>
    <n v="0"/>
    <n v="0"/>
    <n v="3"/>
    <n v="0"/>
    <n v="0"/>
    <n v="0"/>
    <n v="0"/>
    <n v="6.769787"/>
    <n v="7.0920069999999997"/>
    <s v="actual"/>
    <n v="136715.9"/>
    <n v="143223.1"/>
    <n v="10128"/>
    <n v="12644.23"/>
    <n v="11545.48"/>
    <n v="9952"/>
    <n v="9122.8240000000005"/>
    <n v="10168.68"/>
    <n v="12389.64"/>
    <n v="14560"/>
    <n v="15498.18"/>
    <n v="10821.82"/>
    <n v="9680"/>
    <n v="10205"/>
    <n v="12023.39"/>
    <n v="10859.84"/>
    <n v="12023.39"/>
    <n v="11637.79"/>
    <n v="12083.95"/>
    <n v="11888.96"/>
    <n v="12608.72"/>
    <n v="12586.3"/>
    <n v="11828.41"/>
    <n v="12023.39"/>
    <n v="11635.54"/>
    <n v="12023.39"/>
    <n v="0.66514600000000002"/>
    <n v="0.74308300000000005"/>
    <s v="actual"/>
    <n v="13432.63"/>
    <n v="15006.55"/>
    <n v="2821.355"/>
    <n v="1976.3430000000001"/>
    <n v="1468.155"/>
    <n v="809.33960000000002"/>
    <n v="294.65260000000001"/>
    <n v="69.858059999999995"/>
    <n v="54.514130000000002"/>
    <n v="95.977950000000007"/>
    <n v="215.38210000000001"/>
    <n v="735.00049999999999"/>
    <n v="1947.384"/>
    <n v="2944.6689999999999"/>
    <n v="2903.08"/>
    <n v="2189.7350000000001"/>
    <n v="1724.8910000000001"/>
    <n v="1078.788"/>
    <n v="502.84969999999998"/>
    <n v="157.87139999999999"/>
    <n v="23.388359999999999"/>
    <n v="23.388359999999999"/>
    <n v="327.43700000000001"/>
    <n v="1128.4880000000001"/>
    <n v="2090.3339999999998"/>
    <n v="2856.3029999999999"/>
  </r>
  <r>
    <x v="302"/>
    <x v="2"/>
    <s v="core"/>
    <x v="11"/>
    <x v="0"/>
    <s v="5,001+"/>
    <s v="urban"/>
    <n v="14"/>
    <n v="92.65455"/>
    <n v="5825840"/>
    <n v="5825840"/>
    <n v="5825840"/>
    <n v="1990"/>
    <n v="1990"/>
    <s v="1981-2003"/>
    <s v="F"/>
    <m/>
    <s v="Grocery (&gt; 5000sf)"/>
    <m/>
    <s v="Grocery"/>
    <s v="Food Sales"/>
    <s v="Supermarket"/>
    <b v="0"/>
    <s v="Sales"/>
    <n v="85"/>
    <s v="Kitchen"/>
    <n v="6"/>
    <s v="Warehouse - High Bay"/>
    <n v="5"/>
    <n v="0"/>
    <n v="0"/>
    <n v="0"/>
    <n v="62877"/>
    <n v="62877"/>
    <n v="0"/>
    <x v="2"/>
    <n v="100"/>
    <n v="0"/>
    <n v="0"/>
    <n v="100"/>
    <n v="0"/>
    <n v="0"/>
    <n v="0"/>
    <n v="1"/>
    <n v="0"/>
    <n v="154"/>
    <s v="S"/>
    <n v="0"/>
    <n v="6540"/>
    <n v="426"/>
    <s v="6000-8000 HDD"/>
    <n v="0"/>
    <n v="100"/>
    <n v="1"/>
    <s v="No"/>
    <n v="119"/>
    <n v="168"/>
    <n v="168"/>
    <n v="168"/>
    <n v="1"/>
    <n v="1"/>
    <n v="0"/>
    <s v="80-119 Hrs/Wk"/>
    <n v="52"/>
    <b v="1"/>
    <b v="1"/>
    <b v="0"/>
    <b v="0"/>
    <b v="0"/>
    <b v="0"/>
    <b v="0"/>
    <b v="0"/>
    <b v="0"/>
    <b v="1"/>
    <b v="0"/>
    <b v="0"/>
    <n v="13"/>
    <s v="No"/>
    <s v="NA"/>
    <s v="NA"/>
    <s v="No"/>
    <s v="Yes"/>
    <n v="2"/>
    <n v="25"/>
    <s v="No"/>
    <s v="No"/>
    <s v="NA"/>
    <s v="NA"/>
    <s v="No"/>
    <s v="No"/>
    <s v="NA"/>
    <s v="NA"/>
    <s v="No"/>
    <s v="No"/>
    <s v="NA"/>
    <s v="NA"/>
    <s v="No"/>
    <s v="Yes"/>
    <n v="2"/>
    <n v="20"/>
    <s v="No"/>
    <s v="No"/>
    <s v="NA"/>
    <s v="NA"/>
    <s v="No"/>
    <s v="No"/>
    <s v="NA"/>
    <s v="NA"/>
    <s v="No"/>
    <n v="1126"/>
    <n v="0"/>
    <n v="22"/>
    <n v="24772"/>
    <n v="5"/>
    <n v="0"/>
    <n v="0"/>
    <n v="100"/>
    <n v="0"/>
    <n v="0"/>
    <n v="0"/>
    <n v="0"/>
    <n v="0"/>
    <n v="0"/>
    <n v="0"/>
    <n v="100"/>
    <n v="0"/>
    <n v="0"/>
    <n v="1238.5999999999999"/>
    <n v="0"/>
    <n v="100"/>
    <n v="0"/>
    <s v="S"/>
    <n v="10"/>
    <s v="Unknown"/>
    <n v="0"/>
    <n v="0"/>
    <n v="100"/>
    <n v="0"/>
    <n v="0"/>
    <n v="100"/>
    <n v="0"/>
    <n v="0"/>
    <n v="0"/>
    <n v="62877"/>
    <n v="100"/>
    <n v="0"/>
    <n v="0"/>
    <n v="0"/>
    <b v="1"/>
    <n v="180"/>
    <n v="100"/>
    <n v="0"/>
    <n v="0"/>
    <n v="0"/>
    <n v="1.57087"/>
    <n v="1.57087"/>
    <s v="NA"/>
    <n v="0.200073"/>
    <n v="0.10076"/>
    <n v="98771.61"/>
    <s v="NA"/>
    <n v="12580"/>
    <n v="6335.4960000000001"/>
    <n v="14.38663"/>
    <n v="20.969169999999998"/>
    <s v="Y"/>
    <n v="1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5946899999999999"/>
    <n v="2.373113"/>
    <n v="1.5946899999999999"/>
    <n v="98.40531"/>
    <n v="97.626890000000003"/>
    <n v="98.40531"/>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40.455800000000004"/>
    <n v="64.285709999999995"/>
    <n v="39.292969999999997"/>
    <n v="59.544199999999996"/>
    <n v="35.714289999999998"/>
    <n v="60.707030000000003"/>
    <n v="0"/>
    <n v="0"/>
    <n v="0"/>
    <n v="0"/>
    <n v="0"/>
    <n v="0"/>
    <n v="0"/>
    <n v="0"/>
    <n v="0"/>
    <n v="0"/>
    <n v="0"/>
    <n v="0"/>
    <n v="0"/>
    <n v="0"/>
    <n v="0"/>
    <n v="4.8469049999999996"/>
    <n v="21.428570000000001"/>
    <n v="2.9886819999999998"/>
    <n v="0"/>
    <n v="0"/>
    <n v="0"/>
    <n v="95.153090000000006"/>
    <n v="78.571430000000007"/>
    <n v="97.011319999999998"/>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A"/>
    <s v="NA"/>
    <s v="NA"/>
    <s v="NA"/>
    <n v="0"/>
    <n v="100"/>
    <s v="Furnace"/>
    <s v="Natural Gas"/>
    <s v="None"/>
    <s v="20+ Years"/>
    <s v="None"/>
    <s v="NA"/>
    <s v="NA"/>
    <s v="NA"/>
    <s v="NA"/>
    <s v="NA"/>
    <s v="NA"/>
    <s v="NA"/>
    <s v="NA"/>
    <s v="NA"/>
    <s v="NA"/>
    <s v="NA"/>
    <s v="DX - Air"/>
    <s v="20+ Years"/>
    <s v="None"/>
    <s v="NA"/>
    <s v="NA"/>
    <s v="NA"/>
    <s v="NA"/>
    <s v="NA"/>
    <s v="NA"/>
    <s v="NA"/>
    <s v="NA"/>
    <b v="0"/>
    <b v="0"/>
    <b v="0"/>
    <b v="0"/>
    <b v="1"/>
    <b v="0"/>
    <b v="0"/>
    <b v="0"/>
    <b v="0"/>
    <b v="0"/>
    <b v="0"/>
    <n v="837"/>
    <n v="8"/>
    <n v="8"/>
    <n v="71.326160000000002"/>
    <n v="0"/>
    <n v="0"/>
    <n v="0"/>
    <n v="28.673839999999998"/>
    <n v="0"/>
    <n v="71.326160000000002"/>
    <n v="28.673839999999998"/>
    <n v="50"/>
    <n v="50"/>
    <n v="0"/>
    <s v="Non-VSD"/>
    <s v="No"/>
    <s v="Domestic Water Heating"/>
    <s v="Evap-cooled"/>
    <s v="Yes"/>
    <s v="NA"/>
    <b v="1"/>
    <n v="933"/>
    <n v="14.14791"/>
    <s v="N"/>
    <b v="1"/>
    <n v="1448"/>
    <s v="T8"/>
    <b v="1"/>
    <n v="2045"/>
    <n v="58.190710000000003"/>
    <s v="T8"/>
    <n v="0"/>
    <n v="0"/>
    <n v="1"/>
    <n v="0"/>
    <n v="4"/>
    <n v="0"/>
    <n v="4"/>
    <b v="0"/>
    <b v="0"/>
    <b v="0"/>
    <b v="1"/>
    <b v="0"/>
    <b v="0"/>
    <n v="1400"/>
    <s v="N"/>
    <s v="N"/>
    <s v="G"/>
    <s v="G"/>
    <s v="N"/>
    <s v="G"/>
    <s v="G"/>
    <n v="0"/>
    <n v="1"/>
    <n v="1"/>
    <s v="NA"/>
    <s v="NA"/>
    <s v="NA"/>
    <s v="NA"/>
    <s v="NA"/>
    <n v="0"/>
    <n v="0"/>
    <n v="0"/>
    <x v="1"/>
    <s v="NA"/>
    <s v="NA"/>
    <n v="0"/>
    <n v="0"/>
    <n v="0"/>
    <s v="NA"/>
    <s v="NA"/>
    <s v="NA"/>
    <s v="NA"/>
    <s v="NA"/>
    <s v="NA"/>
    <n v="8"/>
    <n v="7"/>
    <n v="0"/>
    <n v="0"/>
    <n v="4"/>
    <n v="0"/>
    <n v="0"/>
    <n v="1"/>
    <n v="0"/>
    <n v="1"/>
    <n v="57.862000000000002"/>
    <n v="7.9107770000000004"/>
    <s v="model"/>
    <n v="3638189"/>
    <n v="497405.9"/>
    <s v="NA"/>
    <s v="NA"/>
    <s v="NA"/>
    <s v="NA"/>
    <s v="NA"/>
    <s v="NA"/>
    <s v="NA"/>
    <s v="NA"/>
    <s v="NA"/>
    <s v="NA"/>
    <s v="NA"/>
    <s v="NA"/>
    <s v="NA"/>
    <s v="NA"/>
    <s v="NA"/>
    <s v="NA"/>
    <s v="NA"/>
    <s v="NA"/>
    <s v="NA"/>
    <s v="NA"/>
    <s v="NA"/>
    <s v="NA"/>
    <s v="NA"/>
    <s v="NA"/>
    <n v="0.52487899999999998"/>
    <n v="6.1100000000000002E-2"/>
    <s v="model"/>
    <n v="33002.800000000003"/>
    <n v="3841.7809999999999"/>
    <s v="NA"/>
    <s v="NA"/>
    <s v="NA"/>
    <s v="NA"/>
    <s v="NA"/>
    <s v="NA"/>
    <s v="NA"/>
    <s v="NA"/>
    <s v="NA"/>
    <s v="NA"/>
    <s v="NA"/>
    <s v="NA"/>
    <s v="NA"/>
    <s v="NA"/>
    <s v="NA"/>
    <s v="NA"/>
    <s v="NA"/>
    <s v="NA"/>
    <s v="NA"/>
    <s v="NA"/>
    <s v="NA"/>
    <s v="NA"/>
    <s v="NA"/>
    <s v="NA"/>
  </r>
  <r>
    <x v="303"/>
    <x v="2"/>
    <s v="core"/>
    <x v="0"/>
    <x v="0"/>
    <s v="&lt;100,001"/>
    <s v="urban"/>
    <n v="51"/>
    <n v="58.928809999999999"/>
    <n v="1614296"/>
    <n v="1614296"/>
    <n v="1614296"/>
    <n v="1984"/>
    <n v="1984"/>
    <s v="1981-2003"/>
    <s v="F"/>
    <m/>
    <s v="Hotel"/>
    <m/>
    <s v="Hotel-Motel"/>
    <s v="Lodging"/>
    <s v="Lodging"/>
    <b v="0"/>
    <s v="Guest Room"/>
    <n v="81"/>
    <s v="Laundry / Housekeeping"/>
    <n v="2"/>
    <s v="Office"/>
    <n v="1"/>
    <n v="15"/>
    <n v="0"/>
    <n v="0"/>
    <n v="27394"/>
    <n v="27394"/>
    <n v="0"/>
    <x v="1"/>
    <n v="100"/>
    <n v="0"/>
    <n v="0"/>
    <n v="100"/>
    <n v="0"/>
    <n v="0"/>
    <n v="0"/>
    <n v="2"/>
    <n v="0"/>
    <n v="70"/>
    <s v="M"/>
    <n v="2"/>
    <n v="6540"/>
    <n v="426"/>
    <s v="6000-8000 HDD"/>
    <n v="100"/>
    <n v="0"/>
    <n v="0"/>
    <s v="No"/>
    <n v="168"/>
    <n v="31.92"/>
    <n v="31.92"/>
    <n v="31.92"/>
    <n v="1"/>
    <n v="1"/>
    <n v="1"/>
    <s v="120-168 Hrs/Wk"/>
    <n v="52"/>
    <b v="1"/>
    <b v="1"/>
    <b v="0"/>
    <b v="0"/>
    <b v="0"/>
    <b v="0"/>
    <b v="0"/>
    <b v="0"/>
    <b v="0"/>
    <s v="NA"/>
    <s v="NA"/>
    <s v="NA"/>
    <s v="NA"/>
    <s v="No"/>
    <s v="NA"/>
    <s v="NA"/>
    <s v="Yes"/>
    <s v="No"/>
    <s v="NA"/>
    <s v="NA"/>
    <s v="Yes"/>
    <s v="No"/>
    <s v="NA"/>
    <s v="NA"/>
    <s v="No"/>
    <s v="Yes"/>
    <s v="NA"/>
    <n v="50"/>
    <s v="No"/>
    <s v="No"/>
    <s v="NA"/>
    <s v="NA"/>
    <s v="No"/>
    <s v="No"/>
    <s v="NA"/>
    <s v="NA"/>
    <s v="No"/>
    <s v="Yes"/>
    <n v="1"/>
    <n v="100"/>
    <s v="No"/>
    <s v="No"/>
    <s v="NA"/>
    <s v="NA"/>
    <s v="No"/>
    <n v="942"/>
    <n v="942"/>
    <n v="9"/>
    <n v="16956"/>
    <n v="23"/>
    <n v="50"/>
    <n v="0"/>
    <n v="0"/>
    <n v="50"/>
    <n v="0"/>
    <n v="0"/>
    <n v="0"/>
    <n v="0"/>
    <n v="0"/>
    <n v="100"/>
    <n v="0"/>
    <n v="0"/>
    <n v="0"/>
    <n v="3899.88"/>
    <n v="0"/>
    <n v="100"/>
    <n v="0"/>
    <s v="P"/>
    <n v="26.086960000000001"/>
    <s v="0-5 years"/>
    <n v="100"/>
    <n v="0"/>
    <n v="0"/>
    <n v="0"/>
    <n v="0"/>
    <n v="0"/>
    <n v="0"/>
    <n v="100"/>
    <n v="0"/>
    <n v="17677.150000000001"/>
    <n v="0"/>
    <n v="0"/>
    <n v="100"/>
    <n v="0"/>
    <b v="0"/>
    <n v="0"/>
    <n v="100"/>
    <n v="0"/>
    <n v="0"/>
    <n v="0"/>
    <n v="0.74634999999999996"/>
    <n v="0.74634999999999996"/>
    <s v="NA"/>
    <n v="0"/>
    <n v="0.103745"/>
    <n v="20445.509999999998"/>
    <s v="NA"/>
    <n v="0"/>
    <n v="2842"/>
    <n v="7.4603659999999996"/>
    <n v="8.1055530000000005"/>
    <s v="Y"/>
    <n v="10"/>
    <n v="0"/>
    <n v="0"/>
    <n v="0"/>
    <n v="7.5572600000000003"/>
    <n v="17.445239999999998"/>
    <n v="13.126749999999999"/>
    <n v="21.096160000000001"/>
    <n v="7.4393820000000002"/>
    <n v="36.643430000000002"/>
    <n v="37.689109999999999"/>
    <n v="59.1496"/>
    <n v="36.417360000000002"/>
    <n v="0"/>
    <n v="0"/>
    <n v="0"/>
    <n v="0"/>
    <n v="0"/>
    <n v="0"/>
    <n v="0"/>
    <n v="0"/>
    <n v="0"/>
    <n v="33.657470000000004"/>
    <n v="15.965780000000001"/>
    <n v="13.812469999999999"/>
    <n v="0"/>
    <n v="0"/>
    <n v="0"/>
    <n v="100"/>
    <n v="100"/>
    <n v="100"/>
    <n v="0"/>
    <n v="0"/>
    <n v="0"/>
    <n v="100"/>
    <n v="100"/>
    <n v="100"/>
    <n v="0"/>
    <n v="0"/>
    <n v="0"/>
    <n v="98.272120000000001"/>
    <n v="95.007589999999993"/>
    <n v="98.272120000000001"/>
    <n v="0"/>
    <n v="0"/>
    <n v="0"/>
    <n v="0"/>
    <n v="0"/>
    <n v="0"/>
    <n v="1.727884"/>
    <n v="4.9924059999999999"/>
    <n v="1.727884"/>
    <n v="0"/>
    <n v="0"/>
    <n v="0"/>
    <n v="0"/>
    <n v="0"/>
    <n v="0"/>
    <s v="NA"/>
    <s v="NA"/>
    <s v="NA"/>
    <s v="NA"/>
    <s v="NA"/>
    <s v="NA"/>
    <n v="93.325419999999994"/>
    <n v="96.697559999999996"/>
    <n v="93.325419999999994"/>
    <n v="6.6745850000000004"/>
    <n v="3.3024369999999998"/>
    <n v="6.6745850000000004"/>
    <n v="0"/>
    <n v="0"/>
    <n v="0"/>
    <n v="0"/>
    <n v="0"/>
    <n v="0"/>
    <n v="0"/>
    <n v="0"/>
    <n v="0"/>
    <n v="11.762"/>
    <n v="21.428570000000001"/>
    <n v="11.762"/>
    <n v="0"/>
    <n v="0"/>
    <n v="0"/>
    <n v="88.238"/>
    <n v="78.571430000000007"/>
    <n v="88.238"/>
    <n v="0"/>
    <n v="0"/>
    <n v="0"/>
    <n v="28.653420000000001"/>
    <n v="24.884620000000002"/>
    <n v="49.770180000000003"/>
    <n v="0"/>
    <n v="0"/>
    <n v="0"/>
    <n v="0"/>
    <n v="0"/>
    <n v="0"/>
    <n v="71.346580000000003"/>
    <n v="75.115380000000002"/>
    <n v="50.229819999999997"/>
    <s v="NA"/>
    <s v="NA"/>
    <s v="NA"/>
    <s v="NA"/>
    <s v="NA"/>
    <s v="NA"/>
    <s v="NA"/>
    <s v="NA"/>
    <s v="NA"/>
    <s v="NA"/>
    <s v="NA"/>
    <s v="NA"/>
    <s v="NA"/>
    <s v="NA"/>
    <s v="NA"/>
    <b v="0"/>
    <n v="0"/>
    <b v="0"/>
    <n v="0"/>
    <b v="0"/>
    <n v="0"/>
    <b v="0"/>
    <n v="0"/>
    <b v="1"/>
    <n v="100"/>
    <b v="0"/>
    <n v="0"/>
    <b v="0"/>
    <n v="0"/>
    <b v="0"/>
    <n v="0"/>
    <n v="12.66714"/>
    <n v="25"/>
    <n v="3.682366"/>
    <n v="62.280079999999998"/>
    <n v="25"/>
    <n v="70.483050000000006"/>
    <n v="0"/>
    <n v="0"/>
    <n v="0"/>
    <n v="25.052779999999998"/>
    <n v="50"/>
    <n v="25.834579999999999"/>
    <n v="0"/>
    <n v="0"/>
    <n v="0"/>
    <n v="0"/>
    <n v="0"/>
    <n v="0"/>
    <n v="0"/>
    <n v="0"/>
    <n v="0"/>
    <n v="5.6298380000000003"/>
    <n v="33.333329999999997"/>
    <n v="3.8534269999999999"/>
    <n v="0"/>
    <n v="0"/>
    <n v="0"/>
    <n v="81.703029999999998"/>
    <n v="41.666670000000003"/>
    <n v="92.464209999999994"/>
    <n v="0"/>
    <n v="0"/>
    <n v="0"/>
    <n v="12.66714"/>
    <n v="25"/>
    <n v="3.682366"/>
    <n v="0"/>
    <n v="0"/>
    <n v="0"/>
    <b v="0"/>
    <n v="0"/>
    <b v="1"/>
    <n v="81.703029999999998"/>
    <b v="0"/>
    <n v="0"/>
    <b v="0"/>
    <n v="0"/>
    <b v="0"/>
    <n v="0"/>
    <b v="1"/>
    <n v="18.296970000000002"/>
    <s v="NA"/>
    <s v="NA"/>
    <s v="NA"/>
    <s v="NA"/>
    <s v="NA"/>
    <s v="NA"/>
    <s v="NA"/>
    <s v="NA"/>
    <s v="NA"/>
    <s v="NA"/>
    <s v="NA"/>
    <s v="NA"/>
    <s v="NA"/>
    <s v="NA"/>
    <s v="NA"/>
    <s v="NA"/>
    <s v="NA"/>
    <s v="NA"/>
    <s v="NA"/>
    <s v="NA"/>
    <s v="NA"/>
    <s v="NA"/>
    <s v="NA"/>
    <s v="NA"/>
    <s v="NA"/>
    <s v="NA"/>
    <s v="NA"/>
    <s v="NA"/>
    <s v="NA"/>
    <s v="NA"/>
    <s v="NA"/>
    <s v="NA"/>
    <s v="NA"/>
    <s v="NA"/>
    <s v="NA"/>
    <s v="NA"/>
    <s v="NA"/>
    <s v="Zonal"/>
    <s v="none"/>
    <s v="NA"/>
    <s v="N"/>
    <s v="N"/>
    <s v="NA"/>
    <s v="NA"/>
    <n v="88.5"/>
    <n v="11.5"/>
    <s v="Electric Resistance"/>
    <s v="Electricity"/>
    <s v="None"/>
    <s v="20+ Years"/>
    <s v="Heat Pump"/>
    <s v="Electricity"/>
    <s v="None"/>
    <s v="20+ Years"/>
    <s v="NA"/>
    <s v="NA"/>
    <s v="NA"/>
    <s v="NA"/>
    <s v="NA"/>
    <s v="NA"/>
    <s v="NA"/>
    <s v="NA"/>
    <s v="DX - Air"/>
    <s v="NA"/>
    <s v="DX - Air"/>
    <s v="20+ Years"/>
    <s v="NA"/>
    <s v="NA"/>
    <s v="NA"/>
    <s v="NA"/>
    <s v="NA"/>
    <s v="NA"/>
    <s v="NA"/>
    <b v="0"/>
    <b v="0"/>
    <b v="0"/>
    <b v="0"/>
    <b v="0"/>
    <b v="1"/>
    <b v="0"/>
    <b v="0"/>
    <b v="0"/>
    <b v="0"/>
    <b v="0"/>
    <n v="800.8673"/>
    <n v="29.477589999999999"/>
    <n v="41"/>
    <n v="30.724440000000001"/>
    <n v="0"/>
    <n v="69.275559999999999"/>
    <n v="0"/>
    <n v="0"/>
    <n v="5.7515140000000002"/>
    <n v="94.248490000000004"/>
    <n v="0"/>
    <s v="NA"/>
    <s v="NA"/>
    <s v="NA"/>
    <s v="NA"/>
    <s v="NA"/>
    <s v="NA"/>
    <s v="NA"/>
    <s v="NA"/>
    <s v="NA"/>
    <s v="NA"/>
    <s v="NA"/>
    <s v="NA"/>
    <s v="NA"/>
    <s v="NA"/>
    <s v="NA"/>
    <s v="NA"/>
    <s v="NA"/>
    <s v="NA"/>
    <s v="NA"/>
    <s v="NA"/>
    <n v="3"/>
    <n v="0"/>
    <n v="0"/>
    <n v="3"/>
    <n v="0"/>
    <n v="0"/>
    <n v="0"/>
    <b v="0"/>
    <b v="0"/>
    <b v="0"/>
    <b v="0"/>
    <b v="0"/>
    <b v="0"/>
    <n v="0"/>
    <s v="NA"/>
    <s v="NA"/>
    <s v="NA"/>
    <s v="NA"/>
    <s v="NA"/>
    <s v="NA"/>
    <s v="NA"/>
    <s v="NA"/>
    <s v="NA"/>
    <s v="NA"/>
    <b v="1"/>
    <s v="S"/>
    <n v="100"/>
    <n v="0"/>
    <n v="2"/>
    <n v="78"/>
    <n v="55"/>
    <n v="15"/>
    <x v="0"/>
    <n v="0"/>
    <s v="N"/>
    <n v="0"/>
    <n v="0"/>
    <n v="0"/>
    <b v="0"/>
    <b v="1"/>
    <s v="Natural Gas"/>
    <b v="0"/>
    <b v="0"/>
    <s v="None"/>
    <n v="0"/>
    <n v="3"/>
    <n v="0"/>
    <n v="0"/>
    <n v="4"/>
    <n v="96"/>
    <n v="0"/>
    <n v="0"/>
    <n v="0"/>
    <n v="0"/>
    <n v="15.374459999999999"/>
    <n v="0.68136200000000002"/>
    <s v="model"/>
    <n v="421167.9"/>
    <n v="18665.23"/>
    <s v="NA"/>
    <s v="NA"/>
    <s v="NA"/>
    <s v="NA"/>
    <s v="NA"/>
    <s v="NA"/>
    <s v="NA"/>
    <s v="NA"/>
    <s v="NA"/>
    <s v="NA"/>
    <s v="NA"/>
    <s v="NA"/>
    <s v="NA"/>
    <s v="NA"/>
    <s v="NA"/>
    <s v="NA"/>
    <s v="NA"/>
    <s v="NA"/>
    <s v="NA"/>
    <s v="NA"/>
    <s v="NA"/>
    <s v="NA"/>
    <s v="NA"/>
    <s v="NA"/>
    <n v="0.52815500000000004"/>
    <n v="5.3693999999999999E-2"/>
    <s v="model"/>
    <n v="14468.28"/>
    <n v="1470.8820000000001"/>
    <s v="NA"/>
    <s v="NA"/>
    <s v="NA"/>
    <s v="NA"/>
    <s v="NA"/>
    <s v="NA"/>
    <s v="NA"/>
    <s v="NA"/>
    <s v="NA"/>
    <s v="NA"/>
    <s v="NA"/>
    <s v="NA"/>
    <s v="NA"/>
    <s v="NA"/>
    <s v="NA"/>
    <s v="NA"/>
    <s v="NA"/>
    <s v="NA"/>
    <s v="NA"/>
    <s v="NA"/>
    <s v="NA"/>
    <s v="NA"/>
    <s v="NA"/>
    <s v="NA"/>
  </r>
  <r>
    <x v="304"/>
    <x v="2"/>
    <s v="core"/>
    <x v="8"/>
    <x v="0"/>
    <s v="&lt;20,001"/>
    <s v="rural"/>
    <n v="7"/>
    <n v="1200.95"/>
    <n v="8166460"/>
    <n v="3429913"/>
    <n v="0"/>
    <s v="NA"/>
    <s v="NA"/>
    <s v="1981-2003"/>
    <s v="F"/>
    <m/>
    <s v="Other Specialty Merchandise"/>
    <s v="Agricultural Products Store"/>
    <s v="Dry Goods Retail"/>
    <s v="Mercantile - Retail"/>
    <s v="Small Box"/>
    <b v="0"/>
    <s v="Storage - Low Bay"/>
    <n v="58"/>
    <s v="Sales"/>
    <n v="38"/>
    <s v="Office"/>
    <n v="4"/>
    <n v="0"/>
    <n v="0"/>
    <n v="0"/>
    <n v="6800"/>
    <n v="6800"/>
    <n v="0"/>
    <x v="0"/>
    <n v="42"/>
    <n v="0"/>
    <n v="0"/>
    <n v="0"/>
    <n v="0"/>
    <n v="0"/>
    <n v="58"/>
    <n v="1"/>
    <n v="1"/>
    <n v="0"/>
    <s v="S"/>
    <n v="0"/>
    <n v="7487"/>
    <n v="324"/>
    <s v="6000-8000 HDD"/>
    <n v="100"/>
    <n v="0"/>
    <n v="0"/>
    <s v="No"/>
    <n v="48"/>
    <n v="48"/>
    <n v="12"/>
    <n v="48"/>
    <n v="1"/>
    <n v="0"/>
    <n v="0"/>
    <s v="40-49 Hrs/Wk"/>
    <n v="52"/>
    <b v="1"/>
    <b v="0"/>
    <b v="1"/>
    <b v="1"/>
    <b v="0"/>
    <b v="1"/>
    <b v="0"/>
    <b v="0"/>
    <b v="0"/>
    <s v="NA"/>
    <s v="NA"/>
    <s v="NA"/>
    <s v="NA"/>
    <s v="No"/>
    <s v="NA"/>
    <s v="NA"/>
    <s v="No"/>
    <s v="No"/>
    <s v="NA"/>
    <s v="NA"/>
    <s v="No"/>
    <s v="No"/>
    <s v="NA"/>
    <s v="NA"/>
    <s v="No"/>
    <s v="No"/>
    <s v="NA"/>
    <s v="NA"/>
    <s v="No"/>
    <s v="No"/>
    <s v="NA"/>
    <s v="NA"/>
    <s v="No"/>
    <s v="No"/>
    <s v="NA"/>
    <s v="NA"/>
    <s v="No"/>
    <s v="No"/>
    <s v="NA"/>
    <s v="NA"/>
    <s v="No"/>
    <s v="No"/>
    <s v="NA"/>
    <s v="NA"/>
    <s v="No"/>
    <n v="370"/>
    <n v="0"/>
    <n v="12"/>
    <n v="4440"/>
    <n v="15"/>
    <n v="0"/>
    <n v="0"/>
    <n v="100"/>
    <n v="0"/>
    <n v="0"/>
    <n v="0"/>
    <n v="0"/>
    <n v="0"/>
    <n v="0"/>
    <n v="0"/>
    <n v="100"/>
    <n v="0"/>
    <n v="0"/>
    <n v="666"/>
    <n v="0"/>
    <n v="100"/>
    <n v="0"/>
    <s v="P"/>
    <n v="6.6666670000000003"/>
    <s v="Age of Building"/>
    <n v="100"/>
    <n v="0"/>
    <n v="0"/>
    <n v="0"/>
    <n v="100"/>
    <n v="0"/>
    <n v="0"/>
    <n v="0"/>
    <n v="0"/>
    <n v="6500"/>
    <n v="0"/>
    <n v="100"/>
    <n v="0"/>
    <n v="0"/>
    <b v="1"/>
    <n v="70"/>
    <n v="0"/>
    <n v="0"/>
    <n v="0"/>
    <n v="100"/>
    <n v="0.55946700000000005"/>
    <n v="0.55946700000000005"/>
    <s v="NA"/>
    <n v="0"/>
    <n v="2.2327E-2"/>
    <n v="3804.377"/>
    <s v="NA"/>
    <n v="0"/>
    <n v="151.82419999999999"/>
    <n v="9.6855259999999994"/>
    <n v="12.2578"/>
    <s v="Y"/>
    <n v="1"/>
    <n v="0"/>
    <n v="0"/>
    <n v="0"/>
    <n v="0"/>
    <n v="0"/>
    <n v="0"/>
    <n v="74.693049999999999"/>
    <n v="58.415779999999998"/>
    <n v="86.591049999999996"/>
    <n v="17.459250000000001"/>
    <n v="34.978580000000001"/>
    <n v="11.25948"/>
    <n v="0"/>
    <n v="0"/>
    <n v="0"/>
    <n v="0"/>
    <n v="0"/>
    <n v="0"/>
    <n v="0"/>
    <n v="0"/>
    <n v="0"/>
    <n v="7.8476970000000001"/>
    <n v="6.6056369999999998"/>
    <n v="2.1494740000000001"/>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2.6039430000000001"/>
    <n v="5.6808529999999999"/>
    <n v="2.6039430000000001"/>
    <n v="57.266219999999997"/>
    <n v="62.940100000000001"/>
    <n v="57.266219999999997"/>
    <n v="35.45919"/>
    <n v="28.56549"/>
    <n v="35.45919"/>
    <n v="4.6706440000000002"/>
    <n v="2.8135569999999999"/>
    <n v="4.6706440000000002"/>
    <n v="0"/>
    <n v="0"/>
    <n v="0"/>
    <n v="74.693049999999999"/>
    <n v="58.415779999999998"/>
    <n v="86.591049999999996"/>
    <n v="0"/>
    <n v="0"/>
    <n v="0"/>
    <n v="0"/>
    <n v="0"/>
    <n v="0"/>
    <n v="25.306950000000001"/>
    <n v="41.584220000000002"/>
    <n v="13.40895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0"/>
    <n v="0"/>
    <s v="Other"/>
    <s v="Other"/>
    <s v="None"/>
    <s v="NA"/>
    <s v="Furnace"/>
    <s v="Propane"/>
    <s v="None"/>
    <s v="NA"/>
    <n v="1"/>
    <s v="Fuel Oil"/>
    <n v="109"/>
    <s v="NA"/>
    <s v="NA"/>
    <s v="SH"/>
    <s v="NA"/>
    <s v="Y"/>
    <s v="None"/>
    <s v="NA"/>
    <s v="None"/>
    <s v="NA"/>
    <s v="NA"/>
    <s v="NA"/>
    <s v="NA"/>
    <s v="NA"/>
    <s v="NA"/>
    <s v="NA"/>
    <s v="NA"/>
    <b v="0"/>
    <b v="0"/>
    <b v="0"/>
    <b v="0"/>
    <b v="1"/>
    <b v="0"/>
    <b v="0"/>
    <b v="0"/>
    <b v="0"/>
    <b v="0"/>
    <b v="0"/>
    <n v="40.944000000000003"/>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1"/>
    <n v="0"/>
    <n v="1"/>
    <n v="1"/>
    <n v="0"/>
    <n v="0"/>
    <n v="0"/>
    <n v="0"/>
    <n v="0"/>
    <n v="4.6015069999999998"/>
    <n v="87.322620000000001"/>
    <s v="model"/>
    <n v="31290.25"/>
    <n v="593793.8000000000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05"/>
    <x v="1"/>
    <s v="core"/>
    <x v="8"/>
    <x v="0"/>
    <s v="100,001+"/>
    <s v="rural"/>
    <n v="9"/>
    <n v="11.7918"/>
    <n v="2301347"/>
    <n v="2301347"/>
    <n v="2301347"/>
    <n v="1981"/>
    <n v="1981"/>
    <s v="1981-2003"/>
    <s v="F"/>
    <m/>
    <s v="Other Specialty Merchandise"/>
    <s v="Mall"/>
    <s v="Dry Goods Retail"/>
    <s v="Mercantile - Retail"/>
    <s v="Small Box"/>
    <b v="0"/>
    <s v="Sales"/>
    <n v="71"/>
    <s v="Other"/>
    <n v="2"/>
    <s v="Kitchen"/>
    <n v="1"/>
    <n v="26"/>
    <n v="0"/>
    <n v="0"/>
    <n v="195165"/>
    <n v="195165"/>
    <n v="0"/>
    <x v="3"/>
    <n v="100"/>
    <n v="0"/>
    <n v="100"/>
    <n v="100"/>
    <n v="100"/>
    <n v="0"/>
    <n v="0"/>
    <n v="1"/>
    <n v="0"/>
    <n v="3904"/>
    <s v="S"/>
    <n v="0"/>
    <n v="7756"/>
    <n v="239"/>
    <s v="6000-8000 HDD"/>
    <n v="28"/>
    <n v="72"/>
    <n v="46"/>
    <s v="Yes"/>
    <n v="102.10339999999999"/>
    <n v="102.8276"/>
    <n v="84.448279999999997"/>
    <n v="78.620689999999996"/>
    <n v="1"/>
    <n v="1"/>
    <n v="0"/>
    <s v="80-119 Hrs/Wk"/>
    <n v="52"/>
    <b v="1"/>
    <b v="0"/>
    <b v="1"/>
    <b v="0"/>
    <b v="0"/>
    <b v="0"/>
    <b v="0"/>
    <b v="0"/>
    <b v="0"/>
    <b v="1"/>
    <b v="0"/>
    <b v="0"/>
    <n v="43"/>
    <s v="Yes"/>
    <n v="2"/>
    <n v="50"/>
    <s v="Unknown"/>
    <s v="No"/>
    <s v="NA"/>
    <s v="NA"/>
    <s v="Unknown"/>
    <s v="Yes"/>
    <n v="7"/>
    <n v="100"/>
    <s v="Unknown"/>
    <s v="Yes"/>
    <n v="7"/>
    <n v="45"/>
    <s v="Yes"/>
    <s v="Yes"/>
    <n v="8"/>
    <n v="100"/>
    <s v="No"/>
    <s v="No"/>
    <s v="NA"/>
    <s v="NA"/>
    <s v="No"/>
    <s v="No"/>
    <s v="NA"/>
    <s v="NA"/>
    <s v="Yes"/>
    <s v="No"/>
    <s v="NA"/>
    <s v="NA"/>
    <s v="No"/>
    <n v="2264"/>
    <n v="0"/>
    <n v="14"/>
    <n v="31696"/>
    <n v="2"/>
    <n v="0"/>
    <n v="50"/>
    <n v="50"/>
    <n v="0"/>
    <n v="0"/>
    <n v="0"/>
    <n v="0"/>
    <n v="0"/>
    <n v="0"/>
    <n v="0"/>
    <n v="100"/>
    <n v="0"/>
    <n v="0"/>
    <n v="633.91999999999996"/>
    <n v="0"/>
    <n v="100"/>
    <n v="0"/>
    <s v="P"/>
    <n v="0"/>
    <s v="Age of Building"/>
    <n v="100"/>
    <n v="0"/>
    <n v="0"/>
    <n v="0"/>
    <n v="0"/>
    <n v="0"/>
    <n v="100"/>
    <n v="0"/>
    <n v="0"/>
    <n v="100000"/>
    <n v="100"/>
    <n v="0"/>
    <n v="0"/>
    <n v="0"/>
    <b v="1"/>
    <n v="1904"/>
    <n v="100"/>
    <n v="0"/>
    <n v="0"/>
    <n v="0"/>
    <n v="2.0851039999999998"/>
    <n v="2.0851039999999998"/>
    <s v="NA"/>
    <n v="4.0000000000000002E-4"/>
    <n v="0.63486799999999999"/>
    <n v="406939.3"/>
    <s v="NA"/>
    <n v="78"/>
    <n v="123904"/>
    <n v="10.939410000000001"/>
    <n v="11.4139"/>
    <s v="Y"/>
    <s v="NA"/>
    <n v="0"/>
    <n v="0"/>
    <n v="0"/>
    <n v="18.112690000000001"/>
    <n v="37.099679999999999"/>
    <n v="26.907309999999999"/>
    <n v="29.516220000000001"/>
    <n v="12.6912"/>
    <n v="43.847839999999998"/>
    <n v="0.48757200000000001"/>
    <n v="1.1343510000000001"/>
    <n v="0.40292600000000001"/>
    <n v="0"/>
    <n v="0"/>
    <n v="0"/>
    <n v="10.47052"/>
    <n v="2.3995679999999999"/>
    <n v="14.306710000000001"/>
    <n v="0"/>
    <n v="0"/>
    <n v="0"/>
    <n v="41.412999999999997"/>
    <n v="46.67521"/>
    <n v="14.535209999999999"/>
    <n v="0"/>
    <n v="0"/>
    <n v="0"/>
    <s v="NA"/>
    <s v="NA"/>
    <s v="NA"/>
    <s v="NA"/>
    <s v="NA"/>
    <s v="NA"/>
    <n v="100"/>
    <n v="100"/>
    <n v="100"/>
    <n v="0"/>
    <n v="0"/>
    <n v="0"/>
    <n v="0"/>
    <n v="0"/>
    <n v="0"/>
    <n v="0"/>
    <n v="0"/>
    <n v="0"/>
    <n v="0"/>
    <n v="0"/>
    <n v="0"/>
    <n v="100"/>
    <n v="100"/>
    <n v="100"/>
    <n v="0"/>
    <n v="0"/>
    <n v="0"/>
    <n v="0"/>
    <n v="0"/>
    <n v="0"/>
    <n v="0"/>
    <n v="0"/>
    <n v="0"/>
    <n v="100"/>
    <n v="100"/>
    <n v="100"/>
    <n v="93.746520000000004"/>
    <n v="96.68956"/>
    <n v="93.746520000000004"/>
    <n v="6.2534830000000001"/>
    <n v="3.3104360000000002"/>
    <n v="6.2534830000000001"/>
    <n v="0"/>
    <n v="0"/>
    <n v="0"/>
    <n v="0"/>
    <n v="0"/>
    <n v="0"/>
    <n v="0"/>
    <n v="0"/>
    <n v="0"/>
    <n v="0"/>
    <n v="0"/>
    <n v="0"/>
    <n v="0"/>
    <n v="0"/>
    <n v="0"/>
    <n v="100"/>
    <n v="100"/>
    <n v="100"/>
    <n v="0"/>
    <n v="0"/>
    <n v="0"/>
    <n v="47.628909999999998"/>
    <n v="49.790880000000001"/>
    <n v="70.755160000000004"/>
    <n v="0"/>
    <n v="0"/>
    <n v="0"/>
    <n v="41.412999999999997"/>
    <n v="46.67521"/>
    <n v="14.535209999999999"/>
    <n v="10.95809"/>
    <n v="3.533919"/>
    <n v="14.70964"/>
    <s v="NA"/>
    <s v="NA"/>
    <s v="NA"/>
    <s v="NA"/>
    <s v="NA"/>
    <s v="NA"/>
    <s v="NA"/>
    <s v="NA"/>
    <s v="NA"/>
    <s v="NA"/>
    <s v="NA"/>
    <s v="NA"/>
    <s v="NA"/>
    <s v="NA"/>
    <s v="NA"/>
    <b v="0"/>
    <n v="0"/>
    <b v="1"/>
    <n v="17.148959999999999"/>
    <b v="0"/>
    <n v="0"/>
    <b v="0"/>
    <n v="0"/>
    <b v="1"/>
    <n v="82.851039999999998"/>
    <b v="0"/>
    <n v="0"/>
    <b v="0"/>
    <n v="0"/>
    <b v="0"/>
    <n v="0"/>
    <n v="1.859504"/>
    <n v="13.432840000000001"/>
    <n v="1.859504"/>
    <n v="98.140500000000003"/>
    <n v="86.567160000000001"/>
    <n v="98.140500000000003"/>
    <n v="0"/>
    <n v="0"/>
    <n v="0"/>
    <n v="0"/>
    <n v="0"/>
    <n v="0"/>
    <n v="0"/>
    <n v="0"/>
    <n v="0"/>
    <n v="0"/>
    <n v="0"/>
    <n v="0"/>
    <n v="0"/>
    <n v="0"/>
    <n v="0"/>
    <n v="0"/>
    <n v="0"/>
    <n v="0"/>
    <n v="0"/>
    <n v="0"/>
    <n v="0"/>
    <n v="100"/>
    <n v="100"/>
    <n v="100"/>
    <n v="0"/>
    <n v="0"/>
    <n v="0"/>
    <n v="0"/>
    <n v="0"/>
    <n v="0"/>
    <n v="0"/>
    <n v="0"/>
    <n v="0"/>
    <b v="1"/>
    <n v="98.140500000000003"/>
    <b v="1"/>
    <n v="1.859504"/>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10-19 Years"/>
    <s v="Heat Pump"/>
    <s v="Electricity"/>
    <s v="None"/>
    <s v="10-19 Years"/>
    <s v="NA"/>
    <s v="NA"/>
    <s v="NA"/>
    <s v="NA"/>
    <s v="NA"/>
    <s v="NA"/>
    <s v="NA"/>
    <s v="NA"/>
    <s v="DX - Air"/>
    <s v="10-19 Years"/>
    <s v="DX - Air"/>
    <s v="10-19 Years"/>
    <s v="NA"/>
    <s v="NA"/>
    <s v="NA"/>
    <s v="NA"/>
    <s v="NA"/>
    <s v="NA"/>
    <s v="NA"/>
    <b v="1"/>
    <b v="0"/>
    <b v="0"/>
    <b v="0"/>
    <b v="1"/>
    <b v="0"/>
    <b v="0"/>
    <b v="1"/>
    <b v="1"/>
    <b v="1"/>
    <b v="1"/>
    <n v="46.061999999999998"/>
    <n v="32"/>
    <n v="32"/>
    <n v="33.333329999999997"/>
    <n v="66.666669999999996"/>
    <n v="0"/>
    <n v="0"/>
    <n v="0"/>
    <n v="100"/>
    <n v="0"/>
    <n v="0"/>
    <s v="NA"/>
    <s v="NA"/>
    <s v="NA"/>
    <s v="NA"/>
    <s v="NA"/>
    <s v="NA"/>
    <s v="NA"/>
    <s v="NA"/>
    <s v="NA"/>
    <b v="0"/>
    <n v="0"/>
    <s v="NA"/>
    <s v="NA"/>
    <b v="1"/>
    <n v="144"/>
    <s v="CFL"/>
    <b v="0"/>
    <n v="0"/>
    <s v="NA"/>
    <s v="NA"/>
    <n v="0"/>
    <n v="0"/>
    <n v="3"/>
    <n v="3"/>
    <n v="0"/>
    <n v="0"/>
    <n v="0"/>
    <b v="0"/>
    <b v="1"/>
    <b v="0"/>
    <b v="0"/>
    <b v="1"/>
    <b v="0"/>
    <n v="1110"/>
    <s v="N"/>
    <s v="E"/>
    <s v="N"/>
    <s v="N"/>
    <s v="N"/>
    <s v="E"/>
    <s v="N"/>
    <n v="0"/>
    <n v="0"/>
    <n v="0"/>
    <s v="NA"/>
    <s v="NA"/>
    <s v="NA"/>
    <s v="NA"/>
    <s v="NA"/>
    <n v="0"/>
    <n v="0"/>
    <n v="0"/>
    <x v="1"/>
    <s v="NA"/>
    <s v="NA"/>
    <n v="0"/>
    <n v="0"/>
    <n v="0"/>
    <s v="NA"/>
    <s v="NA"/>
    <s v="NA"/>
    <s v="NA"/>
    <s v="NA"/>
    <s v="NA"/>
    <n v="0"/>
    <n v="0"/>
    <n v="0"/>
    <n v="0"/>
    <n v="0"/>
    <n v="0"/>
    <n v="1"/>
    <n v="1"/>
    <n v="2"/>
    <n v="0"/>
    <n v="23.008179999999999"/>
    <n v="23.114049999999999"/>
    <s v="actual"/>
    <n v="4490391"/>
    <n v="4511053"/>
    <n v="606835.1"/>
    <n v="452166.3"/>
    <n v="407829.3"/>
    <n v="377673"/>
    <n v="362632.3"/>
    <n v="368279.4"/>
    <n v="363937.2"/>
    <n v="356145.2"/>
    <n v="318354.09999999998"/>
    <n v="325044"/>
    <n v="387292.4"/>
    <n v="164202.4"/>
    <n v="448169.1"/>
    <n v="389104.5"/>
    <n v="403474.1"/>
    <n v="366759.3"/>
    <n v="353508.1"/>
    <n v="325992.90000000002"/>
    <n v="336616.7"/>
    <n v="336402.6"/>
    <n v="331902.09999999998"/>
    <n v="372991"/>
    <n v="400641"/>
    <n v="445491.5"/>
    <s v="NA"/>
    <s v="NA"/>
    <s v="no gas"/>
    <s v="NA"/>
    <s v="NA"/>
    <s v="NA"/>
    <s v="NA"/>
    <s v="NA"/>
    <s v="NA"/>
    <s v="NA"/>
    <s v="NA"/>
    <s v="NA"/>
    <s v="NA"/>
    <s v="NA"/>
    <s v="NA"/>
    <s v="NA"/>
    <s v="NA"/>
    <s v="NA"/>
    <s v="NA"/>
    <s v="NA"/>
    <s v="NA"/>
    <s v="NA"/>
    <s v="NA"/>
    <s v="NA"/>
    <s v="NA"/>
    <s v="NA"/>
    <s v="NA"/>
    <s v="NA"/>
    <s v="NA"/>
  </r>
  <r>
    <x v="306"/>
    <x v="1"/>
    <s v="core"/>
    <x v="11"/>
    <x v="0"/>
    <s v="&lt;5,001"/>
    <s v="rural"/>
    <n v="17"/>
    <n v="115.53279999999999"/>
    <n v="233722.9"/>
    <n v="233722.9"/>
    <n v="77128.56"/>
    <n v="1983"/>
    <n v="1983"/>
    <s v="1981-2003"/>
    <s v="F"/>
    <m/>
    <s v="Convenience Store (&lt;"/>
    <m/>
    <s v="Grocery"/>
    <s v="Food Sales"/>
    <s v="MiniMart"/>
    <b v="0"/>
    <s v="Storage - Low Bay"/>
    <n v="38"/>
    <s v="Sales"/>
    <n v="33"/>
    <s v="Other"/>
    <n v="29"/>
    <n v="0"/>
    <n v="0"/>
    <n v="0"/>
    <n v="2023"/>
    <n v="2023"/>
    <n v="0"/>
    <x v="4"/>
    <n v="100"/>
    <n v="67"/>
    <n v="0"/>
    <n v="33"/>
    <n v="0"/>
    <n v="0"/>
    <n v="0"/>
    <n v="2"/>
    <n v="0"/>
    <n v="14"/>
    <s v="S"/>
    <n v="0"/>
    <n v="7604"/>
    <n v="373"/>
    <s v="6000-8000 HDD"/>
    <n v="100"/>
    <n v="0"/>
    <n v="0"/>
    <s v="No"/>
    <n v="111"/>
    <n v="118"/>
    <n v="168"/>
    <n v="118"/>
    <n v="1"/>
    <n v="1"/>
    <n v="0"/>
    <s v="80-119 Hrs/Wk"/>
    <n v="52"/>
    <b v="1"/>
    <b v="1"/>
    <b v="0"/>
    <b v="0"/>
    <b v="0"/>
    <b v="0"/>
    <b v="0"/>
    <b v="0"/>
    <b v="0"/>
    <s v="NA"/>
    <s v="NA"/>
    <s v="NA"/>
    <s v="NA"/>
    <s v="Yes"/>
    <n v="2"/>
    <n v="80"/>
    <s v="No"/>
    <s v="Yes"/>
    <n v="2"/>
    <n v="80"/>
    <s v="No"/>
    <s v="No"/>
    <s v="NA"/>
    <s v="NA"/>
    <s v="No"/>
    <s v="No"/>
    <s v="NA"/>
    <s v="NA"/>
    <s v="No"/>
    <s v="No"/>
    <s v="NA"/>
    <s v="NA"/>
    <s v="No"/>
    <s v="No"/>
    <s v="NA"/>
    <s v="NA"/>
    <s v="No"/>
    <s v="No"/>
    <s v="NA"/>
    <s v="NA"/>
    <s v="No"/>
    <s v="No"/>
    <s v="NA"/>
    <s v="NA"/>
    <s v="No"/>
    <n v="147"/>
    <n v="132"/>
    <n v="10"/>
    <n v="2790"/>
    <n v="20"/>
    <n v="100"/>
    <n v="0"/>
    <n v="0"/>
    <n v="0"/>
    <n v="0"/>
    <n v="0"/>
    <n v="0"/>
    <n v="0"/>
    <n v="0"/>
    <n v="0"/>
    <n v="0"/>
    <n v="100"/>
    <n v="0"/>
    <n v="558"/>
    <n v="0"/>
    <n v="100"/>
    <n v="0"/>
    <s v="P"/>
    <n v="0"/>
    <s v="Unknown"/>
    <n v="100"/>
    <n v="0"/>
    <n v="0"/>
    <n v="0"/>
    <n v="0"/>
    <n v="0"/>
    <n v="100"/>
    <n v="0"/>
    <n v="0"/>
    <n v="1111.4259999999999"/>
    <n v="100"/>
    <n v="0"/>
    <n v="0"/>
    <n v="0"/>
    <b v="0"/>
    <n v="0"/>
    <n v="100"/>
    <n v="0"/>
    <n v="0"/>
    <n v="0"/>
    <n v="1.0554859999999999"/>
    <n v="1.0554859999999999"/>
    <s v="NA"/>
    <n v="0.21057799999999999"/>
    <n v="3.8200690000000002"/>
    <n v="2135.2469999999998"/>
    <s v="NA"/>
    <n v="426"/>
    <n v="7728"/>
    <n v="9.6817810000000009"/>
    <n v="9.8426130000000001"/>
    <s v="Y"/>
    <n v="0"/>
    <n v="0"/>
    <n v="0"/>
    <n v="0"/>
    <n v="57.379420000000003"/>
    <n v="60.905799999999999"/>
    <n v="65.028940000000006"/>
    <n v="26.13524"/>
    <n v="19.757840000000002"/>
    <n v="29.619450000000001"/>
    <n v="2.5848040000000001"/>
    <n v="6.5859449999999997"/>
    <n v="1.629588"/>
    <n v="0"/>
    <n v="0"/>
    <n v="0"/>
    <n v="0"/>
    <n v="0"/>
    <n v="0"/>
    <n v="0"/>
    <n v="0"/>
    <n v="0"/>
    <n v="13.900539999999999"/>
    <n v="12.75042"/>
    <n v="3.7220230000000001"/>
    <n v="0"/>
    <n v="0"/>
    <n v="0"/>
    <n v="0"/>
    <n v="0"/>
    <n v="0"/>
    <n v="100"/>
    <n v="100"/>
    <n v="100"/>
    <n v="100"/>
    <n v="100"/>
    <n v="100"/>
    <n v="0"/>
    <n v="0"/>
    <n v="0"/>
    <n v="0"/>
    <n v="0"/>
    <n v="0"/>
    <n v="100"/>
    <n v="100"/>
    <n v="100"/>
    <n v="0"/>
    <n v="0"/>
    <n v="0"/>
    <n v="0"/>
    <n v="0"/>
    <n v="0"/>
    <n v="0"/>
    <n v="0"/>
    <n v="0"/>
    <n v="0"/>
    <n v="0"/>
    <n v="0"/>
    <s v="NA"/>
    <s v="NA"/>
    <s v="NA"/>
    <s v="NA"/>
    <s v="NA"/>
    <s v="NA"/>
    <n v="0"/>
    <n v="0"/>
    <n v="0"/>
    <n v="90.489959999999996"/>
    <n v="94.593329999999995"/>
    <n v="90.489959999999996"/>
    <n v="0"/>
    <n v="0"/>
    <n v="0"/>
    <n v="9.5100429999999996"/>
    <n v="5.4066650000000003"/>
    <n v="9.5100429999999996"/>
    <n v="0"/>
    <n v="0"/>
    <n v="0"/>
    <n v="100"/>
    <n v="100"/>
    <n v="100"/>
    <n v="0"/>
    <n v="0"/>
    <n v="0"/>
    <n v="0"/>
    <n v="0"/>
    <n v="0"/>
    <n v="0"/>
    <n v="0"/>
    <n v="0"/>
    <n v="83.514660000000006"/>
    <n v="80.663629999999998"/>
    <n v="94.648390000000006"/>
    <n v="0"/>
    <n v="0"/>
    <n v="0"/>
    <n v="0"/>
    <n v="0"/>
    <n v="0"/>
    <n v="16.485340000000001"/>
    <n v="19.336369999999999"/>
    <n v="5.3516120000000003"/>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20+ Years"/>
    <s v="None"/>
    <s v="NA"/>
    <s v="NA"/>
    <s v="NA"/>
    <n v="2"/>
    <s v="Natural Gas"/>
    <n v="1200"/>
    <n v="19"/>
    <n v="19"/>
    <s v="P"/>
    <s v="N"/>
    <s v="N"/>
    <s v="DX - Air"/>
    <s v="20+ Years"/>
    <s v="None"/>
    <s v="NA"/>
    <s v="NA"/>
    <s v="NA"/>
    <s v="NA"/>
    <s v="NA"/>
    <s v="NA"/>
    <s v="NA"/>
    <s v="NA"/>
    <b v="0"/>
    <b v="0"/>
    <b v="0"/>
    <b v="0"/>
    <b v="0"/>
    <b v="1"/>
    <b v="0"/>
    <b v="0"/>
    <b v="0"/>
    <b v="0"/>
    <b v="0"/>
    <n v="6.8239999999999998"/>
    <n v="7"/>
    <n v="7"/>
    <n v="100"/>
    <n v="0"/>
    <n v="0"/>
    <n v="0"/>
    <n v="0"/>
    <n v="100"/>
    <n v="0"/>
    <n v="0"/>
    <s v="NA"/>
    <s v="NA"/>
    <s v="NA"/>
    <s v="NA"/>
    <s v="NA"/>
    <s v="NA"/>
    <s v="NA"/>
    <s v="NA"/>
    <s v="NA"/>
    <b v="1"/>
    <n v="16"/>
    <n v="100"/>
    <s v="T8"/>
    <b v="0"/>
    <n v="0"/>
    <s v="NA"/>
    <b v="1"/>
    <n v="90"/>
    <n v="100"/>
    <s v="T12"/>
    <n v="0"/>
    <n v="0"/>
    <n v="1"/>
    <n v="1"/>
    <n v="0"/>
    <n v="0"/>
    <n v="0"/>
    <b v="0"/>
    <b v="0"/>
    <b v="0"/>
    <b v="0"/>
    <b v="0"/>
    <b v="0"/>
    <n v="0"/>
    <s v="N"/>
    <s v="N"/>
    <s v="N"/>
    <s v="N"/>
    <s v="N"/>
    <s v="N"/>
    <s v="N"/>
    <n v="0"/>
    <n v="0"/>
    <n v="0"/>
    <s v="NA"/>
    <s v="NA"/>
    <s v="NA"/>
    <s v="NA"/>
    <s v="NA"/>
    <n v="0"/>
    <n v="0"/>
    <n v="0"/>
    <x v="1"/>
    <s v="NA"/>
    <s v="NA"/>
    <n v="0"/>
    <n v="0"/>
    <n v="0"/>
    <s v="NA"/>
    <s v="NA"/>
    <s v="NA"/>
    <s v="NA"/>
    <s v="NA"/>
    <s v="NA"/>
    <n v="0"/>
    <n v="0"/>
    <n v="0"/>
    <n v="0"/>
    <n v="0"/>
    <n v="0"/>
    <n v="0"/>
    <n v="0"/>
    <n v="0"/>
    <n v="0"/>
    <n v="65.17013"/>
    <n v="64.713040000000007"/>
    <s v="actual"/>
    <n v="131839.20000000001"/>
    <n v="130914.5"/>
    <n v="13612.9"/>
    <n v="12262"/>
    <n v="11950.34"/>
    <n v="9465.2870000000003"/>
    <n v="8995.9140000000007"/>
    <n v="9077.4189999999999"/>
    <n v="10128"/>
    <n v="10052"/>
    <n v="9489.6550000000007"/>
    <n v="10052.41"/>
    <n v="12458.52"/>
    <n v="14294.71"/>
    <n v="15071.45"/>
    <n v="12587.09"/>
    <n v="12036.63"/>
    <n v="9928.8709999999992"/>
    <n v="8700.0429999999997"/>
    <n v="8141.7250000000004"/>
    <n v="9690.3799999999992"/>
    <n v="9582.3379999999997"/>
    <n v="8216.8130000000001"/>
    <n v="9896.6929999999993"/>
    <n v="12243.89"/>
    <n v="14818.55"/>
    <n v="5.9245799999999997"/>
    <n v="8.2609569999999994"/>
    <s v="actual"/>
    <n v="11985.43"/>
    <n v="16711.919999999998"/>
    <n v="2597.2550000000001"/>
    <n v="2129.442"/>
    <n v="1507.818"/>
    <n v="632.35239999999999"/>
    <n v="80.236360000000005"/>
    <n v="12.19697"/>
    <n v="0.5"/>
    <n v="0"/>
    <n v="38.071429999999999"/>
    <n v="662.01949999999999"/>
    <n v="1449.6189999999999"/>
    <n v="2875.915"/>
    <n v="2993.3760000000002"/>
    <n v="2356.02"/>
    <n v="1964.8150000000001"/>
    <n v="1318.6679999999999"/>
    <n v="804.38729999999998"/>
    <n v="320.87580000000003"/>
    <n v="74.724500000000006"/>
    <n v="112.0868"/>
    <n v="516.47820000000002"/>
    <n v="1239.548"/>
    <n v="2103.2750000000001"/>
    <n v="2907.6619999999998"/>
  </r>
  <r>
    <x v="307"/>
    <x v="1"/>
    <s v="core"/>
    <x v="6"/>
    <x v="0"/>
    <s v="&lt;20,001"/>
    <s v="rural"/>
    <n v="27"/>
    <n v="1117.498"/>
    <n v="3486593"/>
    <n v="3486593"/>
    <n v="3486593"/>
    <n v="1911"/>
    <n v="1911"/>
    <s v="Pre-1980"/>
    <s v="F"/>
    <m/>
    <s v="Office- Admin, Professional, Government, Financial"/>
    <m/>
    <s v="Office"/>
    <s v="Office"/>
    <s v="Medium Office"/>
    <b v="0"/>
    <s v="Storage - Low Bay"/>
    <n v="39"/>
    <s v="Office"/>
    <n v="32"/>
    <s v="NA"/>
    <n v="0"/>
    <n v="29"/>
    <n v="0"/>
    <n v="0"/>
    <n v="3120"/>
    <n v="3120"/>
    <n v="0"/>
    <x v="4"/>
    <n v="100"/>
    <n v="0"/>
    <n v="100"/>
    <n v="100"/>
    <n v="100"/>
    <n v="0"/>
    <n v="0"/>
    <n v="1"/>
    <n v="1"/>
    <n v="2"/>
    <s v="S"/>
    <n v="0"/>
    <n v="6210"/>
    <n v="608"/>
    <s v="6000-8000 HDD"/>
    <n v="100"/>
    <n v="0"/>
    <n v="0"/>
    <s v="No"/>
    <n v="51"/>
    <n v="51"/>
    <n v="70"/>
    <n v="51"/>
    <n v="1"/>
    <n v="1"/>
    <n v="0"/>
    <s v="50-59 Hrs/Wk"/>
    <n v="52"/>
    <b v="1"/>
    <b v="0"/>
    <b v="0"/>
    <b v="0"/>
    <b v="0"/>
    <b v="0"/>
    <b v="0"/>
    <b v="0"/>
    <b v="0"/>
    <s v="NA"/>
    <s v="NA"/>
    <s v="NA"/>
    <s v="NA"/>
    <s v="Yes"/>
    <n v="4"/>
    <n v="80"/>
    <s v="No"/>
    <s v="No"/>
    <s v="NA"/>
    <s v="NA"/>
    <s v="No"/>
    <s v="No"/>
    <s v="NA"/>
    <s v="NA"/>
    <s v="No"/>
    <s v="No"/>
    <s v="NA"/>
    <s v="NA"/>
    <s v="No"/>
    <s v="No"/>
    <s v="NA"/>
    <s v="NA"/>
    <s v="No"/>
    <s v="No"/>
    <s v="NA"/>
    <s v="NA"/>
    <s v="No"/>
    <s v="No"/>
    <s v="NA"/>
    <s v="NA"/>
    <s v="No"/>
    <s v="No"/>
    <s v="NA"/>
    <s v="NA"/>
    <s v="No"/>
    <n v="168"/>
    <n v="0"/>
    <n v="10"/>
    <n v="1680"/>
    <n v="15"/>
    <n v="100"/>
    <n v="0"/>
    <n v="0"/>
    <n v="0"/>
    <n v="0"/>
    <n v="0"/>
    <n v="0"/>
    <n v="0"/>
    <n v="0"/>
    <n v="100"/>
    <n v="0"/>
    <n v="0"/>
    <n v="0"/>
    <n v="252"/>
    <n v="0"/>
    <n v="100"/>
    <n v="0"/>
    <s v="P"/>
    <n v="0"/>
    <s v="30+ years"/>
    <n v="100"/>
    <n v="0"/>
    <n v="0"/>
    <n v="0"/>
    <n v="0"/>
    <n v="100"/>
    <n v="0"/>
    <n v="0"/>
    <n v="0"/>
    <n v="3310.4870000000001"/>
    <n v="0"/>
    <n v="100"/>
    <n v="0"/>
    <n v="0"/>
    <b v="0"/>
    <n v="0"/>
    <n v="0"/>
    <n v="0"/>
    <n v="0"/>
    <n v="100"/>
    <n v="1.287304"/>
    <n v="1.287304"/>
    <s v="NA"/>
    <n v="0"/>
    <n v="0.144231"/>
    <n v="4016.3890000000001"/>
    <s v="NA"/>
    <n v="0"/>
    <n v="450"/>
    <n v="7.7762770000000003"/>
    <n v="8"/>
    <s v="Y"/>
    <n v="25"/>
    <n v="0"/>
    <n v="0"/>
    <n v="0"/>
    <n v="68.079009999999997"/>
    <n v="72.707729999999998"/>
    <n v="71.116870000000006"/>
    <n v="26.327909999999999"/>
    <n v="18.212759999999999"/>
    <n v="27.50273"/>
    <n v="0"/>
    <n v="0"/>
    <n v="0"/>
    <n v="0"/>
    <n v="0"/>
    <n v="0"/>
    <n v="0"/>
    <n v="0"/>
    <n v="0"/>
    <n v="0"/>
    <n v="0"/>
    <n v="0"/>
    <n v="5.5930840000000002"/>
    <n v="9.0795080000000006"/>
    <n v="1.380409"/>
    <n v="0"/>
    <n v="0"/>
    <n v="0"/>
    <n v="0"/>
    <n v="0"/>
    <n v="0"/>
    <n v="100"/>
    <n v="100"/>
    <n v="100"/>
    <s v="NA"/>
    <s v="NA"/>
    <s v="NA"/>
    <s v="NA"/>
    <s v="NA"/>
    <s v="NA"/>
    <n v="0"/>
    <n v="0"/>
    <n v="0"/>
    <n v="100"/>
    <n v="100"/>
    <n v="100"/>
    <n v="0"/>
    <n v="0"/>
    <n v="0"/>
    <n v="0"/>
    <n v="0"/>
    <n v="0"/>
    <n v="0"/>
    <n v="0"/>
    <n v="0"/>
    <n v="0"/>
    <n v="0"/>
    <n v="0"/>
    <s v="NA"/>
    <s v="NA"/>
    <s v="NA"/>
    <s v="NA"/>
    <s v="NA"/>
    <s v="NA"/>
    <n v="0"/>
    <n v="0"/>
    <n v="0"/>
    <n v="0"/>
    <n v="0"/>
    <n v="0"/>
    <n v="0"/>
    <n v="0"/>
    <n v="0"/>
    <n v="100"/>
    <n v="100"/>
    <n v="100"/>
    <n v="0"/>
    <n v="0"/>
    <n v="0"/>
    <n v="0"/>
    <n v="0"/>
    <n v="0"/>
    <n v="0"/>
    <n v="0"/>
    <n v="0"/>
    <n v="100"/>
    <n v="100"/>
    <n v="100"/>
    <n v="0"/>
    <n v="0"/>
    <n v="0"/>
    <n v="94.40692"/>
    <n v="90.920490000000001"/>
    <n v="98.619590000000002"/>
    <n v="0"/>
    <n v="0"/>
    <n v="0"/>
    <n v="0"/>
    <n v="0"/>
    <n v="0"/>
    <n v="5.5930840000000002"/>
    <n v="9.0795080000000006"/>
    <n v="1.38040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100"/>
    <n v="0"/>
    <s v="Heat Pump"/>
    <s v="Electricity"/>
    <s v="None"/>
    <s v="20+ Years"/>
    <s v="None"/>
    <s v="NA"/>
    <s v="NA"/>
    <s v="NA"/>
    <s v="NA"/>
    <s v="NA"/>
    <s v="NA"/>
    <s v="NA"/>
    <s v="NA"/>
    <s v="NA"/>
    <s v="NA"/>
    <s v="NA"/>
    <s v="DX - Water"/>
    <s v="20+ Years"/>
    <s v="None"/>
    <s v="NA"/>
    <n v="1"/>
    <n v="0"/>
    <n v="0"/>
    <n v="0"/>
    <s v="None"/>
    <s v="NA"/>
    <s v="NA"/>
    <b v="0"/>
    <b v="0"/>
    <b v="0"/>
    <b v="0"/>
    <b v="1"/>
    <b v="0"/>
    <b v="0"/>
    <b v="0"/>
    <b v="0"/>
    <b v="1"/>
    <b v="1"/>
    <n v="17.358540000000001"/>
    <s v="NA"/>
    <s v="NA"/>
    <n v="100"/>
    <n v="0"/>
    <n v="0"/>
    <n v="0"/>
    <n v="0"/>
    <n v="100"/>
    <n v="0"/>
    <n v="0"/>
    <s v="NA"/>
    <s v="NA"/>
    <s v="NA"/>
    <s v="NA"/>
    <s v="NA"/>
    <s v="NA"/>
    <s v="NA"/>
    <s v="NA"/>
    <s v="NA"/>
    <s v="NA"/>
    <s v="NA"/>
    <s v="NA"/>
    <s v="NA"/>
    <s v="NA"/>
    <s v="NA"/>
    <s v="NA"/>
    <s v="NA"/>
    <s v="NA"/>
    <s v="NA"/>
    <s v="NA"/>
    <n v="0"/>
    <n v="0"/>
    <n v="0"/>
    <n v="0"/>
    <n v="1"/>
    <n v="0"/>
    <n v="0"/>
    <b v="0"/>
    <b v="0"/>
    <b v="0"/>
    <b v="0"/>
    <b v="0"/>
    <b v="0"/>
    <n v="0"/>
    <s v="NA"/>
    <s v="NA"/>
    <s v="NA"/>
    <s v="NA"/>
    <s v="NA"/>
    <s v="NA"/>
    <s v="NA"/>
    <s v="NA"/>
    <s v="NA"/>
    <s v="NA"/>
    <s v="NA"/>
    <s v="NA"/>
    <s v="NA"/>
    <s v="NA"/>
    <s v="NA"/>
    <n v="0"/>
    <n v="0"/>
    <n v="0"/>
    <x v="1"/>
    <s v="NA"/>
    <s v="NA"/>
    <n v="0"/>
    <n v="0"/>
    <n v="0"/>
    <s v="NA"/>
    <s v="NA"/>
    <s v="NA"/>
    <s v="NA"/>
    <s v="NA"/>
    <s v="NA"/>
    <n v="0"/>
    <n v="2"/>
    <n v="1"/>
    <n v="0"/>
    <n v="2"/>
    <n v="0"/>
    <n v="0"/>
    <n v="0"/>
    <n v="0"/>
    <n v="0"/>
    <n v="17.916620000000002"/>
    <n v="6.7237859999999996"/>
    <s v="model"/>
    <n v="55899.839999999997"/>
    <n v="20978.21"/>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08"/>
    <x v="1"/>
    <s v="core"/>
    <x v="8"/>
    <x v="0"/>
    <s v="20,001-100,000"/>
    <s v="rural"/>
    <n v="8"/>
    <n v="118.5791"/>
    <n v="4707590"/>
    <n v="4707590"/>
    <n v="4707590"/>
    <n v="2003"/>
    <n v="2003"/>
    <s v="1981-2003"/>
    <s v="F"/>
    <m/>
    <s v="Clothing"/>
    <m/>
    <s v="Dry Goods Retail"/>
    <s v="Mercantile - Retail"/>
    <s v="Small Box"/>
    <b v="0"/>
    <s v="Sales"/>
    <n v="82"/>
    <s v="Warehouse - High Bay"/>
    <n v="13"/>
    <s v="Office"/>
    <n v="5"/>
    <n v="0"/>
    <n v="0"/>
    <n v="0"/>
    <n v="39700"/>
    <n v="39700"/>
    <n v="0"/>
    <x v="1"/>
    <n v="100"/>
    <n v="0"/>
    <n v="100"/>
    <n v="100"/>
    <n v="100"/>
    <n v="0"/>
    <n v="0"/>
    <n v="1"/>
    <n v="0"/>
    <n v="100"/>
    <s v="S"/>
    <n v="0"/>
    <n v="7604"/>
    <n v="373"/>
    <s v="6000-8000 HDD"/>
    <n v="100"/>
    <n v="0"/>
    <n v="0"/>
    <s v="No"/>
    <n v="60"/>
    <n v="60"/>
    <n v="60"/>
    <n v="60"/>
    <n v="1"/>
    <n v="0"/>
    <n v="0"/>
    <s v="60-79 Hrs/Wk"/>
    <n v="52"/>
    <b v="1"/>
    <b v="1"/>
    <b v="0"/>
    <b v="0"/>
    <b v="0"/>
    <b v="0"/>
    <b v="0"/>
    <b v="0"/>
    <b v="0"/>
    <s v="NA"/>
    <s v="NA"/>
    <s v="NA"/>
    <s v="NA"/>
    <s v="Yes"/>
    <n v="1"/>
    <n v="100"/>
    <s v="Unknown"/>
    <s v="Yes"/>
    <n v="1"/>
    <n v="100"/>
    <s v="Unknown"/>
    <s v="No"/>
    <s v="NA"/>
    <s v="NA"/>
    <s v="Unknown"/>
    <s v="No"/>
    <s v="NA"/>
    <s v="NA"/>
    <s v="Unknown"/>
    <s v="No"/>
    <s v="NA"/>
    <s v="NA"/>
    <s v="Unknown"/>
    <s v="No"/>
    <s v="NA"/>
    <s v="NA"/>
    <s v="Unknown"/>
    <s v="No"/>
    <s v="NA"/>
    <s v="NA"/>
    <s v="Unknown"/>
    <s v="No"/>
    <s v="NA"/>
    <s v="NA"/>
    <s v="Unknown"/>
    <n v="970"/>
    <n v="0"/>
    <n v="25"/>
    <n v="24250"/>
    <n v="0"/>
    <n v="0"/>
    <n v="0"/>
    <n v="0"/>
    <n v="0"/>
    <n v="100"/>
    <n v="0"/>
    <n v="0"/>
    <n v="0"/>
    <n v="100"/>
    <n v="0"/>
    <n v="0"/>
    <n v="0"/>
    <n v="0"/>
    <n v="0"/>
    <s v="NA"/>
    <s v="NA"/>
    <s v="NA"/>
    <s v="None"/>
    <s v="NA"/>
    <s v="None"/>
    <s v="NA"/>
    <s v="NA"/>
    <s v="NA"/>
    <s v="NA"/>
    <s v="NA"/>
    <s v="NA"/>
    <s v="NA"/>
    <s v="NA"/>
    <s v="NA"/>
    <n v="42409.15"/>
    <n v="0"/>
    <n v="100"/>
    <n v="0"/>
    <n v="0"/>
    <b v="1"/>
    <s v="NA"/>
    <n v="100"/>
    <n v="0"/>
    <n v="0"/>
    <n v="0"/>
    <n v="0.73502599999999996"/>
    <n v="0.73502599999999996"/>
    <s v="NA"/>
    <n v="0"/>
    <n v="0.15228900000000001"/>
    <n v="29180.52"/>
    <s v="NA"/>
    <n v="0"/>
    <n v="6045.8909999999996"/>
    <n v="19.431249999999999"/>
    <n v="23.861450000000001"/>
    <s v="Y"/>
    <n v="100"/>
    <n v="88.541740000000004"/>
    <n v="59.836860000000001"/>
    <n v="88.452060000000003"/>
    <n v="7.5038580000000001"/>
    <n v="15.04927"/>
    <n v="7.4962569999999999"/>
    <n v="0"/>
    <n v="0"/>
    <n v="0"/>
    <n v="0"/>
    <n v="0"/>
    <n v="0"/>
    <n v="0"/>
    <n v="0"/>
    <n v="0"/>
    <n v="0"/>
    <n v="0"/>
    <n v="0"/>
    <n v="3.954399"/>
    <n v="25.113869999999999"/>
    <n v="4.0516860000000001"/>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89.348249999999993"/>
    <n v="61.454329999999999"/>
    <n v="89.257739999999998"/>
    <n v="6.6973549999999999"/>
    <n v="13.431800000000001"/>
    <n v="6.6905710000000003"/>
    <n v="0"/>
    <n v="0"/>
    <n v="0"/>
    <n v="3.954399"/>
    <n v="25.113869999999999"/>
    <n v="4.0516860000000001"/>
    <n v="0"/>
    <n v="0"/>
    <n v="0"/>
    <n v="99.097350000000006"/>
    <n v="97.368009999999998"/>
    <n v="99.097350000000006"/>
    <n v="0.90265099999999998"/>
    <n v="2.6319889999999999"/>
    <n v="0.90265099999999998"/>
    <n v="0"/>
    <n v="0"/>
    <n v="0"/>
    <n v="0"/>
    <n v="0"/>
    <n v="0"/>
    <n v="0"/>
    <n v="0"/>
    <n v="0"/>
    <b v="0"/>
    <n v="0"/>
    <b v="0"/>
    <n v="0"/>
    <b v="0"/>
    <n v="0"/>
    <b v="0"/>
    <n v="0"/>
    <b v="1"/>
    <n v="100"/>
    <b v="0"/>
    <n v="0"/>
    <b v="0"/>
    <n v="0"/>
    <b v="0"/>
    <n v="0"/>
    <n v="59.709969999999998"/>
    <n v="82.608699999999999"/>
    <n v="59.709969999999998"/>
    <n v="40.290030000000002"/>
    <n v="17.391300000000001"/>
    <n v="40.290030000000002"/>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A"/>
    <s v="NA"/>
    <s v="NA"/>
    <s v="NA"/>
    <n v="0"/>
    <n v="100"/>
    <s v="Furnace"/>
    <s v="Natural Gas"/>
    <s v="None"/>
    <s v="10-19 Years"/>
    <s v="Furnace"/>
    <s v="Natural Gas"/>
    <s v="None"/>
    <s v="10-19 Years"/>
    <s v="NA"/>
    <s v="NA"/>
    <s v="NA"/>
    <s v="NA"/>
    <s v="NA"/>
    <s v="NA"/>
    <s v="NA"/>
    <s v="NA"/>
    <s v="Evaporative"/>
    <s v="10-19 Years"/>
    <s v="DX - Air"/>
    <s v="5-9 Years"/>
    <s v="NA"/>
    <s v="NA"/>
    <s v="NA"/>
    <s v="NA"/>
    <s v="NA"/>
    <s v="NA"/>
    <s v="NA"/>
    <b v="0"/>
    <b v="0"/>
    <b v="0"/>
    <b v="0"/>
    <b v="1"/>
    <b v="0"/>
    <b v="0"/>
    <b v="1"/>
    <b v="0"/>
    <b v="1"/>
    <b v="0"/>
    <n v="32"/>
    <n v="10"/>
    <n v="10"/>
    <n v="100"/>
    <n v="0"/>
    <n v="0"/>
    <n v="0"/>
    <n v="0"/>
    <n v="0"/>
    <n v="100"/>
    <n v="0"/>
    <s v="NA"/>
    <s v="NA"/>
    <s v="NA"/>
    <s v="NA"/>
    <s v="NA"/>
    <s v="NA"/>
    <s v="NA"/>
    <s v="NA"/>
    <s v="NA"/>
    <s v="NA"/>
    <s v="NA"/>
    <s v="NA"/>
    <s v="NA"/>
    <s v="NA"/>
    <s v="NA"/>
    <s v="NA"/>
    <s v="NA"/>
    <s v="NA"/>
    <s v="NA"/>
    <s v="NA"/>
    <n v="0"/>
    <n v="0"/>
    <n v="0"/>
    <n v="0"/>
    <n v="1"/>
    <n v="0"/>
    <n v="0"/>
    <b v="1"/>
    <b v="0"/>
    <b v="0"/>
    <b v="0"/>
    <b v="0"/>
    <b v="0"/>
    <n v="200"/>
    <s v="N"/>
    <s v="N"/>
    <s v="N"/>
    <s v="N"/>
    <s v="N"/>
    <s v="N"/>
    <s v="N"/>
    <n v="0"/>
    <n v="0"/>
    <n v="0"/>
    <s v="NA"/>
    <s v="NA"/>
    <s v="NA"/>
    <s v="NA"/>
    <s v="NA"/>
    <n v="0"/>
    <n v="0"/>
    <n v="0"/>
    <x v="1"/>
    <s v="NA"/>
    <s v="NA"/>
    <n v="0"/>
    <n v="0"/>
    <n v="0"/>
    <s v="NA"/>
    <s v="NA"/>
    <s v="NA"/>
    <s v="NA"/>
    <s v="NA"/>
    <s v="NA"/>
    <n v="0"/>
    <n v="5"/>
    <n v="0"/>
    <n v="0"/>
    <n v="2"/>
    <n v="1"/>
    <n v="0"/>
    <n v="0"/>
    <n v="0"/>
    <n v="0"/>
    <n v="10.971069999999999"/>
    <n v="0.44407400000000002"/>
    <s v="model"/>
    <n v="435551.6"/>
    <n v="17629.740000000002"/>
    <s v="NA"/>
    <s v="NA"/>
    <s v="NA"/>
    <s v="NA"/>
    <s v="NA"/>
    <s v="NA"/>
    <s v="NA"/>
    <s v="NA"/>
    <s v="NA"/>
    <s v="NA"/>
    <s v="NA"/>
    <s v="NA"/>
    <s v="NA"/>
    <s v="NA"/>
    <s v="NA"/>
    <s v="NA"/>
    <s v="NA"/>
    <s v="NA"/>
    <s v="NA"/>
    <s v="NA"/>
    <s v="NA"/>
    <s v="NA"/>
    <s v="NA"/>
    <s v="NA"/>
    <n v="0.244417"/>
    <n v="1.2286E-2"/>
    <s v="model"/>
    <n v="9703.3420000000006"/>
    <n v="487.73579999999998"/>
    <s v="NA"/>
    <s v="NA"/>
    <s v="NA"/>
    <s v="NA"/>
    <s v="NA"/>
    <s v="NA"/>
    <s v="NA"/>
    <s v="NA"/>
    <s v="NA"/>
    <s v="NA"/>
    <s v="NA"/>
    <s v="NA"/>
    <s v="NA"/>
    <s v="NA"/>
    <s v="NA"/>
    <s v="NA"/>
    <s v="NA"/>
    <s v="NA"/>
    <s v="NA"/>
    <s v="NA"/>
    <s v="NA"/>
    <s v="NA"/>
    <s v="NA"/>
    <s v="NA"/>
  </r>
  <r>
    <x v="309"/>
    <x v="2"/>
    <s v="core"/>
    <x v="6"/>
    <x v="0"/>
    <s v="20,001-100,000"/>
    <s v="urban"/>
    <n v="22"/>
    <n v="158.30189999999999"/>
    <n v="9046636"/>
    <n v="5925556"/>
    <n v="5925556"/>
    <n v="1980"/>
    <n v="1980"/>
    <s v="Pre-1980"/>
    <s v="F"/>
    <m/>
    <s v="Office- Admin, Professional, Government, Financial"/>
    <m/>
    <s v="Office"/>
    <s v="Office"/>
    <s v="Medium Office"/>
    <b v="0"/>
    <s v="Office"/>
    <n v="93"/>
    <s v="NA"/>
    <n v="0"/>
    <s v="NA"/>
    <n v="0"/>
    <n v="7"/>
    <n v="0"/>
    <n v="34.499899999999997"/>
    <n v="57148"/>
    <n v="37432"/>
    <n v="19716"/>
    <x v="1"/>
    <n v="100"/>
    <n v="0"/>
    <n v="0"/>
    <n v="100"/>
    <n v="0"/>
    <n v="0"/>
    <n v="0"/>
    <n v="2"/>
    <n v="1"/>
    <n v="130"/>
    <s v="S"/>
    <n v="0"/>
    <n v="6540"/>
    <n v="426"/>
    <s v="6000-8000 HDD"/>
    <n v="0"/>
    <n v="100"/>
    <n v="1"/>
    <s v="Yes"/>
    <n v="45"/>
    <n v="82.5"/>
    <n v="82.5"/>
    <n v="82.5"/>
    <n v="0"/>
    <n v="0"/>
    <n v="0"/>
    <s v="40-49 Hrs/Wk"/>
    <n v="52"/>
    <b v="1"/>
    <b v="1"/>
    <b v="0"/>
    <b v="0"/>
    <b v="0"/>
    <b v="0"/>
    <b v="0"/>
    <b v="0"/>
    <b v="0"/>
    <s v="NA"/>
    <s v="NA"/>
    <s v="NA"/>
    <s v="NA"/>
    <s v="Yes"/>
    <n v="2"/>
    <n v="100"/>
    <s v="Unknown"/>
    <s v="Yes"/>
    <n v="2"/>
    <n v="100"/>
    <s v="Unknown"/>
    <s v="Yes"/>
    <n v="2"/>
    <s v="NA"/>
    <s v="Unknown"/>
    <s v="Yes"/>
    <n v="3"/>
    <s v="NA"/>
    <s v="Unknown"/>
    <s v="Unknown"/>
    <s v="NA"/>
    <s v="NA"/>
    <s v="Unknown"/>
    <s v="No"/>
    <s v="NA"/>
    <s v="NA"/>
    <s v="Unknown"/>
    <s v="No"/>
    <s v="NA"/>
    <s v="NA"/>
    <s v="Unknown"/>
    <s v="Unknown"/>
    <s v="NA"/>
    <s v="NA"/>
    <s v="Unknown"/>
    <n v="602"/>
    <n v="602"/>
    <n v="11"/>
    <n v="13244"/>
    <n v="5"/>
    <n v="0"/>
    <n v="100"/>
    <n v="0"/>
    <n v="0"/>
    <n v="0"/>
    <n v="0"/>
    <n v="0"/>
    <n v="0"/>
    <n v="0"/>
    <n v="0"/>
    <n v="0"/>
    <n v="0"/>
    <n v="0"/>
    <n v="662.2"/>
    <n v="0"/>
    <n v="100"/>
    <n v="0"/>
    <s v="P"/>
    <n v="0"/>
    <s v="Age of Building"/>
    <n v="100"/>
    <n v="0"/>
    <n v="0"/>
    <n v="0"/>
    <n v="0"/>
    <n v="0"/>
    <n v="100"/>
    <n v="0"/>
    <n v="0"/>
    <n v="19716"/>
    <n v="100"/>
    <n v="0"/>
    <n v="0"/>
    <n v="0"/>
    <b v="0"/>
    <n v="0"/>
    <n v="0"/>
    <n v="100"/>
    <n v="0"/>
    <n v="0"/>
    <n v="1.519795"/>
    <n v="1.07925"/>
    <n v="0.24284800000000001"/>
    <n v="0"/>
    <n v="0.112326"/>
    <n v="56888.95"/>
    <n v="4788"/>
    <n v="0"/>
    <n v="4204.585"/>
    <n v="8"/>
    <n v="8"/>
    <s v="Y"/>
    <n v="20"/>
    <n v="0"/>
    <n v="0"/>
    <n v="0"/>
    <n v="99.197680000000005"/>
    <n v="98.754750000000001"/>
    <n v="99.197680000000005"/>
    <n v="0.80231600000000003"/>
    <n v="1.2452510000000001"/>
    <n v="0.80231600000000003"/>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74769"/>
    <n v="3.116244"/>
    <n v="1.74769"/>
    <n v="1.392941"/>
    <n v="1.681271"/>
    <n v="1.392941"/>
    <n v="96.859369999999998"/>
    <n v="95.202489999999997"/>
    <n v="96.859369999999998"/>
    <n v="0"/>
    <n v="0"/>
    <n v="0"/>
    <n v="100"/>
    <n v="100"/>
    <n v="100"/>
    <n v="0"/>
    <n v="0"/>
    <n v="0"/>
    <n v="0"/>
    <n v="0"/>
    <n v="0"/>
    <n v="0"/>
    <n v="0"/>
    <n v="0"/>
    <n v="100"/>
    <n v="100"/>
    <n v="100"/>
    <n v="0"/>
    <n v="0"/>
    <n v="0"/>
    <n v="0"/>
    <n v="0"/>
    <n v="0"/>
    <n v="0"/>
    <n v="0"/>
    <n v="0"/>
    <s v="NA"/>
    <s v="NA"/>
    <s v="NA"/>
    <s v="NA"/>
    <s v="NA"/>
    <s v="NA"/>
    <s v="NA"/>
    <s v="NA"/>
    <s v="NA"/>
    <s v="NA"/>
    <s v="NA"/>
    <s v="NA"/>
    <s v="NA"/>
    <s v="NA"/>
    <s v="NA"/>
    <b v="0"/>
    <n v="0"/>
    <b v="0"/>
    <n v="0"/>
    <b v="0"/>
    <n v="0"/>
    <b v="1"/>
    <n v="1.0805739999999999"/>
    <b v="1"/>
    <n v="98.919430000000006"/>
    <b v="0"/>
    <n v="0"/>
    <b v="0"/>
    <n v="0"/>
    <b v="0"/>
    <n v="0"/>
    <n v="79.768659999999997"/>
    <n v="58.823529999999998"/>
    <n v="79.768659999999997"/>
    <n v="20.231339999999999"/>
    <n v="5.8823530000000002"/>
    <n v="20.231339999999999"/>
    <n v="0"/>
    <n v="0"/>
    <n v="0"/>
    <n v="0"/>
    <n v="35.294119999999999"/>
    <n v="0"/>
    <n v="0"/>
    <n v="0"/>
    <n v="0"/>
    <n v="0"/>
    <n v="0"/>
    <n v="0"/>
    <n v="0"/>
    <n v="0"/>
    <n v="0"/>
    <n v="0"/>
    <n v="0"/>
    <n v="0"/>
    <n v="0"/>
    <n v="0"/>
    <n v="0"/>
    <n v="100"/>
    <n v="64.705879999999993"/>
    <n v="100"/>
    <n v="0"/>
    <n v="0"/>
    <n v="0"/>
    <n v="0"/>
    <n v="0"/>
    <n v="0"/>
    <n v="0"/>
    <n v="35.294119999999999"/>
    <n v="0"/>
    <b v="0"/>
    <n v="0"/>
    <b v="0"/>
    <n v="0"/>
    <b v="0"/>
    <n v="0"/>
    <b v="0"/>
    <n v="0"/>
    <b v="0"/>
    <n v="0"/>
    <b v="1"/>
    <n v="100"/>
    <n v="0"/>
    <n v="0"/>
    <n v="0"/>
    <n v="100"/>
    <n v="100"/>
    <n v="100"/>
    <n v="0"/>
    <n v="0"/>
    <n v="0"/>
    <n v="0"/>
    <n v="0"/>
    <n v="0"/>
    <n v="0"/>
    <n v="0"/>
    <n v="0"/>
    <n v="0"/>
    <n v="0"/>
    <n v="0"/>
    <n v="0"/>
    <n v="0"/>
    <n v="0"/>
    <n v="0"/>
    <n v="0"/>
    <n v="0"/>
    <n v="0"/>
    <n v="0"/>
    <n v="0"/>
    <s v="NA"/>
    <s v="NA"/>
    <s v="NA"/>
    <s v="NA"/>
    <s v="NA"/>
    <s v="NA"/>
    <s v="NA"/>
    <s v="NA"/>
    <s v="NA"/>
    <s v="NA"/>
    <s v="SZ Ducted"/>
    <s v="none"/>
    <s v="Constant Volume"/>
    <s v="A"/>
    <s v="N"/>
    <s v="NA"/>
    <s v="NA"/>
    <n v="37.58052"/>
    <n v="62.41948"/>
    <s v="Furnace"/>
    <s v="Natural Gas"/>
    <s v="None"/>
    <s v="5-9 Years"/>
    <s v="Electric Resistance"/>
    <s v="Electricity"/>
    <s v="None"/>
    <s v="20+ Years"/>
    <s v="NA"/>
    <s v="NA"/>
    <s v="NA"/>
    <s v="NA"/>
    <s v="NA"/>
    <s v="NA"/>
    <s v="NA"/>
    <s v="NA"/>
    <s v="DX - Air"/>
    <s v="5-9 Years"/>
    <s v="DX - Air"/>
    <s v="20+ Years"/>
    <s v="NA"/>
    <s v="NA"/>
    <s v="NA"/>
    <s v="NA"/>
    <s v="NA"/>
    <s v="NA"/>
    <s v="NA"/>
    <b v="0"/>
    <b v="0"/>
    <b v="0"/>
    <b v="0"/>
    <b v="0"/>
    <b v="0"/>
    <b v="0"/>
    <b v="0"/>
    <b v="0"/>
    <b v="0"/>
    <b v="0"/>
    <n v="15.353999999999999"/>
    <n v="12"/>
    <n v="12"/>
    <n v="100"/>
    <n v="0"/>
    <n v="0"/>
    <n v="0"/>
    <n v="0"/>
    <n v="100"/>
    <n v="0"/>
    <n v="0"/>
    <s v="NA"/>
    <s v="NA"/>
    <s v="NA"/>
    <s v="NA"/>
    <s v="NA"/>
    <s v="NA"/>
    <s v="NA"/>
    <s v="NA"/>
    <s v="NA"/>
    <s v="NA"/>
    <s v="NA"/>
    <s v="NA"/>
    <s v="NA"/>
    <s v="NA"/>
    <s v="NA"/>
    <s v="NA"/>
    <s v="NA"/>
    <s v="NA"/>
    <s v="NA"/>
    <s v="NA"/>
    <n v="4"/>
    <n v="2"/>
    <n v="0"/>
    <n v="0"/>
    <n v="0"/>
    <n v="0"/>
    <n v="0"/>
    <b v="0"/>
    <b v="0"/>
    <b v="0"/>
    <b v="0"/>
    <b v="0"/>
    <b v="0"/>
    <n v="0"/>
    <s v="NA"/>
    <s v="NA"/>
    <s v="NA"/>
    <s v="NA"/>
    <s v="NA"/>
    <s v="NA"/>
    <s v="NA"/>
    <s v="NA"/>
    <s v="NA"/>
    <s v="NA"/>
    <s v="NA"/>
    <s v="NA"/>
    <s v="NA"/>
    <s v="NA"/>
    <s v="NA"/>
    <n v="0"/>
    <n v="0"/>
    <n v="0"/>
    <x v="1"/>
    <s v="NA"/>
    <s v="NA"/>
    <n v="0"/>
    <n v="0"/>
    <n v="0"/>
    <s v="NA"/>
    <s v="NA"/>
    <s v="NA"/>
    <s v="NA"/>
    <s v="NA"/>
    <s v="NA"/>
    <n v="0"/>
    <n v="184"/>
    <n v="0"/>
    <n v="180"/>
    <n v="12"/>
    <n v="4"/>
    <n v="0"/>
    <n v="0"/>
    <n v="0"/>
    <n v="0"/>
    <n v="12.07226"/>
    <n v="7.114725"/>
    <s v="model"/>
    <n v="451888.9"/>
    <n v="266318.40000000002"/>
    <s v="NA"/>
    <s v="NA"/>
    <s v="NA"/>
    <s v="NA"/>
    <s v="NA"/>
    <s v="NA"/>
    <s v="NA"/>
    <s v="NA"/>
    <s v="NA"/>
    <s v="NA"/>
    <s v="NA"/>
    <s v="NA"/>
    <s v="NA"/>
    <s v="NA"/>
    <s v="NA"/>
    <s v="NA"/>
    <s v="NA"/>
    <s v="NA"/>
    <s v="NA"/>
    <s v="NA"/>
    <s v="NA"/>
    <s v="NA"/>
    <s v="NA"/>
    <s v="NA"/>
    <n v="0.229681"/>
    <n v="0.38783800000000002"/>
    <s v="model"/>
    <n v="8597.4009999999998"/>
    <n v="14517.57"/>
    <s v="NA"/>
    <s v="NA"/>
    <s v="NA"/>
    <s v="NA"/>
    <s v="NA"/>
    <s v="NA"/>
    <s v="NA"/>
    <s v="NA"/>
    <s v="NA"/>
    <s v="NA"/>
    <s v="NA"/>
    <s v="NA"/>
    <s v="NA"/>
    <s v="NA"/>
    <s v="NA"/>
    <s v="NA"/>
    <s v="NA"/>
    <s v="NA"/>
    <s v="NA"/>
    <s v="NA"/>
    <s v="NA"/>
    <s v="NA"/>
    <s v="NA"/>
    <s v="NA"/>
  </r>
  <r>
    <x v="310"/>
    <x v="0"/>
    <s v="core"/>
    <x v="10"/>
    <x v="0"/>
    <s v="&lt;50,001"/>
    <s v="urban"/>
    <n v="43"/>
    <n v="121.3698"/>
    <n v="1525619"/>
    <n v="1525619"/>
    <n v="1525619"/>
    <n v="1962"/>
    <n v="1962"/>
    <s v="Pre-1980"/>
    <s v="F"/>
    <m/>
    <s v="In-patient Rehab"/>
    <m/>
    <s v="Hospital"/>
    <s v="Health Care - Inpatient"/>
    <s v="OtherHealth"/>
    <b v="0"/>
    <s v="Guest Room"/>
    <n v="30"/>
    <s v="Kitchen"/>
    <n v="5"/>
    <s v="NA"/>
    <n v="0"/>
    <n v="65"/>
    <n v="0"/>
    <n v="0"/>
    <n v="12570"/>
    <n v="12570"/>
    <n v="0"/>
    <x v="0"/>
    <n v="100"/>
    <n v="0"/>
    <n v="5"/>
    <n v="100"/>
    <n v="5"/>
    <n v="0"/>
    <n v="0"/>
    <n v="1"/>
    <n v="0"/>
    <n v="15"/>
    <s v="S"/>
    <n v="0"/>
    <n v="4300"/>
    <n v="393"/>
    <s v="&lt; 6000 HDD"/>
    <n v="0"/>
    <n v="100"/>
    <n v="1"/>
    <s v="Yes"/>
    <n v="164.85"/>
    <n v="164.85"/>
    <n v="164.85"/>
    <n v="164.85"/>
    <n v="1"/>
    <n v="1"/>
    <n v="0.95"/>
    <s v="120-168 Hrs/Wk"/>
    <n v="52"/>
    <b v="1"/>
    <b v="1"/>
    <b v="0"/>
    <b v="0"/>
    <b v="0"/>
    <b v="0"/>
    <b v="0"/>
    <b v="0"/>
    <b v="0"/>
    <s v="NA"/>
    <s v="NA"/>
    <s v="NA"/>
    <s v="NA"/>
    <s v="Unknown"/>
    <s v="NA"/>
    <s v="NA"/>
    <s v="No"/>
    <s v="Unknown"/>
    <s v="NA"/>
    <s v="NA"/>
    <s v="No"/>
    <s v="Unknown"/>
    <s v="NA"/>
    <s v="NA"/>
    <s v="No"/>
    <s v="Unknown"/>
    <s v="NA"/>
    <s v="NA"/>
    <s v="Yes"/>
    <s v="Unknown"/>
    <s v="NA"/>
    <s v="NA"/>
    <s v="Yes"/>
    <s v="No"/>
    <s v="NA"/>
    <s v="NA"/>
    <s v="No"/>
    <s v="No"/>
    <s v="NA"/>
    <s v="NA"/>
    <s v="Yes"/>
    <s v="No"/>
    <s v="NA"/>
    <s v="NA"/>
    <s v="Yes"/>
    <n v="640"/>
    <n v="0"/>
    <n v="9"/>
    <n v="5760"/>
    <n v="15"/>
    <n v="0"/>
    <n v="0"/>
    <n v="0"/>
    <n v="100"/>
    <n v="0"/>
    <n v="0"/>
    <n v="0"/>
    <n v="0"/>
    <n v="0"/>
    <n v="100"/>
    <n v="0"/>
    <n v="0"/>
    <n v="0"/>
    <n v="864"/>
    <n v="100"/>
    <n v="0"/>
    <n v="0"/>
    <s v="P"/>
    <n v="100"/>
    <s v="Age of Building"/>
    <n v="100"/>
    <n v="0"/>
    <n v="0"/>
    <n v="0"/>
    <n v="100"/>
    <n v="0"/>
    <n v="0"/>
    <n v="0"/>
    <n v="0"/>
    <n v="14383.21"/>
    <n v="0"/>
    <n v="0"/>
    <n v="100"/>
    <n v="0"/>
    <b v="0"/>
    <n v="0"/>
    <n v="100"/>
    <n v="0"/>
    <n v="0"/>
    <n v="0"/>
    <n v="1.532667"/>
    <n v="1.532667"/>
    <s v="NA"/>
    <n v="0"/>
    <n v="0.31026300000000001"/>
    <n v="19265.62"/>
    <s v="NA"/>
    <n v="0"/>
    <n v="3900"/>
    <n v="8.3207760000000004"/>
    <n v="9"/>
    <s v="Y"/>
    <n v="100"/>
    <n v="0"/>
    <n v="0"/>
    <n v="0"/>
    <n v="2.1915420000000001"/>
    <n v="2.5302989999999999"/>
    <n v="4.1865589999999999"/>
    <n v="34.733870000000003"/>
    <n v="44.905790000000003"/>
    <n v="66.353009999999998"/>
    <n v="1.596292"/>
    <n v="4.0226920000000002"/>
    <n v="1.696367"/>
    <n v="0"/>
    <n v="0"/>
    <n v="0"/>
    <n v="0"/>
    <n v="0"/>
    <n v="0"/>
    <n v="1.0874E-2"/>
    <n v="0.518953"/>
    <n v="2.1305999999999999E-2"/>
    <n v="61.467419999999997"/>
    <n v="48.022269999999999"/>
    <n v="27.742760000000001"/>
    <n v="0"/>
    <n v="0"/>
    <n v="0"/>
    <n v="0"/>
    <n v="0"/>
    <n v="0"/>
    <n v="100"/>
    <n v="100"/>
    <n v="100"/>
    <n v="100"/>
    <n v="100"/>
    <n v="100"/>
    <n v="0"/>
    <n v="0"/>
    <n v="0"/>
    <n v="0"/>
    <n v="0"/>
    <n v="0"/>
    <n v="100"/>
    <n v="100"/>
    <n v="100"/>
    <n v="0"/>
    <n v="0"/>
    <n v="0"/>
    <n v="0"/>
    <n v="0"/>
    <n v="0"/>
    <n v="0"/>
    <n v="0"/>
    <n v="0"/>
    <n v="0"/>
    <n v="0"/>
    <n v="0"/>
    <s v="NA"/>
    <s v="NA"/>
    <s v="NA"/>
    <s v="NA"/>
    <s v="NA"/>
    <s v="NA"/>
    <n v="0"/>
    <n v="0"/>
    <n v="0"/>
    <n v="45.190620000000003"/>
    <n v="60.254779999999997"/>
    <n v="45.190620000000003"/>
    <n v="0"/>
    <n v="0"/>
    <n v="0"/>
    <n v="54.809379999999997"/>
    <n v="39.745220000000003"/>
    <n v="54.809379999999997"/>
    <n v="0"/>
    <n v="0"/>
    <n v="0"/>
    <n v="92.611440000000002"/>
    <n v="96.533050000000003"/>
    <n v="92.611440000000002"/>
    <n v="0"/>
    <n v="0"/>
    <n v="0"/>
    <n v="7.3885620000000003"/>
    <n v="3.4669460000000001"/>
    <n v="7.3885620000000003"/>
    <n v="0"/>
    <n v="0"/>
    <n v="0"/>
    <n v="36.925409999999999"/>
    <n v="47.43609"/>
    <n v="70.539569999999998"/>
    <n v="0.42146299999999998"/>
    <n v="1.005673"/>
    <n v="0.190224"/>
    <n v="0.65853600000000001"/>
    <n v="2.5141830000000001"/>
    <n v="0.29722399999999999"/>
    <n v="61.994590000000002"/>
    <n v="49.044060000000002"/>
    <n v="28.97298"/>
    <s v="NA"/>
    <s v="NA"/>
    <s v="NA"/>
    <s v="NA"/>
    <s v="NA"/>
    <s v="NA"/>
    <s v="NA"/>
    <s v="NA"/>
    <s v="NA"/>
    <s v="NA"/>
    <s v="NA"/>
    <s v="NA"/>
    <s v="NA"/>
    <s v="NA"/>
    <s v="NA"/>
    <b v="0"/>
    <n v="0"/>
    <b v="0"/>
    <n v="0"/>
    <b v="0"/>
    <n v="0"/>
    <b v="0"/>
    <n v="0"/>
    <b v="1"/>
    <n v="99.989130000000003"/>
    <b v="0"/>
    <n v="0"/>
    <b v="1"/>
    <n v="1.0874E-2"/>
    <b v="0"/>
    <n v="0"/>
    <n v="100"/>
    <n v="100"/>
    <n v="100"/>
    <n v="0"/>
    <n v="0"/>
    <n v="0"/>
    <n v="0"/>
    <n v="0"/>
    <n v="0"/>
    <n v="0"/>
    <n v="0"/>
    <n v="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None"/>
    <s v="NA"/>
    <s v="NA"/>
    <s v="NA"/>
    <s v="NA"/>
    <s v="NA"/>
    <s v="NA"/>
    <s v="NA"/>
    <s v="NA"/>
    <s v="NA"/>
    <s v="NA"/>
    <s v="NA"/>
    <s v="DX - Air"/>
    <s v="20+ Years"/>
    <s v="DX - Air"/>
    <s v="5-9 Years"/>
    <s v="NA"/>
    <s v="NA"/>
    <s v="NA"/>
    <s v="NA"/>
    <s v="NA"/>
    <s v="NA"/>
    <s v="NA"/>
    <b v="0"/>
    <b v="0"/>
    <b v="0"/>
    <b v="0"/>
    <b v="0"/>
    <b v="1"/>
    <b v="0"/>
    <b v="0"/>
    <b v="0"/>
    <b v="0"/>
    <b v="0"/>
    <n v="484.36399999999998"/>
    <n v="5.1913520000000002"/>
    <n v="15"/>
    <n v="100"/>
    <n v="0"/>
    <n v="0"/>
    <n v="0"/>
    <n v="0"/>
    <n v="33.108159999999998"/>
    <n v="66.891840000000002"/>
    <n v="0"/>
    <s v="NA"/>
    <s v="NA"/>
    <s v="NA"/>
    <s v="NA"/>
    <s v="NA"/>
    <s v="NA"/>
    <s v="NA"/>
    <s v="NA"/>
    <s v="NA"/>
    <s v="NA"/>
    <s v="NA"/>
    <s v="NA"/>
    <s v="NA"/>
    <s v="NA"/>
    <s v="NA"/>
    <s v="NA"/>
    <s v="NA"/>
    <s v="NA"/>
    <s v="NA"/>
    <s v="NA"/>
    <n v="0"/>
    <n v="0"/>
    <n v="0"/>
    <n v="0"/>
    <n v="6"/>
    <n v="0"/>
    <n v="2"/>
    <b v="0"/>
    <b v="0"/>
    <b v="0"/>
    <b v="0"/>
    <b v="1"/>
    <b v="0"/>
    <n v="600"/>
    <s v="N"/>
    <s v="N"/>
    <s v="N"/>
    <s v="G"/>
    <s v="G"/>
    <s v="N"/>
    <s v="G"/>
    <s v="NA"/>
    <s v="NA"/>
    <s v="NA"/>
    <b v="1"/>
    <s v="S"/>
    <n v="100"/>
    <n v="0"/>
    <n v="2"/>
    <n v="28"/>
    <n v="50"/>
    <n v="0"/>
    <x v="0"/>
    <n v="0"/>
    <s v="N"/>
    <n v="0"/>
    <n v="0"/>
    <n v="0"/>
    <b v="0"/>
    <b v="0"/>
    <s v="None"/>
    <b v="0"/>
    <b v="0"/>
    <s v="None"/>
    <n v="0"/>
    <n v="15"/>
    <n v="0"/>
    <n v="0"/>
    <n v="18"/>
    <n v="8"/>
    <n v="0"/>
    <n v="0"/>
    <n v="0"/>
    <n v="0"/>
    <n v="16.731539999999999"/>
    <n v="16.982299999999999"/>
    <s v="actual"/>
    <n v="210315.5"/>
    <n v="213467.6"/>
    <n v="15743.63"/>
    <n v="13998.55"/>
    <n v="15610.19"/>
    <n v="15461.14"/>
    <n v="16721.53"/>
    <n v="19664.07"/>
    <n v="23432.92"/>
    <n v="24287.77"/>
    <n v="19072.05"/>
    <n v="16239.49"/>
    <n v="15350.95"/>
    <n v="14733.14"/>
    <n v="16031.25"/>
    <n v="14479.84"/>
    <n v="16031.25"/>
    <n v="15514.11"/>
    <n v="16911.59"/>
    <n v="18092.259999999998"/>
    <n v="24080.12"/>
    <n v="24583.18"/>
    <n v="19978.72"/>
    <n v="16219.89"/>
    <n v="15514.11"/>
    <n v="16031.25"/>
    <n v="1.058066"/>
    <n v="1.0259499999999999"/>
    <s v="actual"/>
    <n v="13299.89"/>
    <n v="12896.19"/>
    <n v="1724.7370000000001"/>
    <n v="1302.8240000000001"/>
    <n v="1330.4480000000001"/>
    <n v="948.62070000000006"/>
    <n v="741.74609999999996"/>
    <n v="620.90909999999997"/>
    <n v="502.03449999999998"/>
    <n v="547.42010000000005"/>
    <n v="676.25969999999995"/>
    <n v="1175.7860000000001"/>
    <n v="1615.75"/>
    <n v="2113.35"/>
    <n v="1733.8230000000001"/>
    <n v="1414.316"/>
    <n v="1366.807"/>
    <n v="1113.6120000000001"/>
    <n v="879.15250000000003"/>
    <n v="636.15219999999999"/>
    <n v="529.12840000000006"/>
    <n v="520.63260000000002"/>
    <n v="610.66499999999996"/>
    <n v="977.70299999999997"/>
    <n v="1397.37"/>
    <n v="1716.8320000000001"/>
  </r>
  <r>
    <x v="311"/>
    <x v="2"/>
    <s v="core"/>
    <x v="4"/>
    <x v="0"/>
    <s v="20,001-100,000"/>
    <s v="urban"/>
    <n v="70"/>
    <n v="100.9871"/>
    <n v="12118452"/>
    <n v="9088839"/>
    <n v="9088839"/>
    <n v="1994"/>
    <n v="1994"/>
    <s v="1981-2003"/>
    <s v="F"/>
    <m/>
    <s v="Library"/>
    <m/>
    <s v="Other"/>
    <s v="Public Assembly"/>
    <s v="Other"/>
    <b v="0"/>
    <s v="Assembly / Recreation"/>
    <n v="95"/>
    <s v="Office"/>
    <n v="5"/>
    <s v="NA"/>
    <n v="0"/>
    <n v="0"/>
    <n v="0"/>
    <n v="25"/>
    <n v="120000"/>
    <n v="90000"/>
    <n v="30000"/>
    <x v="2"/>
    <n v="100"/>
    <n v="0"/>
    <n v="100"/>
    <n v="100"/>
    <n v="100"/>
    <n v="0"/>
    <n v="0"/>
    <n v="3"/>
    <n v="1"/>
    <n v="0"/>
    <s v="S"/>
    <n v="0"/>
    <n v="6540"/>
    <n v="426"/>
    <s v="6000-8000 HDD"/>
    <n v="100"/>
    <n v="0"/>
    <n v="0"/>
    <s v="Yes"/>
    <n v="52"/>
    <n v="52"/>
    <n v="60"/>
    <n v="52"/>
    <n v="1"/>
    <n v="0"/>
    <n v="0"/>
    <s v="50-59 Hrs/Wk"/>
    <n v="52"/>
    <b v="1"/>
    <b v="1"/>
    <b v="1"/>
    <b v="1"/>
    <b v="0"/>
    <b v="0"/>
    <b v="0"/>
    <b v="0"/>
    <b v="0"/>
    <b v="1"/>
    <b v="0"/>
    <b v="0"/>
    <s v="NA"/>
    <s v="No"/>
    <s v="NA"/>
    <s v="NA"/>
    <s v="No"/>
    <s v="Yes"/>
    <n v="8"/>
    <n v="25"/>
    <s v="No"/>
    <s v="Yes"/>
    <n v="15"/>
    <n v="15"/>
    <s v="No"/>
    <s v="Yes"/>
    <n v="5"/>
    <n v="10"/>
    <s v="No"/>
    <s v="No"/>
    <s v="NA"/>
    <s v="NA"/>
    <s v="No"/>
    <s v="No"/>
    <s v="NA"/>
    <s v="NA"/>
    <s v="No"/>
    <s v="No"/>
    <s v="NA"/>
    <s v="NA"/>
    <s v="No"/>
    <s v="No"/>
    <s v="NA"/>
    <s v="NA"/>
    <s v="No"/>
    <n v="720"/>
    <n v="720"/>
    <n v="14"/>
    <n v="30240"/>
    <n v="15"/>
    <n v="100"/>
    <n v="0"/>
    <n v="0"/>
    <n v="0"/>
    <n v="0"/>
    <n v="0"/>
    <n v="0"/>
    <n v="0"/>
    <n v="100"/>
    <n v="0"/>
    <n v="0"/>
    <n v="0"/>
    <n v="0"/>
    <n v="4536"/>
    <n v="0"/>
    <n v="100"/>
    <n v="0"/>
    <s v="P"/>
    <n v="5"/>
    <s v="Age of Building"/>
    <n v="0"/>
    <n v="0"/>
    <n v="100"/>
    <n v="0"/>
    <n v="0"/>
    <n v="100"/>
    <n v="0"/>
    <n v="0"/>
    <n v="0"/>
    <n v="30000"/>
    <n v="100"/>
    <n v="0"/>
    <n v="0"/>
    <n v="0"/>
    <b v="0"/>
    <n v="0"/>
    <n v="0"/>
    <n v="0"/>
    <n v="0"/>
    <n v="100"/>
    <n v="0.824125"/>
    <n v="0.63356100000000004"/>
    <n v="6.1866999999999998E-2"/>
    <n v="0"/>
    <n v="1.1611E-2"/>
    <n v="74171.259999999995"/>
    <n v="1856"/>
    <n v="0"/>
    <n v="1045"/>
    <n v="12"/>
    <n v="12"/>
    <s v="Y"/>
    <n v="15"/>
    <n v="0"/>
    <n v="0"/>
    <n v="0"/>
    <n v="90.358919999999998"/>
    <n v="94.430610000000001"/>
    <n v="94.397099999999995"/>
    <n v="0"/>
    <n v="0"/>
    <n v="0"/>
    <n v="9.6410780000000003"/>
    <n v="5.5693869999999999"/>
    <n v="5.6029020000000003"/>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58.80856"/>
    <n v="79.236500000000007"/>
    <n v="58.80856"/>
    <n v="7.1904890000000004"/>
    <n v="5.000362"/>
    <n v="7.1904890000000004"/>
    <n v="34.000950000000003"/>
    <n v="15.76314"/>
    <n v="34.000950000000003"/>
    <n v="0"/>
    <n v="0"/>
    <n v="0"/>
    <s v="NA"/>
    <s v="NA"/>
    <s v="NA"/>
    <s v="NA"/>
    <s v="NA"/>
    <s v="NA"/>
    <s v="NA"/>
    <s v="NA"/>
    <s v="NA"/>
    <s v="NA"/>
    <s v="NA"/>
    <s v="NA"/>
    <n v="0"/>
    <n v="0"/>
    <n v="0"/>
    <n v="90.358919999999998"/>
    <n v="94.430610000000001"/>
    <n v="94.397099999999995"/>
    <n v="9.6410780000000003"/>
    <n v="5.5693869999999999"/>
    <n v="5.6029020000000003"/>
    <n v="0"/>
    <n v="0"/>
    <n v="0"/>
    <n v="0"/>
    <n v="0"/>
    <n v="0"/>
    <s v="NA"/>
    <s v="NA"/>
    <s v="NA"/>
    <s v="NA"/>
    <s v="NA"/>
    <s v="NA"/>
    <s v="NA"/>
    <s v="NA"/>
    <s v="NA"/>
    <s v="NA"/>
    <s v="NA"/>
    <s v="NA"/>
    <s v="NA"/>
    <s v="NA"/>
    <s v="NA"/>
    <b v="0"/>
    <n v="0"/>
    <b v="1"/>
    <n v="100"/>
    <b v="0"/>
    <n v="0"/>
    <b v="0"/>
    <n v="0"/>
    <b v="0"/>
    <n v="0"/>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n v="100"/>
    <n v="100"/>
    <n v="100"/>
    <n v="0"/>
    <n v="0"/>
    <n v="0"/>
    <n v="0"/>
    <n v="0"/>
    <n v="0"/>
    <n v="0"/>
    <n v="0"/>
    <n v="0"/>
    <n v="0"/>
    <n v="0"/>
    <n v="0"/>
    <n v="0"/>
    <n v="0"/>
    <n v="0"/>
    <n v="0"/>
    <n v="0"/>
    <n v="0"/>
    <n v="0"/>
    <n v="0"/>
    <n v="0"/>
    <n v="0"/>
    <n v="0"/>
    <n v="0"/>
    <b v="0"/>
    <n v="0"/>
    <b v="0"/>
    <n v="0"/>
    <b v="0"/>
    <n v="0"/>
    <b v="0"/>
    <n v="0"/>
    <b v="1"/>
    <n v="100"/>
    <s v="VAV"/>
    <s v="fpb_series"/>
    <s v="Variable Air Volume"/>
    <s v="A"/>
    <s v="N"/>
    <n v="165"/>
    <n v="70"/>
    <n v="0"/>
    <n v="100"/>
    <s v="Boiler"/>
    <s v="Natural Gas"/>
    <s v="Natural Gas"/>
    <s v="10-19 Years"/>
    <s v="Furnace"/>
    <s v="Natural Gas"/>
    <s v="None"/>
    <s v="10-19 Years"/>
    <n v="2"/>
    <s v="Natural Gas"/>
    <n v="3178"/>
    <n v="19"/>
    <n v="19"/>
    <s v="SH"/>
    <s v="N"/>
    <s v="N"/>
    <s v="Chiller"/>
    <s v="10-19 Years"/>
    <s v="DX - Air"/>
    <s v="10-19 Years"/>
    <n v="2"/>
    <n v="210"/>
    <n v="19"/>
    <n v="19"/>
    <s v="Centrifugal"/>
    <s v="N"/>
    <s v="N"/>
    <b v="1"/>
    <b v="0"/>
    <b v="0"/>
    <b v="0"/>
    <b v="0"/>
    <b v="0"/>
    <b v="0"/>
    <b v="1"/>
    <b v="1"/>
    <b v="1"/>
    <b v="1"/>
    <n v="15.353999999999999"/>
    <n v="5"/>
    <n v="5"/>
    <n v="100"/>
    <n v="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116"/>
    <n v="6"/>
    <n v="6"/>
    <n v="10"/>
    <n v="2"/>
    <n v="0"/>
    <n v="0"/>
    <n v="0"/>
    <n v="0"/>
    <n v="16.072939999999999"/>
    <n v="18.189440000000001"/>
    <s v="actual"/>
    <n v="1446565"/>
    <n v="1637050"/>
    <n v="98807.95"/>
    <n v="90357.93"/>
    <n v="99900"/>
    <n v="111541.9"/>
    <n v="131938.1"/>
    <n v="137147.6"/>
    <n v="164100.4"/>
    <n v="168567"/>
    <n v="136969"/>
    <n v="110849.1"/>
    <n v="98279.62"/>
    <n v="98106.1"/>
    <n v="133978.4"/>
    <n v="121012.8"/>
    <n v="133978.4"/>
    <n v="129656.5"/>
    <n v="134537.70000000001"/>
    <n v="135668.70000000001"/>
    <n v="156349.20000000001"/>
    <n v="157887.20000000001"/>
    <n v="136367.79999999999"/>
    <n v="133978.4"/>
    <n v="129656.5"/>
    <n v="133978.4"/>
    <n v="0.32816200000000001"/>
    <n v="0.32297199999999998"/>
    <s v="actual"/>
    <n v="29534.560000000001"/>
    <n v="29067.439999999999"/>
    <n v="4361.8559999999998"/>
    <n v="3085.567"/>
    <n v="2322.4549999999999"/>
    <n v="1834.3889999999999"/>
    <n v="1731.9680000000001"/>
    <n v="1062.828"/>
    <n v="273.17239999999998"/>
    <n v="16.40625"/>
    <n v="1052.527"/>
    <n v="2960.6179999999999"/>
    <n v="4831.1760000000004"/>
    <n v="6001.5959999999995"/>
    <n v="4967.76"/>
    <n v="3925.752"/>
    <n v="3475.8040000000001"/>
    <n v="2451.4810000000002"/>
    <n v="1470.7170000000001"/>
    <n v="687.86789999999996"/>
    <n v="271.9776"/>
    <n v="250.41749999999999"/>
    <n v="894.84450000000004"/>
    <n v="2225.3200000000002"/>
    <n v="3732.1489999999999"/>
    <n v="4713.3509999999997"/>
  </r>
  <r>
    <x v="312"/>
    <x v="0"/>
    <s v="core"/>
    <x v="10"/>
    <x v="0"/>
    <s v="&lt;50,001"/>
    <s v="urban"/>
    <n v="43"/>
    <n v="121.3698"/>
    <n v="2213057"/>
    <n v="1770446"/>
    <n v="2146666"/>
    <n v="1962"/>
    <n v="1962"/>
    <s v="Pre-1980"/>
    <s v="F"/>
    <m/>
    <s v="Nursing Home"/>
    <m/>
    <s v="Hotel-Motel"/>
    <s v="Lodging"/>
    <s v="Lodging"/>
    <b v="0"/>
    <s v="Guest Room"/>
    <n v="35"/>
    <s v="Office"/>
    <n v="19"/>
    <s v="Other"/>
    <n v="17"/>
    <n v="26"/>
    <n v="0"/>
    <n v="0"/>
    <n v="18234"/>
    <n v="18234"/>
    <n v="0"/>
    <x v="0"/>
    <n v="80"/>
    <n v="0"/>
    <n v="0"/>
    <n v="97"/>
    <n v="0"/>
    <n v="0"/>
    <n v="3"/>
    <n v="2"/>
    <n v="0"/>
    <n v="6"/>
    <s v="M"/>
    <n v="3"/>
    <n v="5018"/>
    <n v="222"/>
    <s v="&lt; 6000 HDD"/>
    <n v="100"/>
    <n v="0"/>
    <n v="0"/>
    <s v="No"/>
    <n v="145.6"/>
    <n v="145.6"/>
    <n v="134.4"/>
    <n v="112"/>
    <n v="1"/>
    <n v="1"/>
    <n v="0.8"/>
    <s v="120-168 Hrs/Wk"/>
    <n v="52"/>
    <b v="1"/>
    <b v="1"/>
    <b v="0"/>
    <b v="0"/>
    <b v="0"/>
    <b v="0"/>
    <b v="0"/>
    <b v="0"/>
    <b v="0"/>
    <s v="NA"/>
    <s v="NA"/>
    <s v="NA"/>
    <s v="NA"/>
    <s v="Yes"/>
    <n v="10"/>
    <n v="60"/>
    <s v="No"/>
    <s v="Yes"/>
    <n v="10"/>
    <n v="60"/>
    <s v="No"/>
    <s v="No"/>
    <s v="NA"/>
    <s v="NA"/>
    <s v="No"/>
    <s v="Yes"/>
    <n v="5"/>
    <n v="20"/>
    <s v="No"/>
    <s v="No"/>
    <s v="NA"/>
    <s v="NA"/>
    <s v="No"/>
    <s v="No"/>
    <s v="NA"/>
    <s v="NA"/>
    <s v="No"/>
    <s v="Unknown"/>
    <s v="NA"/>
    <s v="NA"/>
    <s v="No"/>
    <s v="Unknown"/>
    <s v="NA"/>
    <s v="NA"/>
    <s v="No"/>
    <n v="780"/>
    <n v="386"/>
    <n v="8"/>
    <n v="9328"/>
    <n v="15"/>
    <n v="0"/>
    <n v="0"/>
    <n v="0"/>
    <n v="100"/>
    <n v="0"/>
    <n v="0"/>
    <n v="0"/>
    <n v="0"/>
    <n v="0"/>
    <n v="100"/>
    <n v="0"/>
    <n v="0"/>
    <n v="0"/>
    <n v="1399.2"/>
    <n v="100"/>
    <n v="0"/>
    <n v="0"/>
    <s v="P"/>
    <n v="0"/>
    <s v="10-20 years"/>
    <n v="100"/>
    <n v="0"/>
    <n v="0"/>
    <n v="0"/>
    <n v="100"/>
    <n v="0"/>
    <n v="0"/>
    <n v="0"/>
    <n v="0"/>
    <n v="11242"/>
    <n v="28.064399999999999"/>
    <n v="71.935599999999994"/>
    <n v="0"/>
    <n v="0"/>
    <b v="0"/>
    <n v="0"/>
    <n v="100"/>
    <n v="0"/>
    <n v="0"/>
    <n v="0"/>
    <n v="1.3601099999999999"/>
    <n v="1.3601099999999999"/>
    <s v="NA"/>
    <n v="0"/>
    <n v="6.1073000000000002E-2"/>
    <n v="24800.25"/>
    <s v="NA"/>
    <n v="0"/>
    <n v="1113.5999999999999"/>
    <n v="8.9328179999999993"/>
    <n v="9.0734429999999993"/>
    <s v="Y"/>
    <n v="80"/>
    <n v="0"/>
    <n v="0"/>
    <n v="0"/>
    <n v="0"/>
    <n v="0"/>
    <n v="0"/>
    <n v="72.379589999999993"/>
    <n v="64.672579999999996"/>
    <n v="91.729699999999994"/>
    <n v="0"/>
    <n v="0"/>
    <n v="0"/>
    <n v="0"/>
    <n v="0"/>
    <n v="0"/>
    <n v="0"/>
    <n v="0"/>
    <n v="0"/>
    <n v="0"/>
    <n v="0"/>
    <n v="0"/>
    <n v="27.62041"/>
    <n v="35.327419999999996"/>
    <n v="8.2702969999999993"/>
    <n v="0"/>
    <n v="0"/>
    <n v="0"/>
    <s v="NA"/>
    <s v="NA"/>
    <s v="NA"/>
    <s v="NA"/>
    <s v="NA"/>
    <s v="NA"/>
    <s v="NA"/>
    <s v="NA"/>
    <s v="NA"/>
    <s v="NA"/>
    <s v="NA"/>
    <s v="NA"/>
    <n v="0"/>
    <n v="0"/>
    <n v="0"/>
    <n v="96.853629999999995"/>
    <n v="94.182599999999994"/>
    <n v="96.853629999999995"/>
    <n v="0"/>
    <n v="0"/>
    <n v="0"/>
    <n v="3.1463700000000001"/>
    <n v="5.8173979999999998"/>
    <n v="3.1463700000000001"/>
    <n v="0"/>
    <n v="0"/>
    <n v="0"/>
    <n v="0"/>
    <n v="0"/>
    <n v="0"/>
    <s v="NA"/>
    <s v="NA"/>
    <s v="NA"/>
    <s v="NA"/>
    <s v="NA"/>
    <s v="NA"/>
    <s v="NA"/>
    <s v="NA"/>
    <s v="NA"/>
    <s v="NA"/>
    <s v="NA"/>
    <s v="NA"/>
    <s v="NA"/>
    <s v="NA"/>
    <s v="NA"/>
    <s v="NA"/>
    <s v="NA"/>
    <s v="NA"/>
    <n v="0"/>
    <n v="0"/>
    <n v="0"/>
    <n v="34.125019999999999"/>
    <n v="50.883969999999998"/>
    <n v="34.125019999999999"/>
    <n v="0"/>
    <n v="0"/>
    <n v="0"/>
    <n v="65.874979999999994"/>
    <n v="49.116030000000002"/>
    <n v="65.874979999999994"/>
    <n v="0"/>
    <n v="0"/>
    <n v="0"/>
    <n v="72.379589999999993"/>
    <n v="64.672579999999996"/>
    <n v="91.729699999999994"/>
    <n v="1.188493"/>
    <n v="1.846174"/>
    <n v="0.35586699999999999"/>
    <n v="2.2844639999999998"/>
    <n v="6.4913879999999997"/>
    <n v="0.68403000000000003"/>
    <n v="24.147449999999999"/>
    <n v="26.98986"/>
    <n v="7.2304000000000004"/>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1"/>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80"/>
    <s v="Furnace"/>
    <s v="Natural Gas"/>
    <s v="None"/>
    <s v="20+ Years"/>
    <s v="None"/>
    <s v="NA"/>
    <s v="NA"/>
    <s v="NA"/>
    <s v="NA"/>
    <s v="NA"/>
    <s v="NA"/>
    <s v="NA"/>
    <s v="NA"/>
    <s v="NA"/>
    <s v="NA"/>
    <s v="NA"/>
    <s v="DX - Air"/>
    <s v="10-19 Years"/>
    <s v="None"/>
    <s v="NA"/>
    <s v="NA"/>
    <s v="NA"/>
    <s v="NA"/>
    <s v="NA"/>
    <s v="NA"/>
    <s v="NA"/>
    <s v="NA"/>
    <b v="0"/>
    <b v="0"/>
    <b v="0"/>
    <b v="0"/>
    <b v="1"/>
    <b v="0"/>
    <b v="0"/>
    <b v="0"/>
    <b v="0"/>
    <b v="0"/>
    <b v="0"/>
    <n v="274.10000000000002"/>
    <n v="5.2739880000000001"/>
    <n v="6"/>
    <n v="27.398759999999999"/>
    <n v="72.601240000000004"/>
    <n v="0"/>
    <n v="0"/>
    <n v="0"/>
    <n v="0"/>
    <n v="100"/>
    <n v="0"/>
    <s v="NA"/>
    <s v="NA"/>
    <s v="NA"/>
    <s v="NA"/>
    <s v="NA"/>
    <s v="NA"/>
    <s v="NA"/>
    <s v="NA"/>
    <s v="NA"/>
    <s v="NA"/>
    <s v="NA"/>
    <s v="NA"/>
    <s v="NA"/>
    <s v="NA"/>
    <s v="NA"/>
    <s v="NA"/>
    <s v="NA"/>
    <s v="NA"/>
    <s v="NA"/>
    <s v="NA"/>
    <n v="0"/>
    <n v="2"/>
    <n v="2"/>
    <n v="1"/>
    <n v="6"/>
    <n v="2"/>
    <n v="4"/>
    <b v="0"/>
    <b v="0"/>
    <b v="0"/>
    <b v="1"/>
    <b v="0"/>
    <b v="0"/>
    <n v="1124"/>
    <s v="N"/>
    <s v="E"/>
    <s v="N"/>
    <s v="N"/>
    <s v="G"/>
    <s v="G"/>
    <s v="G"/>
    <s v="NA"/>
    <s v="NA"/>
    <s v="NA"/>
    <b v="1"/>
    <s v="L"/>
    <n v="100"/>
    <n v="2"/>
    <n v="0"/>
    <n v="22"/>
    <n v="50"/>
    <n v="0"/>
    <x v="0"/>
    <n v="0"/>
    <s v="N"/>
    <n v="0"/>
    <n v="0"/>
    <n v="0"/>
    <b v="0"/>
    <b v="0"/>
    <s v="None"/>
    <b v="0"/>
    <b v="0"/>
    <s v="None"/>
    <n v="0"/>
    <n v="0"/>
    <n v="0"/>
    <n v="0"/>
    <n v="0"/>
    <n v="48"/>
    <n v="0"/>
    <n v="0"/>
    <n v="0"/>
    <n v="0"/>
    <n v="15.67102"/>
    <n v="15.41394"/>
    <s v="actual"/>
    <n v="285745.5"/>
    <n v="281057.7"/>
    <n v="26273.63"/>
    <n v="22512.17"/>
    <n v="24263.16"/>
    <n v="22056.45"/>
    <n v="23667.19"/>
    <n v="23271.22"/>
    <n v="25399.39"/>
    <n v="25653.18"/>
    <n v="22448.19"/>
    <n v="22610.07"/>
    <n v="22475.29"/>
    <n v="25115.52"/>
    <n v="25205.14"/>
    <n v="22326.73"/>
    <n v="24122.29"/>
    <n v="22743.71"/>
    <n v="22752.59"/>
    <n v="21890.400000000001"/>
    <n v="23781.84"/>
    <n v="23952.080000000002"/>
    <n v="22314.41"/>
    <n v="23018.92"/>
    <n v="23667.47"/>
    <n v="25282.12"/>
    <n v="0.341248"/>
    <n v="0.62262099999999998"/>
    <s v="model"/>
    <n v="6222.3230000000003"/>
    <n v="11352.87"/>
    <s v="NA"/>
    <s v="NA"/>
    <s v="NA"/>
    <s v="NA"/>
    <s v="NA"/>
    <s v="NA"/>
    <s v="NA"/>
    <s v="NA"/>
    <s v="NA"/>
    <s v="NA"/>
    <s v="NA"/>
    <s v="NA"/>
    <s v="NA"/>
    <s v="NA"/>
    <s v="NA"/>
    <s v="NA"/>
    <s v="NA"/>
    <s v="NA"/>
    <s v="NA"/>
    <s v="NA"/>
    <s v="NA"/>
    <s v="NA"/>
    <s v="NA"/>
    <s v="NA"/>
  </r>
  <r>
    <x v="313"/>
    <x v="0"/>
    <s v="core"/>
    <x v="10"/>
    <x v="0"/>
    <s v="&lt;50,001"/>
    <s v="urban"/>
    <n v="43"/>
    <n v="121.3698"/>
    <n v="3034246"/>
    <n v="3034246"/>
    <n v="3034246"/>
    <n v="1950"/>
    <n v="1950"/>
    <s v="Pre-1980"/>
    <s v="F"/>
    <m/>
    <s v="In-patient Rehab"/>
    <m/>
    <s v="Hospital"/>
    <s v="Health Care - Inpatient"/>
    <s v="OtherHealth"/>
    <b v="0"/>
    <s v="Guest Room"/>
    <n v="63"/>
    <s v="Assembly / Recreation"/>
    <n v="31"/>
    <s v="Office"/>
    <n v="6"/>
    <n v="0"/>
    <n v="0"/>
    <n v="0"/>
    <n v="25000"/>
    <n v="25000"/>
    <n v="0"/>
    <x v="1"/>
    <n v="100"/>
    <n v="0"/>
    <n v="0"/>
    <n v="100"/>
    <n v="0"/>
    <n v="0"/>
    <n v="0"/>
    <n v="1"/>
    <n v="1"/>
    <n v="30"/>
    <s v="S"/>
    <n v="0"/>
    <n v="4990"/>
    <n v="197"/>
    <s v="&lt; 6000 HDD"/>
    <n v="100"/>
    <n v="0"/>
    <n v="0"/>
    <s v="No"/>
    <n v="138.30000000000001"/>
    <n v="138.30000000000001"/>
    <n v="138.30000000000001"/>
    <n v="85.38"/>
    <n v="0.94"/>
    <n v="0.94"/>
    <n v="0.63"/>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700"/>
    <n v="350"/>
    <n v="9"/>
    <n v="6300"/>
    <n v="40"/>
    <n v="0"/>
    <n v="100"/>
    <n v="0"/>
    <n v="0"/>
    <n v="0"/>
    <n v="0"/>
    <n v="0"/>
    <n v="0"/>
    <n v="0"/>
    <n v="0"/>
    <n v="100"/>
    <n v="0"/>
    <n v="0"/>
    <n v="2520"/>
    <n v="100"/>
    <n v="0"/>
    <n v="0"/>
    <s v="P"/>
    <n v="50"/>
    <s v="Age of Building"/>
    <n v="100"/>
    <n v="0"/>
    <n v="0"/>
    <n v="0"/>
    <n v="0"/>
    <n v="0"/>
    <n v="0"/>
    <n v="0"/>
    <n v="100"/>
    <n v="25000"/>
    <n v="100"/>
    <n v="0"/>
    <n v="0"/>
    <n v="0"/>
    <b v="0"/>
    <n v="0"/>
    <n v="0"/>
    <n v="0"/>
    <n v="100"/>
    <n v="0"/>
    <n v="0.59522299999999995"/>
    <n v="0.59522299999999995"/>
    <s v="NA"/>
    <n v="0"/>
    <n v="0.1062"/>
    <n v="14880.58"/>
    <s v="NA"/>
    <n v="0"/>
    <n v="2655"/>
    <n v="11.62496"/>
    <n v="12.17591"/>
    <s v="Y"/>
    <s v="NA"/>
    <n v="0"/>
    <n v="0"/>
    <n v="0"/>
    <n v="16.84477"/>
    <n v="10.628740000000001"/>
    <n v="24.967030000000001"/>
    <n v="0"/>
    <n v="0"/>
    <n v="0"/>
    <n v="45.334800000000001"/>
    <n v="77.097750000000005"/>
    <n v="37.379469999999998"/>
    <n v="0"/>
    <n v="0"/>
    <n v="0"/>
    <n v="23.863299999999999"/>
    <n v="3.1645859999999999"/>
    <n v="32.532409999999999"/>
    <n v="0.19957800000000001"/>
    <n v="0.78076500000000004"/>
    <n v="0.30339500000000003"/>
    <n v="13.75755"/>
    <n v="8.3281580000000002"/>
    <n v="4.8177009999999996"/>
    <n v="0"/>
    <n v="0"/>
    <n v="0"/>
    <n v="0"/>
    <n v="0"/>
    <n v="0"/>
    <n v="100"/>
    <n v="100"/>
    <n v="100"/>
    <n v="99.197050000000004"/>
    <n v="99.315889999999996"/>
    <n v="99.197050000000004"/>
    <n v="0.80295099999999997"/>
    <n v="0.68410700000000002"/>
    <n v="0.80295099999999997"/>
    <n v="0"/>
    <n v="0"/>
    <n v="0"/>
    <n v="100"/>
    <n v="100"/>
    <n v="100"/>
    <n v="0"/>
    <n v="0"/>
    <n v="0"/>
    <n v="0"/>
    <n v="0"/>
    <n v="0"/>
    <n v="0"/>
    <n v="0"/>
    <n v="0"/>
    <n v="0"/>
    <n v="0"/>
    <n v="0"/>
    <n v="0"/>
    <n v="0"/>
    <n v="0"/>
    <n v="100"/>
    <n v="100"/>
    <n v="100"/>
    <n v="0"/>
    <n v="0"/>
    <n v="0"/>
    <n v="100"/>
    <n v="100"/>
    <n v="100"/>
    <n v="0"/>
    <n v="0"/>
    <n v="0"/>
    <n v="0"/>
    <n v="0"/>
    <n v="0"/>
    <s v="NA"/>
    <s v="NA"/>
    <s v="NA"/>
    <s v="NA"/>
    <s v="NA"/>
    <s v="NA"/>
    <s v="NA"/>
    <s v="NA"/>
    <s v="NA"/>
    <s v="NA"/>
    <s v="NA"/>
    <s v="NA"/>
    <n v="23.863299999999999"/>
    <n v="3.1645859999999999"/>
    <n v="32.532409999999999"/>
    <n v="16.84477"/>
    <n v="10.628740000000001"/>
    <n v="24.967030000000001"/>
    <n v="0"/>
    <n v="0"/>
    <n v="0"/>
    <n v="0"/>
    <n v="0"/>
    <n v="0"/>
    <n v="59.291930000000001"/>
    <n v="86.206670000000003"/>
    <n v="42.500570000000003"/>
    <n v="0"/>
    <n v="0"/>
    <n v="0"/>
    <n v="0"/>
    <n v="0"/>
    <n v="0"/>
    <n v="0"/>
    <n v="0"/>
    <n v="0"/>
    <n v="100"/>
    <n v="100"/>
    <n v="100"/>
    <n v="0"/>
    <n v="0"/>
    <n v="0"/>
    <b v="0"/>
    <n v="0"/>
    <b v="0"/>
    <n v="0"/>
    <b v="0"/>
    <n v="0"/>
    <b v="0"/>
    <n v="0"/>
    <b v="1"/>
    <n v="88.038650000000004"/>
    <b v="0"/>
    <n v="0"/>
    <b v="1"/>
    <n v="11.961349999999999"/>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s v="NA"/>
    <s v="NA"/>
    <n v="0"/>
    <n v="100"/>
    <s v="Unknown"/>
    <s v="Natural Gas"/>
    <s v="None"/>
    <s v="NA"/>
    <s v="None"/>
    <s v="NA"/>
    <s v="NA"/>
    <s v="NA"/>
    <s v="NA"/>
    <s v="NA"/>
    <s v="NA"/>
    <s v="NA"/>
    <s v="NA"/>
    <s v="NA"/>
    <s v="NA"/>
    <s v="NA"/>
    <s v="Unknown"/>
    <s v="NA"/>
    <s v="None"/>
    <s v="NA"/>
    <s v="NA"/>
    <s v="NA"/>
    <s v="NA"/>
    <s v="NA"/>
    <s v="NA"/>
    <s v="NA"/>
    <s v="NA"/>
    <s v="NA"/>
    <s v="NA"/>
    <s v="NA"/>
    <s v="NA"/>
    <s v="NA"/>
    <s v="NA"/>
    <s v="NA"/>
    <s v="NA"/>
    <s v="NA"/>
    <s v="NA"/>
    <s v="NA"/>
    <n v="420.90539999999999"/>
    <s v="NA"/>
    <s v="NA"/>
    <n v="100"/>
    <n v="0"/>
    <n v="0"/>
    <n v="0"/>
    <n v="0"/>
    <n v="0"/>
    <n v="0"/>
    <n v="0"/>
    <s v="NA"/>
    <s v="NA"/>
    <s v="NA"/>
    <s v="NA"/>
    <s v="NA"/>
    <s v="NA"/>
    <s v="NA"/>
    <s v="NA"/>
    <s v="NA"/>
    <s v="NA"/>
    <s v="NA"/>
    <s v="NA"/>
    <s v="NA"/>
    <s v="NA"/>
    <s v="NA"/>
    <s v="NA"/>
    <s v="NA"/>
    <s v="NA"/>
    <s v="NA"/>
    <s v="NA"/>
    <s v="NA"/>
    <s v="NA"/>
    <s v="NA"/>
    <s v="NA"/>
    <s v="NA"/>
    <s v="NA"/>
    <s v="NA"/>
    <b v="0"/>
    <b v="0"/>
    <b v="0"/>
    <b v="0"/>
    <b v="1"/>
    <b v="0"/>
    <s v="NA"/>
    <s v="NA"/>
    <s v="NA"/>
    <s v="NA"/>
    <s v="NA"/>
    <s v="NA"/>
    <s v="NA"/>
    <s v="NA"/>
    <s v="NA"/>
    <s v="NA"/>
    <s v="NA"/>
    <s v="NA"/>
    <s v="NA"/>
    <s v="NA"/>
    <s v="NA"/>
    <s v="NA"/>
    <s v="NA"/>
    <s v="NA"/>
    <n v="0"/>
    <x v="1"/>
    <s v="NA"/>
    <s v="NA"/>
    <n v="0"/>
    <n v="0"/>
    <n v="0"/>
    <s v="NA"/>
    <s v="NA"/>
    <s v="NA"/>
    <s v="NA"/>
    <s v="NA"/>
    <s v="NA"/>
    <n v="0"/>
    <n v="0"/>
    <n v="0"/>
    <n v="0"/>
    <n v="0"/>
    <n v="0"/>
    <n v="0"/>
    <n v="0"/>
    <n v="0"/>
    <n v="0"/>
    <n v="16.329599999999999"/>
    <n v="15.455730000000001"/>
    <s v="actual"/>
    <n v="408240"/>
    <n v="386393.3"/>
    <n v="55089.66"/>
    <n v="36110.339999999997"/>
    <n v="35462.5"/>
    <n v="27937.5"/>
    <n v="24558.62"/>
    <n v="23066.38"/>
    <n v="28315"/>
    <n v="28978.75"/>
    <n v="25781.25"/>
    <n v="30986.45"/>
    <n v="39134.14"/>
    <n v="52819.41"/>
    <n v="46438.32"/>
    <n v="38236.26"/>
    <n v="36738"/>
    <n v="30388.400000000001"/>
    <n v="24257.96"/>
    <n v="20354.03"/>
    <n v="27960.48"/>
    <n v="28664.07"/>
    <n v="21819.37"/>
    <n v="28184.07"/>
    <n v="37399.089999999997"/>
    <n v="45953.3"/>
    <n v="0.47529199999999999"/>
    <n v="0.110793"/>
    <s v="model"/>
    <n v="11882.29"/>
    <n v="2769.8310000000001"/>
    <s v="NA"/>
    <s v="NA"/>
    <s v="NA"/>
    <s v="NA"/>
    <s v="NA"/>
    <s v="NA"/>
    <s v="NA"/>
    <s v="NA"/>
    <s v="NA"/>
    <s v="NA"/>
    <s v="NA"/>
    <s v="NA"/>
    <s v="NA"/>
    <s v="NA"/>
    <s v="NA"/>
    <s v="NA"/>
    <s v="NA"/>
    <s v="NA"/>
    <s v="NA"/>
    <s v="NA"/>
    <s v="NA"/>
    <s v="NA"/>
    <s v="NA"/>
    <s v="NA"/>
  </r>
  <r>
    <x v="314"/>
    <x v="2"/>
    <s v="core"/>
    <x v="8"/>
    <x v="0"/>
    <s v="&lt;20,001"/>
    <s v="urban"/>
    <n v="1"/>
    <n v="907.65440000000001"/>
    <n v="1179951"/>
    <n v="1179951"/>
    <n v="1179951"/>
    <n v="1946"/>
    <n v="1946"/>
    <s v="Pre-1980"/>
    <s v="F"/>
    <m/>
    <s v="Other Specialty Merchandise"/>
    <s v="Bicyle Repair/Sales"/>
    <s v="Dry Goods Retail"/>
    <s v="Mercantile - Retail"/>
    <s v="Small Box"/>
    <b v="0"/>
    <s v="Sales"/>
    <n v="44"/>
    <s v="Storage - Low Bay"/>
    <n v="31"/>
    <s v="Other"/>
    <n v="25"/>
    <n v="0"/>
    <n v="0"/>
    <n v="0"/>
    <n v="1300"/>
    <n v="1300"/>
    <n v="0"/>
    <x v="4"/>
    <n v="100"/>
    <n v="100"/>
    <n v="100"/>
    <n v="100"/>
    <n v="100"/>
    <n v="0"/>
    <n v="0"/>
    <n v="1"/>
    <n v="0"/>
    <n v="0"/>
    <s v="S"/>
    <n v="0"/>
    <n v="6540"/>
    <n v="426"/>
    <s v="6000-8000 HDD"/>
    <n v="100"/>
    <n v="0"/>
    <n v="0"/>
    <s v="No"/>
    <n v="43.615380000000002"/>
    <n v="43.615380000000002"/>
    <n v="43.615380000000002"/>
    <n v="43.615380000000002"/>
    <n v="1"/>
    <n v="0"/>
    <n v="0"/>
    <s v="40-49 Hrs/Wk"/>
    <n v="52"/>
    <b v="1"/>
    <b v="1"/>
    <b v="0"/>
    <b v="0"/>
    <b v="0"/>
    <b v="0"/>
    <b v="0"/>
    <b v="0"/>
    <b v="0"/>
    <s v="NA"/>
    <s v="NA"/>
    <s v="NA"/>
    <s v="NA"/>
    <s v="No"/>
    <s v="NA"/>
    <s v="NA"/>
    <s v="No"/>
    <s v="No"/>
    <s v="NA"/>
    <s v="NA"/>
    <s v="No"/>
    <s v="No"/>
    <s v="NA"/>
    <s v="NA"/>
    <s v="No"/>
    <s v="Yes"/>
    <n v="3"/>
    <n v="50"/>
    <s v="No"/>
    <s v="No"/>
    <s v="NA"/>
    <s v="NA"/>
    <s v="No"/>
    <s v="No"/>
    <s v="NA"/>
    <s v="NA"/>
    <s v="No"/>
    <s v="No"/>
    <s v="NA"/>
    <s v="NA"/>
    <s v="No"/>
    <s v="No"/>
    <s v="NA"/>
    <s v="NA"/>
    <s v="No"/>
    <n v="171"/>
    <n v="0"/>
    <n v="10"/>
    <n v="1710"/>
    <n v="15"/>
    <n v="100"/>
    <n v="0"/>
    <n v="0"/>
    <n v="0"/>
    <n v="0"/>
    <n v="0"/>
    <n v="0"/>
    <n v="0"/>
    <n v="0"/>
    <n v="100"/>
    <n v="0"/>
    <n v="0"/>
    <n v="0"/>
    <n v="256.5"/>
    <n v="100"/>
    <n v="0"/>
    <n v="0"/>
    <s v="S"/>
    <n v="0"/>
    <s v="30+ years"/>
    <n v="100"/>
    <n v="0"/>
    <n v="0"/>
    <n v="0"/>
    <n v="100"/>
    <n v="0"/>
    <n v="0"/>
    <n v="0"/>
    <n v="0"/>
    <n v="1300"/>
    <n v="100"/>
    <n v="0"/>
    <n v="0"/>
    <n v="0"/>
    <b v="0"/>
    <n v="0"/>
    <n v="100"/>
    <n v="0"/>
    <n v="0"/>
    <n v="0"/>
    <n v="1.962923"/>
    <n v="1.962923"/>
    <s v="NA"/>
    <n v="0"/>
    <n v="9.2308000000000001E-2"/>
    <n v="2551.8000000000002"/>
    <s v="NA"/>
    <n v="0"/>
    <n v="120"/>
    <n v="9.4188360000000007"/>
    <n v="9.7871070000000007"/>
    <s v="N"/>
    <n v="0"/>
    <n v="0"/>
    <n v="0"/>
    <n v="0"/>
    <n v="0"/>
    <n v="0"/>
    <n v="0"/>
    <n v="53.985120000000002"/>
    <n v="41.323880000000003"/>
    <n v="82.344220000000007"/>
    <n v="2.198372"/>
    <n v="5.8881940000000004"/>
    <n v="1.8653489999999999"/>
    <n v="0"/>
    <n v="0"/>
    <n v="0"/>
    <n v="0"/>
    <n v="0"/>
    <n v="0"/>
    <n v="0"/>
    <n v="0"/>
    <n v="0"/>
    <n v="43.816510000000001"/>
    <n v="52.787930000000003"/>
    <n v="15.790430000000001"/>
    <n v="0"/>
    <n v="0"/>
    <n v="0"/>
    <s v="NA"/>
    <s v="NA"/>
    <s v="NA"/>
    <s v="NA"/>
    <s v="NA"/>
    <s v="NA"/>
    <n v="100"/>
    <n v="100"/>
    <n v="100"/>
    <n v="0"/>
    <n v="0"/>
    <n v="0"/>
    <n v="92.932749999999999"/>
    <n v="89.001530000000002"/>
    <n v="92.932749999999999"/>
    <n v="7.0672499999999996"/>
    <n v="10.998469999999999"/>
    <n v="7.0672499999999996"/>
    <n v="0"/>
    <n v="0"/>
    <n v="0"/>
    <n v="0"/>
    <n v="0"/>
    <n v="0"/>
    <n v="0"/>
    <n v="0"/>
    <n v="0"/>
    <n v="0"/>
    <n v="0"/>
    <n v="0"/>
    <s v="NA"/>
    <s v="NA"/>
    <s v="NA"/>
    <s v="NA"/>
    <s v="NA"/>
    <s v="NA"/>
    <s v="NA"/>
    <s v="NA"/>
    <s v="NA"/>
    <s v="NA"/>
    <s v="NA"/>
    <s v="NA"/>
    <s v="NA"/>
    <s v="NA"/>
    <s v="NA"/>
    <s v="NA"/>
    <s v="NA"/>
    <s v="NA"/>
    <n v="0"/>
    <n v="0"/>
    <n v="0"/>
    <n v="100"/>
    <n v="100"/>
    <n v="100"/>
    <n v="0"/>
    <n v="0"/>
    <n v="0"/>
    <n v="0"/>
    <n v="0"/>
    <n v="0"/>
    <n v="0"/>
    <n v="0"/>
    <n v="0"/>
    <n v="53.985120000000002"/>
    <n v="41.323880000000003"/>
    <n v="82.344220000000007"/>
    <n v="0"/>
    <n v="0"/>
    <n v="0"/>
    <n v="42.918259999999997"/>
    <n v="52.870249999999999"/>
    <n v="16.539829999999998"/>
    <n v="3.096622"/>
    <n v="5.8058670000000001"/>
    <n v="1.115949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Y"/>
    <s v="NA"/>
    <s v="NA"/>
    <n v="0"/>
    <n v="100"/>
    <s v="Furnace"/>
    <s v="Natural Gas"/>
    <s v="None"/>
    <s v="NA"/>
    <s v="None"/>
    <s v="NA"/>
    <s v="NA"/>
    <s v="NA"/>
    <s v="NA"/>
    <s v="NA"/>
    <s v="NA"/>
    <s v="NA"/>
    <s v="NA"/>
    <s v="NA"/>
    <s v="NA"/>
    <s v="NA"/>
    <s v="Evaporative"/>
    <s v="0-4 Years"/>
    <s v="None"/>
    <s v="NA"/>
    <s v="NA"/>
    <s v="NA"/>
    <s v="NA"/>
    <s v="NA"/>
    <s v="NA"/>
    <s v="NA"/>
    <s v="NA"/>
    <b v="0"/>
    <b v="0"/>
    <b v="0"/>
    <b v="0"/>
    <b v="0"/>
    <b v="0"/>
    <b v="1"/>
    <b v="0"/>
    <b v="0"/>
    <b v="0"/>
    <b v="0"/>
    <n v="0"/>
    <n v="0"/>
    <n v="0"/>
    <n v="0"/>
    <n v="0"/>
    <n v="0"/>
    <n v="0"/>
    <n v="0"/>
    <n v="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1"/>
    <n v="1"/>
    <n v="0"/>
    <n v="0"/>
    <n v="0"/>
    <n v="1"/>
    <n v="0"/>
    <n v="0"/>
    <n v="0"/>
    <n v="0"/>
    <n v="12.192019999999999"/>
    <n v="161.9571"/>
    <s v="model"/>
    <n v="15849.63"/>
    <n v="210544.2"/>
    <s v="NA"/>
    <s v="NA"/>
    <s v="NA"/>
    <s v="NA"/>
    <s v="NA"/>
    <s v="NA"/>
    <s v="NA"/>
    <s v="NA"/>
    <s v="NA"/>
    <s v="NA"/>
    <s v="NA"/>
    <s v="NA"/>
    <s v="NA"/>
    <s v="NA"/>
    <s v="NA"/>
    <s v="NA"/>
    <s v="NA"/>
    <s v="NA"/>
    <s v="NA"/>
    <s v="NA"/>
    <s v="NA"/>
    <s v="NA"/>
    <s v="NA"/>
    <s v="NA"/>
    <n v="0.37445000000000001"/>
    <n v="4.5704560000000001"/>
    <s v="model"/>
    <n v="486.78539999999998"/>
    <n v="5941.5919999999996"/>
    <s v="NA"/>
    <s v="NA"/>
    <s v="NA"/>
    <s v="NA"/>
    <s v="NA"/>
    <s v="NA"/>
    <s v="NA"/>
    <s v="NA"/>
    <s v="NA"/>
    <s v="NA"/>
    <s v="NA"/>
    <s v="NA"/>
    <s v="NA"/>
    <s v="NA"/>
    <s v="NA"/>
    <s v="NA"/>
    <s v="NA"/>
    <s v="NA"/>
    <s v="NA"/>
    <s v="NA"/>
    <s v="NA"/>
    <s v="NA"/>
    <s v="NA"/>
    <s v="NA"/>
  </r>
  <r>
    <x v="315"/>
    <x v="2"/>
    <s v="core"/>
    <x v="8"/>
    <x v="0"/>
    <s v="20,001-100,000"/>
    <s v="urban"/>
    <n v="2"/>
    <n v="173.8459"/>
    <n v="3737687"/>
    <n v="3737687"/>
    <n v="3737687"/>
    <n v="1936"/>
    <n v="1936"/>
    <s v="Pre-1980"/>
    <s v="F"/>
    <m/>
    <s v="Other Specialty Merchandise"/>
    <s v="Furniture Store"/>
    <s v="Dry Goods Retail"/>
    <s v="Mercantile - Retail"/>
    <s v="Small Box"/>
    <b v="0"/>
    <s v="Sales"/>
    <n v="96"/>
    <s v="Storage - Low Bay"/>
    <n v="4"/>
    <s v="NA"/>
    <n v="0"/>
    <n v="0"/>
    <n v="0"/>
    <n v="0"/>
    <n v="21500"/>
    <n v="21500"/>
    <n v="0"/>
    <x v="1"/>
    <n v="100"/>
    <n v="0"/>
    <n v="100"/>
    <n v="100"/>
    <n v="100"/>
    <n v="0"/>
    <n v="0"/>
    <n v="1"/>
    <n v="0"/>
    <n v="0"/>
    <s v="S"/>
    <n v="0"/>
    <n v="6540"/>
    <n v="426"/>
    <s v="6000-8000 HDD"/>
    <n v="100"/>
    <n v="0"/>
    <n v="0"/>
    <s v="Yes"/>
    <n v="64.5"/>
    <n v="69.5"/>
    <n v="69.5"/>
    <n v="69.5"/>
    <n v="1"/>
    <n v="1"/>
    <n v="0"/>
    <s v="60-79 Hrs/Wk"/>
    <n v="52"/>
    <b v="1"/>
    <b v="1"/>
    <b v="0"/>
    <b v="0"/>
    <b v="0"/>
    <b v="0"/>
    <b v="0"/>
    <b v="0"/>
    <b v="0"/>
    <s v="NA"/>
    <s v="NA"/>
    <s v="NA"/>
    <s v="NA"/>
    <s v="Yes"/>
    <n v="14"/>
    <n v="100"/>
    <s v="No"/>
    <s v="Yes"/>
    <n v="14"/>
    <n v="100"/>
    <s v="No"/>
    <s v="No"/>
    <s v="NA"/>
    <s v="NA"/>
    <s v="No"/>
    <s v="Yes"/>
    <n v="14"/>
    <n v="100"/>
    <s v="No"/>
    <s v="No"/>
    <s v="NA"/>
    <s v="NA"/>
    <s v="No"/>
    <s v="No"/>
    <s v="NA"/>
    <s v="NA"/>
    <s v="No"/>
    <s v="Yes"/>
    <n v="5"/>
    <n v="100"/>
    <s v="No"/>
    <s v="No"/>
    <s v="NA"/>
    <s v="NA"/>
    <s v="No"/>
    <n v="630"/>
    <n v="0"/>
    <n v="13"/>
    <n v="8190"/>
    <n v="15"/>
    <n v="100"/>
    <n v="0"/>
    <n v="0"/>
    <n v="0"/>
    <n v="0"/>
    <n v="0"/>
    <n v="0"/>
    <n v="0"/>
    <n v="0"/>
    <n v="0"/>
    <n v="100"/>
    <n v="0"/>
    <n v="0"/>
    <n v="1228.5"/>
    <n v="0"/>
    <n v="100"/>
    <n v="0"/>
    <s v="S"/>
    <n v="5"/>
    <s v="20-30 years"/>
    <n v="100"/>
    <n v="0"/>
    <n v="0"/>
    <n v="0"/>
    <n v="100"/>
    <n v="0"/>
    <n v="0"/>
    <n v="0"/>
    <n v="0"/>
    <n v="21500"/>
    <n v="100"/>
    <n v="0"/>
    <n v="0"/>
    <n v="0"/>
    <b v="0"/>
    <n v="0"/>
    <n v="100"/>
    <n v="0"/>
    <n v="0"/>
    <n v="0"/>
    <n v="0.452017"/>
    <n v="0.452017"/>
    <s v="NA"/>
    <n v="0"/>
    <n v="2.5863000000000001E-2"/>
    <n v="9718.3559999999998"/>
    <s v="NA"/>
    <n v="0"/>
    <n v="556.05449999999996"/>
    <n v="11.923069999999999"/>
    <n v="12"/>
    <s v="Y"/>
    <s v="NA"/>
    <n v="0"/>
    <n v="0"/>
    <n v="0"/>
    <n v="94.83005"/>
    <n v="82.023719999999997"/>
    <n v="97.056489999999997"/>
    <n v="0"/>
    <n v="0"/>
    <n v="0"/>
    <n v="5.1699510000000002"/>
    <n v="17.976279999999999"/>
    <n v="2.9435060000000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0"/>
    <n v="0"/>
    <n v="0"/>
    <n v="9.2601220000000009"/>
    <n v="11.11863"/>
    <n v="9.2601220000000009"/>
    <n v="90.739879999999999"/>
    <n v="88.881370000000004"/>
    <n v="90.739879999999999"/>
    <s v="NA"/>
    <s v="NA"/>
    <s v="NA"/>
    <s v="NA"/>
    <s v="NA"/>
    <s v="NA"/>
    <s v="NA"/>
    <s v="NA"/>
    <s v="NA"/>
    <s v="NA"/>
    <s v="NA"/>
    <s v="NA"/>
    <n v="0"/>
    <n v="0"/>
    <n v="0"/>
    <n v="94.83005"/>
    <n v="82.023719999999997"/>
    <n v="97.056489999999997"/>
    <n v="0"/>
    <n v="0"/>
    <n v="0"/>
    <n v="5.1699510000000002"/>
    <n v="17.976279999999999"/>
    <n v="2.9435060000000002"/>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0"/>
    <b v="0"/>
    <n v="6.8239999999999998"/>
    <n v="20"/>
    <n v="20"/>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6"/>
    <n v="0"/>
    <n v="0"/>
    <n v="4"/>
    <n v="0"/>
    <n v="0"/>
    <n v="0"/>
    <n v="0"/>
    <n v="0"/>
    <n v="3.2660559999999998"/>
    <n v="3.072648"/>
    <s v="actual"/>
    <n v="70220.2"/>
    <n v="66061.929999999993"/>
    <n v="6442.7160000000003"/>
    <n v="5426.2070000000003"/>
    <n v="5381.0780000000004"/>
    <n v="4767.5"/>
    <n v="5076.25"/>
    <n v="5209.0320000000002"/>
    <n v="9310.9680000000008"/>
    <n v="7206.857"/>
    <n v="4868.5709999999999"/>
    <n v="4659.1170000000002"/>
    <n v="5236.3639999999996"/>
    <n v="6635.5429999999997"/>
    <n v="6429.2969999999996"/>
    <n v="5471.607"/>
    <n v="5537.4579999999996"/>
    <n v="4813.55"/>
    <n v="4413.5429999999997"/>
    <n v="4561.8630000000003"/>
    <n v="6608.5140000000001"/>
    <n v="6800.9269999999997"/>
    <n v="4778.9049999999997"/>
    <n v="4789.9629999999997"/>
    <n v="5579.0879999999997"/>
    <n v="6277.22"/>
    <n v="0.38099499999999997"/>
    <n v="0.46496199999999999"/>
    <s v="actual"/>
    <n v="8191.3990000000003"/>
    <n v="9996.6740000000009"/>
    <n v="1718.1079999999999"/>
    <n v="1254.4829999999999"/>
    <n v="979.84699999999998"/>
    <n v="555"/>
    <n v="180.1875"/>
    <n v="44.548389999999998"/>
    <n v="22.451609999999999"/>
    <n v="7.8"/>
    <n v="78"/>
    <n v="650.80610000000001"/>
    <n v="1128.182"/>
    <n v="1571.9860000000001"/>
    <n v="1734.8969999999999"/>
    <n v="1368.046"/>
    <n v="1206.021"/>
    <n v="843.7559"/>
    <n v="495.24810000000002"/>
    <n v="218.58170000000001"/>
    <n v="70.313000000000002"/>
    <n v="62.670279999999998"/>
    <n v="291.95179999999999"/>
    <n v="762.74310000000003"/>
    <n v="1297.7329999999999"/>
    <n v="1644.713"/>
  </r>
  <r>
    <x v="316"/>
    <x v="0"/>
    <s v="core"/>
    <x v="4"/>
    <x v="0"/>
    <s v="&lt;20,001"/>
    <s v="rural"/>
    <n v="75"/>
    <n v="311.64940000000001"/>
    <n v="2126696"/>
    <n v="2126696"/>
    <n v="2126696"/>
    <n v="1912"/>
    <n v="1973"/>
    <s v="Pre-1980"/>
    <s v="F"/>
    <m/>
    <s v="Religious Assembly"/>
    <m/>
    <s v="Other"/>
    <s v="Religious Worship"/>
    <s v="Other"/>
    <b v="0"/>
    <s v="Assembly / Recreation"/>
    <n v="55"/>
    <s v="NA"/>
    <n v="0"/>
    <s v="NA"/>
    <n v="0"/>
    <n v="45"/>
    <n v="0"/>
    <n v="0"/>
    <n v="6824"/>
    <n v="6824"/>
    <n v="0"/>
    <x v="0"/>
    <n v="100"/>
    <n v="0"/>
    <n v="100"/>
    <n v="100"/>
    <n v="100"/>
    <n v="0"/>
    <n v="0"/>
    <n v="1"/>
    <n v="1"/>
    <n v="9"/>
    <s v="M"/>
    <n v="2"/>
    <n v="4951"/>
    <n v="799"/>
    <s v="&lt; 6000 HDD"/>
    <n v="0"/>
    <n v="100"/>
    <n v="1"/>
    <s v="Yes"/>
    <n v="10.175000000000001"/>
    <n v="7.9749999999999996"/>
    <n v="10.175000000000001"/>
    <n v="10.175000000000001"/>
    <n v="0"/>
    <n v="1"/>
    <n v="0"/>
    <s v="&lt; 40 Hrs/Wk"/>
    <n v="52"/>
    <b v="1"/>
    <b v="0"/>
    <b v="0"/>
    <b v="0"/>
    <b v="0"/>
    <b v="0"/>
    <b v="0"/>
    <b v="0"/>
    <b v="0"/>
    <s v="NA"/>
    <s v="NA"/>
    <s v="NA"/>
    <s v="NA"/>
    <s v="Yes"/>
    <n v="6"/>
    <s v="NA"/>
    <s v="Unknown"/>
    <s v="Yes"/>
    <n v="6"/>
    <s v="NA"/>
    <s v="Unknown"/>
    <s v="Yes"/>
    <n v="2"/>
    <s v="NA"/>
    <s v="Unknown"/>
    <s v="Yes"/>
    <n v="10"/>
    <n v="25"/>
    <s v="Yes"/>
    <s v="Yes"/>
    <n v="10"/>
    <n v="50"/>
    <s v="Yes"/>
    <s v="Unknown"/>
    <s v="NA"/>
    <s v="NA"/>
    <s v="Unknown"/>
    <s v="Yes"/>
    <n v="1"/>
    <n v="5"/>
    <s v="Unknown"/>
    <s v="Unknown"/>
    <s v="NA"/>
    <s v="NA"/>
    <s v="Unknown"/>
    <n v="422"/>
    <n v="422"/>
    <n v="9"/>
    <n v="3798"/>
    <n v="36"/>
    <n v="0"/>
    <n v="0"/>
    <n v="100"/>
    <n v="0"/>
    <n v="0"/>
    <n v="0"/>
    <n v="0"/>
    <n v="0"/>
    <n v="0"/>
    <n v="100"/>
    <n v="0"/>
    <n v="0"/>
    <n v="0"/>
    <n v="1367.28"/>
    <n v="94.44444"/>
    <n v="5.5555560000000002"/>
    <n v="0"/>
    <s v="P"/>
    <n v="19.44444"/>
    <s v="30+ years"/>
    <n v="44.44444"/>
    <n v="0"/>
    <n v="0"/>
    <n v="55.55556"/>
    <n v="27.77778"/>
    <n v="0"/>
    <n v="0"/>
    <n v="5.5555560000000002"/>
    <n v="66.666669999999996"/>
    <n v="5851"/>
    <n v="0"/>
    <n v="100"/>
    <n v="0"/>
    <n v="0"/>
    <b v="0"/>
    <n v="0"/>
    <n v="0"/>
    <n v="0"/>
    <n v="0"/>
    <n v="100"/>
    <n v="1.1570659999999999"/>
    <n v="1.1570659999999999"/>
    <s v="NA"/>
    <n v="0"/>
    <n v="0.14024"/>
    <n v="7895.8159999999998"/>
    <s v="NA"/>
    <n v="0"/>
    <n v="957"/>
    <n v="9.7126979999999996"/>
    <n v="12.550929999999999"/>
    <s v="Y"/>
    <s v="NA"/>
    <n v="0"/>
    <n v="0"/>
    <n v="0"/>
    <n v="2.599529"/>
    <n v="2.4220769999999998"/>
    <n v="2.984937"/>
    <n v="74.206670000000003"/>
    <n v="52.407559999999997"/>
    <n v="85.208619999999996"/>
    <n v="13.9123"/>
    <n v="32.270769999999999"/>
    <n v="8.8866750000000003"/>
    <n v="0"/>
    <n v="0"/>
    <n v="0"/>
    <n v="0"/>
    <n v="0"/>
    <n v="0"/>
    <n v="0.44325199999999998"/>
    <n v="5.6442540000000001"/>
    <n v="0.52201900000000001"/>
    <n v="8.8382520000000007"/>
    <n v="7.2553429999999999"/>
    <n v="2.397751"/>
    <n v="0"/>
    <n v="0"/>
    <n v="0"/>
    <s v="NA"/>
    <s v="NA"/>
    <s v="NA"/>
    <s v="NA"/>
    <s v="NA"/>
    <s v="NA"/>
    <n v="100"/>
    <n v="100"/>
    <n v="100"/>
    <n v="0"/>
    <n v="0"/>
    <n v="0"/>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76.806200000000004"/>
    <n v="54.829639999999998"/>
    <n v="88.193550000000002"/>
    <n v="4.2860519999999998"/>
    <n v="7.2662310000000003"/>
    <n v="1.5821529999999999"/>
    <n v="1.644776"/>
    <n v="1.611089"/>
    <n v="0.44621499999999997"/>
    <n v="17.262969999999999"/>
    <n v="36.293039999999998"/>
    <n v="9.7780769999999997"/>
    <s v="NA"/>
    <s v="NA"/>
    <s v="NA"/>
    <s v="NA"/>
    <s v="NA"/>
    <s v="NA"/>
    <s v="NA"/>
    <s v="NA"/>
    <s v="NA"/>
    <s v="NA"/>
    <s v="NA"/>
    <s v="NA"/>
    <s v="NA"/>
    <s v="NA"/>
    <s v="NA"/>
    <b v="0"/>
    <n v="0"/>
    <b v="0"/>
    <n v="0"/>
    <b v="0"/>
    <n v="0"/>
    <b v="1"/>
    <n v="1.547037"/>
    <b v="1"/>
    <n v="98.136229999999998"/>
    <b v="0"/>
    <n v="0"/>
    <b v="1"/>
    <n v="0.31673099999999998"/>
    <b v="0"/>
    <n v="0"/>
    <n v="6.7920590000000001"/>
    <n v="11.11111"/>
    <n v="1.9358550000000001"/>
    <n v="0"/>
    <n v="0"/>
    <n v="0"/>
    <n v="0"/>
    <n v="0"/>
    <n v="0"/>
    <n v="93.207939999999994"/>
    <n v="88.888890000000004"/>
    <n v="98.064149999999998"/>
    <n v="0"/>
    <n v="0"/>
    <n v="0"/>
    <n v="0"/>
    <n v="0"/>
    <n v="0"/>
    <n v="9.6133749999999996"/>
    <n v="22.22222"/>
    <n v="11.59712"/>
    <n v="1.5673980000000001"/>
    <n v="11.11111"/>
    <n v="1.051849"/>
    <n v="0"/>
    <n v="0"/>
    <n v="0"/>
    <n v="75.235110000000006"/>
    <n v="44.44444"/>
    <n v="83.479320000000001"/>
    <n v="0"/>
    <n v="0"/>
    <n v="0"/>
    <n v="13.58412"/>
    <n v="22.22222"/>
    <n v="3.8717100000000002"/>
    <n v="0"/>
    <n v="0"/>
    <n v="0"/>
    <b v="1"/>
    <n v="82.027169999999998"/>
    <b v="0"/>
    <n v="0"/>
    <b v="0"/>
    <n v="0"/>
    <b v="0"/>
    <n v="0"/>
    <b v="0"/>
    <n v="0"/>
    <b v="1"/>
    <n v="17.972829999999998"/>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10-19 Years"/>
    <s v="Electric Resistance"/>
    <s v="Electricity"/>
    <s v="None"/>
    <s v="NA"/>
    <s v="NA"/>
    <s v="NA"/>
    <s v="NA"/>
    <s v="NA"/>
    <s v="NA"/>
    <s v="NA"/>
    <s v="NA"/>
    <s v="NA"/>
    <s v="DX - Air"/>
    <s v="10-19 Years"/>
    <s v="DX - Air"/>
    <s v="NA"/>
    <s v="NA"/>
    <s v="NA"/>
    <s v="NA"/>
    <s v="NA"/>
    <s v="NA"/>
    <s v="NA"/>
    <s v="NA"/>
    <b v="0"/>
    <b v="0"/>
    <b v="0"/>
    <b v="0"/>
    <b v="1"/>
    <b v="1"/>
    <b v="0"/>
    <b v="0"/>
    <b v="0"/>
    <b v="1"/>
    <b v="1"/>
    <n v="15.353999999999999"/>
    <n v="14"/>
    <n v="14"/>
    <n v="100"/>
    <n v="0"/>
    <n v="0"/>
    <n v="0"/>
    <n v="0"/>
    <n v="100"/>
    <n v="0"/>
    <n v="0"/>
    <s v="NA"/>
    <s v="NA"/>
    <s v="NA"/>
    <s v="NA"/>
    <s v="NA"/>
    <s v="NA"/>
    <s v="NA"/>
    <s v="NA"/>
    <s v="NA"/>
    <s v="NA"/>
    <s v="NA"/>
    <s v="NA"/>
    <s v="NA"/>
    <s v="NA"/>
    <s v="NA"/>
    <s v="NA"/>
    <s v="NA"/>
    <s v="NA"/>
    <s v="NA"/>
    <s v="NA"/>
    <n v="0"/>
    <n v="0"/>
    <n v="0"/>
    <n v="0"/>
    <n v="0"/>
    <n v="0"/>
    <n v="1"/>
    <b v="0"/>
    <b v="0"/>
    <b v="0"/>
    <b v="0"/>
    <b v="1"/>
    <b v="0"/>
    <n v="300"/>
    <s v="N"/>
    <s v="N"/>
    <s v="N"/>
    <s v="N"/>
    <s v="E"/>
    <s v="E"/>
    <s v="N"/>
    <s v="NA"/>
    <s v="NA"/>
    <s v="NA"/>
    <s v="NA"/>
    <s v="NA"/>
    <s v="NA"/>
    <s v="NA"/>
    <s v="NA"/>
    <n v="0"/>
    <n v="0"/>
    <n v="0"/>
    <x v="1"/>
    <s v="NA"/>
    <s v="NA"/>
    <n v="0"/>
    <n v="0"/>
    <n v="0"/>
    <s v="NA"/>
    <s v="NA"/>
    <s v="NA"/>
    <s v="NA"/>
    <s v="NA"/>
    <s v="NA"/>
    <n v="0"/>
    <n v="0"/>
    <n v="0"/>
    <n v="0"/>
    <n v="0"/>
    <s v="NA"/>
    <n v="0"/>
    <n v="0"/>
    <n v="0"/>
    <n v="0"/>
    <n v="4.4269879999999997"/>
    <n v="34.208820000000003"/>
    <s v="model"/>
    <n v="30209.77"/>
    <n v="233441"/>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17"/>
    <x v="1"/>
    <s v="core"/>
    <x v="6"/>
    <x v="0"/>
    <s v="&lt;20,001"/>
    <s v="rural"/>
    <n v="27"/>
    <n v="1117.498"/>
    <n v="5936148"/>
    <n v="5936148"/>
    <n v="5936148"/>
    <n v="1976"/>
    <n v="1976"/>
    <s v="Pre-1980"/>
    <s v="F"/>
    <m/>
    <s v="Office- Admin, Professional, Government, Financial"/>
    <m/>
    <s v="Office"/>
    <s v="Office"/>
    <s v="Medium Office"/>
    <b v="0"/>
    <s v="Office"/>
    <n v="41"/>
    <s v="Dining"/>
    <n v="29"/>
    <s v="NA"/>
    <n v="0"/>
    <n v="30"/>
    <n v="0"/>
    <n v="0"/>
    <n v="5312"/>
    <n v="5312"/>
    <n v="0"/>
    <x v="0"/>
    <n v="100"/>
    <n v="0"/>
    <n v="100"/>
    <n v="100"/>
    <n v="100"/>
    <n v="0"/>
    <n v="0"/>
    <n v="2"/>
    <n v="0"/>
    <n v="15"/>
    <s v="S"/>
    <n v="0"/>
    <n v="7604"/>
    <n v="373"/>
    <s v="6000-8000 HDD"/>
    <n v="100"/>
    <n v="0"/>
    <n v="0"/>
    <s v="No"/>
    <n v="45"/>
    <n v="45"/>
    <n v="168"/>
    <n v="60"/>
    <n v="0"/>
    <n v="0"/>
    <n v="0"/>
    <s v="40-49 Hrs/Wk"/>
    <n v="52"/>
    <b v="1"/>
    <b v="1"/>
    <b v="0"/>
    <b v="0"/>
    <b v="0"/>
    <b v="0"/>
    <b v="0"/>
    <b v="0"/>
    <b v="0"/>
    <s v="NA"/>
    <s v="NA"/>
    <s v="NA"/>
    <s v="NA"/>
    <s v="Unknown"/>
    <s v="NA"/>
    <s v="NA"/>
    <s v="Unknown"/>
    <s v="Yes"/>
    <n v="1"/>
    <n v="30"/>
    <s v="Unknown"/>
    <s v="Yes"/>
    <n v="1"/>
    <n v="10"/>
    <s v="Unknown"/>
    <s v="Unknown"/>
    <s v="NA"/>
    <s v="NA"/>
    <s v="Unknown"/>
    <s v="Yes"/>
    <s v="NA"/>
    <s v="NA"/>
    <s v="Unknown"/>
    <s v="No"/>
    <s v="NA"/>
    <s v="NA"/>
    <s v="No"/>
    <s v="No"/>
    <s v="NA"/>
    <s v="NA"/>
    <s v="No"/>
    <s v="Yes"/>
    <n v="2"/>
    <n v="100"/>
    <s v="Unknown"/>
    <n v="227"/>
    <n v="227"/>
    <n v="18"/>
    <n v="8172"/>
    <n v="9"/>
    <n v="0"/>
    <n v="100"/>
    <n v="0"/>
    <n v="0"/>
    <n v="0"/>
    <n v="0"/>
    <n v="0"/>
    <n v="0"/>
    <n v="0"/>
    <n v="0"/>
    <n v="100"/>
    <n v="0"/>
    <n v="0"/>
    <n v="735.48"/>
    <n v="0"/>
    <n v="100"/>
    <n v="0"/>
    <s v="P"/>
    <n v="0"/>
    <s v="Age of Building"/>
    <n v="100"/>
    <n v="0"/>
    <n v="0"/>
    <n v="0"/>
    <n v="0"/>
    <n v="0"/>
    <n v="100"/>
    <n v="0"/>
    <n v="0"/>
    <n v="2656"/>
    <n v="100"/>
    <n v="0"/>
    <n v="0"/>
    <n v="0"/>
    <b v="0"/>
    <n v="0"/>
    <n v="100"/>
    <n v="0"/>
    <n v="0"/>
    <n v="0"/>
    <n v="1.9529399999999999"/>
    <n v="1.9529399999999999"/>
    <s v="NA"/>
    <n v="0"/>
    <n v="0.222139"/>
    <n v="10374.02"/>
    <s v="NA"/>
    <n v="0"/>
    <n v="1180"/>
    <n v="8"/>
    <n v="8"/>
    <s v="Y"/>
    <n v="50"/>
    <n v="28.82695"/>
    <n v="11.764760000000001"/>
    <n v="28.960190000000001"/>
    <n v="34.595669999999998"/>
    <n v="43.743569999999998"/>
    <n v="34.755569999999999"/>
    <n v="35.974969999999999"/>
    <n v="43.124049999999997"/>
    <n v="36.141249999999999"/>
    <n v="0"/>
    <n v="0"/>
    <n v="0"/>
    <n v="0"/>
    <n v="0"/>
    <n v="0"/>
    <n v="0"/>
    <n v="0"/>
    <n v="0"/>
    <n v="0"/>
    <n v="0"/>
    <n v="0"/>
    <n v="0.60241"/>
    <n v="1.3676280000000001"/>
    <n v="0.142985"/>
    <n v="0"/>
    <n v="0"/>
    <n v="0"/>
    <n v="0"/>
    <n v="0"/>
    <n v="0"/>
    <n v="100"/>
    <n v="100"/>
    <n v="100"/>
    <s v="NA"/>
    <s v="NA"/>
    <s v="NA"/>
    <s v="NA"/>
    <s v="NA"/>
    <s v="NA"/>
    <n v="0"/>
    <n v="0"/>
    <n v="0"/>
    <n v="100"/>
    <n v="100"/>
    <n v="100"/>
    <n v="0"/>
    <n v="0"/>
    <n v="0"/>
    <n v="0"/>
    <n v="0"/>
    <n v="0"/>
    <n v="0"/>
    <n v="0"/>
    <n v="0"/>
    <n v="0"/>
    <n v="0"/>
    <n v="0"/>
    <s v="NA"/>
    <s v="NA"/>
    <s v="NA"/>
    <s v="NA"/>
    <s v="NA"/>
    <s v="NA"/>
    <n v="0"/>
    <n v="0"/>
    <n v="0"/>
    <n v="0"/>
    <n v="0"/>
    <n v="0"/>
    <n v="25.77692"/>
    <n v="29.85951"/>
    <n v="25.77692"/>
    <n v="74.223079999999996"/>
    <n v="70.14049"/>
    <n v="74.223079999999996"/>
    <n v="0"/>
    <n v="0"/>
    <n v="0"/>
    <n v="26.7227"/>
    <n v="42.175080000000001"/>
    <n v="26.7227"/>
    <n v="0"/>
    <n v="0"/>
    <n v="0"/>
    <n v="73.277299999999997"/>
    <n v="57.824919999999999"/>
    <n v="73.277299999999997"/>
    <n v="0"/>
    <n v="0"/>
    <n v="0"/>
    <n v="99.397589999999994"/>
    <n v="98.632369999999995"/>
    <n v="99.857010000000002"/>
    <n v="0.60241"/>
    <n v="1.3676280000000001"/>
    <n v="0.142985"/>
    <n v="0"/>
    <n v="0"/>
    <n v="0"/>
    <n v="0"/>
    <n v="0"/>
    <n v="0"/>
    <s v="NA"/>
    <s v="NA"/>
    <s v="NA"/>
    <s v="NA"/>
    <s v="NA"/>
    <s v="NA"/>
    <s v="NA"/>
    <s v="NA"/>
    <s v="NA"/>
    <s v="NA"/>
    <s v="NA"/>
    <s v="NA"/>
    <s v="NA"/>
    <s v="NA"/>
    <s v="NA"/>
    <b v="0"/>
    <n v="0"/>
    <b v="0"/>
    <n v="0"/>
    <b v="0"/>
    <n v="0"/>
    <b v="1"/>
    <n v="4.5139379999999996"/>
    <b v="1"/>
    <n v="95.486059999999995"/>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0-4 Years"/>
    <s v="Furnace"/>
    <s v="Natural Gas"/>
    <s v="None"/>
    <s v="0-4 Years"/>
    <s v="NA"/>
    <s v="NA"/>
    <s v="NA"/>
    <s v="NA"/>
    <s v="NA"/>
    <s v="NA"/>
    <s v="NA"/>
    <s v="NA"/>
    <s v="DX - Air"/>
    <s v="0-4 Years"/>
    <s v="DX - Air"/>
    <s v="0-4 Years"/>
    <s v="NA"/>
    <s v="NA"/>
    <s v="NA"/>
    <s v="NA"/>
    <s v="NA"/>
    <s v="NA"/>
    <s v="NA"/>
    <b v="0"/>
    <b v="0"/>
    <b v="0"/>
    <b v="0"/>
    <b v="1"/>
    <b v="0"/>
    <b v="0"/>
    <b v="0"/>
    <b v="0"/>
    <b v="1"/>
    <b v="1"/>
    <n v="15.353999999999999"/>
    <n v="5"/>
    <n v="5"/>
    <n v="100"/>
    <n v="0"/>
    <n v="0"/>
    <n v="0"/>
    <n v="0"/>
    <n v="100"/>
    <n v="0"/>
    <n v="0"/>
    <s v="NA"/>
    <s v="NA"/>
    <s v="NA"/>
    <s v="NA"/>
    <s v="NA"/>
    <s v="NA"/>
    <s v="NA"/>
    <s v="NA"/>
    <s v="NA"/>
    <s v="NA"/>
    <s v="NA"/>
    <s v="NA"/>
    <s v="NA"/>
    <s v="NA"/>
    <s v="NA"/>
    <s v="NA"/>
    <s v="NA"/>
    <s v="NA"/>
    <s v="NA"/>
    <s v="NA"/>
    <n v="4"/>
    <n v="0"/>
    <n v="0"/>
    <n v="0"/>
    <n v="1"/>
    <n v="0"/>
    <n v="0"/>
    <b v="0"/>
    <b v="0"/>
    <b v="0"/>
    <b v="0"/>
    <b v="0"/>
    <b v="0"/>
    <n v="0"/>
    <s v="NA"/>
    <s v="NA"/>
    <s v="NA"/>
    <s v="NA"/>
    <s v="NA"/>
    <s v="NA"/>
    <s v="NA"/>
    <s v="NA"/>
    <s v="NA"/>
    <s v="NA"/>
    <b v="0"/>
    <s v="N"/>
    <n v="0"/>
    <n v="0"/>
    <n v="0"/>
    <n v="0"/>
    <n v="0"/>
    <n v="0"/>
    <x v="0"/>
    <n v="0"/>
    <s v="N"/>
    <n v="0"/>
    <n v="0"/>
    <n v="0"/>
    <b v="0"/>
    <b v="0"/>
    <s v="None"/>
    <b v="0"/>
    <b v="0"/>
    <s v="None"/>
    <n v="0"/>
    <n v="12"/>
    <n v="0"/>
    <n v="0"/>
    <n v="4"/>
    <n v="0"/>
    <n v="0"/>
    <n v="0"/>
    <n v="0"/>
    <n v="0"/>
    <n v="13.445270000000001"/>
    <n v="88.242440000000002"/>
    <s v="model"/>
    <n v="71421.25"/>
    <n v="468743.8"/>
    <s v="NA"/>
    <s v="NA"/>
    <s v="NA"/>
    <s v="NA"/>
    <s v="NA"/>
    <s v="NA"/>
    <s v="NA"/>
    <s v="NA"/>
    <s v="NA"/>
    <s v="NA"/>
    <s v="NA"/>
    <s v="NA"/>
    <s v="NA"/>
    <s v="NA"/>
    <s v="NA"/>
    <s v="NA"/>
    <s v="NA"/>
    <s v="NA"/>
    <s v="NA"/>
    <s v="NA"/>
    <s v="NA"/>
    <s v="NA"/>
    <s v="NA"/>
    <s v="NA"/>
    <n v="0.33723199999999998"/>
    <n v="3.6245780000000001"/>
    <s v="model"/>
    <n v="1791.376"/>
    <n v="19253.759999999998"/>
    <s v="NA"/>
    <s v="NA"/>
    <s v="NA"/>
    <s v="NA"/>
    <s v="NA"/>
    <s v="NA"/>
    <s v="NA"/>
    <s v="NA"/>
    <s v="NA"/>
    <s v="NA"/>
    <s v="NA"/>
    <s v="NA"/>
    <s v="NA"/>
    <s v="NA"/>
    <s v="NA"/>
    <s v="NA"/>
    <s v="NA"/>
    <s v="NA"/>
    <s v="NA"/>
    <s v="NA"/>
    <s v="NA"/>
    <s v="NA"/>
    <s v="NA"/>
    <s v="NA"/>
  </r>
  <r>
    <x v="318"/>
    <x v="1"/>
    <s v="core"/>
    <x v="8"/>
    <x v="0"/>
    <s v="&lt;20,001"/>
    <s v="rural"/>
    <n v="7"/>
    <n v="1200.95"/>
    <n v="6459910"/>
    <n v="3682149"/>
    <n v="3682149"/>
    <n v="1917"/>
    <n v="1917"/>
    <s v="Pre-1980"/>
    <s v="F"/>
    <m/>
    <s v="Hardware"/>
    <m/>
    <s v="Dry Goods Retail"/>
    <s v="Mercantile - Retail"/>
    <s v="Small Box"/>
    <b v="0"/>
    <s v="Sales"/>
    <n v="57"/>
    <s v="Storage - Low Bay"/>
    <n v="43"/>
    <s v="NA"/>
    <n v="0"/>
    <n v="0"/>
    <n v="0"/>
    <n v="0"/>
    <n v="5379"/>
    <n v="5379"/>
    <n v="0"/>
    <x v="0"/>
    <n v="57"/>
    <n v="0"/>
    <n v="100"/>
    <n v="57"/>
    <n v="100"/>
    <n v="0"/>
    <n v="43"/>
    <n v="1"/>
    <n v="1"/>
    <n v="12"/>
    <s v="M"/>
    <n v="3"/>
    <n v="8909"/>
    <n v="162"/>
    <s v="8000+ HDD"/>
    <n v="100"/>
    <n v="0"/>
    <n v="0"/>
    <s v="No"/>
    <n v="55.5"/>
    <n v="57.615380000000002"/>
    <n v="57.615380000000002"/>
    <n v="57.615380000000002"/>
    <n v="1"/>
    <n v="0"/>
    <n v="0"/>
    <s v="50-59 Hrs/Wk"/>
    <n v="52"/>
    <b v="1"/>
    <b v="0"/>
    <b v="1"/>
    <b v="0"/>
    <b v="0"/>
    <b v="0"/>
    <b v="0"/>
    <b v="0"/>
    <b v="0"/>
    <s v="NA"/>
    <s v="NA"/>
    <s v="NA"/>
    <s v="NA"/>
    <s v="Unknown"/>
    <s v="NA"/>
    <s v="NA"/>
    <s v="No"/>
    <s v="Yes"/>
    <n v="1"/>
    <n v="50"/>
    <s v="No"/>
    <s v="No"/>
    <s v="NA"/>
    <s v="NA"/>
    <s v="No"/>
    <s v="Yes"/>
    <n v="2"/>
    <n v="100"/>
    <s v="No"/>
    <s v="Yes"/>
    <n v="2"/>
    <n v="100"/>
    <s v="No"/>
    <s v="No"/>
    <s v="NA"/>
    <s v="NA"/>
    <s v="No"/>
    <s v="No"/>
    <s v="NA"/>
    <s v="NA"/>
    <s v="No"/>
    <s v="Yes"/>
    <n v="15"/>
    <n v="50"/>
    <s v="Unknown"/>
    <n v="314"/>
    <n v="0"/>
    <n v="8"/>
    <n v="2512"/>
    <n v="1"/>
    <n v="0"/>
    <n v="0"/>
    <n v="0"/>
    <n v="0"/>
    <n v="100"/>
    <n v="0"/>
    <n v="0"/>
    <n v="0"/>
    <n v="0"/>
    <n v="57"/>
    <n v="0"/>
    <n v="0"/>
    <n v="0"/>
    <n v="25.12"/>
    <n v="0"/>
    <n v="100"/>
    <n v="0"/>
    <s v="S"/>
    <n v="50"/>
    <s v="10-20 years"/>
    <n v="100"/>
    <n v="0"/>
    <n v="0"/>
    <n v="0"/>
    <n v="0"/>
    <n v="0"/>
    <n v="100"/>
    <n v="0"/>
    <n v="0"/>
    <n v="5389"/>
    <n v="100"/>
    <n v="0"/>
    <n v="0"/>
    <n v="0"/>
    <b v="0"/>
    <n v="0"/>
    <n v="100"/>
    <n v="0"/>
    <n v="0"/>
    <n v="0"/>
    <n v="1.343901"/>
    <n v="1.343901"/>
    <s v="NA"/>
    <n v="0"/>
    <n v="0"/>
    <n v="7228.8459999999995"/>
    <s v="NA"/>
    <n v="0"/>
    <n v="0"/>
    <n v="8.9642970000000002"/>
    <n v="8.9642970000000002"/>
    <s v="N"/>
    <n v="0"/>
    <n v="0"/>
    <n v="0"/>
    <n v="0"/>
    <n v="51.785130000000002"/>
    <n v="73.632050000000007"/>
    <n v="66.281700000000001"/>
    <n v="19.577829999999999"/>
    <n v="12.16982"/>
    <n v="25.05838"/>
    <n v="0"/>
    <n v="0"/>
    <n v="0"/>
    <n v="0"/>
    <n v="0"/>
    <n v="0"/>
    <n v="0"/>
    <n v="0"/>
    <n v="0"/>
    <n v="0"/>
    <n v="0"/>
    <n v="0"/>
    <n v="28.637049999999999"/>
    <n v="14.198130000000001"/>
    <n v="8.6599199999999996"/>
    <n v="0"/>
    <n v="0"/>
    <n v="0"/>
    <n v="0"/>
    <n v="0"/>
    <n v="0"/>
    <n v="100"/>
    <n v="100"/>
    <n v="100"/>
    <s v="NA"/>
    <s v="NA"/>
    <s v="NA"/>
    <s v="NA"/>
    <s v="NA"/>
    <s v="NA"/>
    <n v="91.346149999999994"/>
    <n v="57.142859999999999"/>
    <n v="91.346149999999994"/>
    <n v="8.6538459999999997"/>
    <n v="42.857140000000001"/>
    <n v="8.6538459999999997"/>
    <n v="0"/>
    <n v="0"/>
    <n v="0"/>
    <n v="0"/>
    <n v="0"/>
    <n v="0"/>
    <n v="0"/>
    <n v="0"/>
    <n v="0"/>
    <n v="0"/>
    <n v="0"/>
    <n v="0"/>
    <s v="NA"/>
    <s v="NA"/>
    <s v="NA"/>
    <s v="NA"/>
    <s v="NA"/>
    <s v="NA"/>
    <n v="0"/>
    <n v="0"/>
    <n v="0"/>
    <n v="100"/>
    <n v="100"/>
    <n v="100"/>
    <n v="0"/>
    <n v="0"/>
    <n v="0"/>
    <n v="0"/>
    <n v="0"/>
    <n v="0"/>
    <n v="0"/>
    <n v="0"/>
    <n v="0"/>
    <n v="100"/>
    <n v="100"/>
    <n v="100"/>
    <n v="0"/>
    <n v="0"/>
    <n v="0"/>
    <n v="0"/>
    <n v="0"/>
    <n v="0"/>
    <n v="0"/>
    <n v="0"/>
    <n v="0"/>
    <n v="71.362949999999998"/>
    <n v="85.801869999999994"/>
    <n v="91.34008"/>
    <n v="0"/>
    <n v="0"/>
    <n v="0"/>
    <n v="0"/>
    <n v="0"/>
    <n v="0"/>
    <n v="28.637049999999999"/>
    <n v="14.198130000000001"/>
    <n v="8.6599199999999996"/>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0"/>
    <s v="Furnace"/>
    <s v="Fuel Oil"/>
    <s v="None"/>
    <s v="0-4 Years"/>
    <s v="None"/>
    <s v="NA"/>
    <s v="NA"/>
    <s v="NA"/>
    <s v="NA"/>
    <s v="NA"/>
    <s v="NA"/>
    <s v="NA"/>
    <s v="NA"/>
    <s v="NA"/>
    <s v="NA"/>
    <s v="NA"/>
    <s v="DX - Air"/>
    <s v="0-4 Years"/>
    <s v="None"/>
    <s v="NA"/>
    <s v="NA"/>
    <s v="NA"/>
    <s v="NA"/>
    <s v="NA"/>
    <s v="NA"/>
    <s v="NA"/>
    <s v="NA"/>
    <b v="0"/>
    <b v="0"/>
    <b v="0"/>
    <b v="0"/>
    <b v="1"/>
    <b v="0"/>
    <b v="0"/>
    <b v="0"/>
    <b v="0"/>
    <b v="0"/>
    <b v="0"/>
    <n v="5.1180000000000003"/>
    <n v="10"/>
    <n v="10"/>
    <n v="100"/>
    <n v="0"/>
    <n v="0"/>
    <n v="0"/>
    <n v="0"/>
    <n v="100"/>
    <n v="0"/>
    <n v="0"/>
    <s v="NA"/>
    <s v="NA"/>
    <s v="NA"/>
    <s v="NA"/>
    <s v="NA"/>
    <s v="NA"/>
    <s v="NA"/>
    <s v="NA"/>
    <s v="NA"/>
    <s v="NA"/>
    <s v="NA"/>
    <s v="NA"/>
    <s v="NA"/>
    <s v="NA"/>
    <s v="NA"/>
    <s v="NA"/>
    <s v="NA"/>
    <s v="NA"/>
    <s v="NA"/>
    <s v="NA"/>
    <n v="0"/>
    <n v="0"/>
    <n v="0"/>
    <n v="0"/>
    <n v="1"/>
    <n v="0"/>
    <n v="0"/>
    <b v="0"/>
    <b v="0"/>
    <b v="0"/>
    <b v="0"/>
    <b v="0"/>
    <b v="0"/>
    <n v="0"/>
    <s v="NA"/>
    <s v="NA"/>
    <s v="NA"/>
    <s v="NA"/>
    <s v="NA"/>
    <s v="NA"/>
    <s v="NA"/>
    <n v="0"/>
    <n v="0"/>
    <n v="0"/>
    <s v="NA"/>
    <s v="NA"/>
    <s v="NA"/>
    <s v="NA"/>
    <s v="NA"/>
    <n v="0"/>
    <n v="0"/>
    <n v="0"/>
    <x v="1"/>
    <s v="NA"/>
    <s v="NA"/>
    <n v="0"/>
    <n v="0"/>
    <n v="0"/>
    <s v="NA"/>
    <s v="NA"/>
    <s v="NA"/>
    <s v="NA"/>
    <s v="NA"/>
    <s v="NA"/>
    <n v="1"/>
    <n v="4"/>
    <n v="0"/>
    <n v="0"/>
    <n v="2"/>
    <n v="0"/>
    <n v="0"/>
    <n v="0"/>
    <n v="0"/>
    <n v="0"/>
    <n v="7.831747"/>
    <n v="13.0162"/>
    <s v="model"/>
    <n v="42126.97"/>
    <n v="70014.13"/>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19"/>
    <x v="0"/>
    <s v="core"/>
    <x v="0"/>
    <x v="0"/>
    <s v="&lt;100,001"/>
    <s v="rural"/>
    <n v="55"/>
    <n v="100.1521"/>
    <n v="304462.40000000002"/>
    <n v="304462.40000000002"/>
    <n v="0"/>
    <n v="1927"/>
    <n v="1927"/>
    <s v="Pre-1980"/>
    <s v="F"/>
    <m/>
    <s v="Motel"/>
    <m/>
    <s v="Hotel-Motel"/>
    <s v="Lodging"/>
    <s v="Lodging"/>
    <b v="0"/>
    <s v="Guest Room"/>
    <n v="66.900000000000006"/>
    <s v="Office"/>
    <n v="3.6"/>
    <s v="NA"/>
    <n v="0"/>
    <n v="29.5"/>
    <n v="0"/>
    <n v="0"/>
    <n v="3040"/>
    <n v="3040"/>
    <n v="0"/>
    <x v="4"/>
    <n v="100"/>
    <n v="0"/>
    <n v="100"/>
    <n v="0"/>
    <n v="0"/>
    <n v="0"/>
    <n v="0"/>
    <n v="1"/>
    <n v="0"/>
    <n v="6"/>
    <s v="M"/>
    <n v="2"/>
    <n v="4531"/>
    <n v="33"/>
    <s v="&lt; 6000 HDD"/>
    <n v="100"/>
    <n v="0"/>
    <n v="0"/>
    <s v="No"/>
    <n v="149.464"/>
    <n v="0"/>
    <n v="0"/>
    <n v="0"/>
    <n v="1"/>
    <n v="1"/>
    <n v="0.66900000000000004"/>
    <s v="120-168 Hrs/Wk"/>
    <n v="52"/>
    <b v="1"/>
    <b v="1"/>
    <b v="0"/>
    <b v="0"/>
    <b v="0"/>
    <b v="0"/>
    <b v="0"/>
    <b v="0"/>
    <b v="0"/>
    <s v="NA"/>
    <s v="NA"/>
    <s v="NA"/>
    <s v="NA"/>
    <s v="No"/>
    <s v="NA"/>
    <s v="NA"/>
    <s v="No"/>
    <s v="Unknown"/>
    <s v="NA"/>
    <s v="NA"/>
    <s v="No"/>
    <s v="No"/>
    <s v="NA"/>
    <s v="NA"/>
    <s v="No"/>
    <s v="No"/>
    <s v="NA"/>
    <s v="NA"/>
    <s v="No"/>
    <s v="No"/>
    <s v="NA"/>
    <s v="NA"/>
    <s v="No"/>
    <s v="No"/>
    <s v="NA"/>
    <s v="NA"/>
    <s v="No"/>
    <s v="Yes"/>
    <s v="NA"/>
    <n v="100"/>
    <s v="No"/>
    <s v="Unknown"/>
    <s v="NA"/>
    <s v="NA"/>
    <s v="No"/>
    <n v="373"/>
    <n v="0"/>
    <n v="9"/>
    <n v="3357"/>
    <n v="12.5"/>
    <n v="0"/>
    <n v="0"/>
    <n v="0"/>
    <n v="100"/>
    <n v="0"/>
    <n v="0"/>
    <n v="0"/>
    <n v="0"/>
    <n v="0"/>
    <n v="33.1"/>
    <n v="66.900000000000006"/>
    <n v="0"/>
    <n v="0"/>
    <n v="419.625"/>
    <n v="0"/>
    <n v="100"/>
    <n v="0"/>
    <s v="P"/>
    <n v="96"/>
    <s v="10-20 years"/>
    <n v="100"/>
    <n v="0"/>
    <n v="0"/>
    <n v="0"/>
    <n v="0"/>
    <n v="0"/>
    <n v="0"/>
    <n v="100"/>
    <n v="0"/>
    <n v="3923.38"/>
    <n v="0"/>
    <n v="0"/>
    <n v="100"/>
    <n v="0"/>
    <b v="0"/>
    <n v="0"/>
    <n v="0"/>
    <n v="0"/>
    <n v="100"/>
    <n v="0"/>
    <n v="2.1745230000000002"/>
    <n v="2.1745230000000002"/>
    <s v="NA"/>
    <n v="0"/>
    <n v="0.425987"/>
    <n v="6610.549"/>
    <s v="NA"/>
    <n v="0"/>
    <n v="1295"/>
    <n v="8"/>
    <n v="8"/>
    <s v="Y"/>
    <n v="30"/>
    <n v="0"/>
    <n v="0"/>
    <n v="0"/>
    <n v="1.1823049999999999"/>
    <n v="2.822902"/>
    <n v="4.7692139999999998"/>
    <n v="0"/>
    <n v="0"/>
    <n v="0"/>
    <n v="0.81561799999999995"/>
    <n v="2.8128980000000001"/>
    <n v="1.8302229999999999"/>
    <n v="0"/>
    <n v="0"/>
    <n v="0"/>
    <n v="0"/>
    <n v="0"/>
    <n v="0"/>
    <n v="0"/>
    <n v="0"/>
    <n v="0"/>
    <n v="98.002080000000007"/>
    <n v="94.364199999999997"/>
    <n v="93.400559999999999"/>
    <n v="0"/>
    <n v="0"/>
    <n v="0"/>
    <n v="0"/>
    <n v="0"/>
    <n v="0"/>
    <n v="100"/>
    <n v="100"/>
    <n v="100"/>
    <n v="100"/>
    <n v="100"/>
    <n v="100"/>
    <n v="0"/>
    <n v="0"/>
    <n v="0"/>
    <n v="13.88673"/>
    <n v="17.905950000000001"/>
    <n v="13.88673"/>
    <n v="39.824190000000002"/>
    <n v="64.188100000000006"/>
    <n v="39.824190000000002"/>
    <n v="46.289090000000002"/>
    <n v="17.905950000000001"/>
    <n v="46.289090000000002"/>
    <n v="0"/>
    <n v="0"/>
    <n v="0"/>
    <n v="0"/>
    <n v="0"/>
    <n v="0"/>
    <n v="0"/>
    <n v="0"/>
    <n v="0"/>
    <s v="NA"/>
    <s v="NA"/>
    <s v="NA"/>
    <s v="NA"/>
    <s v="NA"/>
    <s v="NA"/>
    <n v="100"/>
    <n v="100"/>
    <n v="100"/>
    <n v="0"/>
    <n v="0"/>
    <n v="0"/>
    <n v="0"/>
    <n v="0"/>
    <n v="0"/>
    <n v="0"/>
    <n v="0"/>
    <n v="0"/>
    <s v="NA"/>
    <s v="NA"/>
    <s v="NA"/>
    <s v="NA"/>
    <s v="NA"/>
    <s v="NA"/>
    <s v="NA"/>
    <s v="NA"/>
    <s v="NA"/>
    <s v="NA"/>
    <s v="NA"/>
    <s v="NA"/>
    <n v="0"/>
    <n v="0"/>
    <n v="0"/>
    <n v="1.1823049999999999"/>
    <n v="2.822902"/>
    <n v="4.7692139999999998"/>
    <n v="58.973550000000003"/>
    <n v="33.793619999999997"/>
    <n v="56.204549999999998"/>
    <n v="0"/>
    <n v="0"/>
    <n v="0"/>
    <n v="39.844149999999999"/>
    <n v="63.383479999999999"/>
    <n v="39.02624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5.830120000000001"/>
    <n v="7.1428570000000002"/>
    <n v="42.269080000000002"/>
    <n v="0"/>
    <n v="0"/>
    <n v="0"/>
    <n v="84.169880000000006"/>
    <n v="92.857140000000001"/>
    <n v="57.730919999999998"/>
    <n v="0"/>
    <n v="0"/>
    <n v="0"/>
    <b v="0"/>
    <n v="0"/>
    <b v="1"/>
    <n v="53.667949999999998"/>
    <b v="0"/>
    <n v="0"/>
    <b v="1"/>
    <n v="46.332050000000002"/>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NA"/>
    <s v="Electric Resistance"/>
    <s v="Electricity"/>
    <s v="None"/>
    <s v="NA"/>
    <s v="NA"/>
    <s v="NA"/>
    <s v="NA"/>
    <s v="NA"/>
    <s v="NA"/>
    <s v="NA"/>
    <s v="NA"/>
    <s v="NA"/>
    <s v="None"/>
    <s v="NA"/>
    <s v="None"/>
    <s v="NA"/>
    <s v="NA"/>
    <s v="NA"/>
    <s v="NA"/>
    <s v="NA"/>
    <s v="NA"/>
    <s v="NA"/>
    <s v="NA"/>
    <b v="0"/>
    <b v="0"/>
    <b v="0"/>
    <b v="0"/>
    <b v="0"/>
    <b v="1"/>
    <b v="0"/>
    <b v="0"/>
    <b v="0"/>
    <b v="0"/>
    <b v="0"/>
    <n v="80"/>
    <s v="NA"/>
    <s v="NA"/>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11"/>
    <n v="70"/>
    <n v="0"/>
    <x v="1"/>
    <s v="NA"/>
    <s v="NA"/>
    <n v="0"/>
    <n v="0"/>
    <n v="0"/>
    <s v="NA"/>
    <s v="NA"/>
    <s v="NA"/>
    <s v="NA"/>
    <s v="NA"/>
    <s v="NA"/>
    <n v="0"/>
    <n v="0"/>
    <n v="0"/>
    <n v="0"/>
    <n v="0"/>
    <n v="14"/>
    <n v="0"/>
    <n v="0"/>
    <n v="0"/>
    <n v="0"/>
    <n v="12.937060000000001"/>
    <n v="13.656829999999999"/>
    <s v="actual"/>
    <n v="39328.65"/>
    <n v="41516.769999999997"/>
    <n v="4332.2939999999999"/>
    <n v="3798.8969999999999"/>
    <n v="3977.337"/>
    <n v="3278.0889999999999"/>
    <n v="2676.47"/>
    <n v="2253.6550000000002"/>
    <n v="2312.0309999999999"/>
    <n v="2314.7689999999998"/>
    <n v="2419.6289999999999"/>
    <n v="3015.299"/>
    <n v="3933.0790000000002"/>
    <n v="5017.1030000000001"/>
    <n v="4056.567"/>
    <n v="3464.3679999999999"/>
    <n v="3593.19"/>
    <n v="3232.67"/>
    <n v="2830.9989999999998"/>
    <n v="2478.4760000000001"/>
    <n v="3237.7539999999999"/>
    <n v="3845.7130000000002"/>
    <n v="4483.5730000000003"/>
    <n v="2779.0320000000002"/>
    <n v="3449.201"/>
    <n v="4065.2280000000001"/>
    <n v="0.30798399999999998"/>
    <n v="0.32630300000000001"/>
    <s v="actual"/>
    <n v="936.27269999999999"/>
    <n v="991.96140000000003"/>
    <n v="59.583069999999999"/>
    <n v="64.689660000000003"/>
    <n v="96.214290000000005"/>
    <n v="80.149349999999998"/>
    <n v="94.564940000000007"/>
    <n v="74.81429"/>
    <n v="83.257140000000007"/>
    <n v="86.517240000000001"/>
    <n v="66.357759999999999"/>
    <n v="76.517859999999999"/>
    <n v="74.321430000000007"/>
    <n v="79.285709999999995"/>
    <n v="84.248779999999996"/>
    <n v="76.095669999999998"/>
    <n v="84.248779999999996"/>
    <n v="81.531080000000003"/>
    <n v="84.248779999999996"/>
    <n v="81.531080000000003"/>
    <n v="84.248779999999996"/>
    <n v="84.248779999999996"/>
    <n v="81.531080000000003"/>
    <n v="84.248779999999996"/>
    <n v="81.531080000000003"/>
    <n v="84.248779999999996"/>
  </r>
  <r>
    <x v="320"/>
    <x v="0"/>
    <s v="core"/>
    <x v="8"/>
    <x v="0"/>
    <s v="&lt;20,001"/>
    <s v="rural"/>
    <n v="7"/>
    <n v="1200.95"/>
    <n v="21870502"/>
    <n v="21870502"/>
    <n v="0"/>
    <n v="1940"/>
    <n v="1983"/>
    <s v="1981-2003"/>
    <s v="F"/>
    <m/>
    <s v="Hardware"/>
    <m/>
    <s v="Dry Goods Retail"/>
    <s v="Mercantile - Retail"/>
    <s v="Small Box"/>
    <b v="0"/>
    <s v="Sales"/>
    <n v="85"/>
    <s v="Storage - Low Bay"/>
    <n v="15"/>
    <s v="NA"/>
    <n v="0"/>
    <n v="0"/>
    <n v="0"/>
    <n v="0"/>
    <n v="18211"/>
    <n v="18211"/>
    <n v="0"/>
    <x v="0"/>
    <n v="100"/>
    <n v="15"/>
    <n v="100"/>
    <n v="0"/>
    <n v="0"/>
    <n v="0"/>
    <n v="0"/>
    <n v="1"/>
    <n v="0"/>
    <n v="0"/>
    <s v="M"/>
    <n v="2"/>
    <n v="5007"/>
    <n v="11"/>
    <s v="&lt; 6000 HDD"/>
    <n v="100"/>
    <n v="0"/>
    <n v="0"/>
    <s v="No"/>
    <n v="65"/>
    <n v="72"/>
    <n v="65"/>
    <n v="72"/>
    <n v="1"/>
    <n v="1"/>
    <n v="0"/>
    <s v="60-79 Hrs/Wk"/>
    <n v="52"/>
    <b v="1"/>
    <b v="1"/>
    <b v="0"/>
    <b v="0"/>
    <b v="0"/>
    <b v="0"/>
    <b v="0"/>
    <b v="0"/>
    <b v="0"/>
    <s v="NA"/>
    <s v="NA"/>
    <s v="NA"/>
    <s v="NA"/>
    <s v="No"/>
    <s v="NA"/>
    <s v="NA"/>
    <s v="No"/>
    <s v="Yes"/>
    <n v="25"/>
    <n v="100"/>
    <s v="Unknown"/>
    <s v="No"/>
    <s v="NA"/>
    <s v="NA"/>
    <s v="Unknown"/>
    <s v="Yes"/>
    <n v="13"/>
    <n v="25"/>
    <s v="Yes"/>
    <s v="Yes"/>
    <n v="8"/>
    <n v="100"/>
    <s v="No"/>
    <s v="No"/>
    <s v="NA"/>
    <s v="NA"/>
    <s v="No"/>
    <s v="No"/>
    <s v="NA"/>
    <s v="NA"/>
    <s v="No"/>
    <s v="No"/>
    <s v="NA"/>
    <s v="NA"/>
    <s v="No"/>
    <n v="630"/>
    <n v="0"/>
    <n v="11"/>
    <n v="6930"/>
    <n v="1"/>
    <n v="0"/>
    <n v="0"/>
    <n v="0"/>
    <n v="100"/>
    <n v="0"/>
    <n v="0"/>
    <n v="0"/>
    <n v="0"/>
    <n v="0"/>
    <n v="100"/>
    <n v="0"/>
    <n v="0"/>
    <n v="0"/>
    <n v="69.3"/>
    <n v="0"/>
    <n v="100"/>
    <n v="0"/>
    <s v="S"/>
    <n v="0"/>
    <s v="Age of Building"/>
    <n v="100"/>
    <n v="0"/>
    <n v="0"/>
    <n v="0"/>
    <n v="0"/>
    <n v="0"/>
    <n v="100"/>
    <n v="0"/>
    <n v="0"/>
    <n v="19453.73"/>
    <n v="0"/>
    <n v="100"/>
    <n v="0"/>
    <n v="0"/>
    <b v="0"/>
    <n v="0"/>
    <n v="100"/>
    <n v="0"/>
    <n v="0"/>
    <n v="0"/>
    <n v="1.481101"/>
    <n v="1.481101"/>
    <s v="NA"/>
    <n v="0"/>
    <n v="3.3590000000000002E-2"/>
    <n v="26972.33"/>
    <s v="NA"/>
    <n v="0"/>
    <n v="611.70410000000004"/>
    <n v="11.13645"/>
    <n v="11.48718"/>
    <s v="Y"/>
    <s v="NA"/>
    <n v="0"/>
    <n v="0"/>
    <n v="0"/>
    <n v="85.371420000000001"/>
    <n v="89.84684"/>
    <n v="87.029839999999993"/>
    <n v="12.09022"/>
    <n v="7.3923430000000003"/>
    <n v="12.32508"/>
    <n v="0.10330499999999999"/>
    <n v="0.23006799999999999"/>
    <n v="5.8583999999999997E-2"/>
    <n v="0"/>
    <n v="0"/>
    <n v="0"/>
    <n v="0"/>
    <n v="0"/>
    <n v="0"/>
    <n v="0"/>
    <n v="0"/>
    <n v="0"/>
    <n v="2.4350520000000002"/>
    <n v="2.5307529999999998"/>
    <n v="0.58648999999999996"/>
    <n v="0"/>
    <n v="0"/>
    <n v="0"/>
    <n v="0"/>
    <n v="0"/>
    <n v="0"/>
    <n v="100"/>
    <n v="100"/>
    <n v="100"/>
    <n v="100"/>
    <n v="100"/>
    <n v="100"/>
    <n v="0"/>
    <n v="0"/>
    <n v="0"/>
    <n v="100"/>
    <n v="100"/>
    <n v="100"/>
    <n v="0"/>
    <n v="0"/>
    <n v="0"/>
    <n v="0"/>
    <n v="0"/>
    <n v="0"/>
    <n v="0"/>
    <n v="0"/>
    <n v="0"/>
    <n v="0"/>
    <n v="0"/>
    <n v="0"/>
    <n v="0"/>
    <n v="0"/>
    <n v="0"/>
    <s v="NA"/>
    <s v="NA"/>
    <s v="NA"/>
    <s v="NA"/>
    <s v="NA"/>
    <s v="NA"/>
    <n v="4.9471480000000003"/>
    <n v="9.1602519999999998"/>
    <n v="4.9471480000000003"/>
    <n v="95.052850000000007"/>
    <n v="90.839749999999995"/>
    <n v="95.052850000000007"/>
    <n v="0"/>
    <n v="0"/>
    <n v="0"/>
    <n v="0"/>
    <n v="0"/>
    <n v="0"/>
    <n v="2.27427"/>
    <n v="3.0926130000000001"/>
    <n v="2.27427"/>
    <n v="97.725729999999999"/>
    <n v="96.907390000000007"/>
    <n v="97.725729999999999"/>
    <n v="0"/>
    <n v="0"/>
    <n v="0"/>
    <n v="0"/>
    <n v="0"/>
    <n v="0"/>
    <n v="0"/>
    <n v="0"/>
    <n v="0"/>
    <n v="97.461640000000003"/>
    <n v="97.239180000000005"/>
    <n v="99.354929999999996"/>
    <n v="0"/>
    <n v="0"/>
    <n v="0"/>
    <n v="2.2136840000000002"/>
    <n v="2.300684"/>
    <n v="0.53317300000000001"/>
    <n v="0.32467400000000002"/>
    <n v="0.46013700000000002"/>
    <n v="0.1119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6.8176899999999998"/>
    <n v="10"/>
    <n v="4.2375489999999996"/>
    <n v="0"/>
    <n v="0"/>
    <n v="0"/>
    <n v="93.182310000000001"/>
    <n v="40"/>
    <n v="95.762450000000001"/>
    <n v="0"/>
    <n v="0"/>
    <n v="0"/>
    <n v="0"/>
    <n v="0"/>
    <n v="0"/>
    <n v="0"/>
    <n v="5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26.807700000000001"/>
    <n v="73.192300000000003"/>
    <s v="Furnace"/>
    <s v="Natural Gas"/>
    <s v="None"/>
    <s v="NA"/>
    <s v="Electric Resistance"/>
    <s v="Electricity"/>
    <s v="None"/>
    <s v="NA"/>
    <s v="NA"/>
    <s v="NA"/>
    <s v="NA"/>
    <s v="NA"/>
    <s v="NA"/>
    <s v="NA"/>
    <s v="NA"/>
    <s v="NA"/>
    <s v="None"/>
    <s v="NA"/>
    <s v="None"/>
    <s v="NA"/>
    <s v="NA"/>
    <s v="NA"/>
    <s v="NA"/>
    <s v="NA"/>
    <s v="NA"/>
    <s v="NA"/>
    <s v="NA"/>
    <b v="0"/>
    <b v="0"/>
    <b v="0"/>
    <b v="0"/>
    <b v="1"/>
    <b v="0"/>
    <b v="0"/>
    <b v="0"/>
    <b v="0"/>
    <b v="0"/>
    <b v="0"/>
    <n v="45.629800000000003"/>
    <n v="7"/>
    <n v="7"/>
    <n v="100"/>
    <n v="0"/>
    <n v="0"/>
    <n v="0"/>
    <n v="0"/>
    <n v="12.33799"/>
    <n v="87.662009999999995"/>
    <n v="0"/>
    <s v="NA"/>
    <s v="NA"/>
    <s v="NA"/>
    <s v="NA"/>
    <s v="NA"/>
    <s v="NA"/>
    <s v="NA"/>
    <s v="NA"/>
    <s v="NA"/>
    <s v="NA"/>
    <s v="NA"/>
    <s v="NA"/>
    <s v="NA"/>
    <s v="NA"/>
    <s v="NA"/>
    <s v="NA"/>
    <s v="NA"/>
    <s v="NA"/>
    <s v="NA"/>
    <s v="NA"/>
    <n v="0"/>
    <n v="0"/>
    <n v="0"/>
    <n v="0"/>
    <n v="0"/>
    <n v="0"/>
    <n v="0"/>
    <b v="0"/>
    <b v="0"/>
    <b v="0"/>
    <b v="0"/>
    <b v="0"/>
    <b v="0"/>
    <n v="0"/>
    <s v="N"/>
    <s v="N"/>
    <s v="N"/>
    <s v="N"/>
    <s v="N"/>
    <s v="N"/>
    <s v="N"/>
    <n v="0"/>
    <n v="0"/>
    <n v="0"/>
    <b v="0"/>
    <s v="N"/>
    <n v="0"/>
    <n v="0"/>
    <n v="0"/>
    <n v="0"/>
    <n v="0"/>
    <n v="0"/>
    <x v="0"/>
    <n v="0"/>
    <s v="N"/>
    <n v="0"/>
    <n v="0"/>
    <n v="0"/>
    <b v="0"/>
    <b v="0"/>
    <s v="None"/>
    <b v="0"/>
    <b v="0"/>
    <s v="None"/>
    <n v="0"/>
    <n v="7"/>
    <n v="0"/>
    <n v="0"/>
    <n v="5"/>
    <n v="0"/>
    <n v="0"/>
    <n v="0"/>
    <n v="0"/>
    <n v="0"/>
    <n v="5.4883129999999998"/>
    <n v="5.2871490000000003"/>
    <s v="actual"/>
    <n v="99947.68"/>
    <n v="96284.26"/>
    <n v="8918.7099999999991"/>
    <n v="9284.4490000000005"/>
    <n v="8353.1919999999991"/>
    <n v="7615.5169999999998"/>
    <n v="8010.6450000000004"/>
    <n v="7871.8549999999996"/>
    <n v="8357.5"/>
    <n v="7968.6670000000004"/>
    <n v="7319.2640000000001"/>
    <n v="7778.0690000000004"/>
    <n v="8447.6360000000004"/>
    <n v="10022.17"/>
    <n v="9217.9480000000003"/>
    <n v="8068.2860000000001"/>
    <n v="8663.0290000000005"/>
    <n v="8115.66"/>
    <n v="7928.0370000000003"/>
    <n v="7277.77"/>
    <n v="7173.9709999999995"/>
    <n v="7078.0720000000001"/>
    <n v="7095.5969999999998"/>
    <n v="7946.4120000000003"/>
    <n v="8464.7819999999992"/>
    <n v="9254.6980000000003"/>
    <n v="8.5070999999999994E-2"/>
    <n v="9.1185000000000002E-2"/>
    <s v="actual"/>
    <n v="1549.2349999999999"/>
    <n v="1660.5709999999999"/>
    <n v="351.08109999999999"/>
    <n v="238.89660000000001"/>
    <n v="206.93100000000001"/>
    <n v="158.84649999999999"/>
    <n v="106.1075"/>
    <n v="60"/>
    <n v="24.873560000000001"/>
    <n v="15.626440000000001"/>
    <n v="4.6839079999999997"/>
    <n v="4.998888"/>
    <n v="115.3548"/>
    <n v="261.8349"/>
    <n v="236.13470000000001"/>
    <n v="190.03540000000001"/>
    <n v="186.0556"/>
    <n v="155.87540000000001"/>
    <n v="119.7256"/>
    <n v="80.259259999999998"/>
    <n v="49.084180000000003"/>
    <n v="39.134680000000003"/>
    <n v="56.048819999999999"/>
    <n v="121.38379999999999"/>
    <n v="187.38220000000001"/>
    <n v="239.4512"/>
  </r>
  <r>
    <x v="321"/>
    <x v="0"/>
    <s v="core"/>
    <x v="8"/>
    <x v="0"/>
    <s v="20,001-100,000"/>
    <s v="rural"/>
    <n v="8"/>
    <n v="118.5791"/>
    <n v="2703603"/>
    <n v="2703603"/>
    <n v="784756.5"/>
    <n v="1992"/>
    <n v="1992"/>
    <s v="1981-2003"/>
    <s v="F"/>
    <m/>
    <s v="Elecronics/appliances"/>
    <m/>
    <s v="Dry Goods Retail"/>
    <s v="Mercantile - Retail"/>
    <s v="Big Box"/>
    <b v="0"/>
    <s v="Sales"/>
    <n v="41.947369999999999"/>
    <s v="Assembly / Recreation"/>
    <n v="29.026319999999998"/>
    <s v="Office"/>
    <n v="29.026319999999998"/>
    <n v="0"/>
    <n v="0"/>
    <n v="0"/>
    <n v="22800"/>
    <n v="22800"/>
    <n v="0"/>
    <x v="1"/>
    <n v="100"/>
    <n v="0"/>
    <n v="70.973680000000002"/>
    <n v="29.026319999999998"/>
    <n v="100"/>
    <n v="0"/>
    <n v="0"/>
    <n v="2"/>
    <n v="0"/>
    <n v="0"/>
    <s v="S"/>
    <n v="0"/>
    <n v="5007"/>
    <n v="11"/>
    <s v="&lt; 6000 HDD"/>
    <n v="7"/>
    <n v="93"/>
    <n v="14"/>
    <s v="No"/>
    <n v="45.758420000000001"/>
    <n v="49.516840000000002"/>
    <n v="168"/>
    <n v="49.516840000000002"/>
    <n v="0.70973699999999995"/>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250"/>
    <n v="250"/>
    <s v="NA"/>
    <n v="15025.34"/>
    <n v="20"/>
    <n v="0"/>
    <n v="0"/>
    <n v="0"/>
    <n v="0"/>
    <n v="0"/>
    <n v="0"/>
    <n v="0"/>
    <n v="100"/>
    <n v="0"/>
    <n v="100"/>
    <n v="0"/>
    <n v="0"/>
    <n v="0"/>
    <n v="3005.067"/>
    <n v="0"/>
    <n v="100"/>
    <n v="0"/>
    <s v="P"/>
    <n v="0"/>
    <s v="Age of Building"/>
    <n v="100"/>
    <n v="0"/>
    <n v="0"/>
    <n v="0"/>
    <n v="0"/>
    <n v="0"/>
    <n v="100"/>
    <n v="0"/>
    <n v="0"/>
    <n v="12177.94"/>
    <n v="0"/>
    <n v="0"/>
    <n v="100"/>
    <n v="0"/>
    <b v="0"/>
    <n v="0"/>
    <n v="100"/>
    <n v="0"/>
    <n v="0"/>
    <n v="0"/>
    <n v="0.58205899999999999"/>
    <n v="0.58205899999999999"/>
    <s v="NA"/>
    <n v="0"/>
    <n v="7.9122999999999999E-2"/>
    <n v="13270.94"/>
    <s v="NA"/>
    <n v="0"/>
    <n v="1804"/>
    <n v="8.0919799999999995"/>
    <n v="8.4175199999999997"/>
    <s v="Y"/>
    <n v="0"/>
    <n v="0"/>
    <n v="0"/>
    <n v="0"/>
    <n v="99.004689999999997"/>
    <n v="96.658519999999996"/>
    <n v="99.443870000000004"/>
    <n v="0"/>
    <n v="0"/>
    <n v="0"/>
    <n v="0.99530799999999997"/>
    <n v="3.3414790000000001"/>
    <n v="0.55613400000000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95.007170000000002"/>
    <n v="96.530320000000003"/>
    <n v="95.007170000000002"/>
    <n v="4.9928249999999998"/>
    <n v="3.4696799999999999"/>
    <n v="4.9928249999999998"/>
    <n v="0"/>
    <n v="0"/>
    <n v="0"/>
    <s v="NA"/>
    <s v="NA"/>
    <s v="NA"/>
    <s v="NA"/>
    <s v="NA"/>
    <s v="NA"/>
    <s v="NA"/>
    <s v="NA"/>
    <s v="NA"/>
    <s v="NA"/>
    <s v="NA"/>
    <s v="NA"/>
    <n v="0"/>
    <n v="0"/>
    <n v="0"/>
    <n v="99.004689999999997"/>
    <n v="96.658519999999996"/>
    <n v="99.443870000000004"/>
    <n v="0"/>
    <n v="0"/>
    <n v="0"/>
    <n v="0.30888900000000002"/>
    <n v="1.4320630000000001"/>
    <n v="0.172593"/>
    <n v="0.686419"/>
    <n v="1.9094169999999999"/>
    <n v="0.38354100000000002"/>
    <s v="NA"/>
    <s v="NA"/>
    <s v="NA"/>
    <s v="NA"/>
    <s v="NA"/>
    <s v="NA"/>
    <s v="NA"/>
    <s v="NA"/>
    <s v="NA"/>
    <s v="NA"/>
    <s v="NA"/>
    <s v="NA"/>
    <s v="NA"/>
    <s v="NA"/>
    <s v="NA"/>
    <b v="0"/>
    <n v="0"/>
    <b v="0"/>
    <n v="0"/>
    <b v="0"/>
    <n v="0"/>
    <b v="1"/>
    <n v="0.84394899999999995"/>
    <b v="1"/>
    <n v="99.156049999999993"/>
    <b v="0"/>
    <n v="0"/>
    <b v="0"/>
    <n v="0"/>
    <b v="0"/>
    <n v="0"/>
    <n v="0"/>
    <n v="0"/>
    <n v="0"/>
    <n v="0"/>
    <n v="0"/>
    <n v="0"/>
    <n v="0"/>
    <n v="0"/>
    <n v="0"/>
    <n v="100"/>
    <n v="100"/>
    <n v="100"/>
    <n v="0"/>
    <n v="0"/>
    <n v="0"/>
    <n v="0"/>
    <n v="0"/>
    <n v="0"/>
    <n v="70.066519999999997"/>
    <n v="42.105260000000001"/>
    <n v="71.669740000000004"/>
    <n v="0"/>
    <n v="0"/>
    <n v="0"/>
    <n v="0"/>
    <n v="0"/>
    <n v="0"/>
    <n v="28.38137"/>
    <n v="21.052630000000001"/>
    <n v="26.70194"/>
    <n v="1.552106"/>
    <n v="36.842109999999998"/>
    <n v="1.6283289999999999"/>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Furnace"/>
    <s v="Natural Gas"/>
    <s v="None"/>
    <s v="NA"/>
    <s v="NA"/>
    <s v="NA"/>
    <s v="NA"/>
    <s v="NA"/>
    <s v="NA"/>
    <s v="NA"/>
    <s v="NA"/>
    <s v="NA"/>
    <s v="DX - Air"/>
    <s v="5-9 Years"/>
    <s v="None"/>
    <s v="NA"/>
    <s v="NA"/>
    <s v="NA"/>
    <s v="NA"/>
    <s v="NA"/>
    <s v="NA"/>
    <s v="NA"/>
    <s v="NA"/>
    <b v="0"/>
    <b v="0"/>
    <b v="0"/>
    <b v="0"/>
    <b v="1"/>
    <b v="1"/>
    <b v="0"/>
    <b v="0"/>
    <b v="0"/>
    <b v="0"/>
    <b v="0"/>
    <n v="34"/>
    <s v="NA"/>
    <s v="NA"/>
    <n v="100"/>
    <n v="0"/>
    <n v="0"/>
    <n v="0"/>
    <n v="0"/>
    <n v="0"/>
    <n v="100"/>
    <n v="0"/>
    <s v="NA"/>
    <s v="NA"/>
    <s v="NA"/>
    <s v="NA"/>
    <s v="NA"/>
    <s v="NA"/>
    <s v="NA"/>
    <s v="NA"/>
    <s v="NA"/>
    <s v="NA"/>
    <s v="NA"/>
    <s v="NA"/>
    <s v="NA"/>
    <s v="NA"/>
    <s v="NA"/>
    <s v="NA"/>
    <s v="NA"/>
    <s v="NA"/>
    <s v="NA"/>
    <s v="NA"/>
    <n v="0"/>
    <n v="0"/>
    <n v="0"/>
    <n v="0"/>
    <n v="0"/>
    <n v="0"/>
    <n v="0"/>
    <b v="0"/>
    <b v="0"/>
    <b v="0"/>
    <b v="0"/>
    <b v="0"/>
    <b v="0"/>
    <n v="0"/>
    <s v="N"/>
    <s v="N"/>
    <s v="N"/>
    <s v="N"/>
    <s v="N"/>
    <s v="N"/>
    <s v="N"/>
    <n v="0"/>
    <n v="0"/>
    <n v="0"/>
    <s v="NA"/>
    <s v="NA"/>
    <s v="NA"/>
    <s v="NA"/>
    <s v="NA"/>
    <n v="0"/>
    <n v="0"/>
    <n v="0"/>
    <x v="1"/>
    <s v="NA"/>
    <s v="NA"/>
    <n v="0"/>
    <n v="0"/>
    <n v="0"/>
    <s v="NA"/>
    <s v="NA"/>
    <s v="NA"/>
    <s v="NA"/>
    <s v="NA"/>
    <s v="NA"/>
    <n v="0"/>
    <n v="0"/>
    <n v="0"/>
    <n v="0"/>
    <n v="0"/>
    <n v="4"/>
    <n v="0"/>
    <n v="0"/>
    <n v="0"/>
    <n v="0"/>
    <n v="2.4890159999999999"/>
    <n v="2.4511579999999999"/>
    <s v="actual"/>
    <n v="56749.57"/>
    <n v="55886.39"/>
    <n v="4944.1319999999996"/>
    <n v="4376.9660000000003"/>
    <n v="4840.6549999999997"/>
    <n v="4601.9669999999996"/>
    <n v="4553.616"/>
    <n v="4508.6329999999998"/>
    <n v="4770.0169999999998"/>
    <n v="4820.25"/>
    <n v="4753.2"/>
    <n v="4803.9939999999997"/>
    <n v="4694.0559999999996"/>
    <n v="5082.0829999999996"/>
    <n v="4923.5839999999998"/>
    <n v="4403.0940000000001"/>
    <n v="4828.7700000000004"/>
    <n v="4627.2269999999999"/>
    <n v="4703.1880000000001"/>
    <n v="4484.0640000000003"/>
    <n v="4575.83"/>
    <n v="4560.1859999999997"/>
    <n v="4457.384"/>
    <n v="4706.3280000000004"/>
    <n v="4686.8779999999997"/>
    <n v="4929.8630000000003"/>
    <n v="6.9761000000000004E-2"/>
    <n v="8.1309000000000006E-2"/>
    <s v="actual"/>
    <n v="1590.5419999999999"/>
    <n v="1853.847"/>
    <n v="300.44670000000002"/>
    <n v="221.19829999999999"/>
    <n v="203.18100000000001"/>
    <n v="111.3502"/>
    <n v="53.546340000000001"/>
    <n v="34.643000000000001"/>
    <n v="18.297879999999999"/>
    <n v="16.58785"/>
    <n v="24.14368"/>
    <n v="78.285709999999995"/>
    <n v="212.3433"/>
    <n v="316.51799999999997"/>
    <n v="263.61880000000002"/>
    <n v="212.15389999999999"/>
    <n v="207.71090000000001"/>
    <n v="174.018"/>
    <n v="133.66059999999999"/>
    <n v="89.600759999999994"/>
    <n v="54.797159999999998"/>
    <n v="43.689630000000001"/>
    <n v="62.572429999999997"/>
    <n v="135.5119"/>
    <n v="209.1919"/>
    <n v="267.32130000000001"/>
  </r>
  <r>
    <x v="322"/>
    <x v="0"/>
    <s v="core"/>
    <x v="8"/>
    <x v="0"/>
    <s v="20,001-100,000"/>
    <s v="rural"/>
    <n v="8"/>
    <n v="118.5791"/>
    <n v="3139500"/>
    <n v="1852305"/>
    <n v="0"/>
    <n v="1952"/>
    <n v="1952"/>
    <s v="Pre-1980"/>
    <s v="F"/>
    <m/>
    <s v="Home Improvement"/>
    <m/>
    <s v="Dry Goods Retail"/>
    <s v="Mercantile - Retail"/>
    <s v="Big Box"/>
    <b v="0"/>
    <s v="Sales"/>
    <n v="50"/>
    <s v="Warehouse - High Bay"/>
    <n v="39"/>
    <s v="Office"/>
    <n v="9"/>
    <n v="0"/>
    <n v="0"/>
    <n v="0"/>
    <n v="26476"/>
    <n v="26476"/>
    <n v="0"/>
    <x v="1"/>
    <n v="59"/>
    <n v="0"/>
    <n v="100"/>
    <n v="0"/>
    <n v="0"/>
    <n v="0"/>
    <n v="41"/>
    <n v="2"/>
    <n v="1"/>
    <n v="5"/>
    <s v="M"/>
    <n v="2"/>
    <n v="4996"/>
    <n v="8"/>
    <s v="&lt; 6000 HDD"/>
    <n v="0"/>
    <n v="100"/>
    <n v="1"/>
    <s v="No"/>
    <n v="59"/>
    <n v="71"/>
    <n v="98"/>
    <n v="59"/>
    <n v="1"/>
    <n v="0"/>
    <n v="0"/>
    <s v="50-59 Hrs/Wk"/>
    <n v="52"/>
    <b v="1"/>
    <b v="1"/>
    <b v="0"/>
    <b v="0"/>
    <b v="0"/>
    <b v="0"/>
    <b v="0"/>
    <b v="0"/>
    <b v="0"/>
    <b v="1"/>
    <b v="0"/>
    <b v="0"/>
    <n v="8"/>
    <s v="Yes"/>
    <n v="6"/>
    <n v="100"/>
    <s v="No"/>
    <s v="Yes"/>
    <n v="6"/>
    <n v="100"/>
    <s v="No"/>
    <s v="No"/>
    <s v="NA"/>
    <s v="NA"/>
    <s v="No"/>
    <s v="No"/>
    <s v="NA"/>
    <s v="NA"/>
    <s v="No"/>
    <s v="No"/>
    <s v="NA"/>
    <s v="NA"/>
    <s v="No"/>
    <s v="No"/>
    <s v="NA"/>
    <s v="NA"/>
    <s v="No"/>
    <s v="No"/>
    <s v="NA"/>
    <s v="NA"/>
    <s v="No"/>
    <s v="No"/>
    <s v="NA"/>
    <s v="NA"/>
    <s v="No"/>
    <n v="784"/>
    <n v="96"/>
    <n v="9"/>
    <n v="7920"/>
    <n v="35"/>
    <n v="0"/>
    <n v="52"/>
    <n v="0"/>
    <n v="48"/>
    <n v="0"/>
    <n v="0"/>
    <n v="0"/>
    <n v="0"/>
    <n v="0"/>
    <n v="48"/>
    <n v="0"/>
    <n v="52"/>
    <n v="0"/>
    <n v="2772"/>
    <n v="0"/>
    <n v="100"/>
    <n v="0"/>
    <s v="P"/>
    <n v="10.28571"/>
    <s v="Age of Building"/>
    <n v="100"/>
    <n v="0"/>
    <n v="0"/>
    <n v="0"/>
    <n v="0"/>
    <n v="0"/>
    <n v="100"/>
    <n v="0"/>
    <n v="0"/>
    <n v="26341.46"/>
    <n v="41"/>
    <n v="0"/>
    <n v="59"/>
    <n v="0"/>
    <b v="0"/>
    <n v="0"/>
    <n v="41"/>
    <n v="0"/>
    <n v="0"/>
    <n v="59"/>
    <n v="1.3401989999999999"/>
    <n v="1.3401989999999999"/>
    <s v="NA"/>
    <n v="0"/>
    <n v="0.103065"/>
    <n v="35483.1"/>
    <s v="NA"/>
    <n v="0"/>
    <n v="2728.75"/>
    <n v="21.056730000000002"/>
    <n v="21.610620000000001"/>
    <s v="Y"/>
    <s v="NA"/>
    <n v="0"/>
    <n v="0"/>
    <n v="0"/>
    <n v="88.51164"/>
    <n v="92.326269999999994"/>
    <n v="90.448710000000005"/>
    <n v="2.127221"/>
    <n v="1.7877620000000001"/>
    <n v="2.173775"/>
    <n v="0.14308199999999999"/>
    <n v="0.29708600000000002"/>
    <n v="8.1337000000000007E-2"/>
    <n v="0"/>
    <n v="0"/>
    <n v="0"/>
    <n v="7.2595640000000001"/>
    <n v="3.575523"/>
    <n v="6.823334"/>
    <n v="0"/>
    <n v="0"/>
    <n v="0"/>
    <n v="1.958493"/>
    <n v="2.0133549999999998"/>
    <n v="0.47284799999999999"/>
    <n v="0"/>
    <n v="0"/>
    <n v="0"/>
    <n v="0"/>
    <n v="0"/>
    <n v="0"/>
    <n v="100"/>
    <n v="100"/>
    <n v="100"/>
    <n v="100"/>
    <n v="100"/>
    <n v="100"/>
    <n v="0"/>
    <n v="0"/>
    <n v="0"/>
    <n v="83.503709999999998"/>
    <n v="71.679289999999995"/>
    <n v="83.503709999999998"/>
    <n v="16.496289999999998"/>
    <n v="28.320709999999998"/>
    <n v="16.496289999999998"/>
    <n v="0"/>
    <n v="0"/>
    <n v="0"/>
    <n v="0"/>
    <n v="0"/>
    <n v="0"/>
    <n v="0"/>
    <n v="0"/>
    <n v="0"/>
    <n v="0"/>
    <n v="0"/>
    <n v="0"/>
    <n v="0"/>
    <n v="0"/>
    <n v="0"/>
    <n v="100"/>
    <n v="100"/>
    <n v="100"/>
    <n v="0.118629"/>
    <n v="0.30879400000000001"/>
    <n v="0.118629"/>
    <n v="97.827240000000003"/>
    <n v="97.448930000000004"/>
    <n v="97.827240000000003"/>
    <n v="2.0541360000000002"/>
    <n v="2.2422740000000001"/>
    <n v="2.0541360000000002"/>
    <n v="0"/>
    <n v="0"/>
    <n v="0"/>
    <n v="0"/>
    <n v="0"/>
    <n v="0"/>
    <n v="100"/>
    <n v="100"/>
    <n v="100"/>
    <n v="0"/>
    <n v="0"/>
    <n v="0"/>
    <n v="0"/>
    <n v="0"/>
    <n v="0"/>
    <n v="7.2595640000000001"/>
    <n v="3.575523"/>
    <n v="6.823334"/>
    <n v="90.638859999999994"/>
    <n v="94.114040000000003"/>
    <n v="92.622479999999996"/>
    <n v="0"/>
    <n v="0"/>
    <n v="0"/>
    <n v="0"/>
    <n v="0"/>
    <n v="0"/>
    <n v="2.101575"/>
    <n v="2.310441"/>
    <n v="0.55418400000000001"/>
    <n v="0"/>
    <n v="0"/>
    <n v="0"/>
    <n v="0"/>
    <n v="0"/>
    <n v="0"/>
    <n v="0"/>
    <n v="0"/>
    <n v="0"/>
    <n v="100"/>
    <n v="100"/>
    <n v="100"/>
    <n v="0"/>
    <n v="0"/>
    <n v="0"/>
    <b v="0"/>
    <n v="0"/>
    <b v="0"/>
    <n v="0"/>
    <b v="0"/>
    <n v="0"/>
    <b v="0"/>
    <n v="0"/>
    <b v="1"/>
    <n v="100"/>
    <b v="0"/>
    <n v="0"/>
    <b v="0"/>
    <n v="0"/>
    <b v="0"/>
    <n v="0"/>
    <n v="0"/>
    <n v="0"/>
    <n v="0"/>
    <n v="0"/>
    <n v="10.71429"/>
    <n v="0"/>
    <n v="0"/>
    <n v="0"/>
    <n v="0"/>
    <n v="100"/>
    <n v="89.285709999999995"/>
    <n v="100"/>
    <n v="0"/>
    <n v="0"/>
    <n v="0"/>
    <n v="39.761800000000001"/>
    <n v="50"/>
    <n v="45.362679999999997"/>
    <n v="0"/>
    <n v="0"/>
    <n v="0"/>
    <n v="0"/>
    <n v="0"/>
    <n v="0"/>
    <n v="0"/>
    <n v="0"/>
    <n v="0"/>
    <n v="49.244160000000001"/>
    <n v="39.285710000000002"/>
    <n v="51.673940000000002"/>
    <n v="0"/>
    <n v="0"/>
    <n v="0"/>
    <n v="10.99404"/>
    <n v="7.1428570000000002"/>
    <n v="2.9633799999999999"/>
    <n v="0"/>
    <n v="3.5714290000000002"/>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
    <n v="52"/>
    <s v="Furnace"/>
    <s v="Natural Gas"/>
    <s v="None"/>
    <s v="20+ Years"/>
    <s v="Electric Resistance"/>
    <s v="Electricity"/>
    <s v="None"/>
    <s v="NA"/>
    <s v="NA"/>
    <s v="NA"/>
    <s v="NA"/>
    <s v="NA"/>
    <s v="NA"/>
    <s v="NA"/>
    <s v="NA"/>
    <s v="NA"/>
    <s v="None"/>
    <s v="NA"/>
    <s v="None"/>
    <s v="NA"/>
    <s v="NA"/>
    <s v="NA"/>
    <s v="NA"/>
    <s v="NA"/>
    <s v="NA"/>
    <s v="NA"/>
    <s v="NA"/>
    <b v="0"/>
    <b v="0"/>
    <b v="0"/>
    <b v="0"/>
    <b v="0"/>
    <b v="1"/>
    <b v="0"/>
    <b v="0"/>
    <b v="0"/>
    <b v="0"/>
    <b v="0"/>
    <n v="15.353999999999999"/>
    <s v="NA"/>
    <s v="NA"/>
    <n v="100"/>
    <n v="0"/>
    <n v="0"/>
    <n v="0"/>
    <n v="0"/>
    <n v="100"/>
    <n v="0"/>
    <n v="0"/>
    <s v="NA"/>
    <s v="NA"/>
    <s v="NA"/>
    <s v="NA"/>
    <s v="NA"/>
    <s v="NA"/>
    <s v="NA"/>
    <s v="NA"/>
    <s v="NA"/>
    <s v="NA"/>
    <s v="NA"/>
    <s v="NA"/>
    <s v="NA"/>
    <s v="NA"/>
    <s v="NA"/>
    <s v="NA"/>
    <s v="NA"/>
    <s v="NA"/>
    <s v="NA"/>
    <s v="NA"/>
    <n v="0"/>
    <n v="0"/>
    <n v="1"/>
    <n v="0"/>
    <n v="0"/>
    <n v="0"/>
    <n v="0"/>
    <b v="0"/>
    <b v="0"/>
    <b v="0"/>
    <b v="0"/>
    <b v="0"/>
    <b v="0"/>
    <n v="0"/>
    <s v="NA"/>
    <s v="NA"/>
    <s v="NA"/>
    <s v="NA"/>
    <s v="NA"/>
    <s v="NA"/>
    <s v="NA"/>
    <n v="0"/>
    <n v="0"/>
    <n v="0"/>
    <s v="NA"/>
    <s v="NA"/>
    <s v="NA"/>
    <s v="NA"/>
    <s v="NA"/>
    <n v="0"/>
    <n v="0"/>
    <n v="0"/>
    <x v="1"/>
    <s v="NA"/>
    <s v="NA"/>
    <n v="0"/>
    <n v="0"/>
    <n v="0"/>
    <s v="NA"/>
    <s v="NA"/>
    <s v="NA"/>
    <s v="NA"/>
    <s v="NA"/>
    <s v="NA"/>
    <n v="5"/>
    <n v="4"/>
    <n v="1"/>
    <n v="0"/>
    <n v="3"/>
    <n v="0"/>
    <n v="0"/>
    <n v="0"/>
    <n v="0"/>
    <n v="0"/>
    <n v="6.5445580000000003"/>
    <n v="6.5222639999999998"/>
    <s v="actual"/>
    <n v="173273.7"/>
    <n v="172683.5"/>
    <n v="15785.33"/>
    <n v="13854.67"/>
    <n v="14060"/>
    <n v="14605.52"/>
    <n v="14769.66"/>
    <n v="13987.68"/>
    <n v="14133.14"/>
    <n v="14100.57"/>
    <n v="13852"/>
    <n v="14374.29"/>
    <n v="14365.71"/>
    <n v="15385.14"/>
    <n v="15004.36"/>
    <n v="13487.61"/>
    <n v="14857.81"/>
    <n v="14319.66"/>
    <n v="14610.08"/>
    <n v="13970.75"/>
    <n v="14311.76"/>
    <n v="14307.43"/>
    <n v="13899.07"/>
    <n v="14569.96"/>
    <n v="14344.09"/>
    <n v="15000.87"/>
    <n v="0.13625399999999999"/>
    <n v="5.5813000000000001E-2"/>
    <s v="model"/>
    <n v="3607.45"/>
    <n v="1477.7170000000001"/>
    <s v="NA"/>
    <s v="NA"/>
    <s v="NA"/>
    <s v="NA"/>
    <s v="NA"/>
    <s v="NA"/>
    <s v="NA"/>
    <s v="NA"/>
    <s v="NA"/>
    <s v="NA"/>
    <s v="NA"/>
    <s v="NA"/>
    <s v="NA"/>
    <s v="NA"/>
    <s v="NA"/>
    <s v="NA"/>
    <s v="NA"/>
    <s v="NA"/>
    <s v="NA"/>
    <s v="NA"/>
    <s v="NA"/>
    <s v="NA"/>
    <s v="NA"/>
    <s v="NA"/>
  </r>
  <r>
    <x v="323"/>
    <x v="0"/>
    <s v="core"/>
    <x v="8"/>
    <x v="0"/>
    <s v="&lt;20,001"/>
    <s v="rural"/>
    <n v="7"/>
    <n v="1200.95"/>
    <n v="21220788"/>
    <n v="3416547"/>
    <n v="3416547"/>
    <n v="1993"/>
    <n v="1993"/>
    <s v="1981-2003"/>
    <s v="F"/>
    <m/>
    <s v="Vehicle Repair"/>
    <m/>
    <s v="Other"/>
    <s v="Service"/>
    <s v="Other"/>
    <b v="0"/>
    <s v="Storage - Low Bay"/>
    <n v="60.1"/>
    <s v="Other"/>
    <n v="23.8"/>
    <s v="Sales"/>
    <n v="12.5"/>
    <n v="2.2999999999999998"/>
    <n v="0"/>
    <n v="0"/>
    <n v="17670"/>
    <n v="17670"/>
    <n v="0"/>
    <x v="0"/>
    <n v="16.100000000000001"/>
    <n v="0"/>
    <n v="100"/>
    <n v="16.100000000000001"/>
    <n v="100"/>
    <n v="0"/>
    <n v="83.9"/>
    <n v="1"/>
    <n v="0"/>
    <n v="45"/>
    <s v="M"/>
    <n v="3"/>
    <n v="4531"/>
    <n v="33"/>
    <s v="&lt; 6000 HDD"/>
    <n v="100"/>
    <n v="0"/>
    <n v="0"/>
    <s v="No"/>
    <n v="59"/>
    <n v="71"/>
    <n v="71"/>
    <n v="71"/>
    <n v="1"/>
    <n v="0"/>
    <n v="0"/>
    <s v="50-59 Hrs/Wk"/>
    <n v="51"/>
    <b v="1"/>
    <b v="1"/>
    <b v="0"/>
    <b v="0"/>
    <b v="0"/>
    <b v="0"/>
    <b v="0"/>
    <b v="0"/>
    <b v="0"/>
    <s v="NA"/>
    <s v="NA"/>
    <s v="NA"/>
    <s v="NA"/>
    <s v="Yes"/>
    <n v="6"/>
    <n v="90"/>
    <s v="Yes"/>
    <s v="Yes"/>
    <n v="3"/>
    <n v="40"/>
    <s v="No"/>
    <s v="No"/>
    <s v="NA"/>
    <s v="NA"/>
    <s v="Unknown"/>
    <s v="Yes"/>
    <n v="2"/>
    <n v="100"/>
    <s v="No"/>
    <s v="Yes"/>
    <n v="2"/>
    <n v="100"/>
    <s v="No"/>
    <s v="No"/>
    <s v="NA"/>
    <s v="NA"/>
    <s v="No"/>
    <s v="No"/>
    <s v="NA"/>
    <s v="NA"/>
    <s v="No"/>
    <s v="No"/>
    <s v="NA"/>
    <s v="NA"/>
    <s v="No"/>
    <n v="990"/>
    <n v="0"/>
    <n v="18"/>
    <n v="17820"/>
    <n v="2.42"/>
    <n v="0"/>
    <n v="0"/>
    <n v="0"/>
    <n v="0"/>
    <n v="100"/>
    <n v="0"/>
    <n v="0"/>
    <n v="0"/>
    <n v="0"/>
    <n v="100"/>
    <n v="0"/>
    <n v="0"/>
    <n v="0"/>
    <n v="431.24400000000003"/>
    <n v="0"/>
    <n v="100"/>
    <n v="0"/>
    <s v="S"/>
    <n v="0"/>
    <s v="Age of Building"/>
    <n v="100"/>
    <n v="0"/>
    <n v="0"/>
    <n v="0"/>
    <n v="0"/>
    <n v="0"/>
    <n v="100"/>
    <n v="0"/>
    <n v="0"/>
    <n v="18875.810000000001"/>
    <n v="0"/>
    <n v="100"/>
    <n v="0"/>
    <n v="0"/>
    <b v="0"/>
    <n v="0"/>
    <n v="100"/>
    <n v="0"/>
    <n v="0"/>
    <n v="0"/>
    <n v="0.96487500000000004"/>
    <n v="0.96487500000000004"/>
    <s v="NA"/>
    <n v="0"/>
    <n v="0.196299"/>
    <n v="17049.34"/>
    <s v="NA"/>
    <n v="0"/>
    <n v="3468.6060000000002"/>
    <n v="14.09193"/>
    <n v="15.557550000000001"/>
    <s v="Y"/>
    <n v="30"/>
    <n v="53.427419999999998"/>
    <n v="36.007489999999997"/>
    <n v="54.313490000000002"/>
    <n v="39.00909"/>
    <n v="57.362189999999998"/>
    <n v="39.656039999999997"/>
    <n v="5.1609109999999996"/>
    <n v="3.8574489999999999"/>
    <n v="5.2465029999999997"/>
    <n v="0.63597499999999996"/>
    <n v="2.218302"/>
    <n v="0.359653"/>
    <n v="0"/>
    <n v="0"/>
    <n v="0"/>
    <n v="0"/>
    <n v="0"/>
    <n v="0"/>
    <n v="0"/>
    <n v="0"/>
    <n v="0"/>
    <n v="1.766597"/>
    <n v="0.55457599999999996"/>
    <n v="0.42430499999999999"/>
    <n v="0"/>
    <n v="0"/>
    <n v="0"/>
    <n v="0"/>
    <n v="0"/>
    <n v="0"/>
    <n v="100"/>
    <n v="100"/>
    <n v="100"/>
    <s v="NA"/>
    <s v="NA"/>
    <s v="NA"/>
    <s v="NA"/>
    <s v="NA"/>
    <s v="NA"/>
    <n v="0"/>
    <n v="0"/>
    <n v="0"/>
    <n v="0"/>
    <n v="0"/>
    <n v="0"/>
    <n v="0"/>
    <n v="0"/>
    <n v="0"/>
    <n v="100"/>
    <n v="100"/>
    <n v="100"/>
    <n v="0"/>
    <n v="0"/>
    <n v="0"/>
    <n v="0"/>
    <n v="0"/>
    <n v="0"/>
    <s v="NA"/>
    <s v="NA"/>
    <s v="NA"/>
    <s v="NA"/>
    <s v="NA"/>
    <s v="NA"/>
    <n v="0"/>
    <n v="0"/>
    <n v="0"/>
    <n v="93.000150000000005"/>
    <n v="96.067499999999995"/>
    <n v="93.000150000000005"/>
    <n v="0"/>
    <n v="0"/>
    <n v="0"/>
    <n v="6.9998509999999996"/>
    <n v="3.9324979999999998"/>
    <n v="6.9998509999999996"/>
    <n v="0"/>
    <n v="0"/>
    <n v="0"/>
    <n v="100"/>
    <n v="100"/>
    <n v="100"/>
    <n v="0"/>
    <n v="0"/>
    <n v="0"/>
    <n v="0"/>
    <n v="0"/>
    <n v="0"/>
    <n v="25.44164"/>
    <n v="17.146000000000001"/>
    <n v="25.863579999999999"/>
    <n v="72.155789999999996"/>
    <n v="80.081119999999999"/>
    <n v="73.352459999999994"/>
    <n v="0.63597499999999996"/>
    <n v="2.218302"/>
    <n v="0.359653"/>
    <n v="1.766597"/>
    <n v="0.55457599999999996"/>
    <n v="0.42430499999999999"/>
    <n v="0"/>
    <n v="0"/>
    <n v="0"/>
    <n v="100"/>
    <n v="100"/>
    <n v="100"/>
    <n v="0"/>
    <n v="0"/>
    <n v="0"/>
    <n v="0"/>
    <n v="0"/>
    <n v="0"/>
    <n v="0"/>
    <n v="0"/>
    <n v="0"/>
    <n v="0"/>
    <n v="0"/>
    <n v="0"/>
    <b v="0"/>
    <n v="0"/>
    <b v="0"/>
    <n v="0"/>
    <b v="0"/>
    <n v="0"/>
    <b v="0"/>
    <n v="0"/>
    <b v="1"/>
    <n v="100"/>
    <b v="0"/>
    <n v="0"/>
    <b v="0"/>
    <n v="0"/>
    <b v="0"/>
    <n v="0"/>
    <n v="0"/>
    <n v="0"/>
    <n v="0"/>
    <n v="5.9101540000000004"/>
    <n v="7.6923079999999997"/>
    <n v="6.2641650000000002"/>
    <n v="0"/>
    <n v="0"/>
    <n v="0"/>
    <n v="94.089849999999998"/>
    <n v="92.307689999999994"/>
    <n v="93.735830000000007"/>
    <n v="0"/>
    <n v="0"/>
    <n v="0"/>
    <n v="8.8971319999999992"/>
    <n v="15.38462"/>
    <n v="10.252509999999999"/>
    <n v="0"/>
    <n v="0"/>
    <n v="0"/>
    <n v="0"/>
    <n v="0"/>
    <n v="0"/>
    <n v="0"/>
    <n v="0"/>
    <n v="0"/>
    <n v="82.453860000000006"/>
    <n v="76.923079999999999"/>
    <n v="87.392740000000003"/>
    <n v="0"/>
    <n v="0"/>
    <n v="0"/>
    <n v="8.649006"/>
    <n v="7.6923079999999997"/>
    <n v="2.354743"/>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6.100000000000001"/>
    <s v="Furnace"/>
    <s v="Natural Gas"/>
    <s v="None"/>
    <s v="0-4 Years"/>
    <s v="None"/>
    <s v="NA"/>
    <s v="NA"/>
    <s v="NA"/>
    <s v="NA"/>
    <s v="NA"/>
    <s v="NA"/>
    <s v="NA"/>
    <s v="NA"/>
    <s v="NA"/>
    <s v="NA"/>
    <s v="NA"/>
    <s v="DX - Air"/>
    <s v="0-4 Years"/>
    <s v="None"/>
    <s v="NA"/>
    <s v="NA"/>
    <s v="NA"/>
    <s v="NA"/>
    <s v="NA"/>
    <s v="NA"/>
    <s v="NA"/>
    <s v="NA"/>
    <b v="0"/>
    <b v="0"/>
    <b v="0"/>
    <b v="0"/>
    <b v="1"/>
    <b v="0"/>
    <b v="0"/>
    <b v="1"/>
    <b v="0"/>
    <b v="1"/>
    <b v="1"/>
    <n v="15.353999999999999"/>
    <s v="NA"/>
    <s v="NA"/>
    <n v="100"/>
    <n v="0"/>
    <n v="0"/>
    <n v="0"/>
    <n v="0"/>
    <n v="100"/>
    <n v="0"/>
    <n v="0"/>
    <s v="NA"/>
    <s v="NA"/>
    <s v="NA"/>
    <s v="NA"/>
    <s v="NA"/>
    <s v="NA"/>
    <s v="NA"/>
    <s v="NA"/>
    <s v="NA"/>
    <s v="NA"/>
    <s v="NA"/>
    <s v="NA"/>
    <s v="NA"/>
    <s v="NA"/>
    <s v="NA"/>
    <s v="NA"/>
    <s v="NA"/>
    <s v="NA"/>
    <s v="NA"/>
    <s v="NA"/>
    <n v="0"/>
    <n v="0"/>
    <n v="2"/>
    <n v="0"/>
    <n v="0"/>
    <n v="0"/>
    <n v="0"/>
    <b v="0"/>
    <b v="0"/>
    <b v="0"/>
    <b v="0"/>
    <b v="0"/>
    <b v="0"/>
    <n v="0"/>
    <s v="NA"/>
    <s v="NA"/>
    <s v="NA"/>
    <s v="NA"/>
    <s v="NA"/>
    <s v="NA"/>
    <s v="NA"/>
    <n v="0"/>
    <n v="0"/>
    <n v="0"/>
    <s v="NA"/>
    <s v="NA"/>
    <s v="NA"/>
    <s v="NA"/>
    <s v="NA"/>
    <n v="0"/>
    <n v="0"/>
    <n v="0"/>
    <x v="1"/>
    <s v="NA"/>
    <s v="NA"/>
    <n v="0"/>
    <n v="0"/>
    <n v="0"/>
    <s v="NA"/>
    <s v="NA"/>
    <s v="NA"/>
    <s v="NA"/>
    <s v="NA"/>
    <s v="NA"/>
    <n v="8"/>
    <n v="3"/>
    <n v="1"/>
    <n v="0"/>
    <n v="3"/>
    <n v="2"/>
    <n v="0"/>
    <n v="0"/>
    <n v="0"/>
    <n v="15"/>
    <n v="9.5155370000000001"/>
    <n v="9.7271889999999992"/>
    <s v="actual"/>
    <n v="168139.5"/>
    <n v="171879.4"/>
    <n v="14586.21"/>
    <n v="12680"/>
    <n v="13950"/>
    <n v="13090"/>
    <n v="13333.79"/>
    <n v="13451.66"/>
    <n v="14315.24"/>
    <n v="14282.84"/>
    <n v="13835.29"/>
    <n v="14505.18"/>
    <n v="14506"/>
    <n v="15603.33"/>
    <n v="14465.26"/>
    <n v="13004.3"/>
    <n v="14323.44"/>
    <n v="13786.53"/>
    <n v="14090.18"/>
    <n v="13661"/>
    <n v="14951.63"/>
    <n v="15558.82"/>
    <n v="15643.3"/>
    <n v="14074.27"/>
    <n v="13852.8"/>
    <n v="14467.91"/>
    <n v="5.5225000000000003E-2"/>
    <n v="0.10005699999999999"/>
    <s v="actual"/>
    <n v="975.81820000000005"/>
    <n v="1768.0160000000001"/>
    <n v="241.9091"/>
    <n v="153.2414"/>
    <n v="120.9729"/>
    <n v="50.889159999999997"/>
    <n v="16.396550000000001"/>
    <n v="4.5"/>
    <n v="0"/>
    <n v="0"/>
    <n v="4"/>
    <n v="18.535710000000002"/>
    <n v="134.46430000000001"/>
    <n v="230.9091"/>
    <n v="241.53649999999999"/>
    <n v="200.1748"/>
    <n v="199.78460000000001"/>
    <n v="171.2997"/>
    <n v="131.1087"/>
    <n v="87.79598"/>
    <n v="58.920859999999998"/>
    <n v="51.506970000000003"/>
    <n v="66.334739999999996"/>
    <n v="126.42619999999999"/>
    <n v="190.8099"/>
    <n v="242.3169"/>
  </r>
  <r>
    <x v="324"/>
    <x v="2"/>
    <s v="core"/>
    <x v="6"/>
    <x v="1"/>
    <s v="&lt;20,001"/>
    <s v="rural"/>
    <n v="24"/>
    <n v="702.05409999999995"/>
    <n v="4549311"/>
    <n v="4549311"/>
    <n v="4549311"/>
    <n v="2005"/>
    <n v="2005"/>
    <s v="2004-2013"/>
    <s v="F"/>
    <m/>
    <s v="Call Center"/>
    <m/>
    <s v="Office"/>
    <s v="Office"/>
    <s v="Medium Office"/>
    <b v="0"/>
    <s v="Office"/>
    <n v="56"/>
    <s v="NA"/>
    <n v="0"/>
    <s v="NA"/>
    <n v="0"/>
    <n v="44"/>
    <n v="0"/>
    <n v="0"/>
    <n v="6480"/>
    <n v="6480"/>
    <n v="0"/>
    <x v="0"/>
    <n v="100"/>
    <n v="0"/>
    <n v="100"/>
    <n v="100"/>
    <n v="100"/>
    <n v="0"/>
    <n v="0"/>
    <n v="1"/>
    <n v="0"/>
    <n v="15"/>
    <s v="S"/>
    <n v="0"/>
    <n v="6706"/>
    <n v="254"/>
    <s v="6000-8000 HDD"/>
    <n v="100"/>
    <n v="0"/>
    <n v="0"/>
    <s v="No"/>
    <n v="75"/>
    <n v="75"/>
    <n v="75"/>
    <n v="75"/>
    <n v="0"/>
    <n v="0"/>
    <n v="0"/>
    <s v="60-79 Hrs/Wk"/>
    <n v="50"/>
    <b v="1"/>
    <b v="0"/>
    <b v="0"/>
    <b v="0"/>
    <b v="0"/>
    <b v="0"/>
    <b v="0"/>
    <b v="0"/>
    <b v="0"/>
    <s v="NA"/>
    <s v="NA"/>
    <s v="NA"/>
    <s v="NA"/>
    <s v="No"/>
    <s v="NA"/>
    <s v="NA"/>
    <s v="No"/>
    <s v="No"/>
    <s v="NA"/>
    <s v="NA"/>
    <s v="No"/>
    <s v="No"/>
    <s v="NA"/>
    <s v="NA"/>
    <s v="No"/>
    <s v="No"/>
    <s v="NA"/>
    <s v="NA"/>
    <s v="No"/>
    <s v="No"/>
    <s v="NA"/>
    <s v="NA"/>
    <s v="No"/>
    <s v="No"/>
    <s v="NA"/>
    <s v="NA"/>
    <s v="No"/>
    <s v="No"/>
    <s v="NA"/>
    <s v="NA"/>
    <s v="No"/>
    <s v="No"/>
    <s v="NA"/>
    <s v="NA"/>
    <s v="No"/>
    <n v="361"/>
    <n v="0"/>
    <n v="12"/>
    <n v="4332"/>
    <n v="5"/>
    <n v="0"/>
    <n v="0"/>
    <n v="0"/>
    <n v="100"/>
    <n v="0"/>
    <n v="0"/>
    <n v="0"/>
    <n v="0"/>
    <n v="0"/>
    <n v="100"/>
    <n v="0"/>
    <n v="0"/>
    <n v="0"/>
    <n v="216.6"/>
    <n v="0"/>
    <n v="100"/>
    <n v="0"/>
    <s v="P"/>
    <n v="5"/>
    <s v="Age of Building"/>
    <n v="100"/>
    <n v="0"/>
    <n v="0"/>
    <n v="0"/>
    <n v="0"/>
    <n v="100"/>
    <n v="0"/>
    <n v="0"/>
    <n v="0"/>
    <n v="6875.6260000000002"/>
    <n v="0"/>
    <n v="0"/>
    <n v="100"/>
    <n v="0"/>
    <b v="0"/>
    <n v="0"/>
    <n v="100"/>
    <n v="0"/>
    <n v="0"/>
    <n v="0"/>
    <n v="1.1251690000000001"/>
    <n v="1.1251690000000001"/>
    <s v="NA"/>
    <n v="0"/>
    <n v="1.8629E-2"/>
    <n v="7291.0959999999995"/>
    <s v="NA"/>
    <n v="0"/>
    <n v="120.7175"/>
    <n v="9"/>
    <n v="9"/>
    <s v="Y"/>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9.8316110000000005"/>
    <n v="24.063289999999999"/>
    <n v="9.8316110000000005"/>
    <n v="0"/>
    <n v="0"/>
    <n v="0"/>
    <n v="90.168390000000002"/>
    <n v="75.936710000000005"/>
    <n v="90.168390000000002"/>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5-9 Years"/>
    <s v="None"/>
    <s v="NA"/>
    <s v="NA"/>
    <s v="NA"/>
    <s v="NA"/>
    <s v="NA"/>
    <s v="NA"/>
    <s v="NA"/>
    <s v="NA"/>
    <s v="NA"/>
    <s v="NA"/>
    <s v="NA"/>
    <s v="DX - Air"/>
    <s v="5-9 Years"/>
    <s v="None"/>
    <s v="NA"/>
    <s v="NA"/>
    <s v="NA"/>
    <s v="NA"/>
    <s v="NA"/>
    <s v="NA"/>
    <s v="NA"/>
    <s v="NA"/>
    <b v="0"/>
    <b v="0"/>
    <b v="0"/>
    <b v="0"/>
    <b v="1"/>
    <b v="0"/>
    <b v="0"/>
    <b v="0"/>
    <b v="0"/>
    <b v="0"/>
    <b v="0"/>
    <n v="15.353999999999999"/>
    <n v="8"/>
    <n v="8"/>
    <n v="100"/>
    <n v="0"/>
    <n v="0"/>
    <n v="0"/>
    <n v="0"/>
    <n v="10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15"/>
    <n v="1"/>
    <n v="0"/>
    <n v="17"/>
    <n v="0"/>
    <n v="0"/>
    <n v="0"/>
    <n v="0"/>
    <n v="0"/>
    <n v="11.36923"/>
    <n v="10.68379"/>
    <s v="actual"/>
    <n v="73672.61"/>
    <n v="69230.98"/>
    <n v="6105.58"/>
    <n v="5270.3450000000003"/>
    <n v="5364.1379999999999"/>
    <n v="5039.4830000000002"/>
    <n v="5587"/>
    <n v="6170.6670000000004"/>
    <n v="7252.3329999999996"/>
    <n v="7307.857"/>
    <n v="6771.4290000000001"/>
    <n v="5744.5020000000004"/>
    <n v="5963.6360000000004"/>
    <n v="7095.64"/>
    <n v="6666.991"/>
    <n v="5790.1459999999997"/>
    <n v="6079.6779999999999"/>
    <n v="5541.7920000000004"/>
    <n v="5370.5370000000003"/>
    <n v="5032.6540000000005"/>
    <n v="5501.4030000000002"/>
    <n v="5671"/>
    <n v="5217.1270000000004"/>
    <n v="5627.6239999999998"/>
    <n v="6072.1540000000005"/>
    <n v="6659.8720000000003"/>
    <s v="NA"/>
    <s v="NA"/>
    <s v="no gas"/>
    <s v="NA"/>
    <s v="NA"/>
    <s v="NA"/>
    <s v="NA"/>
    <s v="NA"/>
    <s v="NA"/>
    <s v="NA"/>
    <s v="NA"/>
    <s v="NA"/>
    <s v="NA"/>
    <s v="NA"/>
    <s v="NA"/>
    <s v="NA"/>
    <s v="NA"/>
    <s v="NA"/>
    <s v="NA"/>
    <s v="NA"/>
    <s v="NA"/>
    <s v="NA"/>
    <s v="NA"/>
    <s v="NA"/>
    <s v="NA"/>
    <s v="NA"/>
    <s v="NA"/>
    <s v="NA"/>
    <s v="NA"/>
  </r>
  <r>
    <x v="325"/>
    <x v="0"/>
    <s v="core"/>
    <x v="6"/>
    <x v="0"/>
    <s v="&lt;20,001"/>
    <s v="urban"/>
    <n v="21"/>
    <n v="1568.972"/>
    <n v="6296286"/>
    <n v="6296286"/>
    <n v="6296286"/>
    <n v="2000"/>
    <n v="2000"/>
    <s v="1981-2003"/>
    <s v="F"/>
    <m/>
    <s v="Medical Clinic / Outpatient Medical"/>
    <m/>
    <s v="Other Health"/>
    <s v="Health Care - Outpatient"/>
    <s v="OtherHealth"/>
    <b v="0"/>
    <s v="Office"/>
    <n v="64"/>
    <s v="Storage - Low Bay"/>
    <n v="23"/>
    <s v="NA"/>
    <n v="0"/>
    <n v="13"/>
    <n v="0"/>
    <n v="0"/>
    <n v="4013"/>
    <n v="4013"/>
    <n v="0"/>
    <x v="4"/>
    <n v="100"/>
    <n v="0"/>
    <n v="0"/>
    <n v="100"/>
    <n v="0"/>
    <n v="0"/>
    <n v="0"/>
    <n v="1"/>
    <n v="0"/>
    <n v="10"/>
    <s v="S"/>
    <n v="0"/>
    <n v="4401"/>
    <n v="397"/>
    <s v="&lt; 6000 HDD"/>
    <n v="100"/>
    <n v="0"/>
    <n v="0"/>
    <s v="No"/>
    <n v="114"/>
    <n v="114"/>
    <n v="114"/>
    <n v="114"/>
    <n v="1"/>
    <n v="0"/>
    <n v="0"/>
    <s v="80-119 Hrs/Wk"/>
    <n v="52"/>
    <b v="1"/>
    <b v="1"/>
    <b v="0"/>
    <b v="0"/>
    <b v="0"/>
    <b v="0"/>
    <b v="0"/>
    <b v="0"/>
    <b v="0"/>
    <s v="NA"/>
    <s v="NA"/>
    <s v="NA"/>
    <s v="NA"/>
    <s v="No"/>
    <s v="NA"/>
    <s v="NA"/>
    <s v="No"/>
    <s v="No"/>
    <s v="NA"/>
    <s v="NA"/>
    <s v="No"/>
    <s v="No"/>
    <s v="NA"/>
    <s v="NA"/>
    <s v="No"/>
    <s v="Yes"/>
    <s v="NA"/>
    <s v="NA"/>
    <s v="No"/>
    <s v="Unknown"/>
    <s v="NA"/>
    <s v="NA"/>
    <s v="No"/>
    <s v="No"/>
    <s v="NA"/>
    <s v="NA"/>
    <s v="No"/>
    <s v="No"/>
    <s v="NA"/>
    <s v="NA"/>
    <s v="No"/>
    <s v="No"/>
    <s v="NA"/>
    <s v="NA"/>
    <s v="No"/>
    <n v="274"/>
    <n v="0"/>
    <n v="9"/>
    <n v="2466"/>
    <n v="10"/>
    <n v="100"/>
    <n v="0"/>
    <n v="0"/>
    <n v="0"/>
    <n v="0"/>
    <n v="0"/>
    <n v="0"/>
    <n v="0"/>
    <n v="0"/>
    <n v="100"/>
    <n v="0"/>
    <n v="0"/>
    <n v="0"/>
    <n v="246.6"/>
    <n v="0"/>
    <n v="100"/>
    <n v="0"/>
    <s v="P"/>
    <n v="0"/>
    <s v="Age of Building"/>
    <n v="100"/>
    <n v="0"/>
    <n v="0"/>
    <n v="0"/>
    <n v="0"/>
    <n v="0"/>
    <n v="100"/>
    <n v="0"/>
    <n v="0"/>
    <n v="4258.0079999999998"/>
    <n v="0"/>
    <n v="100"/>
    <n v="0"/>
    <n v="0"/>
    <b v="0"/>
    <n v="0"/>
    <n v="0"/>
    <n v="0"/>
    <n v="100"/>
    <n v="0"/>
    <n v="0.77755200000000002"/>
    <n v="0.77755200000000002"/>
    <s v="NA"/>
    <n v="0"/>
    <n v="0.246115"/>
    <n v="3120.3180000000002"/>
    <s v="NA"/>
    <n v="0"/>
    <n v="987.65989999999999"/>
    <n v="9"/>
    <n v="9"/>
    <s v="Y"/>
    <s v="NA"/>
    <n v="0"/>
    <n v="0"/>
    <n v="0"/>
    <n v="80.611810000000006"/>
    <n v="72.946950000000001"/>
    <n v="88.199399999999997"/>
    <n v="0"/>
    <n v="0"/>
    <n v="0"/>
    <n v="19.388190000000002"/>
    <n v="27.053049999999999"/>
    <n v="11.800599999999999"/>
    <n v="0"/>
    <n v="0"/>
    <n v="0"/>
    <n v="0"/>
    <n v="0"/>
    <n v="0"/>
    <n v="0"/>
    <n v="0"/>
    <n v="0"/>
    <n v="0"/>
    <n v="0"/>
    <n v="0"/>
    <n v="0"/>
    <n v="0"/>
    <n v="0"/>
    <n v="0"/>
    <n v="0"/>
    <n v="0"/>
    <n v="100"/>
    <n v="100"/>
    <n v="100"/>
    <n v="55.029600000000002"/>
    <n v="57.67924"/>
    <n v="55.029600000000002"/>
    <n v="44.970399999999998"/>
    <n v="42.32076"/>
    <n v="44.970399999999998"/>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0.611810000000006"/>
    <n v="72.946950000000001"/>
    <n v="88.199399999999997"/>
    <n v="19.388190000000002"/>
    <n v="27.053049999999999"/>
    <n v="11.800599999999999"/>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61.930219999999998"/>
    <n v="91.666669999999996"/>
    <n v="49.59348"/>
    <n v="0"/>
    <n v="0"/>
    <n v="0"/>
    <n v="38.069780000000002"/>
    <n v="8.3333329999999997"/>
    <n v="50.40652"/>
    <n v="0"/>
    <n v="0"/>
    <n v="0"/>
    <n v="0"/>
    <n v="0"/>
    <n v="0"/>
    <n v="0"/>
    <n v="0"/>
    <n v="0"/>
    <b v="0"/>
    <n v="0"/>
    <b v="0"/>
    <n v="0"/>
    <b v="1"/>
    <n v="38.069780000000002"/>
    <b v="1"/>
    <n v="61.930219999999998"/>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NA"/>
    <s v="None"/>
    <s v="NA"/>
    <s v="NA"/>
    <s v="NA"/>
    <s v="NA"/>
    <s v="NA"/>
    <s v="NA"/>
    <s v="NA"/>
    <s v="NA"/>
    <s v="NA"/>
    <s v="NA"/>
    <s v="NA"/>
    <s v="DX - Air"/>
    <s v="NA"/>
    <s v="None"/>
    <s v="NA"/>
    <s v="NA"/>
    <s v="NA"/>
    <s v="NA"/>
    <s v="NA"/>
    <s v="NA"/>
    <s v="NA"/>
    <s v="NA"/>
    <b v="0"/>
    <b v="0"/>
    <b v="0"/>
    <b v="0"/>
    <b v="0"/>
    <b v="1"/>
    <b v="0"/>
    <b v="0"/>
    <b v="0"/>
    <b v="0"/>
    <b v="0"/>
    <n v="120"/>
    <n v="13"/>
    <n v="13"/>
    <n v="100"/>
    <n v="0"/>
    <n v="0"/>
    <n v="0"/>
    <n v="0"/>
    <n v="0"/>
    <n v="100"/>
    <n v="0"/>
    <s v="NA"/>
    <s v="NA"/>
    <s v="NA"/>
    <s v="NA"/>
    <s v="NA"/>
    <s v="NA"/>
    <s v="NA"/>
    <s v="NA"/>
    <s v="NA"/>
    <s v="NA"/>
    <s v="NA"/>
    <s v="NA"/>
    <s v="NA"/>
    <s v="NA"/>
    <s v="NA"/>
    <s v="NA"/>
    <s v="NA"/>
    <s v="NA"/>
    <s v="NA"/>
    <s v="NA"/>
    <n v="0"/>
    <n v="0"/>
    <n v="0"/>
    <n v="0"/>
    <n v="0"/>
    <n v="0"/>
    <n v="0"/>
    <b v="0"/>
    <b v="0"/>
    <b v="0"/>
    <b v="0"/>
    <b v="0"/>
    <b v="0"/>
    <n v="0"/>
    <s v="N"/>
    <s v="N"/>
    <s v="N"/>
    <s v="N"/>
    <s v="N"/>
    <s v="N"/>
    <s v="N"/>
    <s v="NA"/>
    <s v="NA"/>
    <s v="NA"/>
    <s v="NA"/>
    <s v="NA"/>
    <s v="NA"/>
    <s v="NA"/>
    <s v="NA"/>
    <n v="0"/>
    <n v="0"/>
    <n v="0"/>
    <x v="1"/>
    <s v="NA"/>
    <s v="NA"/>
    <n v="0"/>
    <n v="0"/>
    <n v="12"/>
    <s v="NA"/>
    <s v="NA"/>
    <s v="NA"/>
    <s v="NA"/>
    <s v="NA"/>
    <s v="NA"/>
    <n v="0"/>
    <n v="10"/>
    <n v="0"/>
    <n v="0"/>
    <n v="5"/>
    <n v="12"/>
    <n v="0"/>
    <n v="0"/>
    <n v="0"/>
    <n v="0"/>
    <n v="42.978969999999997"/>
    <n v="44.434229999999999"/>
    <s v="actual"/>
    <n v="172474.6"/>
    <n v="178314.6"/>
    <n v="13045.16"/>
    <n v="11744.43"/>
    <n v="13677.24"/>
    <n v="13884.14"/>
    <n v="14600"/>
    <n v="14584"/>
    <n v="16216"/>
    <n v="16184"/>
    <n v="15050.48"/>
    <n v="14565.52"/>
    <n v="14087.27"/>
    <n v="14836.36"/>
    <n v="14763.11"/>
    <n v="13334.43"/>
    <n v="14763.11"/>
    <n v="14286.88"/>
    <n v="14898.86"/>
    <n v="14841.17"/>
    <n v="16256.28"/>
    <n v="16414.650000000001"/>
    <n v="14931.66"/>
    <n v="14774.43"/>
    <n v="14286.88"/>
    <n v="14763.11"/>
    <n v="1.9560310000000001"/>
    <n v="1.9504189999999999"/>
    <s v="actual"/>
    <n v="7849.5519999999997"/>
    <n v="7827.0320000000002"/>
    <n v="1241.931"/>
    <n v="983.53729999999996"/>
    <n v="1064.463"/>
    <n v="1005.394"/>
    <n v="974.49390000000005"/>
    <n v="740.83590000000004"/>
    <n v="134.73679999999999"/>
    <n v="128.85050000000001"/>
    <n v="146.99889999999999"/>
    <n v="284.27589999999998"/>
    <n v="456.13029999999998"/>
    <n v="687.90419999999995"/>
    <n v="1009.788"/>
    <n v="830.08640000000003"/>
    <n v="795.01099999999997"/>
    <n v="665.79989999999998"/>
    <n v="540.01670000000001"/>
    <n v="416.7955"/>
    <n v="362.88990000000001"/>
    <n v="367.16829999999999"/>
    <n v="415.93979999999999"/>
    <n v="616.17269999999996"/>
    <n v="812.12210000000005"/>
    <n v="995.24130000000002"/>
  </r>
  <r>
    <x v="326"/>
    <x v="0"/>
    <s v="core"/>
    <x v="10"/>
    <x v="0"/>
    <s v="&lt;50,001"/>
    <s v="rural"/>
    <n v="47"/>
    <n v="42.418379999999999"/>
    <n v="1406551"/>
    <n v="1406551"/>
    <n v="1406551"/>
    <n v="2000"/>
    <n v="2000"/>
    <s v="1981-2003"/>
    <s v="F"/>
    <m/>
    <s v="Assisted Living"/>
    <m/>
    <s v="Hotel-Motel"/>
    <s v="Lodging"/>
    <s v="Lodging"/>
    <b v="0"/>
    <s v="Guest Room"/>
    <n v="58"/>
    <s v="Office"/>
    <n v="14"/>
    <s v="NA"/>
    <n v="0"/>
    <n v="28"/>
    <n v="0"/>
    <n v="0"/>
    <n v="33159"/>
    <n v="33159"/>
    <n v="0"/>
    <x v="1"/>
    <n v="100"/>
    <n v="0"/>
    <n v="0"/>
    <n v="100"/>
    <n v="0"/>
    <n v="0"/>
    <n v="0"/>
    <n v="2"/>
    <n v="0"/>
    <n v="31"/>
    <s v="S"/>
    <n v="0"/>
    <n v="5406"/>
    <n v="529"/>
    <s v="&lt; 6000 HDD"/>
    <n v="100"/>
    <n v="0"/>
    <n v="0"/>
    <s v="NA"/>
    <n v="168"/>
    <n v="168"/>
    <n v="168"/>
    <n v="0"/>
    <n v="1"/>
    <n v="1"/>
    <n v="1"/>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767"/>
    <n v="767"/>
    <n v="8"/>
    <n v="12272"/>
    <n v="20"/>
    <n v="0"/>
    <n v="0"/>
    <n v="0"/>
    <n v="100"/>
    <n v="0"/>
    <n v="0"/>
    <n v="0"/>
    <n v="0"/>
    <n v="0"/>
    <n v="100"/>
    <n v="0"/>
    <n v="0"/>
    <n v="0"/>
    <n v="2454.4"/>
    <n v="0"/>
    <n v="100"/>
    <n v="0"/>
    <s v="P"/>
    <n v="50"/>
    <s v="Age of Building"/>
    <n v="100"/>
    <n v="0"/>
    <n v="0"/>
    <n v="0"/>
    <n v="0"/>
    <n v="0"/>
    <n v="0"/>
    <n v="100"/>
    <n v="0"/>
    <n v="18971.07"/>
    <n v="0"/>
    <n v="100"/>
    <n v="0"/>
    <n v="0"/>
    <b v="0"/>
    <n v="0"/>
    <n v="100"/>
    <n v="0"/>
    <n v="0"/>
    <n v="0"/>
    <n v="0.93489199999999995"/>
    <n v="0.93489199999999995"/>
    <s v="NA"/>
    <n v="6.0300000000000002E-5"/>
    <n v="0.115444"/>
    <n v="31000.09"/>
    <s v="NA"/>
    <n v="2"/>
    <n v="3828"/>
    <n v="8.578049"/>
    <n v="9.4777380000000004"/>
    <s v="Y"/>
    <n v="10"/>
    <n v="0"/>
    <n v="0"/>
    <n v="0"/>
    <n v="31.518640000000001"/>
    <n v="30.97719"/>
    <n v="43.202440000000003"/>
    <n v="24.265280000000001"/>
    <n v="15.772259999999999"/>
    <n v="33.260300000000001"/>
    <n v="19.438680000000002"/>
    <n v="31.730070000000001"/>
    <n v="14.82202"/>
    <n v="0"/>
    <n v="0"/>
    <n v="0"/>
    <n v="0"/>
    <n v="0"/>
    <n v="0"/>
    <n v="0.63881200000000005"/>
    <n v="7.2366549999999998"/>
    <n v="0.89806900000000001"/>
    <n v="24.138590000000001"/>
    <n v="14.28383"/>
    <n v="7.8171739999999996"/>
    <n v="0"/>
    <n v="0"/>
    <n v="0"/>
    <n v="0"/>
    <n v="0"/>
    <n v="0"/>
    <n v="100"/>
    <n v="100"/>
    <n v="100"/>
    <n v="100"/>
    <n v="100"/>
    <n v="100"/>
    <n v="0"/>
    <n v="0"/>
    <n v="0"/>
    <n v="0"/>
    <n v="0"/>
    <n v="0"/>
    <n v="100"/>
    <n v="100"/>
    <n v="100"/>
    <n v="0"/>
    <n v="0"/>
    <n v="0"/>
    <n v="0"/>
    <n v="0"/>
    <n v="0"/>
    <n v="0"/>
    <n v="0"/>
    <n v="0"/>
    <n v="0"/>
    <n v="0"/>
    <n v="0"/>
    <s v="NA"/>
    <s v="NA"/>
    <s v="NA"/>
    <s v="NA"/>
    <s v="NA"/>
    <s v="NA"/>
    <n v="7.3613739999999996"/>
    <n v="13.16254"/>
    <n v="7.3613739999999996"/>
    <n v="92.638630000000006"/>
    <n v="86.837459999999993"/>
    <n v="92.638630000000006"/>
    <n v="0"/>
    <n v="0"/>
    <n v="0"/>
    <n v="0"/>
    <n v="0"/>
    <n v="0"/>
    <n v="0"/>
    <n v="0"/>
    <n v="0"/>
    <n v="100"/>
    <n v="100"/>
    <n v="100"/>
    <n v="0"/>
    <n v="0"/>
    <n v="0"/>
    <n v="0"/>
    <n v="0"/>
    <n v="0"/>
    <n v="0"/>
    <n v="0"/>
    <n v="0"/>
    <n v="55.783920000000002"/>
    <n v="46.74944"/>
    <n v="76.462739999999997"/>
    <n v="0"/>
    <n v="0"/>
    <n v="0"/>
    <n v="0"/>
    <n v="0"/>
    <n v="0"/>
    <n v="44.216079999999998"/>
    <n v="53.25056"/>
    <n v="23.53726"/>
    <s v="NA"/>
    <s v="NA"/>
    <s v="NA"/>
    <s v="NA"/>
    <s v="NA"/>
    <s v="NA"/>
    <s v="NA"/>
    <s v="NA"/>
    <s v="NA"/>
    <s v="NA"/>
    <s v="NA"/>
    <s v="NA"/>
    <s v="NA"/>
    <s v="NA"/>
    <s v="NA"/>
    <b v="0"/>
    <n v="0"/>
    <b v="0"/>
    <n v="0"/>
    <b v="0"/>
    <n v="0"/>
    <b v="0"/>
    <n v="0"/>
    <b v="1"/>
    <n v="99.361189999999993"/>
    <b v="0"/>
    <n v="0"/>
    <b v="1"/>
    <n v="0.63881200000000005"/>
    <b v="0"/>
    <n v="0"/>
    <n v="0"/>
    <n v="0"/>
    <n v="0"/>
    <n v="71.286469999999994"/>
    <n v="31.25"/>
    <n v="76.134879999999995"/>
    <n v="0"/>
    <n v="0"/>
    <n v="0"/>
    <n v="28.713529999999999"/>
    <n v="68.75"/>
    <n v="23.865120000000001"/>
    <n v="0"/>
    <n v="0"/>
    <n v="0"/>
    <n v="0"/>
    <n v="0"/>
    <n v="0"/>
    <n v="0"/>
    <n v="0"/>
    <n v="0"/>
    <n v="6.3479619999999999"/>
    <n v="18"/>
    <n v="5.7126219999999996"/>
    <n v="0"/>
    <n v="0"/>
    <n v="0"/>
    <n v="52.89969"/>
    <n v="30"/>
    <n v="78.711550000000003"/>
    <n v="0"/>
    <n v="0"/>
    <n v="0"/>
    <n v="40.75235"/>
    <n v="52"/>
    <n v="15.57582"/>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73.687889999999996"/>
    <n v="26.312110000000001"/>
    <s v="Heat Pump"/>
    <s v="Electricity"/>
    <s v="None"/>
    <s v="10-19 Years"/>
    <s v="Heat Pump"/>
    <s v="Electricity"/>
    <s v="None"/>
    <s v="10-19 Years"/>
    <s v="NA"/>
    <s v="NA"/>
    <s v="NA"/>
    <s v="NA"/>
    <s v="NA"/>
    <s v="NA"/>
    <s v="NA"/>
    <s v="NA"/>
    <s v="DX - Air"/>
    <s v="10-19 Years"/>
    <s v="DX - Air"/>
    <s v="10-19 Years"/>
    <s v="NA"/>
    <s v="NA"/>
    <s v="NA"/>
    <s v="NA"/>
    <s v="NA"/>
    <s v="NA"/>
    <s v="NA"/>
    <b v="0"/>
    <b v="0"/>
    <b v="0"/>
    <b v="0"/>
    <b v="0"/>
    <b v="1"/>
    <b v="0"/>
    <b v="0"/>
    <b v="0"/>
    <b v="0"/>
    <b v="0"/>
    <n v="398.9"/>
    <n v="10.492100000000001"/>
    <n v="14"/>
    <n v="100"/>
    <n v="0"/>
    <n v="0"/>
    <n v="0"/>
    <n v="0"/>
    <n v="0"/>
    <n v="100"/>
    <n v="0"/>
    <s v="NA"/>
    <s v="NA"/>
    <s v="NA"/>
    <s v="NA"/>
    <s v="NA"/>
    <s v="NA"/>
    <s v="NA"/>
    <s v="NA"/>
    <s v="NA"/>
    <b v="0"/>
    <n v="0"/>
    <s v="NA"/>
    <s v="NA"/>
    <b v="1"/>
    <n v="72"/>
    <s v="NA"/>
    <b v="0"/>
    <n v="0"/>
    <s v="NA"/>
    <s v="NA"/>
    <s v="NA"/>
    <s v="NA"/>
    <s v="NA"/>
    <n v="1"/>
    <s v="NA"/>
    <s v="NA"/>
    <s v="NA"/>
    <b v="0"/>
    <b v="0"/>
    <b v="0"/>
    <b v="1"/>
    <b v="0"/>
    <b v="0"/>
    <n v="900"/>
    <s v="E"/>
    <s v="E"/>
    <s v="N"/>
    <s v="N"/>
    <s v="G"/>
    <s v="N"/>
    <s v="N"/>
    <s v="NA"/>
    <s v="NA"/>
    <s v="NA"/>
    <b v="1"/>
    <s v="S"/>
    <s v="NA"/>
    <s v="NA"/>
    <s v="NA"/>
    <n v="44"/>
    <s v="NA"/>
    <n v="100"/>
    <x v="0"/>
    <n v="0"/>
    <s v="N"/>
    <n v="0"/>
    <n v="0"/>
    <n v="0"/>
    <b v="0"/>
    <b v="0"/>
    <s v="None"/>
    <b v="0"/>
    <b v="0"/>
    <s v="None"/>
    <n v="0"/>
    <n v="0"/>
    <n v="0"/>
    <n v="0"/>
    <n v="0"/>
    <n v="48"/>
    <n v="0"/>
    <n v="0"/>
    <n v="0"/>
    <n v="0.5"/>
    <n v="16.342089999999999"/>
    <n v="15.67981"/>
    <s v="actual"/>
    <n v="541887.5"/>
    <n v="519926.7"/>
    <n v="63061.13"/>
    <n v="48011.87"/>
    <n v="45957.33"/>
    <n v="38817.519999999997"/>
    <n v="38365.019999999997"/>
    <n v="37156.949999999997"/>
    <n v="43715.86"/>
    <n v="40867.800000000003"/>
    <n v="37580.089999999997"/>
    <n v="41006.1"/>
    <n v="47219.45"/>
    <n v="60128.38"/>
    <n v="57902.98"/>
    <n v="48488.639999999999"/>
    <n v="47146.559999999998"/>
    <n v="40022.31"/>
    <n v="35421.08"/>
    <n v="33016.25"/>
    <n v="38381.21"/>
    <n v="37593.440000000002"/>
    <n v="33831.1"/>
    <n v="41537.199999999997"/>
    <n v="49114.41"/>
    <n v="57471.49"/>
    <n v="0.30435699999999999"/>
    <n v="0.30119000000000001"/>
    <s v="actual"/>
    <n v="10092.17"/>
    <n v="9987.1730000000007"/>
    <n v="1180.172"/>
    <n v="970.03229999999996"/>
    <n v="973.40110000000004"/>
    <n v="820.83330000000001"/>
    <n v="663.15269999999998"/>
    <n v="548.67740000000003"/>
    <n v="566.59069999999997"/>
    <n v="587.41589999999997"/>
    <n v="688.57399999999996"/>
    <n v="873.21540000000005"/>
    <n v="1042.232"/>
    <n v="1177.875"/>
    <n v="1184.9760000000001"/>
    <n v="989.58600000000001"/>
    <n v="957.15089999999998"/>
    <n v="807.59310000000005"/>
    <n v="698.64480000000003"/>
    <n v="583.03219999999999"/>
    <n v="560.2527"/>
    <n v="562.86389999999994"/>
    <n v="628.7278"/>
    <n v="838.34259999999995"/>
    <n v="1000.167"/>
    <n v="1175.837"/>
  </r>
  <r>
    <x v="327"/>
    <x v="0"/>
    <s v="core"/>
    <x v="8"/>
    <x v="1"/>
    <s v="&lt;20,001"/>
    <s v="urban"/>
    <n v="4"/>
    <n v="334.46519999999998"/>
    <n v="4776163"/>
    <n v="4776163"/>
    <n v="4776163"/>
    <n v="2006"/>
    <n v="2006"/>
    <s v="2004-2013"/>
    <s v="F"/>
    <m/>
    <s v="Pharmacy"/>
    <m/>
    <s v="Dry Goods Retail"/>
    <s v="Mercantile - Retail"/>
    <s v="Small Box"/>
    <b v="0"/>
    <s v="Sales"/>
    <n v="72"/>
    <s v="Office"/>
    <n v="15"/>
    <s v="Storage - Low Bay"/>
    <n v="13"/>
    <n v="0"/>
    <n v="0"/>
    <n v="0"/>
    <n v="14280"/>
    <n v="14280"/>
    <n v="0"/>
    <x v="0"/>
    <n v="100"/>
    <n v="0"/>
    <n v="100"/>
    <n v="100"/>
    <n v="100"/>
    <n v="0"/>
    <n v="0"/>
    <n v="1"/>
    <n v="0"/>
    <n v="64"/>
    <s v="S"/>
    <n v="0"/>
    <n v="4778"/>
    <n v="247"/>
    <s v="&lt; 6000 HDD"/>
    <n v="100"/>
    <n v="0"/>
    <n v="0"/>
    <s v="No"/>
    <n v="112"/>
    <n v="112"/>
    <n v="112"/>
    <n v="112"/>
    <n v="1"/>
    <n v="1"/>
    <n v="0"/>
    <s v="80-119 Hrs/Wk"/>
    <n v="52"/>
    <b v="1"/>
    <b v="1"/>
    <b v="0"/>
    <b v="0"/>
    <b v="0"/>
    <b v="0"/>
    <b v="0"/>
    <b v="0"/>
    <b v="0"/>
    <s v="NA"/>
    <s v="NA"/>
    <s v="NA"/>
    <s v="NA"/>
    <s v="Yes"/>
    <n v="0"/>
    <s v="NA"/>
    <s v="No"/>
    <s v="Yes"/>
    <n v="0"/>
    <s v="NA"/>
    <s v="No"/>
    <s v="No"/>
    <s v="NA"/>
    <s v="NA"/>
    <s v="No"/>
    <s v="Unknown"/>
    <s v="NA"/>
    <s v="NA"/>
    <s v="No"/>
    <s v="Unknown"/>
    <s v="NA"/>
    <s v="NA"/>
    <s v="No"/>
    <s v="Yes"/>
    <n v="3"/>
    <n v="50"/>
    <s v="No"/>
    <s v="No"/>
    <s v="NA"/>
    <s v="NA"/>
    <s v="No"/>
    <s v="No"/>
    <s v="NA"/>
    <s v="NA"/>
    <s v="No"/>
    <n v="596"/>
    <n v="0"/>
    <n v="9"/>
    <n v="5364"/>
    <n v="2"/>
    <n v="100"/>
    <n v="0"/>
    <n v="0"/>
    <n v="0"/>
    <n v="0"/>
    <n v="0"/>
    <n v="0"/>
    <n v="0"/>
    <n v="0"/>
    <n v="0"/>
    <n v="100"/>
    <n v="0"/>
    <n v="0"/>
    <n v="107.28"/>
    <n v="0"/>
    <n v="100"/>
    <n v="0"/>
    <s v="P"/>
    <n v="0"/>
    <s v="Age of Building"/>
    <n v="100"/>
    <n v="0"/>
    <n v="0"/>
    <n v="0"/>
    <n v="100"/>
    <n v="0"/>
    <n v="0"/>
    <n v="0"/>
    <n v="0"/>
    <n v="14280"/>
    <n v="100"/>
    <n v="0"/>
    <n v="0"/>
    <n v="0"/>
    <b v="0"/>
    <n v="0"/>
    <n v="100"/>
    <n v="0"/>
    <n v="0"/>
    <n v="0"/>
    <n v="1.32623"/>
    <n v="1.32623"/>
    <s v="NA"/>
    <n v="6.8630000000000002E-3"/>
    <n v="1.5162929999999999"/>
    <n v="18938.57"/>
    <s v="NA"/>
    <n v="98"/>
    <n v="21652.66"/>
    <n v="11.96659"/>
    <n v="12.641719999999999"/>
    <s v="Y"/>
    <n v="60"/>
    <n v="0"/>
    <n v="0"/>
    <n v="0"/>
    <n v="95.28192"/>
    <n v="91.985969999999995"/>
    <n v="97.226010000000002"/>
    <n v="0"/>
    <n v="0"/>
    <n v="0"/>
    <n v="4.5179999999999998"/>
    <n v="6.545331"/>
    <n v="2.5645899999999999"/>
    <n v="0"/>
    <n v="0"/>
    <n v="0"/>
    <n v="0"/>
    <n v="0"/>
    <n v="0"/>
    <n v="0.20008400000000001"/>
    <n v="1.4686969999999999"/>
    <n v="0.209401"/>
    <n v="0"/>
    <n v="0"/>
    <n v="0"/>
    <n v="0"/>
    <n v="0"/>
    <n v="0"/>
    <n v="100"/>
    <n v="100"/>
    <n v="100"/>
    <n v="0"/>
    <n v="0"/>
    <n v="0"/>
    <n v="0"/>
    <n v="0"/>
    <n v="0"/>
    <n v="100"/>
    <n v="100"/>
    <n v="100"/>
    <s v="NA"/>
    <s v="NA"/>
    <s v="NA"/>
    <s v="NA"/>
    <s v="NA"/>
    <s v="NA"/>
    <s v="NA"/>
    <s v="NA"/>
    <s v="NA"/>
    <s v="NA"/>
    <s v="NA"/>
    <s v="NA"/>
    <s v="NA"/>
    <s v="NA"/>
    <s v="NA"/>
    <s v="NA"/>
    <s v="NA"/>
    <s v="NA"/>
    <s v="NA"/>
    <s v="NA"/>
    <s v="NA"/>
    <s v="NA"/>
    <s v="NA"/>
    <s v="NA"/>
    <n v="7.3024930000000001"/>
    <n v="12.91371"/>
    <n v="7.3024930000000001"/>
    <n v="92.697509999999994"/>
    <n v="87.086290000000005"/>
    <n v="92.697509999999994"/>
    <n v="0"/>
    <n v="0"/>
    <n v="0"/>
    <n v="0"/>
    <n v="0"/>
    <n v="0"/>
    <s v="NA"/>
    <s v="NA"/>
    <s v="NA"/>
    <s v="NA"/>
    <s v="NA"/>
    <s v="NA"/>
    <s v="NA"/>
    <s v="NA"/>
    <s v="NA"/>
    <s v="NA"/>
    <s v="NA"/>
    <s v="NA"/>
    <n v="0"/>
    <n v="0"/>
    <n v="0"/>
    <n v="88.32396"/>
    <n v="80.107169999999996"/>
    <n v="90.126090000000005"/>
    <n v="0"/>
    <n v="0"/>
    <n v="0"/>
    <n v="6.9579560000000003"/>
    <n v="11.8788"/>
    <n v="7.0999230000000004"/>
    <n v="4.7180840000000002"/>
    <n v="8.0140279999999997"/>
    <n v="2.7739919999999998"/>
    <s v="NA"/>
    <s v="NA"/>
    <s v="NA"/>
    <s v="NA"/>
    <s v="NA"/>
    <s v="NA"/>
    <s v="NA"/>
    <s v="NA"/>
    <s v="NA"/>
    <s v="NA"/>
    <s v="NA"/>
    <s v="NA"/>
    <s v="NA"/>
    <s v="NA"/>
    <s v="NA"/>
    <b v="0"/>
    <n v="0"/>
    <b v="1"/>
    <n v="19.50807"/>
    <b v="0"/>
    <n v="0"/>
    <b v="1"/>
    <n v="2.8731260000000001"/>
    <b v="1"/>
    <n v="0.36418800000000001"/>
    <b v="0"/>
    <n v="0"/>
    <b v="0"/>
    <n v="0"/>
    <b v="1"/>
    <n v="77.25461"/>
    <n v="3.1009060000000002"/>
    <n v="23.809519999999999"/>
    <n v="0.83099800000000001"/>
    <n v="45.320819999999998"/>
    <n v="14.28571"/>
    <n v="47.282020000000003"/>
    <n v="0"/>
    <n v="0"/>
    <n v="0"/>
    <n v="51.578279999999999"/>
    <n v="61.904760000000003"/>
    <n v="51.886980000000001"/>
    <n v="0"/>
    <n v="0"/>
    <n v="0"/>
    <n v="0"/>
    <n v="0"/>
    <n v="0"/>
    <n v="0"/>
    <n v="0"/>
    <n v="0"/>
    <n v="0"/>
    <n v="0"/>
    <n v="0"/>
    <n v="0"/>
    <n v="0"/>
    <n v="0"/>
    <n v="94.418369999999996"/>
    <n v="57.142859999999999"/>
    <n v="98.504199999999997"/>
    <n v="0"/>
    <n v="0"/>
    <n v="0"/>
    <n v="5.5816309999999998"/>
    <n v="42.857140000000001"/>
    <n v="1.495795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
    <s v="NA"/>
    <s v="NA"/>
    <n v="100"/>
    <n v="0"/>
    <s v="Electric Resistance"/>
    <s v="Electricity"/>
    <s v="None"/>
    <s v="5-9 Years"/>
    <s v="None"/>
    <s v="NA"/>
    <s v="NA"/>
    <s v="NA"/>
    <s v="NA"/>
    <s v="NA"/>
    <s v="NA"/>
    <s v="NA"/>
    <s v="NA"/>
    <s v="NA"/>
    <s v="NA"/>
    <s v="NA"/>
    <s v="DX - Air"/>
    <s v="5-9 Years"/>
    <s v="None"/>
    <s v="NA"/>
    <s v="NA"/>
    <s v="NA"/>
    <s v="NA"/>
    <s v="NA"/>
    <s v="NA"/>
    <s v="NA"/>
    <s v="NA"/>
    <b v="1"/>
    <b v="0"/>
    <b v="0"/>
    <b v="0"/>
    <b v="0"/>
    <b v="0"/>
    <b v="0"/>
    <b v="0"/>
    <b v="0"/>
    <b v="0"/>
    <b v="0"/>
    <n v="63.672260000000001"/>
    <n v="7"/>
    <n v="7"/>
    <n v="100"/>
    <n v="0"/>
    <n v="0"/>
    <n v="0"/>
    <n v="0"/>
    <n v="0"/>
    <n v="100"/>
    <n v="0"/>
    <s v="NA"/>
    <s v="NA"/>
    <s v="NA"/>
    <s v="NA"/>
    <s v="NA"/>
    <s v="NA"/>
    <s v="NA"/>
    <s v="NA"/>
    <s v="NA"/>
    <b v="1"/>
    <n v="34.5"/>
    <n v="100"/>
    <s v="LED"/>
    <b v="1"/>
    <n v="274"/>
    <s v="CFL"/>
    <b v="0"/>
    <n v="0"/>
    <s v="NA"/>
    <s v="NA"/>
    <s v="NA"/>
    <s v="NA"/>
    <s v="NA"/>
    <s v="NA"/>
    <s v="NA"/>
    <s v="NA"/>
    <s v="NA"/>
    <s v="NA"/>
    <s v="NA"/>
    <s v="NA"/>
    <s v="NA"/>
    <s v="NA"/>
    <s v="NA"/>
    <s v="NA"/>
    <s v="NA"/>
    <s v="NA"/>
    <s v="NA"/>
    <s v="NA"/>
    <s v="NA"/>
    <s v="NA"/>
    <s v="NA"/>
    <n v="0"/>
    <n v="0"/>
    <n v="0"/>
    <s v="NA"/>
    <s v="NA"/>
    <s v="NA"/>
    <s v="NA"/>
    <s v="NA"/>
    <n v="0"/>
    <n v="0"/>
    <n v="0"/>
    <x v="1"/>
    <s v="NA"/>
    <s v="NA"/>
    <n v="0"/>
    <n v="0"/>
    <n v="0"/>
    <s v="NA"/>
    <s v="NA"/>
    <s v="NA"/>
    <s v="NA"/>
    <s v="NA"/>
    <s v="NA"/>
    <n v="8"/>
    <n v="0"/>
    <n v="0"/>
    <n v="0"/>
    <n v="0"/>
    <n v="0"/>
    <n v="1"/>
    <n v="0"/>
    <n v="0"/>
    <n v="0"/>
    <n v="26.370100000000001"/>
    <n v="25.95121"/>
    <s v="actual"/>
    <n v="376565.1"/>
    <n v="370583.3"/>
    <n v="31883.72"/>
    <n v="26919.759999999998"/>
    <n v="30038.66"/>
    <n v="27664.61"/>
    <n v="27585.32"/>
    <n v="27326.7"/>
    <n v="28740.23"/>
    <n v="29720.83"/>
    <n v="28432.06"/>
    <n v="30107.33"/>
    <n v="29476.45"/>
    <n v="58669.38"/>
    <n v="37678.76"/>
    <n v="32324.22"/>
    <n v="33533.33"/>
    <n v="30334.84"/>
    <n v="28433.01"/>
    <n v="25892.83"/>
    <n v="27818.7"/>
    <n v="27639.07"/>
    <n v="26290.84"/>
    <n v="29682.15"/>
    <n v="33334.06"/>
    <n v="37621.449999999997"/>
    <n v="0.20535900000000001"/>
    <n v="0.25383899999999998"/>
    <s v="actual"/>
    <n v="2932.5329999999999"/>
    <n v="3624.8180000000002"/>
    <n v="781.82349999999997"/>
    <n v="560.31029999999998"/>
    <n v="329.88319999999999"/>
    <n v="121.9444"/>
    <n v="55.797550000000001"/>
    <n v="56.345770000000002"/>
    <n v="64.652079999999998"/>
    <n v="63.859769999999997"/>
    <n v="33.884320000000002"/>
    <n v="67.122579999999999"/>
    <n v="295.2"/>
    <n v="501.7097"/>
    <n v="592.50369999999998"/>
    <n v="467.32690000000002"/>
    <n v="427.87720000000002"/>
    <n v="330.01170000000002"/>
    <n v="216.21449999999999"/>
    <n v="106.2107"/>
    <n v="38.691020000000002"/>
    <n v="33.380490000000002"/>
    <n v="100.14149999999999"/>
    <n v="273.11309999999997"/>
    <n v="449.11930000000001"/>
    <n v="590.2278"/>
  </r>
  <r>
    <x v="328"/>
    <x v="2"/>
    <s v="core"/>
    <x v="8"/>
    <x v="0"/>
    <s v="&lt;20,001"/>
    <s v="rural"/>
    <n v="7"/>
    <n v="1200.95"/>
    <n v="1297026"/>
    <n v="1297026"/>
    <n v="1297026"/>
    <n v="1994"/>
    <n v="1994"/>
    <s v="1981-2003"/>
    <s v="F"/>
    <m/>
    <s v="Other Specialty Merchandise"/>
    <s v="Chocolate Shop"/>
    <s v="Dry Goods Retail"/>
    <s v="Mercantile - Retail"/>
    <s v="Small Box"/>
    <b v="0"/>
    <s v="Sales"/>
    <n v="73"/>
    <s v="Storage - Low Bay"/>
    <n v="27"/>
    <s v="NA"/>
    <n v="0"/>
    <n v="0"/>
    <n v="0"/>
    <s v="NA"/>
    <n v="1080"/>
    <n v="1080"/>
    <s v="NA"/>
    <x v="4"/>
    <n v="100"/>
    <n v="0"/>
    <n v="0"/>
    <n v="100"/>
    <n v="0"/>
    <n v="0"/>
    <n v="0"/>
    <n v="1"/>
    <n v="0"/>
    <n v="7"/>
    <s v="S"/>
    <n v="0"/>
    <n v="5553"/>
    <n v="779"/>
    <s v="&lt; 6000 HDD"/>
    <n v="0"/>
    <n v="100"/>
    <n v="1"/>
    <s v="No"/>
    <n v="28"/>
    <n v="28"/>
    <n v="168"/>
    <n v="28"/>
    <n v="1"/>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124"/>
    <s v="NA"/>
    <n v="9"/>
    <n v="1116"/>
    <n v="22"/>
    <n v="0"/>
    <n v="0"/>
    <n v="0"/>
    <n v="0"/>
    <n v="0"/>
    <n v="100"/>
    <n v="0"/>
    <n v="0"/>
    <n v="0"/>
    <n v="100"/>
    <n v="0"/>
    <n v="0"/>
    <n v="0"/>
    <n v="245.52"/>
    <n v="100"/>
    <n v="0"/>
    <n v="0"/>
    <s v="P"/>
    <n v="0"/>
    <s v="Age of Building"/>
    <n v="100"/>
    <n v="0"/>
    <n v="0"/>
    <n v="0"/>
    <n v="100"/>
    <n v="0"/>
    <n v="0"/>
    <n v="0"/>
    <n v="0"/>
    <n v="1153.7"/>
    <n v="0"/>
    <n v="0"/>
    <n v="100"/>
    <n v="0"/>
    <b v="0"/>
    <n v="0"/>
    <n v="100"/>
    <n v="0"/>
    <n v="0"/>
    <n v="0"/>
    <n v="1.3899900000000001"/>
    <n v="1.3899900000000001"/>
    <s v="NA"/>
    <n v="0"/>
    <n v="0.28240700000000002"/>
    <n v="1501.19"/>
    <s v="NA"/>
    <n v="0"/>
    <n v="305"/>
    <n v="8.5341780000000007"/>
    <n v="9"/>
    <s v="Y"/>
    <n v="0"/>
    <n v="0"/>
    <n v="0"/>
    <n v="0"/>
    <n v="37.25647"/>
    <n v="52.856079999999999"/>
    <n v="71.536330000000007"/>
    <n v="0"/>
    <n v="0"/>
    <n v="0"/>
    <n v="0"/>
    <n v="0"/>
    <n v="0"/>
    <n v="0"/>
    <n v="0"/>
    <n v="0"/>
    <n v="0"/>
    <n v="0"/>
    <n v="0"/>
    <n v="0"/>
    <n v="0"/>
    <n v="0"/>
    <n v="62.74353"/>
    <n v="47.143920000000001"/>
    <n v="28.46367"/>
    <n v="0"/>
    <n v="0"/>
    <n v="0"/>
    <n v="0"/>
    <n v="0"/>
    <n v="0"/>
    <n v="100"/>
    <n v="100"/>
    <n v="100"/>
    <s v="NA"/>
    <s v="NA"/>
    <s v="NA"/>
    <s v="NA"/>
    <s v="NA"/>
    <s v="NA"/>
    <n v="0"/>
    <n v="0"/>
    <n v="0"/>
    <n v="57.725650000000002"/>
    <n v="75.255700000000004"/>
    <n v="57.725650000000002"/>
    <n v="0"/>
    <n v="0"/>
    <n v="0"/>
    <n v="42.274349999999998"/>
    <n v="24.744299999999999"/>
    <n v="42.274349999999998"/>
    <n v="0"/>
    <n v="0"/>
    <n v="0"/>
    <n v="0"/>
    <n v="0"/>
    <n v="0"/>
    <s v="NA"/>
    <s v="NA"/>
    <s v="NA"/>
    <s v="NA"/>
    <s v="NA"/>
    <s v="NA"/>
    <n v="0"/>
    <n v="0"/>
    <n v="0"/>
    <n v="100"/>
    <n v="100"/>
    <n v="100"/>
    <n v="0"/>
    <n v="0"/>
    <n v="0"/>
    <n v="0"/>
    <n v="0"/>
    <n v="0"/>
    <s v="NA"/>
    <s v="NA"/>
    <s v="NA"/>
    <s v="NA"/>
    <s v="NA"/>
    <s v="NA"/>
    <s v="NA"/>
    <s v="NA"/>
    <s v="NA"/>
    <s v="NA"/>
    <s v="NA"/>
    <s v="NA"/>
    <n v="0"/>
    <n v="0"/>
    <n v="0"/>
    <n v="37.25647"/>
    <n v="52.856079999999999"/>
    <n v="71.536330000000007"/>
    <n v="0"/>
    <n v="0"/>
    <n v="0"/>
    <n v="34.6462"/>
    <n v="17.618690000000001"/>
    <n v="15.71729"/>
    <n v="28.097329999999999"/>
    <n v="29.525220000000001"/>
    <n v="12.74638"/>
    <s v="NA"/>
    <s v="NA"/>
    <s v="NA"/>
    <s v="NA"/>
    <s v="NA"/>
    <s v="NA"/>
    <s v="NA"/>
    <s v="NA"/>
    <s v="NA"/>
    <s v="NA"/>
    <s v="NA"/>
    <s v="NA"/>
    <s v="NA"/>
    <s v="NA"/>
    <s v="NA"/>
    <b v="0"/>
    <n v="0"/>
    <b v="0"/>
    <n v="0"/>
    <b v="0"/>
    <n v="0"/>
    <b v="0"/>
    <n v="0"/>
    <b v="1"/>
    <n v="89.860500000000002"/>
    <b v="0"/>
    <n v="0"/>
    <b v="1"/>
    <n v="10.1395"/>
    <b v="0"/>
    <n v="0"/>
    <n v="100"/>
    <n v="100"/>
    <n v="100"/>
    <n v="0"/>
    <n v="0"/>
    <n v="0"/>
    <n v="0"/>
    <n v="0"/>
    <n v="0"/>
    <n v="0"/>
    <n v="0"/>
    <n v="0"/>
    <n v="0"/>
    <n v="0"/>
    <n v="0"/>
    <n v="0"/>
    <n v="0"/>
    <n v="0"/>
    <n v="0"/>
    <n v="0"/>
    <n v="0"/>
    <n v="34.426229999999997"/>
    <n v="87.5"/>
    <n v="55.279760000000003"/>
    <n v="0"/>
    <n v="0"/>
    <n v="0"/>
    <n v="0"/>
    <n v="0"/>
    <n v="0"/>
    <n v="0"/>
    <n v="0"/>
    <n v="0"/>
    <n v="65.573769999999996"/>
    <n v="12.5"/>
    <n v="44.720239999999997"/>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A"/>
    <s v="N"/>
    <s v="NA"/>
    <s v="NA"/>
    <n v="100"/>
    <n v="0"/>
    <s v="Heat Pump"/>
    <s v="Electricity"/>
    <s v="None"/>
    <s v="10-19 Years"/>
    <s v="None"/>
    <s v="NA"/>
    <s v="NA"/>
    <s v="NA"/>
    <s v="NA"/>
    <s v="NA"/>
    <s v="NA"/>
    <s v="NA"/>
    <s v="NA"/>
    <s v="NA"/>
    <s v="NA"/>
    <s v="NA"/>
    <s v="DX - Air"/>
    <s v="10-19 Years"/>
    <s v="DX - Air"/>
    <s v="20+ Years"/>
    <s v="NA"/>
    <s v="NA"/>
    <s v="NA"/>
    <s v="NA"/>
    <s v="NA"/>
    <s v="NA"/>
    <s v="NA"/>
    <b v="0"/>
    <b v="0"/>
    <b v="0"/>
    <b v="0"/>
    <b v="1"/>
    <b v="1"/>
    <b v="0"/>
    <b v="1"/>
    <b v="0"/>
    <b v="0"/>
    <b v="0"/>
    <n v="4.8155489999999999"/>
    <n v="20"/>
    <n v="20"/>
    <n v="100"/>
    <n v="0"/>
    <n v="0"/>
    <n v="0"/>
    <n v="0"/>
    <n v="100"/>
    <n v="0"/>
    <n v="0"/>
    <s v="NA"/>
    <s v="NA"/>
    <s v="NA"/>
    <s v="NA"/>
    <s v="NA"/>
    <s v="NA"/>
    <s v="NA"/>
    <s v="NA"/>
    <s v="NA"/>
    <s v="NA"/>
    <s v="NA"/>
    <s v="NA"/>
    <s v="NA"/>
    <s v="NA"/>
    <s v="NA"/>
    <s v="NA"/>
    <s v="NA"/>
    <s v="NA"/>
    <s v="NA"/>
    <s v="NA"/>
    <n v="3"/>
    <n v="0"/>
    <n v="1"/>
    <n v="1"/>
    <n v="2"/>
    <n v="0"/>
    <n v="0"/>
    <b v="0"/>
    <b v="0"/>
    <b v="0"/>
    <b v="0"/>
    <b v="1"/>
    <b v="0"/>
    <n v="79"/>
    <s v="N"/>
    <s v="N"/>
    <s v="N"/>
    <s v="N"/>
    <s v="N"/>
    <s v="N"/>
    <s v="N"/>
    <n v="0"/>
    <n v="0"/>
    <n v="0"/>
    <b v="0"/>
    <s v="N"/>
    <n v="0"/>
    <n v="0"/>
    <n v="0"/>
    <n v="0"/>
    <n v="0"/>
    <n v="0"/>
    <x v="0"/>
    <n v="0"/>
    <s v="N"/>
    <n v="0"/>
    <n v="0"/>
    <n v="0"/>
    <b v="0"/>
    <b v="0"/>
    <s v="None"/>
    <b v="0"/>
    <b v="0"/>
    <s v="None"/>
    <n v="0"/>
    <n v="0"/>
    <n v="0"/>
    <n v="0"/>
    <n v="0"/>
    <n v="0"/>
    <n v="0"/>
    <n v="0"/>
    <n v="0"/>
    <n v="0"/>
    <n v="28.609760000000001"/>
    <n v="32.741439999999997"/>
    <s v="actual"/>
    <n v="30898.54"/>
    <n v="35360.76"/>
    <n v="2122.0050000000001"/>
    <n v="2062.4029999999998"/>
    <n v="2311.5920000000001"/>
    <n v="2668.0949999999998"/>
    <n v="3183.8209999999999"/>
    <n v="3024.4110000000001"/>
    <n v="3634.3209999999999"/>
    <n v="3426.5169999999998"/>
    <n v="2614.3449999999998"/>
    <n v="2165.4549999999999"/>
    <n v="1842.4939999999999"/>
    <n v="1843.0809999999999"/>
    <n v="2881.8270000000002"/>
    <n v="2602.9409999999998"/>
    <n v="2881.8270000000002"/>
    <n v="2794.3710000000001"/>
    <n v="2949.7269999999999"/>
    <n v="3025.5970000000002"/>
    <n v="3397.4989999999998"/>
    <n v="3336.94"/>
    <n v="2935.6759999999999"/>
    <n v="2883.6619999999998"/>
    <n v="2788.8649999999998"/>
    <n v="2881.8270000000002"/>
    <n v="0.109107"/>
    <n v="0.161218"/>
    <s v="actual"/>
    <n v="117.8351"/>
    <n v="174.11510000000001"/>
    <n v="29.357060000000001"/>
    <n v="21.677420000000001"/>
    <n v="1.9175260000000001"/>
    <n v="1.8556699999999999"/>
    <n v="3.1076069999999998"/>
    <n v="1.372549"/>
    <n v="1.418301"/>
    <n v="1.418301"/>
    <n v="1.372549"/>
    <n v="1.520697"/>
    <n v="9.4989109999999997"/>
    <n v="43.318460000000002"/>
    <n v="33.769480000000001"/>
    <n v="24.927330000000001"/>
    <n v="19.5656"/>
    <n v="12.13444"/>
    <n v="5.6125689999999997"/>
    <n v="1.975374"/>
    <n v="0.53303699999999998"/>
    <n v="0.40761700000000001"/>
    <n v="3.9821019999999998"/>
    <n v="13.231870000000001"/>
    <n v="24.331579999999999"/>
    <n v="33.644060000000003"/>
  </r>
  <r>
    <x v="329"/>
    <x v="2"/>
    <s v="core"/>
    <x v="9"/>
    <x v="0"/>
    <s v="All Sizes"/>
    <s v="rural"/>
    <n v="39"/>
    <n v="852.57399999999996"/>
    <n v="12260015"/>
    <n v="1961602"/>
    <n v="1961602"/>
    <n v="1978"/>
    <n v="1978"/>
    <s v="Pre-1980"/>
    <s v="F"/>
    <m/>
    <s v="Other Warehouse"/>
    <s v="Lighting/Electrical Storage Warehouse/Small Retail"/>
    <s v="Warehouse"/>
    <s v="Warehouse and Storage"/>
    <s v="Warehouse"/>
    <b v="0"/>
    <s v="Warehouse - High Bay"/>
    <n v="84"/>
    <s v="Sales"/>
    <n v="9"/>
    <s v="Office"/>
    <n v="6"/>
    <n v="0"/>
    <n v="0"/>
    <n v="0"/>
    <n v="14380"/>
    <n v="14380"/>
    <n v="0"/>
    <x v="0"/>
    <n v="16"/>
    <n v="0"/>
    <n v="0"/>
    <n v="16"/>
    <n v="0"/>
    <n v="0"/>
    <n v="84"/>
    <n v="1"/>
    <n v="0"/>
    <n v="0"/>
    <s v="S"/>
    <n v="0"/>
    <n v="5553"/>
    <n v="779"/>
    <s v="&lt; 6000 HDD"/>
    <n v="0"/>
    <n v="100"/>
    <n v="1"/>
    <s v="No"/>
    <n v="50"/>
    <n v="50"/>
    <n v="55"/>
    <n v="50"/>
    <n v="0"/>
    <n v="0"/>
    <n v="0"/>
    <s v="50-59 Hrs/Wk"/>
    <n v="52"/>
    <b v="1"/>
    <b v="0"/>
    <b v="0"/>
    <b v="0"/>
    <b v="0"/>
    <b v="0"/>
    <b v="0"/>
    <b v="0"/>
    <b v="0"/>
    <s v="NA"/>
    <s v="NA"/>
    <s v="NA"/>
    <s v="NA"/>
    <s v="No"/>
    <s v="NA"/>
    <s v="NA"/>
    <s v="Yes"/>
    <s v="No"/>
    <s v="NA"/>
    <s v="NA"/>
    <s v="Yes"/>
    <s v="No"/>
    <s v="NA"/>
    <s v="NA"/>
    <s v="Yes"/>
    <s v="No"/>
    <s v="NA"/>
    <s v="NA"/>
    <s v="No"/>
    <s v="No"/>
    <s v="NA"/>
    <s v="NA"/>
    <s v="No"/>
    <s v="No"/>
    <s v="NA"/>
    <s v="NA"/>
    <s v="No"/>
    <s v="No"/>
    <s v="NA"/>
    <s v="NA"/>
    <s v="No"/>
    <s v="No"/>
    <s v="NA"/>
    <s v="NA"/>
    <s v="No"/>
    <n v="379"/>
    <n v="0"/>
    <n v="20"/>
    <n v="7580"/>
    <n v="5.91"/>
    <n v="0"/>
    <n v="0"/>
    <n v="100"/>
    <n v="0"/>
    <n v="0"/>
    <n v="0"/>
    <n v="0"/>
    <n v="0"/>
    <n v="0"/>
    <n v="0"/>
    <n v="100"/>
    <n v="0"/>
    <n v="0"/>
    <n v="447.97800000000001"/>
    <n v="100"/>
    <n v="0"/>
    <n v="0"/>
    <s v="P"/>
    <n v="46.192889999999998"/>
    <s v="Age of Building"/>
    <n v="92.38579"/>
    <n v="0"/>
    <n v="7.6142130000000003"/>
    <n v="0"/>
    <n v="7.6142130000000003"/>
    <n v="0"/>
    <n v="0"/>
    <n v="0"/>
    <n v="92.38579"/>
    <n v="17189.25"/>
    <n v="0"/>
    <n v="100"/>
    <n v="0"/>
    <n v="0"/>
    <b v="0"/>
    <n v="0"/>
    <n v="0"/>
    <n v="100"/>
    <n v="0"/>
    <n v="0"/>
    <n v="0.957897"/>
    <n v="0.957897"/>
    <s v="NA"/>
    <n v="0"/>
    <n v="1.2517E-2"/>
    <n v="13774.57"/>
    <s v="NA"/>
    <n v="0"/>
    <n v="180"/>
    <n v="11.69454"/>
    <n v="17.71443"/>
    <s v="Y"/>
    <s v="NA"/>
    <n v="6.3984319999999997"/>
    <n v="4.4183079999999997"/>
    <n v="6.415152"/>
    <n v="34.498139999999999"/>
    <n v="53.51925"/>
    <n v="34.588279999999997"/>
    <n v="55.657589999999999"/>
    <n v="38.581890000000001"/>
    <n v="55.80303"/>
    <n v="0"/>
    <n v="0"/>
    <n v="0"/>
    <n v="0"/>
    <n v="0"/>
    <n v="0"/>
    <n v="3.29664"/>
    <n v="1.132692"/>
    <n v="3.040108"/>
    <n v="0.149199"/>
    <n v="2.3478620000000001"/>
    <n v="0.15342500000000001"/>
    <n v="0"/>
    <n v="0"/>
    <n v="0"/>
    <n v="0"/>
    <n v="0"/>
    <n v="0"/>
    <n v="0"/>
    <n v="0"/>
    <n v="0"/>
    <n v="100"/>
    <n v="100"/>
    <n v="100"/>
    <s v="NA"/>
    <s v="NA"/>
    <s v="NA"/>
    <s v="NA"/>
    <s v="NA"/>
    <s v="NA"/>
    <s v="NA"/>
    <s v="NA"/>
    <s v="NA"/>
    <s v="NA"/>
    <s v="NA"/>
    <s v="NA"/>
    <s v="NA"/>
    <s v="NA"/>
    <s v="NA"/>
    <s v="NA"/>
    <s v="NA"/>
    <s v="NA"/>
    <s v="NA"/>
    <s v="NA"/>
    <s v="NA"/>
    <s v="NA"/>
    <s v="NA"/>
    <s v="NA"/>
    <n v="0"/>
    <n v="0"/>
    <n v="0"/>
    <n v="100"/>
    <n v="100"/>
    <n v="100"/>
    <n v="0"/>
    <n v="0"/>
    <n v="0"/>
    <n v="18.986799999999999"/>
    <n v="27.513449999999999"/>
    <n v="18.986799999999999"/>
    <n v="2.0006780000000002"/>
    <n v="2.1821549999999998"/>
    <n v="2.0006780000000002"/>
    <n v="79.012519999999995"/>
    <n v="70.304389999999998"/>
    <n v="79.012519999999995"/>
    <n v="0"/>
    <n v="0"/>
    <n v="0"/>
    <n v="100"/>
    <n v="100"/>
    <n v="100"/>
    <n v="0"/>
    <n v="0"/>
    <n v="0"/>
    <n v="0"/>
    <n v="0"/>
    <n v="0"/>
    <n v="0"/>
    <n v="0"/>
    <n v="0"/>
    <n v="96.554159999999996"/>
    <n v="96.519450000000006"/>
    <n v="96.806470000000004"/>
    <n v="7.4215000000000003E-2"/>
    <n v="1.1678729999999999"/>
    <n v="7.6316999999999996E-2"/>
    <n v="0"/>
    <n v="0"/>
    <n v="0"/>
    <n v="3.3716249999999999"/>
    <n v="2.3126820000000001"/>
    <n v="3.117216"/>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100"/>
    <n v="100"/>
    <n v="10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6"/>
    <n v="0"/>
    <s v="Heat Pump"/>
    <s v="Electricity"/>
    <s v="None"/>
    <s v="20+ Years"/>
    <s v="None"/>
    <s v="NA"/>
    <s v="NA"/>
    <s v="NA"/>
    <s v="NA"/>
    <s v="NA"/>
    <s v="NA"/>
    <s v="NA"/>
    <s v="NA"/>
    <s v="NA"/>
    <s v="NA"/>
    <s v="NA"/>
    <s v="DX - Air"/>
    <s v="20+ Years"/>
    <s v="DX - Air"/>
    <s v="NA"/>
    <s v="NA"/>
    <s v="NA"/>
    <s v="NA"/>
    <s v="NA"/>
    <s v="NA"/>
    <s v="NA"/>
    <s v="NA"/>
    <b v="0"/>
    <b v="0"/>
    <b v="0"/>
    <b v="0"/>
    <b v="1"/>
    <b v="1"/>
    <b v="0"/>
    <b v="1"/>
    <b v="0"/>
    <b v="0"/>
    <b v="0"/>
    <n v="45.434530000000002"/>
    <n v="20"/>
    <n v="20"/>
    <n v="100"/>
    <n v="0"/>
    <n v="0"/>
    <n v="0"/>
    <n v="0"/>
    <n v="100"/>
    <n v="0"/>
    <n v="0"/>
    <s v="NA"/>
    <s v="NA"/>
    <s v="NA"/>
    <s v="NA"/>
    <s v="NA"/>
    <s v="NA"/>
    <s v="NA"/>
    <s v="NA"/>
    <s v="NA"/>
    <s v="NA"/>
    <s v="NA"/>
    <s v="NA"/>
    <s v="NA"/>
    <s v="NA"/>
    <s v="NA"/>
    <s v="NA"/>
    <s v="NA"/>
    <s v="NA"/>
    <s v="NA"/>
    <s v="NA"/>
    <n v="1"/>
    <n v="0"/>
    <n v="0"/>
    <n v="0"/>
    <n v="0"/>
    <n v="0"/>
    <n v="0"/>
    <b v="0"/>
    <b v="0"/>
    <b v="0"/>
    <b v="0"/>
    <b v="1"/>
    <b v="0"/>
    <n v="100"/>
    <s v="N"/>
    <s v="N"/>
    <s v="N"/>
    <s v="N"/>
    <s v="E"/>
    <s v="N"/>
    <s v="N"/>
    <s v="NA"/>
    <s v="NA"/>
    <s v="NA"/>
    <s v="NA"/>
    <s v="NA"/>
    <s v="NA"/>
    <s v="NA"/>
    <s v="NA"/>
    <n v="0"/>
    <n v="0"/>
    <n v="0"/>
    <x v="1"/>
    <s v="NA"/>
    <s v="NA"/>
    <n v="0"/>
    <n v="0"/>
    <n v="0"/>
    <s v="NA"/>
    <s v="NA"/>
    <s v="NA"/>
    <s v="NA"/>
    <s v="NA"/>
    <s v="NA"/>
    <n v="0"/>
    <n v="5"/>
    <n v="0"/>
    <n v="0"/>
    <n v="1"/>
    <n v="2"/>
    <n v="0"/>
    <n v="0"/>
    <n v="0"/>
    <n v="0"/>
    <n v="6.5242050000000003"/>
    <n v="6.329167"/>
    <s v="actual"/>
    <n v="93818.06"/>
    <n v="91013.43"/>
    <n v="11429.23"/>
    <n v="8076.5739999999996"/>
    <n v="6868.2539999999999"/>
    <n v="5925.5169999999998"/>
    <n v="6139.2179999999998"/>
    <n v="6217.3329999999996"/>
    <n v="7360"/>
    <n v="7660"/>
    <n v="6518.6210000000001"/>
    <n v="6369.3789999999999"/>
    <n v="9098.6669999999995"/>
    <n v="12155.27"/>
    <n v="11726.05"/>
    <n v="9139.6329999999998"/>
    <n v="8027.0240000000003"/>
    <n v="6040.1490000000003"/>
    <n v="4922.99"/>
    <n v="5198.2129999999997"/>
    <n v="7093.0870000000004"/>
    <n v="6588.02"/>
    <n v="5019.3639999999996"/>
    <n v="6391.8850000000002"/>
    <n v="9173.6270000000004"/>
    <n v="11693.39"/>
    <s v="NA"/>
    <s v="NA"/>
    <s v="no gas"/>
    <s v="NA"/>
    <s v="NA"/>
    <s v="NA"/>
    <s v="NA"/>
    <s v="NA"/>
    <s v="NA"/>
    <s v="NA"/>
    <s v="NA"/>
    <s v="NA"/>
    <s v="NA"/>
    <s v="NA"/>
    <s v="NA"/>
    <s v="NA"/>
    <s v="NA"/>
    <s v="NA"/>
    <s v="NA"/>
    <s v="NA"/>
    <s v="NA"/>
    <s v="NA"/>
    <s v="NA"/>
    <s v="NA"/>
    <s v="NA"/>
    <s v="NA"/>
    <s v="NA"/>
    <s v="NA"/>
    <s v="NA"/>
  </r>
  <r>
    <x v="330"/>
    <x v="1"/>
    <s v="core"/>
    <x v="6"/>
    <x v="0"/>
    <s v="&lt;20,001"/>
    <s v="rural"/>
    <n v="27"/>
    <n v="1117.498"/>
    <n v="5028740"/>
    <n v="5028740"/>
    <n v="5028740"/>
    <n v="1985"/>
    <n v="1985"/>
    <s v="1981-2003"/>
    <s v="F"/>
    <m/>
    <s v="Medical Office"/>
    <m/>
    <s v="Other Health"/>
    <s v="Health Care - Outpatient"/>
    <s v="OtherHealth"/>
    <b v="0"/>
    <s v="Office"/>
    <n v="100"/>
    <s v="NA"/>
    <n v="0"/>
    <s v="NA"/>
    <n v="0"/>
    <n v="0"/>
    <n v="0"/>
    <n v="0"/>
    <n v="4500"/>
    <n v="4500"/>
    <n v="0"/>
    <x v="4"/>
    <n v="100"/>
    <n v="0"/>
    <n v="100"/>
    <n v="100"/>
    <n v="100"/>
    <n v="0"/>
    <n v="0"/>
    <n v="1"/>
    <n v="0"/>
    <n v="20"/>
    <s v="S"/>
    <n v="0"/>
    <n v="7976"/>
    <n v="104"/>
    <s v="6000-8000 HDD"/>
    <n v="100"/>
    <n v="0"/>
    <n v="0"/>
    <s v="No"/>
    <n v="48"/>
    <n v="48"/>
    <n v="48"/>
    <n v="48"/>
    <n v="0"/>
    <n v="0"/>
    <n v="0"/>
    <s v="40-49 Hrs/Wk"/>
    <n v="52"/>
    <b v="1"/>
    <b v="1"/>
    <b v="0"/>
    <b v="0"/>
    <b v="0"/>
    <b v="0"/>
    <b v="0"/>
    <b v="0"/>
    <b v="0"/>
    <s v="NA"/>
    <s v="NA"/>
    <s v="NA"/>
    <s v="NA"/>
    <s v="Yes"/>
    <n v="21"/>
    <n v="100"/>
    <s v="No"/>
    <s v="Yes"/>
    <n v="21"/>
    <n v="100"/>
    <s v="No"/>
    <s v="No"/>
    <s v="NA"/>
    <s v="NA"/>
    <s v="No"/>
    <s v="Yes"/>
    <n v="21"/>
    <n v="100"/>
    <s v="No"/>
    <s v="Yes"/>
    <n v="21"/>
    <n v="100"/>
    <s v="No"/>
    <s v="No"/>
    <s v="NA"/>
    <s v="NA"/>
    <s v="No"/>
    <s v="Yes"/>
    <n v="2"/>
    <n v="75"/>
    <s v="No"/>
    <s v="Yes"/>
    <n v="10"/>
    <n v="100"/>
    <s v="No"/>
    <n v="280"/>
    <n v="0"/>
    <n v="8"/>
    <n v="2240"/>
    <n v="20"/>
    <n v="0"/>
    <n v="0"/>
    <n v="0"/>
    <n v="100"/>
    <n v="0"/>
    <n v="0"/>
    <n v="0"/>
    <n v="0"/>
    <n v="0"/>
    <n v="100"/>
    <n v="0"/>
    <n v="0"/>
    <n v="0"/>
    <n v="448"/>
    <n v="0"/>
    <n v="100"/>
    <n v="0"/>
    <s v="P"/>
    <n v="15"/>
    <s v="0-5 years"/>
    <n v="0"/>
    <n v="0"/>
    <n v="100"/>
    <n v="0"/>
    <n v="0"/>
    <n v="0"/>
    <n v="0"/>
    <n v="100"/>
    <n v="0"/>
    <n v="4500"/>
    <n v="100"/>
    <n v="0"/>
    <n v="0"/>
    <n v="0"/>
    <b v="0"/>
    <n v="0"/>
    <n v="100"/>
    <n v="0"/>
    <n v="0"/>
    <n v="0"/>
    <n v="1.806667"/>
    <n v="1.806667"/>
    <s v="NA"/>
    <n v="0"/>
    <n v="0.06"/>
    <n v="8130"/>
    <s v="NA"/>
    <n v="0"/>
    <n v="270"/>
    <n v="8"/>
    <n v="8"/>
    <s v="Y"/>
    <n v="50"/>
    <n v="0"/>
    <n v="0"/>
    <n v="0"/>
    <n v="98.277979999999999"/>
    <n v="90.909090000000006"/>
    <n v="99.034689999999998"/>
    <n v="0"/>
    <n v="0"/>
    <n v="0"/>
    <n v="1.7220169999999999"/>
    <n v="9.0909089999999999"/>
    <n v="0.9653140000000000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0"/>
    <n v="0"/>
    <n v="0"/>
    <n v="98.277979999999999"/>
    <n v="90.909090000000006"/>
    <n v="99.034689999999998"/>
    <n v="0"/>
    <n v="0"/>
    <n v="0"/>
    <n v="0"/>
    <n v="0"/>
    <n v="0"/>
    <n v="1.7220169999999999"/>
    <n v="9.0909089999999999"/>
    <n v="0.9653140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29.629629999999999"/>
    <n v="80"/>
    <n v="20.296810000000001"/>
    <n v="0"/>
    <n v="0"/>
    <n v="0"/>
    <n v="70.370369999999994"/>
    <n v="20"/>
    <n v="79.70319000000000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
    <s v="NA"/>
    <s v="NA"/>
    <n v="0"/>
    <n v="100"/>
    <s v="Furnace"/>
    <s v="Natural Gas"/>
    <s v="None"/>
    <s v="NA"/>
    <s v="None"/>
    <s v="NA"/>
    <s v="NA"/>
    <s v="NA"/>
    <s v="NA"/>
    <s v="NA"/>
    <s v="NA"/>
    <s v="NA"/>
    <s v="NA"/>
    <s v="NA"/>
    <s v="NA"/>
    <s v="NA"/>
    <s v="DX - Air"/>
    <s v="NA"/>
    <s v="None"/>
    <s v="NA"/>
    <s v="NA"/>
    <s v="NA"/>
    <s v="NA"/>
    <s v="NA"/>
    <s v="NA"/>
    <s v="NA"/>
    <s v="NA"/>
    <b v="0"/>
    <b v="0"/>
    <b v="0"/>
    <b v="0"/>
    <b v="1"/>
    <b v="0"/>
    <b v="0"/>
    <b v="0"/>
    <b v="0"/>
    <b v="1"/>
    <b v="1"/>
    <n v="25.036359999999998"/>
    <n v="20"/>
    <n v="20"/>
    <n v="100"/>
    <n v="0"/>
    <n v="0"/>
    <n v="0"/>
    <n v="0"/>
    <n v="0"/>
    <n v="100"/>
    <n v="0"/>
    <s v="NA"/>
    <s v="NA"/>
    <s v="NA"/>
    <s v="NA"/>
    <s v="NA"/>
    <s v="NA"/>
    <s v="NA"/>
    <s v="NA"/>
    <s v="NA"/>
    <s v="NA"/>
    <s v="NA"/>
    <s v="NA"/>
    <s v="NA"/>
    <s v="NA"/>
    <s v="NA"/>
    <s v="NA"/>
    <s v="NA"/>
    <s v="NA"/>
    <s v="NA"/>
    <s v="NA"/>
    <n v="0"/>
    <n v="0"/>
    <n v="0"/>
    <n v="1"/>
    <n v="0"/>
    <n v="0"/>
    <n v="0"/>
    <b v="0"/>
    <b v="0"/>
    <b v="0"/>
    <b v="0"/>
    <b v="0"/>
    <b v="0"/>
    <n v="0"/>
    <s v="NA"/>
    <s v="NA"/>
    <s v="NA"/>
    <s v="NA"/>
    <s v="NA"/>
    <s v="NA"/>
    <s v="NA"/>
    <s v="NA"/>
    <s v="NA"/>
    <s v="NA"/>
    <b v="1"/>
    <s v="S"/>
    <n v="100"/>
    <n v="1"/>
    <n v="0"/>
    <n v="0"/>
    <n v="0"/>
    <n v="0"/>
    <x v="0"/>
    <n v="0"/>
    <s v="N"/>
    <n v="0"/>
    <n v="0"/>
    <n v="0"/>
    <b v="0"/>
    <b v="0"/>
    <s v="None"/>
    <b v="0"/>
    <b v="0"/>
    <s v="None"/>
    <n v="0"/>
    <n v="6"/>
    <n v="0"/>
    <n v="0"/>
    <n v="4"/>
    <n v="0"/>
    <n v="0"/>
    <n v="0"/>
    <n v="0"/>
    <n v="0"/>
    <n v="3.648339"/>
    <n v="3.5985339999999999"/>
    <s v="actual"/>
    <n v="16417.53"/>
    <n v="16193.4"/>
    <n v="1346.7739999999999"/>
    <n v="1358.703"/>
    <n v="1537"/>
    <n v="1395.5029999999999"/>
    <n v="1303.9749999999999"/>
    <n v="1161.818"/>
    <n v="1564.7470000000001"/>
    <n v="1610.828"/>
    <n v="1158.5229999999999"/>
    <n v="1285.925"/>
    <n v="1309.56"/>
    <n v="1384.1690000000001"/>
    <n v="1481.9860000000001"/>
    <n v="1315.117"/>
    <n v="1424.7329999999999"/>
    <n v="1334.991"/>
    <n v="1331.9590000000001"/>
    <n v="1246.248"/>
    <n v="1279.441"/>
    <n v="1285.654"/>
    <n v="1261.848"/>
    <n v="1357.8979999999999"/>
    <n v="1390.6089999999999"/>
    <n v="1482.921"/>
    <n v="0.247061"/>
    <n v="0.59836599999999995"/>
    <s v="model"/>
    <n v="1111.7750000000001"/>
    <n v="2692.645"/>
    <s v="NA"/>
    <s v="NA"/>
    <s v="NA"/>
    <s v="NA"/>
    <s v="NA"/>
    <s v="NA"/>
    <s v="NA"/>
    <s v="NA"/>
    <s v="NA"/>
    <s v="NA"/>
    <s v="NA"/>
    <s v="NA"/>
    <s v="NA"/>
    <s v="NA"/>
    <s v="NA"/>
    <s v="NA"/>
    <s v="NA"/>
    <s v="NA"/>
    <s v="NA"/>
    <s v="NA"/>
    <s v="NA"/>
    <s v="NA"/>
    <s v="NA"/>
    <s v="NA"/>
  </r>
  <r>
    <x v="331"/>
    <x v="0"/>
    <s v="core"/>
    <x v="8"/>
    <x v="0"/>
    <s v="&lt;20,001"/>
    <s v="urban"/>
    <n v="1"/>
    <n v="907.65440000000001"/>
    <n v="3267556"/>
    <n v="3267556"/>
    <n v="490133.4"/>
    <n v="1960"/>
    <n v="1960"/>
    <s v="Pre-1980"/>
    <s v="F"/>
    <m/>
    <s v="Other Specialty Merchandise"/>
    <s v="Cabinet Storage/Fabrication/Small Retail"/>
    <s v="Dry Goods Retail"/>
    <s v="Mercantile - Retail"/>
    <s v="Small Box"/>
    <b v="0"/>
    <s v="Other"/>
    <n v="85"/>
    <s v="Sales"/>
    <n v="15"/>
    <s v="NA"/>
    <n v="0"/>
    <n v="0"/>
    <n v="0"/>
    <n v="0"/>
    <n v="3600"/>
    <n v="3600"/>
    <n v="0"/>
    <x v="4"/>
    <n v="100"/>
    <n v="0"/>
    <n v="0"/>
    <n v="15"/>
    <n v="0"/>
    <n v="0"/>
    <n v="0"/>
    <n v="1"/>
    <n v="0"/>
    <n v="8"/>
    <s v="S"/>
    <n v="0"/>
    <n v="4591"/>
    <n v="325"/>
    <s v="&lt; 6000 HDD"/>
    <n v="0"/>
    <n v="100"/>
    <n v="1"/>
    <s v="No"/>
    <n v="45"/>
    <n v="45"/>
    <n v="47.5"/>
    <n v="47.5"/>
    <n v="0"/>
    <n v="0"/>
    <n v="0"/>
    <s v="40-49 Hrs/Wk"/>
    <n v="52"/>
    <b v="1"/>
    <b v="0"/>
    <b v="0"/>
    <b v="1"/>
    <b v="0"/>
    <b v="0"/>
    <b v="0"/>
    <b v="0"/>
    <b v="0"/>
    <s v="NA"/>
    <s v="NA"/>
    <s v="NA"/>
    <s v="NA"/>
    <s v="Yes"/>
    <n v="8"/>
    <n v="100"/>
    <s v="No"/>
    <s v="Yes"/>
    <n v="8"/>
    <n v="100"/>
    <s v="No"/>
    <s v="No"/>
    <s v="NA"/>
    <s v="NA"/>
    <s v="No"/>
    <s v="No"/>
    <s v="NA"/>
    <s v="NA"/>
    <s v="No"/>
    <s v="No"/>
    <s v="NA"/>
    <s v="NA"/>
    <s v="No"/>
    <s v="No"/>
    <s v="NA"/>
    <s v="NA"/>
    <s v="No"/>
    <s v="No"/>
    <s v="NA"/>
    <s v="NA"/>
    <s v="No"/>
    <s v="No"/>
    <s v="NA"/>
    <s v="NA"/>
    <s v="No"/>
    <n v="240"/>
    <n v="0"/>
    <n v="10"/>
    <n v="2400"/>
    <n v="10"/>
    <n v="0"/>
    <n v="0"/>
    <n v="0"/>
    <n v="100"/>
    <n v="0"/>
    <n v="0"/>
    <n v="0"/>
    <n v="0"/>
    <n v="0"/>
    <n v="100"/>
    <n v="0"/>
    <n v="0"/>
    <n v="0"/>
    <n v="240"/>
    <n v="100"/>
    <n v="0"/>
    <n v="0"/>
    <s v="P"/>
    <n v="0"/>
    <s v="Age of Building"/>
    <n v="100"/>
    <n v="0"/>
    <n v="0"/>
    <n v="0"/>
    <n v="100"/>
    <n v="0"/>
    <n v="0"/>
    <n v="0"/>
    <n v="0"/>
    <n v="3600"/>
    <n v="0"/>
    <n v="100"/>
    <n v="0"/>
    <n v="0"/>
    <b v="0"/>
    <n v="0"/>
    <n v="100"/>
    <n v="0"/>
    <n v="0"/>
    <n v="0"/>
    <n v="1.1939649999999999"/>
    <n v="1.1939649999999999"/>
    <s v="NA"/>
    <n v="0"/>
    <n v="4.2290000000000001E-2"/>
    <n v="4298.2719999999999"/>
    <s v="NA"/>
    <n v="0"/>
    <n v="152.2432"/>
    <n v="9.4155610000000003"/>
    <n v="9.4155610000000003"/>
    <s v="Y"/>
    <s v="NA"/>
    <n v="0"/>
    <n v="0"/>
    <n v="0"/>
    <n v="76.381209999999996"/>
    <n v="66.230940000000004"/>
    <n v="91.92895"/>
    <n v="0"/>
    <n v="0"/>
    <n v="0"/>
    <n v="3.5176919999999998"/>
    <n v="15.758900000000001"/>
    <n v="2.3551769999999999"/>
    <n v="0"/>
    <n v="0"/>
    <n v="0"/>
    <n v="0"/>
    <n v="0"/>
    <n v="0"/>
    <n v="0"/>
    <n v="0"/>
    <n v="0"/>
    <n v="20.101099999999999"/>
    <n v="18.010169999999999"/>
    <n v="5.7158740000000003"/>
    <n v="0"/>
    <n v="0"/>
    <n v="0"/>
    <n v="0"/>
    <n v="0"/>
    <n v="0"/>
    <n v="100"/>
    <n v="100"/>
    <n v="100"/>
    <n v="100"/>
    <n v="100"/>
    <n v="100"/>
    <n v="0"/>
    <n v="0"/>
    <n v="0"/>
    <n v="0"/>
    <n v="0"/>
    <n v="0"/>
    <n v="100"/>
    <n v="100"/>
    <n v="100"/>
    <n v="0"/>
    <n v="0"/>
    <n v="0"/>
    <n v="0"/>
    <n v="0"/>
    <n v="0"/>
    <n v="0"/>
    <n v="0"/>
    <n v="0"/>
    <n v="0"/>
    <n v="0"/>
    <n v="0"/>
    <s v="NA"/>
    <s v="NA"/>
    <s v="NA"/>
    <s v="NA"/>
    <s v="NA"/>
    <s v="NA"/>
    <n v="0"/>
    <n v="0"/>
    <n v="0"/>
    <n v="96.249849999999995"/>
    <n v="96.600880000000004"/>
    <n v="96.249849999999995"/>
    <n v="0"/>
    <n v="0"/>
    <n v="0"/>
    <n v="3.750146"/>
    <n v="3.3991229999999999"/>
    <n v="3.750146"/>
    <s v="NA"/>
    <s v="NA"/>
    <s v="NA"/>
    <s v="NA"/>
    <s v="NA"/>
    <s v="NA"/>
    <s v="NA"/>
    <s v="NA"/>
    <s v="NA"/>
    <s v="NA"/>
    <s v="NA"/>
    <s v="NA"/>
    <n v="0"/>
    <n v="0"/>
    <n v="0"/>
    <n v="76.381209999999996"/>
    <n v="66.230940000000004"/>
    <n v="91.92895"/>
    <n v="0"/>
    <n v="0"/>
    <n v="0"/>
    <n v="0"/>
    <n v="0"/>
    <n v="0"/>
    <n v="23.618790000000001"/>
    <n v="33.769060000000003"/>
    <n v="8.0710510000000006"/>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0"/>
    <s v="Furnace"/>
    <s v="Propane"/>
    <s v="None"/>
    <s v="NA"/>
    <s v="None"/>
    <s v="NA"/>
    <s v="NA"/>
    <s v="NA"/>
    <s v="NA"/>
    <s v="NA"/>
    <s v="NA"/>
    <s v="NA"/>
    <s v="NA"/>
    <s v="NA"/>
    <s v="NA"/>
    <s v="NA"/>
    <s v="DX - Air"/>
    <s v="NA"/>
    <s v="None"/>
    <s v="NA"/>
    <s v="NA"/>
    <s v="NA"/>
    <s v="NA"/>
    <s v="NA"/>
    <s v="NA"/>
    <s v="NA"/>
    <s v="NA"/>
    <b v="0"/>
    <b v="0"/>
    <b v="0"/>
    <b v="0"/>
    <b v="0"/>
    <b v="0"/>
    <b v="0"/>
    <b v="0"/>
    <b v="0"/>
    <b v="0"/>
    <b v="0"/>
    <n v="5.6298000000000004"/>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2"/>
    <n v="0"/>
    <n v="0"/>
    <n v="1"/>
    <n v="0"/>
    <n v="0"/>
    <n v="0"/>
    <n v="0"/>
    <n v="25"/>
    <n v="9.5538190000000007"/>
    <n v="9.2996809999999996"/>
    <s v="actual"/>
    <n v="34393.75"/>
    <n v="33478.85"/>
    <n v="3955.183"/>
    <n v="3650.8789999999999"/>
    <n v="3416.2910000000002"/>
    <n v="2765.172"/>
    <n v="2573.3910000000001"/>
    <n v="2359.8180000000002"/>
    <n v="2426.998"/>
    <n v="2165.5169999999998"/>
    <n v="1867.4670000000001"/>
    <n v="2487.4989999999998"/>
    <n v="3169.5340000000001"/>
    <n v="3556"/>
    <n v="3738.4949999999999"/>
    <n v="3140.2109999999998"/>
    <n v="3145.1480000000001"/>
    <n v="2770.21"/>
    <n v="2447.326"/>
    <n v="2080.203"/>
    <n v="2276.4450000000002"/>
    <n v="2280.105"/>
    <n v="2124.2280000000001"/>
    <n v="2540.1390000000001"/>
    <n v="3189.83"/>
    <n v="3746.5129999999999"/>
    <s v="NA"/>
    <s v="NA"/>
    <s v="no gas"/>
    <s v="NA"/>
    <s v="NA"/>
    <s v="NA"/>
    <s v="NA"/>
    <s v="NA"/>
    <s v="NA"/>
    <s v="NA"/>
    <s v="NA"/>
    <s v="NA"/>
    <s v="NA"/>
    <s v="NA"/>
    <s v="NA"/>
    <s v="NA"/>
    <s v="NA"/>
    <s v="NA"/>
    <s v="NA"/>
    <s v="NA"/>
    <s v="NA"/>
    <s v="NA"/>
    <s v="NA"/>
    <s v="NA"/>
    <s v="NA"/>
    <s v="NA"/>
    <s v="NA"/>
    <s v="NA"/>
    <s v="NA"/>
  </r>
  <r>
    <x v="332"/>
    <x v="0"/>
    <s v="core"/>
    <x v="7"/>
    <x v="0"/>
    <s v="&lt;20,001"/>
    <s v="urban"/>
    <n v="81"/>
    <n v="111.0321"/>
    <n v="136569.4"/>
    <n v="136569.4"/>
    <n v="136569.4"/>
    <n v="1993"/>
    <n v="1993"/>
    <s v="1981-2003"/>
    <s v="F"/>
    <s v="Other"/>
    <s v="Vocational Training"/>
    <m/>
    <s v="School"/>
    <s v="Education"/>
    <s v="University"/>
    <b v="0"/>
    <s v="Classroom"/>
    <n v="88"/>
    <s v="Office"/>
    <n v="6"/>
    <s v="Storage - Low Bay"/>
    <n v="6"/>
    <n v="0"/>
    <n v="0"/>
    <n v="0"/>
    <n v="1230"/>
    <n v="1230"/>
    <n v="0"/>
    <x v="4"/>
    <n v="100"/>
    <n v="0"/>
    <n v="0"/>
    <n v="100"/>
    <n v="0"/>
    <n v="0"/>
    <n v="0"/>
    <n v="1"/>
    <n v="0"/>
    <n v="0"/>
    <s v="S"/>
    <n v="0"/>
    <n v="4300"/>
    <n v="393"/>
    <s v="&lt; 6000 HDD"/>
    <n v="0"/>
    <n v="100"/>
    <n v="5"/>
    <s v="No"/>
    <n v="45"/>
    <n v="45"/>
    <n v="45"/>
    <n v="45"/>
    <n v="0"/>
    <n v="0"/>
    <n v="0"/>
    <s v="40-49 Hrs/Wk"/>
    <n v="50"/>
    <b v="1"/>
    <b v="1"/>
    <b v="0"/>
    <b v="0"/>
    <b v="0"/>
    <b v="0"/>
    <b v="0"/>
    <b v="0"/>
    <b v="0"/>
    <s v="NA"/>
    <s v="NA"/>
    <s v="NA"/>
    <s v="NA"/>
    <s v="No"/>
    <s v="NA"/>
    <s v="NA"/>
    <s v="No"/>
    <s v="No"/>
    <s v="NA"/>
    <s v="NA"/>
    <s v="No"/>
    <s v="No"/>
    <s v="NA"/>
    <s v="NA"/>
    <s v="No"/>
    <s v="Unknown"/>
    <s v="NA"/>
    <s v="NA"/>
    <s v="No"/>
    <s v="Unknown"/>
    <s v="NA"/>
    <s v="NA"/>
    <s v="No"/>
    <s v="Yes"/>
    <n v="0"/>
    <n v="0"/>
    <s v="No"/>
    <s v="No"/>
    <s v="NA"/>
    <s v="NA"/>
    <s v="No"/>
    <s v="Unknown"/>
    <s v="NA"/>
    <s v="NA"/>
    <s v="No"/>
    <n v="154"/>
    <n v="0"/>
    <n v="10"/>
    <n v="1540"/>
    <n v="15"/>
    <n v="0"/>
    <n v="0"/>
    <n v="0"/>
    <n v="100"/>
    <n v="0"/>
    <n v="0"/>
    <n v="0"/>
    <n v="0"/>
    <n v="0"/>
    <n v="0"/>
    <n v="0"/>
    <n v="0"/>
    <n v="0"/>
    <n v="231"/>
    <n v="0"/>
    <n v="100"/>
    <n v="0"/>
    <s v="P"/>
    <n v="0"/>
    <s v="Age of Building"/>
    <n v="100"/>
    <n v="0"/>
    <n v="0"/>
    <n v="0"/>
    <n v="100"/>
    <n v="0"/>
    <n v="0"/>
    <n v="0"/>
    <n v="0"/>
    <n v="1849.98"/>
    <n v="0"/>
    <n v="0"/>
    <n v="100"/>
    <n v="0"/>
    <b v="0"/>
    <n v="0"/>
    <n v="100"/>
    <n v="0"/>
    <n v="0"/>
    <n v="0"/>
    <n v="1.4859869999999999"/>
    <n v="1.4859869999999999"/>
    <s v="NA"/>
    <n v="0"/>
    <n v="5.9922999999999997E-2"/>
    <n v="1827.7639999999999"/>
    <s v="NA"/>
    <n v="0"/>
    <n v="73.704800000000006"/>
    <n v="9.4541660000000007"/>
    <n v="10"/>
    <s v="Y"/>
    <n v="15"/>
    <n v="0"/>
    <n v="0"/>
    <n v="0"/>
    <n v="37.228520000000003"/>
    <n v="32.318550000000002"/>
    <n v="68.965289999999996"/>
    <n v="0"/>
    <n v="0"/>
    <n v="0"/>
    <n v="1.4310909999999999"/>
    <n v="2.7509130000000002"/>
    <n v="1.474761"/>
    <n v="0"/>
    <n v="0"/>
    <n v="0"/>
    <n v="2.1424639999999999"/>
    <n v="11.827059999999999"/>
    <n v="3.6504989999999999"/>
    <n v="0"/>
    <n v="0"/>
    <n v="0"/>
    <n v="59.197920000000003"/>
    <n v="53.103479999999998"/>
    <n v="25.90945"/>
    <n v="0"/>
    <n v="0"/>
    <n v="0"/>
    <s v="NA"/>
    <s v="NA"/>
    <s v="NA"/>
    <s v="NA"/>
    <s v="NA"/>
    <s v="NA"/>
    <n v="100"/>
    <n v="100"/>
    <n v="100"/>
    <n v="0"/>
    <n v="0"/>
    <n v="0"/>
    <n v="0"/>
    <n v="0"/>
    <n v="0"/>
    <n v="83.296210000000002"/>
    <n v="83.296210000000002"/>
    <n v="83.296210000000002"/>
    <n v="16.703790000000001"/>
    <n v="16.703790000000001"/>
    <n v="16.703790000000001"/>
    <n v="0"/>
    <n v="0"/>
    <n v="0"/>
    <n v="0"/>
    <n v="0"/>
    <n v="0"/>
    <n v="0"/>
    <n v="0"/>
    <n v="0"/>
    <n v="0"/>
    <n v="0"/>
    <n v="0"/>
    <n v="100"/>
    <n v="100"/>
    <n v="100"/>
    <n v="0"/>
    <n v="0"/>
    <n v="0"/>
    <n v="100"/>
    <n v="100"/>
    <n v="100"/>
    <n v="0"/>
    <n v="0"/>
    <n v="0"/>
    <n v="0"/>
    <n v="0"/>
    <n v="0"/>
    <s v="NA"/>
    <s v="NA"/>
    <s v="NA"/>
    <s v="NA"/>
    <s v="NA"/>
    <s v="NA"/>
    <s v="NA"/>
    <s v="NA"/>
    <s v="NA"/>
    <s v="NA"/>
    <s v="NA"/>
    <s v="NA"/>
    <n v="0"/>
    <n v="0"/>
    <n v="0"/>
    <n v="37.228520000000003"/>
    <n v="32.318550000000002"/>
    <n v="68.965289999999996"/>
    <n v="1.4310909999999999"/>
    <n v="2.7509130000000002"/>
    <n v="1.474761"/>
    <n v="0"/>
    <n v="0"/>
    <n v="0"/>
    <n v="61.340389999999999"/>
    <n v="64.930530000000005"/>
    <n v="29.55995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100"/>
    <n v="100"/>
    <n v="10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0"/>
    <b v="0"/>
    <b v="0"/>
    <n v="15.353999999999999"/>
    <s v="NA"/>
    <s v="NA"/>
    <n v="100"/>
    <n v="0"/>
    <n v="0"/>
    <n v="0"/>
    <n v="0"/>
    <n v="100"/>
    <n v="0"/>
    <n v="0"/>
    <s v="NA"/>
    <s v="NA"/>
    <s v="NA"/>
    <s v="NA"/>
    <s v="NA"/>
    <s v="NA"/>
    <s v="NA"/>
    <s v="NA"/>
    <s v="NA"/>
    <s v="NA"/>
    <s v="NA"/>
    <s v="NA"/>
    <s v="NA"/>
    <s v="NA"/>
    <s v="NA"/>
    <s v="NA"/>
    <s v="NA"/>
    <s v="NA"/>
    <s v="NA"/>
    <s v="NA"/>
    <n v="0"/>
    <n v="0"/>
    <n v="0"/>
    <n v="1"/>
    <n v="0"/>
    <n v="0"/>
    <n v="0"/>
    <b v="0"/>
    <b v="0"/>
    <b v="0"/>
    <b v="0"/>
    <b v="0"/>
    <b v="0"/>
    <n v="0"/>
    <s v="N"/>
    <s v="N"/>
    <s v="N"/>
    <s v="N"/>
    <s v="N"/>
    <s v="N"/>
    <s v="N"/>
    <s v="NA"/>
    <s v="NA"/>
    <s v="NA"/>
    <s v="NA"/>
    <s v="NA"/>
    <s v="NA"/>
    <s v="NA"/>
    <s v="NA"/>
    <n v="0"/>
    <n v="0"/>
    <n v="0"/>
    <x v="1"/>
    <s v="NA"/>
    <s v="NA"/>
    <n v="0"/>
    <n v="0"/>
    <n v="0"/>
    <s v="NA"/>
    <s v="NA"/>
    <s v="NA"/>
    <s v="NA"/>
    <s v="NA"/>
    <s v="NA"/>
    <n v="2"/>
    <n v="2"/>
    <n v="0"/>
    <n v="0"/>
    <n v="1"/>
    <n v="0"/>
    <n v="0"/>
    <n v="0"/>
    <n v="0"/>
    <n v="0"/>
    <n v="30.700479999999999"/>
    <n v="33.246540000000003"/>
    <s v="actual"/>
    <n v="37761.589999999997"/>
    <n v="40893.25"/>
    <n v="2720.43"/>
    <n v="2377.5619999999999"/>
    <n v="2592.0479999999998"/>
    <n v="2833.5680000000002"/>
    <n v="2765.69"/>
    <n v="2747.2579999999998"/>
    <n v="3287.5419999999999"/>
    <n v="4225.3999999999996"/>
    <n v="4103.6279999999997"/>
    <n v="3854.1060000000002"/>
    <n v="3261.8409999999999"/>
    <n v="2992.52"/>
    <n v="3258.989"/>
    <n v="2943.6030000000001"/>
    <n v="3258.989"/>
    <n v="3153.86"/>
    <n v="3348.8049999999998"/>
    <n v="3416.895"/>
    <n v="4080.17"/>
    <n v="4131.4939999999997"/>
    <n v="3609.3589999999999"/>
    <n v="3278.2350000000001"/>
    <n v="3153.86"/>
    <n v="3258.989"/>
    <n v="0.20102100000000001"/>
    <n v="0.26586900000000002"/>
    <s v="actual"/>
    <n v="247.25630000000001"/>
    <n v="327.01920000000001"/>
    <n v="57.940890000000003"/>
    <n v="37.655169999999998"/>
    <n v="25.832509999999999"/>
    <n v="7.7321429999999998"/>
    <n v="2.8491379999999999"/>
    <n v="0.275862"/>
    <n v="0"/>
    <n v="0"/>
    <n v="1.7931029999999999"/>
    <n v="11.581899999999999"/>
    <n v="38.024999999999999"/>
    <n v="63.570590000000003"/>
    <n v="56.353769999999997"/>
    <n v="44.109560000000002"/>
    <n v="39.926760000000002"/>
    <n v="29.279620000000001"/>
    <n v="18.10013"/>
    <n v="7.9093010000000001"/>
    <n v="2.4336310000000001"/>
    <n v="2.0533760000000001"/>
    <n v="6.7685370000000002"/>
    <n v="22.511089999999999"/>
    <n v="41.980139999999999"/>
    <n v="55.593260000000001"/>
  </r>
  <r>
    <x v="333"/>
    <x v="0"/>
    <s v="core"/>
    <x v="6"/>
    <x v="0"/>
    <s v="&lt;20,001"/>
    <s v="rural"/>
    <n v="27"/>
    <n v="1117.498"/>
    <n v="2142243"/>
    <n v="2142243"/>
    <n v="0"/>
    <n v="1895"/>
    <n v="1895"/>
    <s v="Pre-1980"/>
    <s v="F"/>
    <m/>
    <s v="Other Office"/>
    <s v="Public Radio Station"/>
    <s v="Office"/>
    <s v="Office"/>
    <s v="Medium Office"/>
    <b v="0"/>
    <s v="Office"/>
    <n v="100"/>
    <s v="NA"/>
    <n v="0"/>
    <s v="NA"/>
    <n v="0"/>
    <n v="0"/>
    <n v="0"/>
    <n v="0"/>
    <n v="1917"/>
    <n v="1917"/>
    <n v="0"/>
    <x v="4"/>
    <n v="100"/>
    <n v="0"/>
    <n v="100"/>
    <n v="0"/>
    <n v="0"/>
    <n v="0"/>
    <n v="0"/>
    <n v="2"/>
    <n v="0"/>
    <n v="4"/>
    <s v="S"/>
    <n v="0"/>
    <n v="4531"/>
    <n v="33"/>
    <s v="&lt; 6000 HDD"/>
    <n v="100"/>
    <n v="0"/>
    <n v="0"/>
    <s v="No"/>
    <n v="126"/>
    <n v="126"/>
    <n v="84"/>
    <n v="70"/>
    <n v="1"/>
    <n v="1"/>
    <n v="0"/>
    <s v="120-168 Hrs/Wk"/>
    <n v="52"/>
    <b v="1"/>
    <b v="1"/>
    <b v="0"/>
    <b v="1"/>
    <b v="0"/>
    <b v="0"/>
    <b v="0"/>
    <b v="0"/>
    <b v="0"/>
    <b v="1"/>
    <b v="0"/>
    <b v="0"/>
    <s v="NA"/>
    <s v="No"/>
    <s v="NA"/>
    <s v="NA"/>
    <s v="Unknown"/>
    <s v="Yes"/>
    <n v="5"/>
    <n v="70"/>
    <s v="Unknown"/>
    <s v="No"/>
    <s v="NA"/>
    <s v="NA"/>
    <s v="No"/>
    <s v="Unknown"/>
    <s v="NA"/>
    <s v="NA"/>
    <s v="No"/>
    <s v="Yes"/>
    <n v="2"/>
    <n v="100"/>
    <s v="No"/>
    <s v="No"/>
    <s v="NA"/>
    <s v="NA"/>
    <s v="No"/>
    <s v="Yes"/>
    <n v="10"/>
    <n v="1"/>
    <s v="No"/>
    <s v="No"/>
    <s v="NA"/>
    <s v="NA"/>
    <s v="No"/>
    <n v="148"/>
    <n v="104"/>
    <n v="11"/>
    <n v="2772"/>
    <n v="20.3"/>
    <n v="0"/>
    <n v="0"/>
    <n v="0"/>
    <n v="0"/>
    <n v="0"/>
    <n v="0"/>
    <n v="0"/>
    <n v="100"/>
    <n v="0"/>
    <n v="100"/>
    <n v="0"/>
    <n v="0"/>
    <n v="0"/>
    <n v="562.71600000000001"/>
    <n v="95.566500000000005"/>
    <n v="4.4334980000000002"/>
    <n v="0"/>
    <s v="P"/>
    <n v="6.9950739999999998"/>
    <s v="Unknown"/>
    <n v="100"/>
    <n v="0"/>
    <n v="0"/>
    <n v="0"/>
    <n v="0"/>
    <n v="0"/>
    <n v="0"/>
    <n v="4.4334980000000002"/>
    <n v="95.566500000000005"/>
    <n v="1017.02"/>
    <n v="0"/>
    <n v="0"/>
    <n v="100"/>
    <n v="0"/>
    <b v="0"/>
    <n v="0"/>
    <n v="0"/>
    <n v="0"/>
    <n v="0"/>
    <n v="100"/>
    <n v="0.80878899999999998"/>
    <n v="0.80878899999999998"/>
    <s v="NA"/>
    <n v="0"/>
    <n v="0.140845"/>
    <n v="1550.4480000000001"/>
    <s v="NA"/>
    <n v="0"/>
    <n v="270"/>
    <n v="8.906644"/>
    <n v="9.5008820000000007"/>
    <s v="Y"/>
    <n v="5"/>
    <n v="0"/>
    <n v="0"/>
    <n v="0"/>
    <n v="0"/>
    <n v="0"/>
    <n v="0"/>
    <n v="61.995010000000001"/>
    <n v="27.033809999999999"/>
    <n v="77.548419999999993"/>
    <n v="28.027249999999999"/>
    <n v="68.05095"/>
    <n v="19.502780000000001"/>
    <n v="0"/>
    <n v="0"/>
    <n v="0"/>
    <n v="0"/>
    <n v="0"/>
    <n v="0"/>
    <n v="0"/>
    <n v="0"/>
    <n v="0"/>
    <n v="9.9777380000000004"/>
    <n v="4.9152389999999997"/>
    <n v="2.9487999999999999"/>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61.995010000000001"/>
    <n v="27.033809999999999"/>
    <n v="77.548419999999993"/>
    <n v="0"/>
    <n v="0"/>
    <n v="0"/>
    <n v="0"/>
    <n v="0"/>
    <n v="0"/>
    <n v="38.004989999999999"/>
    <n v="72.966189999999997"/>
    <n v="22.4515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55.55556"/>
    <n v="60"/>
    <n v="74.639579999999995"/>
    <n v="0"/>
    <n v="0"/>
    <n v="0"/>
    <n v="0"/>
    <n v="0"/>
    <n v="0"/>
    <n v="0"/>
    <n v="0"/>
    <n v="0"/>
    <n v="44.44444"/>
    <n v="40"/>
    <n v="25.360420000000001"/>
    <n v="0"/>
    <n v="0"/>
    <n v="0"/>
    <b v="0"/>
    <n v="0"/>
    <b v="0"/>
    <n v="0"/>
    <b v="0"/>
    <n v="0"/>
    <b v="1"/>
    <n v="44.44444"/>
    <b v="0"/>
    <n v="0"/>
    <b v="1"/>
    <n v="55.55556"/>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None"/>
    <s v="NA"/>
    <s v="NA"/>
    <s v="NA"/>
    <s v="NA"/>
    <s v="NA"/>
    <s v="NA"/>
    <s v="NA"/>
    <s v="NA"/>
    <s v="NA"/>
    <s v="NA"/>
    <s v="NA"/>
    <s v="None"/>
    <s v="NA"/>
    <s v="None"/>
    <s v="NA"/>
    <s v="NA"/>
    <s v="NA"/>
    <s v="NA"/>
    <s v="NA"/>
    <s v="NA"/>
    <s v="NA"/>
    <s v="NA"/>
    <b v="0"/>
    <b v="0"/>
    <b v="0"/>
    <b v="0"/>
    <b v="1"/>
    <b v="0"/>
    <b v="0"/>
    <b v="1"/>
    <b v="0"/>
    <b v="1"/>
    <b v="0"/>
    <n v="5.1180000000000003"/>
    <n v="1"/>
    <n v="1"/>
    <n v="0"/>
    <n v="10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15"/>
    <n v="2"/>
    <n v="4"/>
    <n v="2"/>
    <n v="0"/>
    <n v="0"/>
    <n v="0"/>
    <n v="0"/>
    <n v="0"/>
    <n v="16.032969999999999"/>
    <n v="16.654029999999999"/>
    <s v="actual"/>
    <n v="30735.200000000001"/>
    <n v="31925.77"/>
    <n v="2680.2809999999999"/>
    <n v="2381.665"/>
    <n v="2671.2759999999998"/>
    <n v="2471.4830000000002"/>
    <n v="2497.4560000000001"/>
    <n v="2485.1990000000001"/>
    <n v="2548.0740000000001"/>
    <n v="2625.0749999999998"/>
    <n v="2588.5070000000001"/>
    <n v="2573.5520000000001"/>
    <n v="2477.6469999999999"/>
    <n v="2734.989"/>
    <n v="2632.0859999999998"/>
    <n v="2368.4110000000001"/>
    <n v="2611.2950000000001"/>
    <n v="2516.085"/>
    <n v="2577.0970000000002"/>
    <n v="2519.0729999999999"/>
    <n v="2853.143"/>
    <n v="3027.7330000000002"/>
    <n v="3087.8020000000001"/>
    <n v="2574.7660000000001"/>
    <n v="2525.8000000000002"/>
    <n v="2632.4749999999999"/>
    <n v="0.221026"/>
    <n v="0.39231300000000002"/>
    <s v="actual"/>
    <n v="423.70769999999999"/>
    <n v="752.06470000000002"/>
    <n v="99.837699999999998"/>
    <n v="72.538380000000004"/>
    <n v="49.405169999999998"/>
    <n v="28.75"/>
    <n v="8.875"/>
    <n v="0.625"/>
    <n v="0"/>
    <n v="0"/>
    <n v="0.67857100000000004"/>
    <n v="9.4248770000000004"/>
    <n v="67.017759999999996"/>
    <n v="86.555260000000004"/>
    <n v="102.74290000000001"/>
    <n v="85.148799999999994"/>
    <n v="84.982820000000004"/>
    <n v="72.866129999999998"/>
    <n v="55.769970000000001"/>
    <n v="37.345959999999998"/>
    <n v="25.063289999999999"/>
    <n v="21.90963"/>
    <n v="28.216950000000001"/>
    <n v="53.778190000000002"/>
    <n v="81.165229999999994"/>
    <n v="103.0749"/>
  </r>
  <r>
    <x v="334"/>
    <x v="0"/>
    <s v="core"/>
    <x v="9"/>
    <x v="0"/>
    <s v="All Sizes"/>
    <s v="rural"/>
    <n v="39"/>
    <n v="852.57399999999996"/>
    <n v="3589337"/>
    <n v="649669.9"/>
    <n v="0"/>
    <n v="1938"/>
    <n v="1938"/>
    <s v="Pre-1980"/>
    <s v="F"/>
    <m/>
    <s v="Warehouse, Distribution"/>
    <m/>
    <s v="Warehouse"/>
    <s v="Warehouse and Storage"/>
    <s v="Warehouse"/>
    <b v="0"/>
    <s v="Warehouse - High Bay"/>
    <n v="81.900000000000006"/>
    <s v="Office"/>
    <n v="5.7"/>
    <s v="NA"/>
    <n v="0"/>
    <n v="12.4"/>
    <n v="0"/>
    <n v="0"/>
    <n v="4210"/>
    <n v="4210"/>
    <n v="0"/>
    <x v="4"/>
    <n v="18.100000000000001"/>
    <n v="12.4"/>
    <n v="100"/>
    <n v="0"/>
    <n v="0"/>
    <n v="0"/>
    <n v="81.900000000000006"/>
    <n v="1"/>
    <n v="0"/>
    <n v="0"/>
    <s v="S"/>
    <n v="0"/>
    <n v="4531"/>
    <n v="33"/>
    <s v="&lt; 6000 HDD"/>
    <n v="100"/>
    <n v="0"/>
    <n v="0"/>
    <s v="No"/>
    <n v="59.094999999999999"/>
    <n v="26.335000000000001"/>
    <n v="9.9550000000000001"/>
    <n v="26.335000000000001"/>
    <n v="0"/>
    <n v="0"/>
    <n v="0"/>
    <s v="50-59 Hrs/Wk"/>
    <n v="50"/>
    <b v="1"/>
    <b v="0"/>
    <b v="0"/>
    <b v="0"/>
    <b v="0"/>
    <b v="0"/>
    <b v="0"/>
    <b v="0"/>
    <b v="0"/>
    <s v="NA"/>
    <s v="NA"/>
    <s v="NA"/>
    <s v="NA"/>
    <s v="No"/>
    <s v="NA"/>
    <s v="NA"/>
    <s v="Unknown"/>
    <s v="No"/>
    <s v="NA"/>
    <s v="NA"/>
    <s v="Unknown"/>
    <s v="No"/>
    <s v="NA"/>
    <s v="NA"/>
    <s v="Unknown"/>
    <s v="No"/>
    <s v="NA"/>
    <s v="NA"/>
    <s v="Unknown"/>
    <s v="No"/>
    <s v="NA"/>
    <s v="NA"/>
    <s v="Unknown"/>
    <s v="No"/>
    <s v="NA"/>
    <s v="NA"/>
    <s v="No"/>
    <s v="No"/>
    <s v="NA"/>
    <s v="NA"/>
    <s v="No"/>
    <s v="No"/>
    <s v="NA"/>
    <s v="NA"/>
    <s v="Yes"/>
    <n v="340"/>
    <n v="0"/>
    <n v="12"/>
    <n v="4080"/>
    <n v="2.72"/>
    <n v="0"/>
    <n v="0"/>
    <n v="0"/>
    <n v="50"/>
    <n v="50"/>
    <n v="0"/>
    <n v="0"/>
    <n v="0"/>
    <n v="0"/>
    <n v="100"/>
    <n v="0"/>
    <n v="0"/>
    <n v="0"/>
    <n v="110.976"/>
    <n v="100"/>
    <n v="0"/>
    <n v="0"/>
    <s v="P"/>
    <n v="67"/>
    <s v="Age of Building"/>
    <n v="100"/>
    <n v="0"/>
    <n v="0"/>
    <n v="0"/>
    <n v="0"/>
    <n v="0"/>
    <n v="0"/>
    <n v="0"/>
    <n v="100"/>
    <n v="5032.4570000000003"/>
    <n v="0"/>
    <n v="100"/>
    <n v="0"/>
    <n v="0"/>
    <b v="0"/>
    <n v="0"/>
    <n v="0"/>
    <n v="100"/>
    <n v="0"/>
    <n v="0"/>
    <n v="0.60250300000000001"/>
    <n v="0.60250300000000001"/>
    <s v="NA"/>
    <n v="0"/>
    <n v="0.49762499999999998"/>
    <n v="2536.5390000000002"/>
    <s v="NA"/>
    <n v="0"/>
    <n v="2095"/>
    <n v="9.2377190000000002"/>
    <n v="10"/>
    <s v="Y"/>
    <n v="20"/>
    <n v="0"/>
    <n v="0"/>
    <n v="0"/>
    <n v="9.7758789999999998"/>
    <n v="16.641770000000001"/>
    <n v="10.240180000000001"/>
    <n v="84.287350000000004"/>
    <n v="75.003659999999996"/>
    <n v="88.290559999999999"/>
    <n v="0"/>
    <n v="0"/>
    <n v="0"/>
    <n v="0"/>
    <n v="0"/>
    <n v="0"/>
    <n v="0"/>
    <n v="0"/>
    <n v="0"/>
    <n v="0"/>
    <n v="0"/>
    <n v="0"/>
    <n v="5.936769"/>
    <n v="8.354571"/>
    <n v="1.4692609999999999"/>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94.063230000000004"/>
    <n v="91.645430000000005"/>
    <n v="98.530739999999994"/>
    <n v="0"/>
    <n v="0"/>
    <n v="0"/>
    <n v="0"/>
    <n v="0"/>
    <n v="0"/>
    <n v="5.936769"/>
    <n v="8.354571"/>
    <n v="1.4692609999999999"/>
    <s v="NA"/>
    <s v="NA"/>
    <s v="NA"/>
    <s v="NA"/>
    <s v="NA"/>
    <s v="NA"/>
    <s v="NA"/>
    <s v="NA"/>
    <s v="NA"/>
    <s v="NA"/>
    <s v="NA"/>
    <s v="NA"/>
    <s v="NA"/>
    <s v="NA"/>
    <s v="NA"/>
    <b v="0"/>
    <n v="0"/>
    <b v="0"/>
    <n v="0"/>
    <b v="0"/>
    <n v="0"/>
    <b v="0"/>
    <n v="0"/>
    <b v="1"/>
    <n v="100"/>
    <b v="0"/>
    <n v="0"/>
    <b v="0"/>
    <n v="0"/>
    <b v="0"/>
    <n v="0"/>
    <n v="0"/>
    <n v="0"/>
    <n v="0"/>
    <n v="14.081149999999999"/>
    <n v="25"/>
    <n v="38.950809999999997"/>
    <n v="0"/>
    <n v="0"/>
    <n v="0"/>
    <n v="85.918850000000006"/>
    <n v="75"/>
    <n v="61.049190000000003"/>
    <n v="0"/>
    <n v="0"/>
    <n v="0"/>
    <n v="0"/>
    <n v="0"/>
    <n v="0"/>
    <n v="0"/>
    <n v="0"/>
    <n v="0"/>
    <n v="0"/>
    <n v="0"/>
    <n v="0"/>
    <n v="0"/>
    <n v="0"/>
    <n v="0"/>
    <n v="14.081149999999999"/>
    <n v="25"/>
    <n v="38.950809999999997"/>
    <n v="0"/>
    <n v="0"/>
    <n v="0"/>
    <n v="85.918850000000006"/>
    <n v="75"/>
    <n v="61.049190000000003"/>
    <n v="0"/>
    <n v="0"/>
    <n v="0"/>
    <b v="0"/>
    <n v="0"/>
    <b v="1"/>
    <n v="14.081149999999999"/>
    <b v="0"/>
    <n v="0"/>
    <b v="1"/>
    <n v="85.918850000000006"/>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8.100000000000001"/>
    <n v="0"/>
    <s v="Electric Resistance"/>
    <s v="Electricity"/>
    <s v="None"/>
    <s v="NA"/>
    <s v="None"/>
    <s v="NA"/>
    <s v="NA"/>
    <s v="NA"/>
    <s v="NA"/>
    <s v="NA"/>
    <s v="NA"/>
    <s v="NA"/>
    <s v="NA"/>
    <s v="NA"/>
    <s v="NA"/>
    <s v="NA"/>
    <s v="None"/>
    <s v="NA"/>
    <s v="None"/>
    <s v="NA"/>
    <s v="NA"/>
    <s v="NA"/>
    <s v="NA"/>
    <s v="NA"/>
    <s v="NA"/>
    <s v="NA"/>
    <s v="NA"/>
    <b v="0"/>
    <b v="0"/>
    <b v="0"/>
    <b v="0"/>
    <b v="0"/>
    <b v="0"/>
    <b v="1"/>
    <b v="0"/>
    <b v="0"/>
    <b v="0"/>
    <b v="0"/>
    <n v="13.30176"/>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6"/>
    <n v="1"/>
    <n v="0"/>
    <n v="0"/>
    <n v="2"/>
    <n v="1"/>
    <n v="0"/>
    <n v="0"/>
    <n v="0"/>
    <n v="0"/>
    <n v="6.0764849999999999"/>
    <n v="5.7933199999999996"/>
    <s v="actual"/>
    <n v="25582"/>
    <n v="24389.88"/>
    <n v="3049.4229999999998"/>
    <n v="2554.6289999999999"/>
    <n v="2550.1309999999999"/>
    <n v="2201.9050000000002"/>
    <n v="2080.962"/>
    <n v="1746.2850000000001"/>
    <n v="1649.4580000000001"/>
    <n v="1210.27"/>
    <n v="1312.597"/>
    <n v="1842.202"/>
    <n v="2452.8319999999999"/>
    <n v="2931.3069999999998"/>
    <n v="2635.982"/>
    <n v="2269.7640000000001"/>
    <n v="2378.0430000000001"/>
    <n v="2165.17"/>
    <n v="1953.77"/>
    <n v="1649.2919999999999"/>
    <n v="1507.8019999999999"/>
    <n v="1462"/>
    <n v="1516.7070000000001"/>
    <n v="1924.8430000000001"/>
    <n v="2285.7020000000002"/>
    <n v="2640.8029999999999"/>
    <s v="NA"/>
    <s v="NA"/>
    <s v="no gas"/>
    <s v="NA"/>
    <s v="NA"/>
    <s v="NA"/>
    <s v="NA"/>
    <s v="NA"/>
    <s v="NA"/>
    <s v="NA"/>
    <s v="NA"/>
    <s v="NA"/>
    <s v="NA"/>
    <s v="NA"/>
    <s v="NA"/>
    <s v="NA"/>
    <s v="NA"/>
    <s v="NA"/>
    <s v="NA"/>
    <s v="NA"/>
    <s v="NA"/>
    <s v="NA"/>
    <s v="NA"/>
    <s v="NA"/>
    <s v="NA"/>
    <s v="NA"/>
    <s v="NA"/>
    <s v="NA"/>
    <s v="NA"/>
  </r>
  <r>
    <x v="335"/>
    <x v="0"/>
    <s v="core"/>
    <x v="6"/>
    <x v="1"/>
    <s v="&lt;20,001"/>
    <s v="rural"/>
    <n v="24"/>
    <n v="702.05409999999995"/>
    <n v="1310735"/>
    <n v="1310735"/>
    <n v="1114125"/>
    <n v="2006"/>
    <n v="2006"/>
    <s v="2004-2013"/>
    <s v="F"/>
    <m/>
    <s v="Dental Office"/>
    <m/>
    <s v="Other Health"/>
    <s v="Health Care - Outpatient"/>
    <s v="OtherHealth"/>
    <b v="0"/>
    <s v="Office"/>
    <n v="85"/>
    <s v="Storage - Low Bay"/>
    <n v="15"/>
    <s v="NA"/>
    <n v="0"/>
    <n v="0"/>
    <n v="0"/>
    <n v="0"/>
    <n v="1867"/>
    <n v="1867"/>
    <n v="0"/>
    <x v="4"/>
    <n v="100"/>
    <n v="0"/>
    <n v="85"/>
    <n v="85"/>
    <n v="100"/>
    <n v="0"/>
    <n v="0"/>
    <n v="1"/>
    <n v="0"/>
    <n v="8"/>
    <s v="M"/>
    <n v="2"/>
    <n v="6416"/>
    <n v="419"/>
    <s v="6000-8000 HDD"/>
    <n v="100"/>
    <n v="0"/>
    <n v="0"/>
    <s v="Yes"/>
    <n v="45"/>
    <n v="45"/>
    <n v="168"/>
    <n v="45"/>
    <n v="0"/>
    <n v="0"/>
    <n v="0"/>
    <s v="40-49 Hrs/Wk"/>
    <n v="52"/>
    <b v="1"/>
    <b v="1"/>
    <b v="0"/>
    <b v="0"/>
    <b v="0"/>
    <b v="0"/>
    <b v="0"/>
    <b v="0"/>
    <b v="0"/>
    <s v="NA"/>
    <s v="NA"/>
    <s v="NA"/>
    <s v="NA"/>
    <s v="Unknown"/>
    <s v="NA"/>
    <s v="NA"/>
    <s v="No"/>
    <s v="Unknown"/>
    <s v="NA"/>
    <s v="NA"/>
    <s v="No"/>
    <s v="Unknown"/>
    <s v="NA"/>
    <s v="NA"/>
    <s v="No"/>
    <s v="No"/>
    <s v="NA"/>
    <s v="NA"/>
    <s v="No"/>
    <s v="No"/>
    <s v="NA"/>
    <s v="NA"/>
    <s v="No"/>
    <s v="No"/>
    <s v="NA"/>
    <s v="NA"/>
    <s v="No"/>
    <s v="No"/>
    <s v="NA"/>
    <s v="NA"/>
    <s v="No"/>
    <s v="No"/>
    <s v="NA"/>
    <s v="NA"/>
    <s v="No"/>
    <n v="200"/>
    <n v="0"/>
    <n v="9"/>
    <n v="1800"/>
    <n v="10"/>
    <n v="0"/>
    <n v="0"/>
    <n v="0"/>
    <n v="100"/>
    <n v="0"/>
    <n v="0"/>
    <n v="0"/>
    <n v="0"/>
    <n v="0"/>
    <n v="100"/>
    <n v="0"/>
    <n v="0"/>
    <n v="0"/>
    <n v="180"/>
    <n v="0"/>
    <n v="100"/>
    <n v="0"/>
    <s v="P"/>
    <n v="12.5"/>
    <s v="Age of Building"/>
    <n v="100"/>
    <n v="0"/>
    <n v="0"/>
    <n v="0"/>
    <n v="0"/>
    <n v="0"/>
    <n v="0"/>
    <n v="100"/>
    <n v="0"/>
    <n v="1728"/>
    <n v="0"/>
    <n v="100"/>
    <n v="0"/>
    <n v="0"/>
    <b v="0"/>
    <n v="0"/>
    <n v="100"/>
    <n v="0"/>
    <n v="0"/>
    <n v="0"/>
    <n v="1.9422839999999999"/>
    <n v="1.9422839999999999"/>
    <s v="NA"/>
    <n v="0"/>
    <n v="5.1207999999999997E-2"/>
    <n v="3626.2429999999999"/>
    <s v="NA"/>
    <n v="0"/>
    <n v="95.605450000000005"/>
    <n v="8.5623889999999996"/>
    <n v="8.9327970000000008"/>
    <s v="Y"/>
    <n v="0"/>
    <n v="0"/>
    <n v="0"/>
    <n v="0"/>
    <n v="79.252719999999997"/>
    <n v="72.913139999999999"/>
    <n v="93.731489999999994"/>
    <n v="0"/>
    <n v="0"/>
    <n v="0"/>
    <n v="1.244837"/>
    <n v="8.1260589999999997"/>
    <n v="0.81899900000000003"/>
    <n v="0"/>
    <n v="0"/>
    <n v="0"/>
    <n v="0"/>
    <n v="0"/>
    <n v="0"/>
    <n v="0"/>
    <n v="0"/>
    <n v="0"/>
    <n v="19.50244"/>
    <n v="18.960799999999999"/>
    <n v="5.4495079999999998"/>
    <n v="0"/>
    <n v="0"/>
    <n v="0"/>
    <s v="NA"/>
    <s v="NA"/>
    <s v="NA"/>
    <s v="NA"/>
    <s v="NA"/>
    <s v="NA"/>
    <n v="100"/>
    <n v="100"/>
    <n v="100"/>
    <n v="0"/>
    <n v="0"/>
    <n v="0"/>
    <n v="0"/>
    <n v="0"/>
    <n v="0"/>
    <n v="100"/>
    <n v="100"/>
    <n v="100"/>
    <n v="0"/>
    <n v="0"/>
    <n v="0"/>
    <n v="0"/>
    <n v="0"/>
    <n v="0"/>
    <n v="0"/>
    <n v="0"/>
    <n v="0"/>
    <n v="0"/>
    <n v="0"/>
    <n v="0"/>
    <s v="NA"/>
    <s v="NA"/>
    <s v="NA"/>
    <s v="NA"/>
    <s v="NA"/>
    <s v="NA"/>
    <n v="0"/>
    <n v="0"/>
    <n v="0"/>
    <n v="8.4795189999999998"/>
    <n v="14.55616"/>
    <n v="8.4795189999999998"/>
    <n v="0"/>
    <n v="0"/>
    <n v="0"/>
    <n v="91.520480000000006"/>
    <n v="85.443839999999994"/>
    <n v="91.520480000000006"/>
    <s v="NA"/>
    <s v="NA"/>
    <s v="NA"/>
    <s v="NA"/>
    <s v="NA"/>
    <s v="NA"/>
    <s v="NA"/>
    <s v="NA"/>
    <s v="NA"/>
    <s v="NA"/>
    <s v="NA"/>
    <s v="NA"/>
    <n v="0"/>
    <n v="0"/>
    <n v="0"/>
    <n v="79.252719999999997"/>
    <n v="72.913139999999999"/>
    <n v="93.731489999999994"/>
    <n v="1.7980970000000001"/>
    <n v="2.7086860000000001"/>
    <n v="0.50243700000000002"/>
    <n v="0"/>
    <n v="0"/>
    <n v="0"/>
    <n v="18.949179999999998"/>
    <n v="24.37818"/>
    <n v="5.7660710000000002"/>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5"/>
    <n v="85"/>
    <s v="Furnace"/>
    <s v="Natural Gas"/>
    <s v="None"/>
    <s v="5-9 Years"/>
    <s v="Electric Resistance"/>
    <s v="Electricity"/>
    <s v="None"/>
    <s v="5-9 Years"/>
    <s v="NA"/>
    <s v="NA"/>
    <s v="NA"/>
    <s v="NA"/>
    <s v="NA"/>
    <s v="NA"/>
    <s v="NA"/>
    <s v="NA"/>
    <s v="DX - Air"/>
    <s v="5-9 Years"/>
    <s v="None"/>
    <s v="NA"/>
    <s v="NA"/>
    <s v="NA"/>
    <s v="NA"/>
    <s v="NA"/>
    <s v="NA"/>
    <s v="NA"/>
    <s v="NA"/>
    <b v="0"/>
    <b v="0"/>
    <b v="0"/>
    <b v="0"/>
    <b v="1"/>
    <b v="0"/>
    <b v="0"/>
    <b v="0"/>
    <b v="0"/>
    <b v="1"/>
    <b v="1"/>
    <n v="60"/>
    <n v="7"/>
    <n v="7"/>
    <n v="100"/>
    <n v="0"/>
    <n v="0"/>
    <n v="0"/>
    <n v="0"/>
    <n v="0"/>
    <n v="100"/>
    <n v="0"/>
    <s v="NA"/>
    <s v="NA"/>
    <s v="NA"/>
    <s v="NA"/>
    <s v="NA"/>
    <s v="NA"/>
    <s v="NA"/>
    <s v="NA"/>
    <s v="NA"/>
    <s v="NA"/>
    <s v="NA"/>
    <s v="NA"/>
    <s v="NA"/>
    <s v="NA"/>
    <s v="NA"/>
    <s v="NA"/>
    <s v="NA"/>
    <s v="NA"/>
    <s v="NA"/>
    <s v="NA"/>
    <n v="0"/>
    <n v="0"/>
    <n v="0"/>
    <n v="0"/>
    <n v="0"/>
    <n v="0"/>
    <n v="0"/>
    <b v="0"/>
    <b v="0"/>
    <b v="0"/>
    <b v="0"/>
    <b v="1"/>
    <b v="0"/>
    <n v="0"/>
    <s v="N"/>
    <s v="N"/>
    <s v="N"/>
    <s v="E"/>
    <s v="N"/>
    <s v="N"/>
    <s v="N"/>
    <s v="NA"/>
    <s v="NA"/>
    <s v="NA"/>
    <b v="1"/>
    <s v="S"/>
    <n v="100"/>
    <n v="1"/>
    <n v="0"/>
    <n v="0"/>
    <n v="0"/>
    <n v="0"/>
    <x v="3"/>
    <n v="1"/>
    <s v="Y"/>
    <n v="0"/>
    <n v="0"/>
    <n v="0"/>
    <b v="0"/>
    <b v="0"/>
    <s v="None"/>
    <b v="0"/>
    <b v="0"/>
    <s v="None"/>
    <n v="0"/>
    <n v="2"/>
    <n v="0"/>
    <n v="0"/>
    <n v="2"/>
    <n v="0"/>
    <n v="0"/>
    <n v="0"/>
    <n v="0"/>
    <n v="6.5"/>
    <n v="14.120469999999999"/>
    <n v="13.88419"/>
    <s v="actual"/>
    <n v="26362.91"/>
    <n v="25921.78"/>
    <n v="2286.3130000000001"/>
    <n v="2063.069"/>
    <n v="1968.673"/>
    <n v="1620.3910000000001"/>
    <n v="1789.867"/>
    <n v="1895.355"/>
    <n v="2242.4450000000002"/>
    <n v="2536.8670000000002"/>
    <n v="2215.7710000000002"/>
    <n v="2188.5630000000001"/>
    <n v="2525.6880000000001"/>
    <n v="3029.913"/>
    <n v="2607.6770000000001"/>
    <n v="2224.6869999999999"/>
    <n v="2268.4160000000002"/>
    <n v="2002.616"/>
    <n v="1838.3309999999999"/>
    <n v="1778.3679999999999"/>
    <n v="2247.424"/>
    <n v="2249.8919999999998"/>
    <n v="1861.0920000000001"/>
    <n v="1982.837"/>
    <n v="2283.9009999999998"/>
    <n v="2576.5419999999999"/>
    <n v="0.21001500000000001"/>
    <n v="0.221522"/>
    <s v="actual"/>
    <n v="392.09769999999997"/>
    <n v="413.58210000000003"/>
    <n v="92.289050000000003"/>
    <n v="45.7119"/>
    <n v="35.184649999999998"/>
    <n v="25.31034"/>
    <n v="13.827590000000001"/>
    <n v="10.3125"/>
    <n v="9.3874999999999993"/>
    <n v="9.3909090000000006"/>
    <n v="11.51623"/>
    <n v="21.695889999999999"/>
    <n v="39.090910000000001"/>
    <n v="78.380250000000004"/>
    <n v="69.489009999999993"/>
    <n v="54.920810000000003"/>
    <n v="49.119320000000002"/>
    <n v="35.969259999999998"/>
    <n v="22.174600000000002"/>
    <n v="9.6046960000000006"/>
    <n v="2.7073640000000001"/>
    <n v="3.416436"/>
    <n v="13.7302"/>
    <n v="31.97268"/>
    <n v="52.858060000000002"/>
    <n v="67.619640000000004"/>
  </r>
  <r>
    <x v="336"/>
    <x v="2"/>
    <s v="core"/>
    <x v="6"/>
    <x v="0"/>
    <s v="&lt;20,001"/>
    <s v="urban"/>
    <n v="21"/>
    <n v="1568.972"/>
    <n v="2628029"/>
    <n v="2628029"/>
    <n v="2628029"/>
    <n v="1956"/>
    <n v="1956"/>
    <s v="Pre-1980"/>
    <s v="F"/>
    <m/>
    <s v="Sales Office"/>
    <m/>
    <s v="Office"/>
    <s v="Office"/>
    <s v="Medium Office"/>
    <b v="0"/>
    <s v="Office"/>
    <n v="61"/>
    <s v="Storage - Low Bay"/>
    <n v="9"/>
    <s v="NA"/>
    <n v="0"/>
    <n v="30"/>
    <n v="0"/>
    <n v="0"/>
    <n v="1675"/>
    <n v="1675"/>
    <n v="0"/>
    <x v="4"/>
    <n v="100"/>
    <n v="0"/>
    <n v="0"/>
    <n v="100"/>
    <n v="0"/>
    <n v="0"/>
    <n v="0"/>
    <n v="1"/>
    <n v="0"/>
    <n v="0"/>
    <s v="S"/>
    <n v="0"/>
    <n v="6540"/>
    <n v="426"/>
    <s v="6000-8000 HDD"/>
    <n v="100"/>
    <n v="0"/>
    <n v="0"/>
    <s v="No"/>
    <n v="45"/>
    <n v="45"/>
    <n v="45"/>
    <n v="45"/>
    <n v="0"/>
    <n v="0"/>
    <n v="0"/>
    <s v="40-49 Hrs/Wk"/>
    <n v="52"/>
    <b v="1"/>
    <b v="1"/>
    <b v="0"/>
    <b v="0"/>
    <b v="0"/>
    <b v="0"/>
    <b v="0"/>
    <b v="0"/>
    <b v="0"/>
    <s v="NA"/>
    <s v="NA"/>
    <s v="NA"/>
    <s v="NA"/>
    <s v="Yes"/>
    <s v="NA"/>
    <n v="100"/>
    <s v="No"/>
    <s v="Yes"/>
    <s v="NA"/>
    <n v="100"/>
    <s v="No"/>
    <s v="No"/>
    <s v="NA"/>
    <s v="NA"/>
    <s v="No"/>
    <s v="Yes"/>
    <s v="NA"/>
    <n v="100"/>
    <s v="No"/>
    <s v="Yes"/>
    <s v="NA"/>
    <n v="100"/>
    <s v="No"/>
    <s v="No"/>
    <s v="NA"/>
    <s v="NA"/>
    <s v="No"/>
    <s v="Yes"/>
    <s v="NA"/>
    <n v="100"/>
    <s v="No"/>
    <s v="Unknown"/>
    <s v="NA"/>
    <s v="NA"/>
    <s v="No"/>
    <n v="184"/>
    <n v="0"/>
    <n v="10"/>
    <n v="1840"/>
    <n v="10"/>
    <n v="0"/>
    <n v="0"/>
    <n v="0"/>
    <n v="100"/>
    <n v="0"/>
    <n v="0"/>
    <n v="0"/>
    <n v="0"/>
    <n v="0"/>
    <n v="100"/>
    <n v="0"/>
    <n v="0"/>
    <n v="0"/>
    <n v="184"/>
    <n v="100"/>
    <n v="0"/>
    <n v="0"/>
    <s v="P"/>
    <n v="30"/>
    <s v="Unknown"/>
    <n v="100"/>
    <n v="0"/>
    <n v="0"/>
    <n v="0"/>
    <n v="100"/>
    <n v="0"/>
    <n v="0"/>
    <n v="0"/>
    <n v="0"/>
    <n v="1777.2650000000001"/>
    <n v="0"/>
    <n v="100"/>
    <n v="0"/>
    <n v="0"/>
    <b v="1"/>
    <n v="22"/>
    <n v="100"/>
    <n v="0"/>
    <n v="0"/>
    <n v="0"/>
    <n v="1.537201"/>
    <n v="1.537201"/>
    <s v="NA"/>
    <n v="0"/>
    <n v="0.92179100000000003"/>
    <n v="2574.8110000000001"/>
    <s v="NA"/>
    <n v="0"/>
    <n v="1544"/>
    <n v="7.5232279999999996"/>
    <n v="9.0045099999999998"/>
    <s v="Y"/>
    <n v="0"/>
    <n v="0"/>
    <n v="0"/>
    <n v="0"/>
    <n v="91.512569999999997"/>
    <n v="92.736440000000002"/>
    <n v="97.855729999999994"/>
    <n v="0"/>
    <n v="0"/>
    <n v="0"/>
    <n v="0"/>
    <n v="0"/>
    <n v="0"/>
    <n v="0"/>
    <n v="0"/>
    <n v="0"/>
    <n v="0"/>
    <n v="0"/>
    <n v="0"/>
    <n v="0"/>
    <n v="0"/>
    <n v="0"/>
    <n v="8.4874270000000003"/>
    <n v="7.2635630000000004"/>
    <n v="2.144266"/>
    <n v="0"/>
    <n v="0"/>
    <n v="0"/>
    <s v="NA"/>
    <s v="NA"/>
    <s v="NA"/>
    <s v="NA"/>
    <s v="NA"/>
    <s v="NA"/>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1.512569999999997"/>
    <n v="92.736440000000002"/>
    <n v="97.855729999999994"/>
    <n v="0"/>
    <n v="0"/>
    <n v="0"/>
    <n v="0"/>
    <n v="0"/>
    <n v="0"/>
    <n v="8.4874270000000003"/>
    <n v="7.2635630000000004"/>
    <n v="2.144266"/>
    <s v="NA"/>
    <s v="NA"/>
    <s v="NA"/>
    <s v="NA"/>
    <s v="NA"/>
    <s v="NA"/>
    <s v="NA"/>
    <s v="NA"/>
    <s v="NA"/>
    <s v="NA"/>
    <s v="NA"/>
    <s v="NA"/>
    <s v="NA"/>
    <s v="NA"/>
    <s v="NA"/>
    <b v="0"/>
    <n v="0"/>
    <b v="0"/>
    <n v="0"/>
    <b v="0"/>
    <n v="0"/>
    <b v="0"/>
    <n v="0"/>
    <b v="1"/>
    <n v="100"/>
    <b v="0"/>
    <n v="0"/>
    <b v="0"/>
    <n v="0"/>
    <b v="0"/>
    <n v="0"/>
    <n v="0"/>
    <n v="0"/>
    <n v="0"/>
    <n v="75.129530000000003"/>
    <n v="57.142859999999999"/>
    <n v="75.129530000000003"/>
    <n v="0"/>
    <n v="0"/>
    <n v="0"/>
    <n v="24.870470000000001"/>
    <n v="42.857140000000001"/>
    <n v="24.870470000000001"/>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None"/>
    <s v="NA"/>
    <s v="NA"/>
    <s v="NA"/>
    <s v="NA"/>
    <s v="NA"/>
    <s v="NA"/>
    <s v="NA"/>
    <s v="NA"/>
    <s v="NA"/>
    <s v="NA"/>
    <s v="NA"/>
    <s v="DX - Air"/>
    <s v="20+ Years"/>
    <s v="None"/>
    <s v="NA"/>
    <s v="NA"/>
    <s v="NA"/>
    <s v="NA"/>
    <s v="NA"/>
    <s v="NA"/>
    <s v="NA"/>
    <s v="NA"/>
    <b v="0"/>
    <b v="0"/>
    <b v="0"/>
    <b v="0"/>
    <b v="1"/>
    <b v="0"/>
    <b v="0"/>
    <b v="0"/>
    <b v="0"/>
    <b v="0"/>
    <b v="0"/>
    <n v="3.4119999999999999"/>
    <n v="40"/>
    <n v="40"/>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7"/>
    <n v="0"/>
    <n v="0"/>
    <n v="8"/>
    <n v="0"/>
    <n v="0"/>
    <n v="0"/>
    <n v="0"/>
    <n v="0"/>
    <n v="15.03402"/>
    <n v="813.15859999999998"/>
    <s v="model"/>
    <n v="25181.98"/>
    <n v="1362041"/>
    <s v="NA"/>
    <s v="NA"/>
    <s v="NA"/>
    <s v="NA"/>
    <s v="NA"/>
    <s v="NA"/>
    <s v="NA"/>
    <s v="NA"/>
    <s v="NA"/>
    <s v="NA"/>
    <s v="NA"/>
    <s v="NA"/>
    <s v="NA"/>
    <s v="NA"/>
    <s v="NA"/>
    <s v="NA"/>
    <s v="NA"/>
    <s v="NA"/>
    <s v="NA"/>
    <s v="NA"/>
    <s v="NA"/>
    <s v="NA"/>
    <s v="NA"/>
    <s v="NA"/>
    <n v="0.35926599999999997"/>
    <n v="27.770890000000001"/>
    <s v="model"/>
    <n v="601.77089999999998"/>
    <n v="46516.24"/>
    <s v="NA"/>
    <s v="NA"/>
    <s v="NA"/>
    <s v="NA"/>
    <s v="NA"/>
    <s v="NA"/>
    <s v="NA"/>
    <s v="NA"/>
    <s v="NA"/>
    <s v="NA"/>
    <s v="NA"/>
    <s v="NA"/>
    <s v="NA"/>
    <s v="NA"/>
    <s v="NA"/>
    <s v="NA"/>
    <s v="NA"/>
    <s v="NA"/>
    <s v="NA"/>
    <s v="NA"/>
    <s v="NA"/>
    <s v="NA"/>
    <s v="NA"/>
    <s v="NA"/>
  </r>
  <r>
    <x v="337"/>
    <x v="0"/>
    <s v="core"/>
    <x v="6"/>
    <x v="0"/>
    <s v="100,001+"/>
    <s v="urban"/>
    <n v="23"/>
    <n v="22.786349999999999"/>
    <n v="9336592"/>
    <n v="6306008"/>
    <n v="6306008"/>
    <n v="1991"/>
    <n v="1991"/>
    <s v="1981-2003"/>
    <s v="F"/>
    <m/>
    <s v="Office- Admin, Professional, Government, Financial"/>
    <m/>
    <s v="Office"/>
    <s v="Office"/>
    <s v="Medium Office"/>
    <b v="1"/>
    <s v="Office"/>
    <n v="97.470600000000005"/>
    <s v="Dining"/>
    <n v="0.50588100000000003"/>
    <s v="Kitchen"/>
    <n v="0.216806"/>
    <n v="1.8067169999999999"/>
    <n v="0"/>
    <n v="32.459209999999999"/>
    <n v="409745"/>
    <n v="276745"/>
    <n v="133000"/>
    <x v="3"/>
    <n v="100"/>
    <n v="100"/>
    <n v="100"/>
    <n v="100"/>
    <n v="100"/>
    <n v="0"/>
    <n v="0"/>
    <n v="24"/>
    <n v="1"/>
    <n v="0"/>
    <s v="S"/>
    <n v="0"/>
    <n v="4300"/>
    <n v="393"/>
    <s v="&lt; 6000 HDD"/>
    <n v="1"/>
    <n v="99"/>
    <n v="42"/>
    <s v="Yes"/>
    <n v="63.953029999999998"/>
    <n v="64"/>
    <n v="69.028909999999996"/>
    <n v="126"/>
    <n v="1"/>
    <n v="0"/>
    <n v="0"/>
    <s v="60-79 Hrs/Wk"/>
    <n v="52"/>
    <b v="1"/>
    <b v="1"/>
    <b v="1"/>
    <b v="0"/>
    <b v="0"/>
    <b v="0"/>
    <b v="0"/>
    <b v="0"/>
    <b v="0"/>
    <b v="1"/>
    <b v="0"/>
    <b v="0"/>
    <n v="600"/>
    <s v="Yes"/>
    <n v="0"/>
    <n v="35"/>
    <s v="No"/>
    <s v="Yes"/>
    <n v="0"/>
    <n v="35"/>
    <s v="Yes"/>
    <s v="Yes"/>
    <n v="0"/>
    <n v="35"/>
    <s v="No"/>
    <s v="No"/>
    <s v="NA"/>
    <s v="NA"/>
    <s v="No"/>
    <s v="No"/>
    <s v="NA"/>
    <s v="NA"/>
    <s v="No"/>
    <s v="No"/>
    <s v="NA"/>
    <s v="NA"/>
    <s v="No"/>
    <s v="No"/>
    <s v="NA"/>
    <s v="NA"/>
    <s v="No"/>
    <s v="No"/>
    <s v="NA"/>
    <s v="NA"/>
    <s v="No"/>
    <n v="600"/>
    <n v="560"/>
    <n v="12"/>
    <n v="161760"/>
    <n v="51"/>
    <n v="0"/>
    <n v="97.470600000000005"/>
    <n v="0"/>
    <n v="0"/>
    <n v="0"/>
    <n v="0"/>
    <n v="2.529404"/>
    <n v="0"/>
    <n v="100"/>
    <n v="0"/>
    <n v="0"/>
    <n v="0"/>
    <n v="0"/>
    <n v="82497.600000000006"/>
    <n v="0"/>
    <n v="100"/>
    <n v="0"/>
    <s v="P"/>
    <n v="0"/>
    <s v="Age of Building"/>
    <n v="1.9607840000000001"/>
    <n v="0"/>
    <n v="0"/>
    <n v="98.03922"/>
    <n v="0"/>
    <n v="100"/>
    <n v="0"/>
    <n v="0"/>
    <n v="0"/>
    <n v="20000"/>
    <n v="100"/>
    <n v="0"/>
    <n v="0"/>
    <n v="0"/>
    <b v="0"/>
    <n v="0"/>
    <n v="0"/>
    <n v="0"/>
    <n v="0"/>
    <n v="100"/>
    <n v="0.77625200000000005"/>
    <n v="0.55766800000000005"/>
    <n v="0.102842"/>
    <n v="4.3399999999999998E-4"/>
    <n v="8.4287000000000001E-2"/>
    <n v="214823.8"/>
    <n v="13678"/>
    <n v="120"/>
    <n v="23325.87"/>
    <n v="9.1003740000000004"/>
    <n v="9.1960669999999993"/>
    <s v="Y"/>
    <s v="NA"/>
    <n v="1.5668660000000001"/>
    <n v="0.67268600000000001"/>
    <n v="1.5885480000000001"/>
    <n v="96.151219999999995"/>
    <n v="95.110290000000006"/>
    <n v="97.481759999999994"/>
    <n v="0"/>
    <n v="0"/>
    <n v="0"/>
    <n v="0.168045"/>
    <n v="0.84085699999999997"/>
    <n v="9.4774999999999998E-2"/>
    <n v="0"/>
    <n v="0"/>
    <n v="0"/>
    <n v="0"/>
    <n v="0"/>
    <n v="0"/>
    <n v="0.41056900000000002"/>
    <n v="2.4665140000000001"/>
    <n v="0.42692400000000003"/>
    <n v="1.7032989999999999"/>
    <n v="0.90965499999999999"/>
    <n v="0.407997"/>
    <n v="0"/>
    <n v="0"/>
    <n v="0"/>
    <n v="0"/>
    <n v="0"/>
    <n v="0"/>
    <n v="100"/>
    <n v="100"/>
    <n v="100"/>
    <n v="100"/>
    <n v="100"/>
    <n v="100"/>
    <n v="0"/>
    <n v="0"/>
    <n v="0"/>
    <n v="90.434780000000003"/>
    <n v="78.431370000000001"/>
    <n v="90.434780000000003"/>
    <n v="0"/>
    <n v="0"/>
    <n v="0"/>
    <n v="0"/>
    <n v="0"/>
    <n v="0"/>
    <n v="9.5652170000000005"/>
    <n v="21.568629999999999"/>
    <n v="9.5652170000000005"/>
    <n v="0"/>
    <n v="0"/>
    <n v="0"/>
    <n v="0"/>
    <n v="0"/>
    <n v="0"/>
    <s v="NA"/>
    <s v="NA"/>
    <s v="NA"/>
    <s v="NA"/>
    <s v="NA"/>
    <s v="NA"/>
    <n v="1.9576640000000001"/>
    <n v="3.7229860000000001"/>
    <n v="1.9576640000000001"/>
    <n v="98.042339999999996"/>
    <n v="96.277010000000004"/>
    <n v="98.042339999999996"/>
    <n v="0"/>
    <n v="0"/>
    <n v="0"/>
    <n v="0"/>
    <n v="0"/>
    <n v="0"/>
    <s v="NA"/>
    <s v="NA"/>
    <s v="NA"/>
    <s v="NA"/>
    <s v="NA"/>
    <s v="NA"/>
    <s v="NA"/>
    <s v="NA"/>
    <s v="NA"/>
    <s v="NA"/>
    <s v="NA"/>
    <s v="NA"/>
    <n v="0"/>
    <n v="0"/>
    <n v="0"/>
    <n v="97.718090000000004"/>
    <n v="95.782970000000006"/>
    <n v="99.070300000000003"/>
    <n v="1.8713439999999999"/>
    <n v="1.7505120000000001"/>
    <n v="0.50277099999999997"/>
    <n v="0"/>
    <n v="0"/>
    <n v="0"/>
    <n v="0.41056900000000002"/>
    <n v="2.4665140000000001"/>
    <n v="0.42692400000000003"/>
    <s v="NA"/>
    <s v="NA"/>
    <s v="NA"/>
    <s v="NA"/>
    <s v="NA"/>
    <s v="NA"/>
    <s v="NA"/>
    <s v="NA"/>
    <s v="NA"/>
    <s v="NA"/>
    <s v="NA"/>
    <s v="NA"/>
    <s v="NA"/>
    <s v="NA"/>
    <s v="NA"/>
    <b v="0"/>
    <n v="0"/>
    <b v="1"/>
    <n v="87.577740000000006"/>
    <b v="0"/>
    <n v="0"/>
    <b v="0"/>
    <n v="0"/>
    <b v="1"/>
    <n v="1.7700689999999999"/>
    <b v="0"/>
    <n v="0"/>
    <b v="1"/>
    <n v="10.652189999999999"/>
    <b v="0"/>
    <n v="0"/>
    <n v="87.902389999999997"/>
    <n v="90.816329999999994"/>
    <n v="87.902389999999997"/>
    <n v="0"/>
    <n v="0"/>
    <n v="0"/>
    <n v="0"/>
    <n v="0"/>
    <n v="0"/>
    <n v="12.09761"/>
    <n v="9.1836730000000006"/>
    <n v="12.09761"/>
    <n v="0"/>
    <n v="0"/>
    <n v="0"/>
    <n v="0"/>
    <n v="0"/>
    <n v="0"/>
    <n v="0"/>
    <n v="0"/>
    <n v="0"/>
    <n v="0"/>
    <n v="0"/>
    <n v="0"/>
    <n v="0"/>
    <n v="0"/>
    <n v="0"/>
    <n v="100"/>
    <n v="100"/>
    <n v="100"/>
    <n v="0"/>
    <n v="0"/>
    <n v="0"/>
    <n v="0"/>
    <n v="0"/>
    <n v="0"/>
    <n v="0"/>
    <n v="0"/>
    <n v="0"/>
    <b v="1"/>
    <n v="100"/>
    <b v="0"/>
    <n v="0"/>
    <b v="0"/>
    <n v="0"/>
    <b v="0"/>
    <n v="0"/>
    <b v="0"/>
    <n v="0"/>
    <b v="0"/>
    <n v="0"/>
    <n v="0"/>
    <n v="0"/>
    <n v="0"/>
    <n v="15.2727"/>
    <n v="18.681319999999999"/>
    <n v="14.94796"/>
    <n v="0"/>
    <n v="0"/>
    <n v="0"/>
    <n v="0"/>
    <n v="0"/>
    <n v="0"/>
    <n v="0"/>
    <n v="0"/>
    <n v="0"/>
    <n v="0"/>
    <n v="0"/>
    <n v="0"/>
    <n v="84.7273"/>
    <n v="81.318680000000001"/>
    <n v="85.052040000000005"/>
    <n v="0"/>
    <n v="0"/>
    <n v="0"/>
    <n v="0"/>
    <n v="0"/>
    <n v="0"/>
    <b v="0"/>
    <n v="0"/>
    <b v="0"/>
    <n v="0"/>
    <b v="1"/>
    <n v="83.740309999999994"/>
    <b v="1"/>
    <n v="16.259689999999999"/>
    <b v="0"/>
    <n v="0"/>
    <s v="VAV"/>
    <s v="standard"/>
    <s v="Variable Air Volume"/>
    <s v="A"/>
    <s v="N"/>
    <n v="390"/>
    <n v="106"/>
    <n v="100"/>
    <n v="0"/>
    <s v="Heat Pump"/>
    <s v="Electricity"/>
    <s v="None"/>
    <s v="20+ Years"/>
    <s v="Heat Pump"/>
    <s v="Electricity"/>
    <s v="None"/>
    <s v="20+ Years"/>
    <s v="NA"/>
    <s v="NA"/>
    <s v="NA"/>
    <s v="NA"/>
    <s v="NA"/>
    <s v="NA"/>
    <s v="NA"/>
    <s v="NA"/>
    <s v="DX - Water"/>
    <s v="20+ Years"/>
    <s v="DX - Water"/>
    <s v="20+ Years"/>
    <n v="1"/>
    <n v="0"/>
    <n v="0"/>
    <n v="0"/>
    <s v="NA"/>
    <s v="NA"/>
    <s v="NA"/>
    <b v="1"/>
    <b v="0"/>
    <b v="0"/>
    <b v="0"/>
    <b v="0"/>
    <b v="0"/>
    <b v="0"/>
    <b v="1"/>
    <b v="1"/>
    <b v="1"/>
    <b v="1"/>
    <n v="665.34"/>
    <n v="22"/>
    <n v="22"/>
    <n v="100"/>
    <n v="0"/>
    <n v="0"/>
    <n v="0"/>
    <n v="0"/>
    <n v="100"/>
    <n v="0"/>
    <n v="0"/>
    <s v="NA"/>
    <s v="NA"/>
    <s v="NA"/>
    <s v="NA"/>
    <s v="NA"/>
    <s v="NA"/>
    <s v="NA"/>
    <s v="NA"/>
    <s v="NA"/>
    <b v="0"/>
    <n v="0"/>
    <s v="NA"/>
    <s v="NA"/>
    <b v="1"/>
    <n v="96"/>
    <s v="INC"/>
    <b v="0"/>
    <n v="0"/>
    <s v="NA"/>
    <s v="NA"/>
    <n v="0"/>
    <n v="0"/>
    <n v="1"/>
    <n v="1"/>
    <n v="0"/>
    <n v="1"/>
    <n v="2"/>
    <b v="0"/>
    <b v="0"/>
    <b v="1"/>
    <b v="0"/>
    <b v="0"/>
    <b v="0"/>
    <n v="900"/>
    <s v="N"/>
    <s v="N"/>
    <s v="G"/>
    <s v="G"/>
    <s v="G"/>
    <s v="N"/>
    <s v="G"/>
    <s v="NA"/>
    <s v="NA"/>
    <s v="NA"/>
    <s v="NA"/>
    <s v="NA"/>
    <s v="NA"/>
    <s v="NA"/>
    <s v="NA"/>
    <n v="0"/>
    <n v="0"/>
    <n v="0"/>
    <x v="1"/>
    <s v="NA"/>
    <s v="NA"/>
    <n v="0"/>
    <n v="0"/>
    <n v="0"/>
    <s v="NA"/>
    <s v="NA"/>
    <s v="NA"/>
    <s v="NA"/>
    <s v="NA"/>
    <s v="NA"/>
    <n v="0"/>
    <n v="315"/>
    <n v="1235"/>
    <n v="255"/>
    <n v="30"/>
    <n v="29"/>
    <n v="0"/>
    <n v="0"/>
    <n v="0"/>
    <n v="0"/>
    <n v="18.375139999999998"/>
    <n v="18.156089999999999"/>
    <s v="actual"/>
    <n v="5085228"/>
    <n v="5024608"/>
    <n v="510976.9"/>
    <n v="428361.3"/>
    <n v="439344.8"/>
    <n v="396321.6"/>
    <n v="392322.5"/>
    <n v="383709.7"/>
    <n v="393825.3"/>
    <n v="405045.1"/>
    <n v="390163"/>
    <n v="387844.7"/>
    <n v="428969.7"/>
    <n v="528343.6"/>
    <n v="491061.8"/>
    <n v="423279.5"/>
    <n v="442050.8"/>
    <n v="399867.5"/>
    <n v="385718.9"/>
    <n v="361847.3"/>
    <n v="410545.3"/>
    <n v="414433.1"/>
    <n v="377277.6"/>
    <n v="391973.5"/>
    <n v="437760.2"/>
    <n v="488792.8"/>
    <n v="1.5178000000000001E-2"/>
    <n v="1.5167E-2"/>
    <s v="actual"/>
    <n v="4200.3530000000001"/>
    <n v="4197.3900000000003"/>
    <n v="386.6592"/>
    <n v="348.6207"/>
    <n v="383.17239999999998"/>
    <n v="360.91770000000002"/>
    <n v="373.47309999999999"/>
    <n v="357.303"/>
    <n v="359.13380000000001"/>
    <n v="332.22989999999999"/>
    <n v="316.45979999999997"/>
    <n v="326.14240000000001"/>
    <n v="320.51609999999999"/>
    <n v="335.72489999999999"/>
    <n v="363.60840000000002"/>
    <n v="326.72930000000002"/>
    <n v="359.51729999999998"/>
    <n v="345.589"/>
    <n v="354.0813"/>
    <n v="340.26670000000001"/>
    <n v="350.17950000000002"/>
    <n v="350.08479999999997"/>
    <n v="339.98259999999999"/>
    <n v="355.17989999999998"/>
    <n v="348.75209999999998"/>
    <n v="363.41899999999998"/>
  </r>
  <r>
    <x v="338"/>
    <x v="2"/>
    <s v="core"/>
    <x v="7"/>
    <x v="0"/>
    <s v="&lt;20,001"/>
    <s v="rural"/>
    <n v="87"/>
    <n v="285.81290000000001"/>
    <n v="2556596"/>
    <n v="2173107"/>
    <n v="945940.7"/>
    <n v="1998"/>
    <n v="1998"/>
    <s v="1981-2003"/>
    <s v="F"/>
    <s v="Other"/>
    <s v="Other"/>
    <s v="Other"/>
    <s v="Other"/>
    <s v="Other"/>
    <s v="Other"/>
    <b v="0"/>
    <s v="Storage - Low Bay"/>
    <n v="35"/>
    <s v="Sales"/>
    <n v="30.6"/>
    <s v="Other"/>
    <n v="28"/>
    <n v="0"/>
    <n v="0"/>
    <n v="0"/>
    <n v="8945"/>
    <n v="8945"/>
    <n v="0"/>
    <x v="0"/>
    <n v="85"/>
    <n v="0"/>
    <n v="0"/>
    <n v="37"/>
    <n v="0"/>
    <n v="0"/>
    <n v="15"/>
    <n v="1"/>
    <n v="0"/>
    <n v="14"/>
    <s v="M"/>
    <n v="2"/>
    <n v="5205"/>
    <n v="714"/>
    <s v="&lt; 6000 HDD"/>
    <n v="100"/>
    <n v="0"/>
    <n v="0"/>
    <s v="No"/>
    <n v="44"/>
    <n v="44"/>
    <n v="46"/>
    <n v="44"/>
    <n v="1"/>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450"/>
    <n v="0"/>
    <n v="13"/>
    <n v="5850"/>
    <n v="20"/>
    <n v="0"/>
    <n v="0"/>
    <n v="0"/>
    <n v="52"/>
    <n v="48"/>
    <n v="0"/>
    <n v="0"/>
    <n v="0"/>
    <n v="52"/>
    <n v="0"/>
    <n v="0"/>
    <n v="0"/>
    <n v="0"/>
    <n v="1170"/>
    <n v="0"/>
    <n v="100"/>
    <n v="0"/>
    <s v="P"/>
    <n v="0"/>
    <s v="Age of Building"/>
    <n v="100"/>
    <n v="0"/>
    <n v="0"/>
    <n v="0"/>
    <n v="0"/>
    <n v="0"/>
    <n v="0"/>
    <n v="100"/>
    <n v="0"/>
    <n v="8918.9189999999999"/>
    <n v="37"/>
    <n v="63"/>
    <n v="0"/>
    <n v="0"/>
    <b v="0"/>
    <n v="0"/>
    <n v="100"/>
    <n v="0"/>
    <n v="0"/>
    <n v="0"/>
    <n v="1.0429759999999999"/>
    <n v="1.0429759999999999"/>
    <s v="NA"/>
    <n v="0"/>
    <n v="0.87188399999999999"/>
    <n v="9329.4169999999995"/>
    <s v="NA"/>
    <n v="0"/>
    <n v="7799"/>
    <n v="11.72695"/>
    <n v="12.79311"/>
    <s v="Y"/>
    <s v="NA"/>
    <n v="58.423909999999999"/>
    <n v="37.617669999999997"/>
    <n v="59.59666"/>
    <n v="38.999519999999997"/>
    <n v="56.587560000000003"/>
    <n v="39.78237"/>
    <n v="0"/>
    <n v="0"/>
    <n v="0"/>
    <n v="0"/>
    <n v="0"/>
    <n v="0"/>
    <n v="0"/>
    <n v="0"/>
    <n v="0"/>
    <n v="0"/>
    <n v="0"/>
    <n v="0"/>
    <n v="0"/>
    <n v="0"/>
    <n v="0"/>
    <n v="2.5765729999999998"/>
    <n v="5.7947660000000001"/>
    <n v="0.62097000000000002"/>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97.423429999999996"/>
    <n v="94.20523"/>
    <n v="99.37903"/>
    <n v="0"/>
    <n v="0"/>
    <n v="0"/>
    <n v="0"/>
    <n v="0"/>
    <n v="0"/>
    <n v="2.5765729999999998"/>
    <n v="5.7947660000000001"/>
    <n v="0.62097000000000002"/>
    <s v="NA"/>
    <s v="NA"/>
    <s v="NA"/>
    <s v="NA"/>
    <s v="NA"/>
    <s v="NA"/>
    <s v="NA"/>
    <s v="NA"/>
    <s v="NA"/>
    <s v="NA"/>
    <s v="NA"/>
    <s v="NA"/>
    <s v="NA"/>
    <s v="NA"/>
    <s v="NA"/>
    <b v="0"/>
    <n v="0"/>
    <b v="0"/>
    <n v="0"/>
    <b v="0"/>
    <n v="0"/>
    <b v="0"/>
    <n v="0"/>
    <b v="1"/>
    <n v="97.423429999999996"/>
    <b v="0"/>
    <n v="0"/>
    <b v="1"/>
    <n v="2.5765729999999998"/>
    <b v="0"/>
    <n v="0"/>
    <n v="0"/>
    <n v="0"/>
    <n v="0"/>
    <n v="11.898960000000001"/>
    <n v="8.6956520000000008"/>
    <n v="12.30165"/>
    <n v="0"/>
    <n v="0"/>
    <n v="0"/>
    <n v="88.101039999999998"/>
    <n v="91.304349999999999"/>
    <n v="87.698350000000005"/>
    <n v="0"/>
    <n v="0"/>
    <n v="0"/>
    <n v="0"/>
    <n v="0"/>
    <n v="0"/>
    <n v="0"/>
    <n v="0"/>
    <n v="0"/>
    <n v="8.2831130000000002"/>
    <n v="41.304349999999999"/>
    <n v="5.1792109999999996"/>
    <n v="0"/>
    <n v="0"/>
    <n v="0"/>
    <n v="91.716890000000006"/>
    <n v="58.695650000000001"/>
    <n v="94.820790000000002"/>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48"/>
    <n v="37"/>
    <s v="Electric Resistance"/>
    <s v="Electricity"/>
    <s v="None"/>
    <s v="10-19 Years"/>
    <s v="Furnace"/>
    <s v="Natural Gas"/>
    <s v="None"/>
    <s v="10-19 Years"/>
    <s v="NA"/>
    <s v="NA"/>
    <s v="NA"/>
    <s v="NA"/>
    <s v="NA"/>
    <s v="NA"/>
    <s v="NA"/>
    <s v="NA"/>
    <s v="DX - Air"/>
    <s v="10-19 Years"/>
    <s v="None"/>
    <s v="NA"/>
    <s v="NA"/>
    <s v="NA"/>
    <s v="NA"/>
    <s v="NA"/>
    <s v="NA"/>
    <s v="NA"/>
    <s v="NA"/>
    <b v="0"/>
    <b v="0"/>
    <b v="0"/>
    <b v="0"/>
    <b v="1"/>
    <b v="0"/>
    <b v="0"/>
    <b v="1"/>
    <b v="0"/>
    <b v="0"/>
    <b v="0"/>
    <n v="40"/>
    <n v="21"/>
    <n v="21"/>
    <n v="100"/>
    <n v="0"/>
    <n v="0"/>
    <n v="0"/>
    <n v="0"/>
    <n v="0"/>
    <n v="10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4"/>
    <n v="0"/>
    <n v="0"/>
    <n v="2"/>
    <n v="0"/>
    <n v="0"/>
    <n v="0"/>
    <n v="0"/>
    <n v="0"/>
    <n v="10.36795"/>
    <n v="10.28528"/>
    <s v="actual"/>
    <n v="92741.33"/>
    <n v="92001.84"/>
    <n v="8301.3709999999992"/>
    <n v="7265.357"/>
    <n v="7928.1769999999997"/>
    <n v="7516.9660000000003"/>
    <n v="7405.3329999999996"/>
    <n v="7298.6670000000004"/>
    <n v="7859.0339999999997"/>
    <n v="7808.9660000000003"/>
    <n v="7796.5519999999997"/>
    <n v="7604.7820000000002"/>
    <n v="7701.8180000000002"/>
    <n v="8254.3109999999997"/>
    <n v="8266.5139999999992"/>
    <n v="7305.3379999999997"/>
    <n v="7845.6580000000004"/>
    <n v="7398.2960000000003"/>
    <n v="7488.6319999999996"/>
    <n v="7303.9350000000004"/>
    <n v="7741.4260000000004"/>
    <n v="7687.1310000000003"/>
    <n v="7287.1369999999997"/>
    <n v="7659.7560000000003"/>
    <n v="7753.4769999999999"/>
    <n v="8264.5380000000005"/>
    <n v="9.6404000000000004E-2"/>
    <n v="0.12837899999999999"/>
    <s v="actual"/>
    <n v="862.33150000000001"/>
    <n v="1148.3499999999999"/>
    <n v="230.72219999999999"/>
    <n v="180.5778"/>
    <n v="124.3839"/>
    <n v="39.391849999999998"/>
    <n v="7.5194809999999999"/>
    <n v="0.58441600000000005"/>
    <n v="0.60389599999999999"/>
    <n v="0.60389599999999999"/>
    <n v="0.58441600000000005"/>
    <n v="0.40789500000000001"/>
    <n v="93.663880000000006"/>
    <n v="183.28790000000001"/>
    <n v="223.0513"/>
    <n v="165.4683"/>
    <n v="129.06530000000001"/>
    <n v="80.307299999999998"/>
    <n v="36.844290000000001"/>
    <n v="11.693099999999999"/>
    <n v="2.647494"/>
    <n v="2.206245"/>
    <n v="26.47494"/>
    <n v="87.146659999999997"/>
    <n v="160.83519999999999"/>
    <n v="222.61009999999999"/>
  </r>
  <r>
    <x v="339"/>
    <x v="0"/>
    <s v="core"/>
    <x v="7"/>
    <x v="0"/>
    <s v="&lt;20,001"/>
    <s v="rural"/>
    <n v="87"/>
    <n v="285.81290000000001"/>
    <n v="3330578"/>
    <n v="3330578"/>
    <n v="3330578"/>
    <n v="1950"/>
    <n v="1950"/>
    <s v="Pre-1980"/>
    <s v="F"/>
    <s v="Other"/>
    <s v="Other"/>
    <s v="Other"/>
    <s v="Other"/>
    <s v="Other"/>
    <s v="Other"/>
    <b v="0"/>
    <s v="Assembly / Recreation"/>
    <n v="55"/>
    <s v="Office"/>
    <n v="21"/>
    <s v="NA"/>
    <n v="0"/>
    <n v="24"/>
    <n v="0"/>
    <n v="0"/>
    <n v="11653"/>
    <n v="11653"/>
    <n v="0"/>
    <x v="0"/>
    <n v="100"/>
    <n v="0"/>
    <n v="100"/>
    <n v="100"/>
    <n v="100"/>
    <n v="0"/>
    <n v="0"/>
    <n v="1"/>
    <n v="0"/>
    <n v="10"/>
    <s v="S"/>
    <n v="0"/>
    <n v="7186"/>
    <n v="267"/>
    <s v="6000-8000 HDD"/>
    <n v="100"/>
    <n v="0"/>
    <n v="0"/>
    <s v="No"/>
    <n v="45"/>
    <n v="20.25"/>
    <n v="45"/>
    <n v="20.25"/>
    <n v="0"/>
    <n v="0"/>
    <n v="0"/>
    <s v="40-49 Hrs/Wk"/>
    <n v="52"/>
    <b v="1"/>
    <b v="1"/>
    <b v="0"/>
    <b v="0"/>
    <b v="0"/>
    <b v="0"/>
    <b v="0"/>
    <b v="0"/>
    <b v="0"/>
    <s v="NA"/>
    <s v="NA"/>
    <s v="NA"/>
    <s v="NA"/>
    <s v="Yes"/>
    <n v="10"/>
    <n v="100"/>
    <s v="No"/>
    <s v="Yes"/>
    <n v="10"/>
    <n v="100"/>
    <s v="No"/>
    <s v="Yes"/>
    <n v="10"/>
    <n v="100"/>
    <s v="No"/>
    <s v="Yes"/>
    <n v="10"/>
    <n v="100"/>
    <s v="No"/>
    <s v="Yes"/>
    <n v="10"/>
    <n v="100"/>
    <s v="No"/>
    <s v="No"/>
    <s v="NA"/>
    <s v="NA"/>
    <s v="No"/>
    <s v="Yes"/>
    <n v="10"/>
    <n v="100"/>
    <s v="No"/>
    <s v="Yes"/>
    <n v="10"/>
    <n v="100"/>
    <s v="Yes"/>
    <n v="437"/>
    <n v="0"/>
    <n v="12"/>
    <n v="5244"/>
    <n v="5"/>
    <n v="0"/>
    <n v="100"/>
    <n v="0"/>
    <n v="0"/>
    <n v="0"/>
    <n v="0"/>
    <n v="0"/>
    <n v="0"/>
    <n v="0"/>
    <n v="0"/>
    <n v="100"/>
    <n v="0"/>
    <n v="0"/>
    <n v="262.2"/>
    <n v="0"/>
    <n v="100"/>
    <n v="0"/>
    <s v="P"/>
    <n v="75"/>
    <s v="10-20 years"/>
    <n v="100"/>
    <n v="0"/>
    <n v="0"/>
    <n v="0"/>
    <n v="0"/>
    <n v="0"/>
    <n v="0"/>
    <n v="100"/>
    <n v="0"/>
    <n v="11653"/>
    <n v="0"/>
    <n v="100"/>
    <n v="0"/>
    <n v="0"/>
    <b v="1"/>
    <n v="75"/>
    <n v="100"/>
    <n v="0"/>
    <n v="0"/>
    <n v="0"/>
    <n v="0.66992499999999999"/>
    <n v="0.66992499999999999"/>
    <s v="NA"/>
    <n v="0"/>
    <n v="4.8558999999999998E-2"/>
    <n v="7806.6329999999998"/>
    <s v="NA"/>
    <n v="0"/>
    <n v="565.86310000000003"/>
    <n v="10.028320000000001"/>
    <n v="12.56373"/>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42.07376"/>
    <n v="57.18291"/>
    <n v="42.07376"/>
    <n v="0"/>
    <n v="0"/>
    <n v="0"/>
    <n v="57.92624"/>
    <n v="42.81709"/>
    <n v="57.92624"/>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3.2"/>
    <n v="96.8"/>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0"/>
    <b v="0"/>
    <n v="235"/>
    <n v="10"/>
    <n v="10"/>
    <n v="0"/>
    <n v="100"/>
    <n v="0"/>
    <n v="0"/>
    <n v="0"/>
    <n v="0"/>
    <n v="100"/>
    <n v="0"/>
    <s v="NA"/>
    <s v="NA"/>
    <s v="NA"/>
    <s v="NA"/>
    <s v="NA"/>
    <s v="NA"/>
    <s v="NA"/>
    <s v="NA"/>
    <s v="NA"/>
    <s v="NA"/>
    <s v="NA"/>
    <s v="NA"/>
    <s v="NA"/>
    <s v="NA"/>
    <s v="NA"/>
    <s v="NA"/>
    <s v="NA"/>
    <s v="NA"/>
    <s v="NA"/>
    <s v="NA"/>
    <n v="0"/>
    <n v="0"/>
    <n v="0"/>
    <n v="1"/>
    <n v="2"/>
    <n v="0"/>
    <n v="1"/>
    <b v="0"/>
    <b v="0"/>
    <b v="0"/>
    <b v="0"/>
    <b v="1"/>
    <b v="0"/>
    <n v="320"/>
    <s v="N"/>
    <s v="N"/>
    <s v="N"/>
    <s v="G"/>
    <s v="G"/>
    <s v="N"/>
    <s v="G"/>
    <s v="NA"/>
    <s v="NA"/>
    <s v="NA"/>
    <s v="NA"/>
    <s v="NA"/>
    <s v="NA"/>
    <s v="NA"/>
    <s v="NA"/>
    <n v="0"/>
    <n v="0"/>
    <n v="0"/>
    <x v="1"/>
    <s v="NA"/>
    <s v="NA"/>
    <n v="0"/>
    <n v="0"/>
    <n v="0"/>
    <s v="NA"/>
    <s v="NA"/>
    <s v="NA"/>
    <s v="NA"/>
    <s v="NA"/>
    <s v="NA"/>
    <n v="0"/>
    <n v="4"/>
    <n v="3"/>
    <n v="2"/>
    <n v="4"/>
    <n v="1"/>
    <n v="0"/>
    <n v="0"/>
    <n v="0"/>
    <n v="0"/>
    <n v="9.8834180000000007"/>
    <n v="11.07389"/>
    <s v="model"/>
    <n v="115171.5"/>
    <n v="129044.1"/>
    <s v="NA"/>
    <s v="NA"/>
    <s v="NA"/>
    <s v="NA"/>
    <s v="NA"/>
    <s v="NA"/>
    <s v="NA"/>
    <s v="NA"/>
    <s v="NA"/>
    <s v="NA"/>
    <s v="NA"/>
    <s v="NA"/>
    <s v="NA"/>
    <s v="NA"/>
    <s v="NA"/>
    <s v="NA"/>
    <s v="NA"/>
    <s v="NA"/>
    <s v="NA"/>
    <s v="NA"/>
    <s v="NA"/>
    <s v="NA"/>
    <s v="NA"/>
    <s v="NA"/>
    <n v="0.46343000000000001"/>
    <n v="0.65302099999999996"/>
    <s v="actual"/>
    <n v="5400.3519999999999"/>
    <n v="7609.6530000000002"/>
    <n v="1207.163"/>
    <n v="811.28570000000002"/>
    <n v="623"/>
    <n v="345"/>
    <n v="112.3871"/>
    <n v="24.7379"/>
    <n v="10.93952"/>
    <n v="5.2113459999999998"/>
    <n v="103.4888"/>
    <n v="256.1103"/>
    <n v="871.0625"/>
    <n v="1029.9659999999999"/>
    <n v="1290.867"/>
    <n v="981.65160000000003"/>
    <n v="852.45910000000003"/>
    <n v="627.96050000000002"/>
    <n v="406.63889999999998"/>
    <n v="194.84780000000001"/>
    <n v="75.185829999999996"/>
    <n v="68.832099999999997"/>
    <n v="273.21050000000002"/>
    <n v="606.78139999999996"/>
    <n v="962.59040000000005"/>
    <n v="1268.6289999999999"/>
  </r>
  <r>
    <x v="340"/>
    <x v="2"/>
    <s v="core"/>
    <x v="7"/>
    <x v="0"/>
    <s v="100,001+"/>
    <s v="rural"/>
    <n v="89"/>
    <n v="13.261950000000001"/>
    <n v="1327522"/>
    <n v="1327522"/>
    <n v="1327522"/>
    <n v="1968"/>
    <n v="1968"/>
    <s v="Pre-1980"/>
    <s v="F"/>
    <s v="R&amp;D facility"/>
    <s v="Other"/>
    <s v="R&amp;D facility"/>
    <s v="Other"/>
    <s v="Other"/>
    <s v="Other"/>
    <b v="0"/>
    <s v="Warehouse - High Bay"/>
    <n v="53"/>
    <s v="Office"/>
    <n v="39"/>
    <s v="Storage - Low Bay"/>
    <n v="2"/>
    <n v="4"/>
    <n v="0"/>
    <n v="0"/>
    <n v="100100"/>
    <n v="100100"/>
    <n v="0"/>
    <x v="3"/>
    <n v="100"/>
    <n v="0"/>
    <n v="0"/>
    <n v="100"/>
    <n v="0"/>
    <n v="0"/>
    <n v="0"/>
    <n v="2"/>
    <n v="0"/>
    <n v="218"/>
    <s v="S"/>
    <n v="0"/>
    <n v="5553"/>
    <n v="779"/>
    <s v="&lt; 6000 HDD"/>
    <n v="100"/>
    <n v="0"/>
    <n v="0"/>
    <s v="Yes"/>
    <n v="95.76"/>
    <n v="103.56"/>
    <n v="103.56"/>
    <n v="103.56"/>
    <n v="0.61"/>
    <n v="0"/>
    <n v="0"/>
    <s v="80-119 Hrs/Wk"/>
    <n v="51.22"/>
    <b v="1"/>
    <b v="1"/>
    <b v="0"/>
    <b v="0"/>
    <b v="0"/>
    <b v="0"/>
    <b v="0"/>
    <b v="0"/>
    <b v="0"/>
    <s v="NA"/>
    <s v="NA"/>
    <s v="NA"/>
    <s v="NA"/>
    <s v="Yes"/>
    <n v="4"/>
    <n v="100"/>
    <s v="No"/>
    <s v="Yes"/>
    <n v="4"/>
    <n v="100"/>
    <s v="No"/>
    <s v="No"/>
    <s v="NA"/>
    <s v="NA"/>
    <s v="No"/>
    <s v="No"/>
    <s v="NA"/>
    <s v="NA"/>
    <s v="No"/>
    <s v="No"/>
    <s v="NA"/>
    <s v="NA"/>
    <s v="No"/>
    <s v="No"/>
    <s v="NA"/>
    <s v="NA"/>
    <s v="No"/>
    <s v="No"/>
    <s v="NA"/>
    <s v="NA"/>
    <s v="No"/>
    <s v="No"/>
    <s v="NA"/>
    <s v="NA"/>
    <s v="No"/>
    <n v="1400"/>
    <n v="1400"/>
    <n v="10"/>
    <n v="28000"/>
    <n v="60"/>
    <n v="0"/>
    <n v="0"/>
    <n v="100"/>
    <n v="0"/>
    <n v="0"/>
    <n v="0"/>
    <n v="0"/>
    <n v="0"/>
    <n v="0"/>
    <n v="0"/>
    <n v="100"/>
    <n v="0"/>
    <n v="0"/>
    <n v="16800"/>
    <n v="0"/>
    <n v="100"/>
    <n v="0"/>
    <s v="P"/>
    <n v="0"/>
    <s v="Age of Building"/>
    <n v="0"/>
    <n v="0"/>
    <n v="0"/>
    <n v="100"/>
    <n v="0"/>
    <n v="0"/>
    <n v="100"/>
    <n v="0"/>
    <n v="0"/>
    <n v="76450"/>
    <n v="100"/>
    <n v="0"/>
    <n v="0"/>
    <n v="0"/>
    <b v="1"/>
    <n v="180"/>
    <n v="100"/>
    <n v="0"/>
    <n v="0"/>
    <n v="0"/>
    <n v="0.84824900000000003"/>
    <n v="0.84824900000000003"/>
    <s v="NA"/>
    <n v="0"/>
    <n v="1.8540999999999998E-2"/>
    <n v="84909.74"/>
    <s v="NA"/>
    <n v="0"/>
    <n v="1856"/>
    <n v="15.261979999999999"/>
    <n v="13.12318"/>
    <s v="Y"/>
    <n v="2"/>
    <n v="0"/>
    <n v="0"/>
    <n v="0"/>
    <n v="99.972059999999999"/>
    <n v="99.420770000000005"/>
    <n v="99.971350000000001"/>
    <n v="0"/>
    <n v="0"/>
    <n v="0"/>
    <n v="0"/>
    <n v="0"/>
    <n v="0"/>
    <n v="0"/>
    <n v="0"/>
    <n v="0"/>
    <n v="0"/>
    <n v="0"/>
    <n v="0"/>
    <n v="2.7935000000000001E-2"/>
    <n v="0.57923100000000005"/>
    <n v="2.8652E-2"/>
    <n v="0"/>
    <n v="0"/>
    <n v="0"/>
    <n v="0"/>
    <n v="0"/>
    <n v="0"/>
    <n v="99.494690000000006"/>
    <n v="99.490219999999994"/>
    <n v="99.494690000000006"/>
    <n v="0.50530699999999995"/>
    <n v="0.50978000000000001"/>
    <n v="0.50530699999999995"/>
    <s v="NA"/>
    <s v="NA"/>
    <s v="NA"/>
    <s v="NA"/>
    <s v="NA"/>
    <s v="NA"/>
    <s v="NA"/>
    <s v="NA"/>
    <s v="NA"/>
    <s v="NA"/>
    <s v="NA"/>
    <s v="NA"/>
    <s v="NA"/>
    <s v="NA"/>
    <s v="NA"/>
    <s v="NA"/>
    <s v="NA"/>
    <s v="NA"/>
    <s v="NA"/>
    <s v="NA"/>
    <s v="NA"/>
    <s v="NA"/>
    <s v="NA"/>
    <s v="NA"/>
    <s v="NA"/>
    <s v="NA"/>
    <s v="NA"/>
    <s v="NA"/>
    <s v="NA"/>
    <s v="NA"/>
    <n v="0"/>
    <n v="0"/>
    <n v="0"/>
    <n v="58.741160000000001"/>
    <n v="76.396990000000002"/>
    <n v="58.741160000000001"/>
    <n v="0"/>
    <n v="0"/>
    <n v="0"/>
    <n v="41.258839999999999"/>
    <n v="23.603010000000001"/>
    <n v="41.258839999999999"/>
    <s v="NA"/>
    <s v="NA"/>
    <s v="NA"/>
    <s v="NA"/>
    <s v="NA"/>
    <s v="NA"/>
    <s v="NA"/>
    <s v="NA"/>
    <s v="NA"/>
    <s v="NA"/>
    <s v="NA"/>
    <s v="NA"/>
    <n v="41.247320000000002"/>
    <n v="23.466290000000001"/>
    <n v="41.247019999999999"/>
    <n v="58.72475"/>
    <n v="75.954480000000004"/>
    <n v="58.724330000000002"/>
    <n v="0"/>
    <n v="0"/>
    <n v="0"/>
    <n v="0"/>
    <n v="0"/>
    <n v="0"/>
    <n v="2.7935000000000001E-2"/>
    <n v="0.57923100000000005"/>
    <n v="2.8652E-2"/>
    <n v="0"/>
    <n v="0"/>
    <n v="0"/>
    <n v="100"/>
    <n v="100"/>
    <n v="100"/>
    <n v="0"/>
    <n v="0"/>
    <n v="0"/>
    <n v="0"/>
    <n v="0"/>
    <n v="0"/>
    <n v="0"/>
    <n v="0"/>
    <n v="0"/>
    <b v="0"/>
    <n v="0"/>
    <b v="0"/>
    <n v="0"/>
    <b v="0"/>
    <n v="0"/>
    <b v="0"/>
    <n v="0"/>
    <b v="1"/>
    <n v="99.972059999999999"/>
    <b v="0"/>
    <n v="0"/>
    <b v="1"/>
    <n v="2.7935000000000001E-2"/>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Unknown"/>
    <s v="Natural Gas"/>
    <s v="None"/>
    <s v="10-19 Years"/>
    <s v="Furnace"/>
    <s v="Natural Gas"/>
    <s v="None"/>
    <s v="10-19 Years"/>
    <n v="1"/>
    <s v="Natural Gas"/>
    <n v="480"/>
    <n v="4"/>
    <n v="4"/>
    <s v="P"/>
    <s v="Y"/>
    <s v="N"/>
    <s v="Unknown"/>
    <s v="10-19 Years"/>
    <s v="DX - Air"/>
    <s v="10-19 Years"/>
    <n v="2"/>
    <n v="20"/>
    <n v="12"/>
    <s v="NA"/>
    <s v="Reciprocating"/>
    <s v="Y"/>
    <s v="Y"/>
    <b v="1"/>
    <b v="0"/>
    <b v="0"/>
    <b v="0"/>
    <b v="0"/>
    <b v="1"/>
    <b v="0"/>
    <b v="0"/>
    <b v="0"/>
    <b v="1"/>
    <b v="1"/>
    <n v="439"/>
    <n v="6.8268789999999999"/>
    <n v="10"/>
    <n v="100"/>
    <n v="0"/>
    <n v="0"/>
    <n v="0"/>
    <n v="0"/>
    <n v="0"/>
    <n v="100"/>
    <n v="0"/>
    <s v="NA"/>
    <s v="NA"/>
    <s v="NA"/>
    <s v="NA"/>
    <s v="NA"/>
    <s v="NA"/>
    <s v="NA"/>
    <s v="NA"/>
    <s v="NA"/>
    <s v="NA"/>
    <s v="NA"/>
    <s v="NA"/>
    <s v="NA"/>
    <s v="NA"/>
    <s v="NA"/>
    <s v="NA"/>
    <s v="NA"/>
    <s v="NA"/>
    <s v="NA"/>
    <s v="NA"/>
    <n v="0"/>
    <n v="0"/>
    <n v="0"/>
    <n v="0"/>
    <n v="0"/>
    <n v="0"/>
    <n v="0"/>
    <b v="0"/>
    <b v="0"/>
    <b v="0"/>
    <b v="0"/>
    <b v="1"/>
    <b v="0"/>
    <s v="NA"/>
    <s v="NA"/>
    <s v="NA"/>
    <s v="NA"/>
    <s v="NA"/>
    <s v="NA"/>
    <s v="NA"/>
    <s v="NA"/>
    <s v="NA"/>
    <s v="NA"/>
    <s v="NA"/>
    <s v="NA"/>
    <s v="NA"/>
    <s v="NA"/>
    <s v="NA"/>
    <s v="NA"/>
    <n v="0"/>
    <n v="0"/>
    <n v="0"/>
    <x v="1"/>
    <s v="NA"/>
    <s v="NA"/>
    <n v="0"/>
    <n v="0"/>
    <n v="0"/>
    <s v="NA"/>
    <s v="NA"/>
    <s v="NA"/>
    <s v="NA"/>
    <s v="NA"/>
    <s v="NA"/>
    <n v="0"/>
    <n v="300"/>
    <s v="NA"/>
    <n v="450"/>
    <n v="20"/>
    <n v="15"/>
    <n v="0"/>
    <n v="3"/>
    <n v="1"/>
    <n v="2"/>
    <n v="48.83587"/>
    <n v="51.06617"/>
    <s v="actual"/>
    <n v="4888471"/>
    <n v="5111723"/>
    <n v="371616.6"/>
    <n v="373109.2"/>
    <n v="417432.1"/>
    <n v="399703.4"/>
    <n v="421988.3"/>
    <n v="422113.1"/>
    <n v="468526.9"/>
    <n v="466507.5"/>
    <n v="419274.6"/>
    <n v="396267.9"/>
    <n v="367442.7"/>
    <n v="364488.6"/>
    <n v="426599"/>
    <n v="385315.2"/>
    <n v="426599"/>
    <n v="413180"/>
    <n v="430819.8"/>
    <n v="427553.4"/>
    <n v="458653.9"/>
    <n v="454889.5"/>
    <n v="421963.7"/>
    <n v="426713.1"/>
    <n v="412837.8"/>
    <n v="426599"/>
    <n v="0.32056899999999999"/>
    <n v="7.6031000000000001E-2"/>
    <s v="model"/>
    <n v="32088.959999999999"/>
    <n v="7610.7349999999997"/>
    <s v="NA"/>
    <s v="NA"/>
    <s v="NA"/>
    <s v="NA"/>
    <s v="NA"/>
    <s v="NA"/>
    <s v="NA"/>
    <s v="NA"/>
    <s v="NA"/>
    <s v="NA"/>
    <s v="NA"/>
    <s v="NA"/>
    <s v="NA"/>
    <s v="NA"/>
    <s v="NA"/>
    <s v="NA"/>
    <s v="NA"/>
    <s v="NA"/>
    <s v="NA"/>
    <s v="NA"/>
    <s v="NA"/>
    <s v="NA"/>
    <s v="NA"/>
    <s v="NA"/>
  </r>
  <r>
    <x v="341"/>
    <x v="0"/>
    <s v="core"/>
    <x v="10"/>
    <x v="0"/>
    <s v="&lt;50,001"/>
    <s v="urban"/>
    <n v="43"/>
    <n v="121.3698"/>
    <n v="2468055"/>
    <n v="2468055"/>
    <n v="2468055"/>
    <n v="2002"/>
    <n v="2002"/>
    <s v="1981-2003"/>
    <s v="F"/>
    <m/>
    <s v="Retirement Home"/>
    <m/>
    <s v="Hotel-Motel"/>
    <s v="Lodging"/>
    <s v="Lodging"/>
    <b v="0"/>
    <s v="Guest Room"/>
    <n v="50"/>
    <s v="Office"/>
    <n v="38"/>
    <s v="NA"/>
    <n v="0"/>
    <n v="12"/>
    <n v="0"/>
    <n v="0"/>
    <n v="20335"/>
    <n v="20335"/>
    <n v="0"/>
    <x v="1"/>
    <n v="100"/>
    <n v="0"/>
    <n v="100"/>
    <n v="100"/>
    <n v="100"/>
    <n v="0"/>
    <n v="0"/>
    <n v="1"/>
    <n v="0"/>
    <n v="0"/>
    <s v="M"/>
    <n v="3"/>
    <n v="4809"/>
    <n v="20"/>
    <s v="&lt; 6000 HDD"/>
    <n v="0"/>
    <n v="100"/>
    <n v="48"/>
    <s v="No"/>
    <n v="121.26"/>
    <n v="121.26"/>
    <n v="149.76"/>
    <n v="121.26"/>
    <n v="0.62"/>
    <n v="0.62"/>
    <n v="0.62"/>
    <s v="120-168 Hrs/Wk"/>
    <n v="51.24"/>
    <b v="1"/>
    <b v="1"/>
    <b v="0"/>
    <b v="0"/>
    <b v="0"/>
    <b v="0"/>
    <b v="0"/>
    <b v="0"/>
    <b v="0"/>
    <s v="NA"/>
    <s v="NA"/>
    <s v="NA"/>
    <s v="NA"/>
    <s v="Yes"/>
    <n v="1"/>
    <n v="50"/>
    <s v="Unknown"/>
    <s v="No"/>
    <s v="NA"/>
    <s v="NA"/>
    <s v="No"/>
    <s v="No"/>
    <s v="NA"/>
    <s v="NA"/>
    <s v="No"/>
    <s v="No"/>
    <s v="NA"/>
    <s v="NA"/>
    <s v="No"/>
    <s v="No"/>
    <s v="NA"/>
    <s v="NA"/>
    <s v="No"/>
    <s v="No"/>
    <s v="NA"/>
    <s v="NA"/>
    <s v="No"/>
    <s v="No"/>
    <s v="NA"/>
    <s v="NA"/>
    <s v="No"/>
    <s v="No"/>
    <s v="NA"/>
    <s v="NA"/>
    <s v="No"/>
    <n v="1086"/>
    <n v="0"/>
    <n v="12"/>
    <n v="13032"/>
    <n v="40"/>
    <n v="0"/>
    <n v="0"/>
    <n v="0"/>
    <n v="100"/>
    <n v="0"/>
    <n v="0"/>
    <n v="0"/>
    <n v="0"/>
    <n v="0"/>
    <n v="100"/>
    <n v="0"/>
    <n v="0"/>
    <n v="0"/>
    <n v="5212.8"/>
    <n v="0"/>
    <n v="100"/>
    <n v="0"/>
    <s v="P"/>
    <n v="50"/>
    <s v="Age of Building"/>
    <n v="100"/>
    <n v="0"/>
    <n v="0"/>
    <n v="0"/>
    <n v="0"/>
    <n v="0"/>
    <n v="0"/>
    <n v="100"/>
    <n v="0"/>
    <n v="23268.3"/>
    <n v="0"/>
    <n v="0"/>
    <n v="0"/>
    <n v="100"/>
    <b v="1"/>
    <s v="NA"/>
    <n v="100"/>
    <n v="0"/>
    <n v="0"/>
    <n v="0"/>
    <n v="2.105804"/>
    <n v="2.105804"/>
    <s v="NA"/>
    <n v="0"/>
    <n v="9.5745999999999998E-2"/>
    <n v="42821.53"/>
    <s v="NA"/>
    <n v="0"/>
    <n v="1947"/>
    <n v="7.8769980000000004"/>
    <n v="8"/>
    <s v="Y"/>
    <n v="100"/>
    <n v="0"/>
    <n v="0"/>
    <n v="0"/>
    <n v="0"/>
    <n v="0"/>
    <n v="0"/>
    <n v="67.092879999999994"/>
    <n v="55.229419999999998"/>
    <n v="86.281390000000002"/>
    <n v="9.0396350000000005"/>
    <n v="27.191600000000001"/>
    <n v="6.4668289999999997"/>
    <n v="0"/>
    <n v="0"/>
    <n v="0"/>
    <n v="0"/>
    <n v="0"/>
    <n v="0"/>
    <n v="0"/>
    <n v="0"/>
    <n v="0"/>
    <n v="23.86748"/>
    <n v="17.578980000000001"/>
    <n v="7.2517769999999997"/>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2.2994699999999999"/>
    <n v="4.4427750000000001"/>
    <n v="2.2994699999999999"/>
    <n v="0"/>
    <n v="0"/>
    <n v="0"/>
    <n v="97.700530000000001"/>
    <n v="95.557220000000001"/>
    <n v="97.700530000000001"/>
    <n v="0"/>
    <n v="0"/>
    <n v="0"/>
    <n v="67.092879999999994"/>
    <n v="55.229419999999998"/>
    <n v="86.281390000000002"/>
    <n v="3.2716780000000001"/>
    <n v="10.085649999999999"/>
    <n v="2.010729"/>
    <n v="0"/>
    <n v="0"/>
    <n v="0"/>
    <n v="29.635439999999999"/>
    <n v="34.684919999999998"/>
    <n v="11.70787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5.254239999999999"/>
    <n v="39.130429999999997"/>
    <n v="29.766100000000002"/>
    <n v="0"/>
    <n v="0"/>
    <n v="0"/>
    <n v="0"/>
    <n v="0"/>
    <n v="0"/>
    <n v="0"/>
    <n v="0"/>
    <n v="0"/>
    <n v="84.745760000000004"/>
    <n v="60.869570000000003"/>
    <n v="70.233900000000006"/>
    <n v="0"/>
    <n v="0"/>
    <n v="0"/>
    <b v="0"/>
    <n v="0"/>
    <b v="1"/>
    <n v="61.633279999999999"/>
    <b v="0"/>
    <n v="0"/>
    <b v="1"/>
    <n v="38.36672000000000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22.535209999999999"/>
    <n v="77.464789999999994"/>
    <s v="Furnace"/>
    <s v="Natural Gas"/>
    <s v="None"/>
    <s v="10-19 Years"/>
    <s v="Electric Resistance"/>
    <s v="Electricity"/>
    <s v="None"/>
    <s v="10-19 Years"/>
    <s v="NA"/>
    <s v="NA"/>
    <s v="NA"/>
    <s v="NA"/>
    <s v="NA"/>
    <s v="NA"/>
    <s v="NA"/>
    <s v="NA"/>
    <s v="DX - Air"/>
    <s v="10-19 Years"/>
    <s v="None"/>
    <s v="NA"/>
    <s v="NA"/>
    <s v="NA"/>
    <s v="NA"/>
    <s v="NA"/>
    <s v="NA"/>
    <s v="NA"/>
    <s v="NA"/>
    <b v="0"/>
    <b v="0"/>
    <b v="0"/>
    <b v="0"/>
    <b v="1"/>
    <b v="0"/>
    <b v="0"/>
    <b v="0"/>
    <b v="0"/>
    <b v="1"/>
    <b v="1"/>
    <n v="138.18600000000001"/>
    <n v="11"/>
    <n v="11"/>
    <n v="100"/>
    <n v="0"/>
    <n v="0"/>
    <n v="0"/>
    <n v="0"/>
    <n v="100"/>
    <n v="0"/>
    <n v="0"/>
    <s v="NA"/>
    <s v="NA"/>
    <s v="NA"/>
    <s v="NA"/>
    <s v="NA"/>
    <s v="NA"/>
    <s v="NA"/>
    <s v="NA"/>
    <s v="NA"/>
    <s v="NA"/>
    <s v="NA"/>
    <s v="NA"/>
    <s v="NA"/>
    <s v="NA"/>
    <s v="NA"/>
    <s v="NA"/>
    <s v="NA"/>
    <s v="NA"/>
    <s v="NA"/>
    <s v="NA"/>
    <n v="0"/>
    <n v="0"/>
    <n v="0"/>
    <n v="0"/>
    <n v="0"/>
    <n v="0"/>
    <n v="0"/>
    <b v="0"/>
    <b v="0"/>
    <b v="0"/>
    <b v="0"/>
    <b v="1"/>
    <b v="0"/>
    <n v="385"/>
    <s v="N"/>
    <s v="N"/>
    <s v="N"/>
    <s v="N"/>
    <s v="N"/>
    <s v="E"/>
    <s v="E"/>
    <s v="NA"/>
    <s v="NA"/>
    <s v="NA"/>
    <b v="1"/>
    <s v="S"/>
    <n v="100"/>
    <n v="6"/>
    <n v="0"/>
    <n v="48"/>
    <n v="100"/>
    <n v="0"/>
    <x v="0"/>
    <n v="0"/>
    <s v="N"/>
    <n v="0"/>
    <n v="0"/>
    <n v="0"/>
    <b v="0"/>
    <b v="0"/>
    <s v="None"/>
    <b v="0"/>
    <b v="0"/>
    <s v="None"/>
    <n v="0"/>
    <n v="0"/>
    <n v="0"/>
    <n v="0"/>
    <n v="0"/>
    <n v="20"/>
    <n v="0"/>
    <n v="0"/>
    <n v="0"/>
    <n v="0"/>
    <n v="13.6037"/>
    <n v="9.1705360000000002"/>
    <s v="model"/>
    <n v="276631.2"/>
    <n v="186482.8"/>
    <s v="NA"/>
    <s v="NA"/>
    <s v="NA"/>
    <s v="NA"/>
    <s v="NA"/>
    <s v="NA"/>
    <s v="NA"/>
    <s v="NA"/>
    <s v="NA"/>
    <s v="NA"/>
    <s v="NA"/>
    <s v="NA"/>
    <s v="NA"/>
    <s v="NA"/>
    <s v="NA"/>
    <s v="NA"/>
    <s v="NA"/>
    <s v="NA"/>
    <s v="NA"/>
    <s v="NA"/>
    <s v="NA"/>
    <s v="NA"/>
    <s v="NA"/>
    <s v="NA"/>
    <n v="0.32600499999999999"/>
    <n v="0.122361"/>
    <s v="model"/>
    <n v="6629.317"/>
    <n v="2488.2040000000002"/>
    <s v="NA"/>
    <s v="NA"/>
    <s v="NA"/>
    <s v="NA"/>
    <s v="NA"/>
    <s v="NA"/>
    <s v="NA"/>
    <s v="NA"/>
    <s v="NA"/>
    <s v="NA"/>
    <s v="NA"/>
    <s v="NA"/>
    <s v="NA"/>
    <s v="NA"/>
    <s v="NA"/>
    <s v="NA"/>
    <s v="NA"/>
    <s v="NA"/>
    <s v="NA"/>
    <s v="NA"/>
    <s v="NA"/>
    <s v="NA"/>
    <s v="NA"/>
    <s v="NA"/>
  </r>
  <r>
    <x v="342"/>
    <x v="0"/>
    <s v="core"/>
    <x v="1"/>
    <x v="0"/>
    <s v="&lt;50,001"/>
    <s v="rural"/>
    <n v="63"/>
    <n v="87.243549999999999"/>
    <n v="2602824"/>
    <n v="2602824"/>
    <n v="0"/>
    <n v="1952"/>
    <n v="1952"/>
    <s v="Pre-1980"/>
    <s v="F"/>
    <m/>
    <s v="Elementary School"/>
    <m/>
    <s v="School"/>
    <s v="Education"/>
    <s v="K-12"/>
    <b v="0"/>
    <s v="Classroom"/>
    <n v="57"/>
    <s v="Assembly / Recreation"/>
    <n v="17"/>
    <s v="Kitchen"/>
    <n v="5"/>
    <n v="21"/>
    <n v="0"/>
    <n v="0"/>
    <n v="29834"/>
    <n v="29834"/>
    <n v="0"/>
    <x v="1"/>
    <n v="100"/>
    <n v="0"/>
    <n v="100"/>
    <n v="0"/>
    <n v="0"/>
    <n v="0"/>
    <n v="0"/>
    <n v="1"/>
    <n v="0"/>
    <n v="20"/>
    <s v="M"/>
    <n v="4"/>
    <n v="4648"/>
    <n v="13"/>
    <s v="&lt; 6000 HDD"/>
    <n v="100"/>
    <n v="0"/>
    <n v="0"/>
    <s v="Yes"/>
    <n v="30"/>
    <n v="45"/>
    <n v="46.057690000000001"/>
    <n v="18.076920000000001"/>
    <n v="0"/>
    <n v="0"/>
    <n v="0"/>
    <s v="&lt; 40 Hrs/Wk"/>
    <n v="52"/>
    <b v="1"/>
    <b v="0"/>
    <b v="1"/>
    <b v="0"/>
    <b v="0"/>
    <b v="0"/>
    <b v="0"/>
    <b v="0"/>
    <b v="0"/>
    <s v="NA"/>
    <s v="NA"/>
    <s v="NA"/>
    <s v="NA"/>
    <s v="Yes"/>
    <n v="10"/>
    <n v="100"/>
    <s v="No"/>
    <s v="Yes"/>
    <n v="10"/>
    <n v="100"/>
    <s v="No"/>
    <s v="Yes"/>
    <n v="10"/>
    <n v="10"/>
    <s v="No"/>
    <s v="Yes"/>
    <n v="8"/>
    <n v="100"/>
    <s v="No"/>
    <s v="Yes"/>
    <n v="8"/>
    <n v="100"/>
    <s v="No"/>
    <s v="No"/>
    <s v="NA"/>
    <s v="NA"/>
    <s v="No"/>
    <s v="No"/>
    <s v="NA"/>
    <s v="NA"/>
    <s v="Yes"/>
    <s v="Yes"/>
    <n v="1"/>
    <n v="100"/>
    <s v="No"/>
    <n v="1315"/>
    <n v="0"/>
    <n v="12"/>
    <n v="15780"/>
    <n v="21.4"/>
    <n v="0"/>
    <n v="0"/>
    <n v="0"/>
    <n v="0"/>
    <n v="0"/>
    <n v="0"/>
    <n v="0"/>
    <n v="100"/>
    <n v="0"/>
    <n v="100"/>
    <n v="0"/>
    <n v="0"/>
    <n v="0"/>
    <n v="3376.92"/>
    <n v="80.373829999999998"/>
    <n v="19.626169999999998"/>
    <n v="0"/>
    <s v="P"/>
    <n v="37.943930000000002"/>
    <s v="Age of Building"/>
    <n v="100"/>
    <n v="0"/>
    <n v="0"/>
    <n v="0"/>
    <n v="0"/>
    <n v="0"/>
    <n v="0"/>
    <n v="19.626169999999998"/>
    <n v="80.373829999999998"/>
    <n v="32069.57"/>
    <n v="100"/>
    <n v="0"/>
    <n v="0"/>
    <n v="0"/>
    <b v="0"/>
    <n v="0"/>
    <n v="86"/>
    <n v="14"/>
    <n v="0"/>
    <n v="0"/>
    <n v="0.70792299999999997"/>
    <n v="0.70792299999999997"/>
    <s v="NA"/>
    <n v="0"/>
    <n v="2.4133999999999999E-2"/>
    <n v="21120.17"/>
    <s v="NA"/>
    <n v="0"/>
    <n v="720"/>
    <n v="12.30222"/>
    <n v="12.520440000000001"/>
    <s v="Y"/>
    <n v="20"/>
    <n v="0"/>
    <n v="0"/>
    <n v="0"/>
    <n v="100"/>
    <n v="100"/>
    <n v="100"/>
    <n v="0"/>
    <n v="0"/>
    <n v="0"/>
    <n v="0"/>
    <n v="0"/>
    <n v="0"/>
    <n v="0"/>
    <n v="0"/>
    <n v="0"/>
    <n v="0"/>
    <n v="0"/>
    <n v="0"/>
    <n v="0"/>
    <n v="0"/>
    <n v="0"/>
    <n v="0"/>
    <n v="0"/>
    <n v="0"/>
    <n v="0"/>
    <n v="0"/>
    <n v="0"/>
    <n v="100"/>
    <n v="100"/>
    <n v="100"/>
    <n v="0"/>
    <n v="0"/>
    <n v="0"/>
    <s v="NA"/>
    <s v="NA"/>
    <s v="NA"/>
    <s v="NA"/>
    <s v="NA"/>
    <s v="NA"/>
    <s v="NA"/>
    <s v="NA"/>
    <s v="NA"/>
    <s v="NA"/>
    <s v="NA"/>
    <s v="NA"/>
    <s v="NA"/>
    <s v="NA"/>
    <s v="NA"/>
    <s v="NA"/>
    <s v="NA"/>
    <s v="NA"/>
    <s v="NA"/>
    <s v="NA"/>
    <s v="NA"/>
    <s v="NA"/>
    <s v="NA"/>
    <s v="NA"/>
    <s v="NA"/>
    <s v="NA"/>
    <s v="NA"/>
    <s v="NA"/>
    <s v="NA"/>
    <s v="NA"/>
    <n v="0"/>
    <n v="0"/>
    <n v="0"/>
    <n v="32.160719999999998"/>
    <n v="51.919789999999999"/>
    <n v="32.160719999999998"/>
    <n v="0"/>
    <n v="0"/>
    <n v="0"/>
    <n v="67.839280000000002"/>
    <n v="48.080210000000001"/>
    <n v="67.839280000000002"/>
    <s v="NA"/>
    <s v="NA"/>
    <s v="NA"/>
    <s v="NA"/>
    <s v="NA"/>
    <s v="NA"/>
    <s v="NA"/>
    <s v="NA"/>
    <s v="NA"/>
    <s v="NA"/>
    <s v="NA"/>
    <s v="NA"/>
    <n v="4.1608270000000003"/>
    <n v="2.9478810000000002"/>
    <n v="4.1608270000000003"/>
    <n v="95.839169999999996"/>
    <n v="97.052120000000002"/>
    <n v="95.839169999999996"/>
    <n v="0"/>
    <n v="0"/>
    <n v="0"/>
    <n v="0"/>
    <n v="0"/>
    <n v="0"/>
    <n v="0"/>
    <n v="0"/>
    <n v="0"/>
    <n v="0"/>
    <n v="0"/>
    <n v="0"/>
    <n v="100"/>
    <n v="100"/>
    <n v="100"/>
    <n v="0"/>
    <n v="0"/>
    <n v="0"/>
    <n v="0"/>
    <n v="0"/>
    <n v="0"/>
    <n v="0"/>
    <n v="0"/>
    <n v="0"/>
    <b v="0"/>
    <n v="0"/>
    <b v="0"/>
    <n v="0"/>
    <b v="0"/>
    <n v="0"/>
    <b v="1"/>
    <n v="4.1608270000000003"/>
    <b v="1"/>
    <n v="95.839169999999996"/>
    <b v="0"/>
    <n v="0"/>
    <b v="0"/>
    <n v="0"/>
    <b v="0"/>
    <n v="0"/>
    <n v="0"/>
    <n v="0"/>
    <n v="0"/>
    <n v="0"/>
    <n v="0"/>
    <n v="0"/>
    <n v="0"/>
    <n v="0"/>
    <n v="0"/>
    <n v="100"/>
    <n v="100"/>
    <n v="100"/>
    <n v="0"/>
    <n v="0"/>
    <n v="0"/>
    <n v="0"/>
    <n v="0"/>
    <n v="0"/>
    <n v="0"/>
    <n v="0"/>
    <n v="0"/>
    <n v="16.66667"/>
    <n v="66.666669999999996"/>
    <n v="32.014620000000001"/>
    <n v="0"/>
    <n v="0"/>
    <n v="0"/>
    <n v="0"/>
    <n v="0"/>
    <n v="0"/>
    <n v="0"/>
    <n v="0"/>
    <n v="0"/>
    <n v="83.333330000000004"/>
    <n v="33.333329999999997"/>
    <n v="67.985380000000006"/>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0"/>
    <s v="Boiler"/>
    <s v="Fuel Oil"/>
    <s v="Fuel Oil"/>
    <s v="NA"/>
    <s v="Furnace"/>
    <s v="Fuel Oil"/>
    <s v="None"/>
    <s v="5-9 Years"/>
    <n v="1"/>
    <s v="Fuel Oil"/>
    <n v="1800"/>
    <n v="7"/>
    <n v="7"/>
    <s v="SH"/>
    <s v="N"/>
    <s v="N"/>
    <s v="None"/>
    <s v="NA"/>
    <s v="None"/>
    <s v="NA"/>
    <s v="NA"/>
    <s v="NA"/>
    <s v="NA"/>
    <s v="NA"/>
    <s v="NA"/>
    <s v="NA"/>
    <s v="NA"/>
    <b v="0"/>
    <b v="0"/>
    <b v="0"/>
    <b v="0"/>
    <b v="1"/>
    <b v="0"/>
    <b v="0"/>
    <b v="1"/>
    <b v="0"/>
    <b v="1"/>
    <b v="1"/>
    <n v="280.2099"/>
    <n v="7"/>
    <n v="7"/>
    <n v="100"/>
    <n v="0"/>
    <n v="0"/>
    <n v="0"/>
    <n v="0"/>
    <n v="100"/>
    <n v="0"/>
    <n v="0"/>
    <s v="NA"/>
    <s v="NA"/>
    <s v="NA"/>
    <s v="NA"/>
    <s v="NA"/>
    <s v="NA"/>
    <s v="NA"/>
    <s v="NA"/>
    <s v="NA"/>
    <s v="NA"/>
    <s v="NA"/>
    <s v="NA"/>
    <s v="NA"/>
    <s v="NA"/>
    <s v="NA"/>
    <s v="NA"/>
    <s v="NA"/>
    <s v="NA"/>
    <s v="NA"/>
    <s v="NA"/>
    <n v="3"/>
    <n v="1"/>
    <n v="0"/>
    <n v="1"/>
    <n v="6"/>
    <n v="0"/>
    <n v="2"/>
    <b v="0"/>
    <b v="0"/>
    <b v="1"/>
    <b v="0"/>
    <b v="0"/>
    <b v="0"/>
    <n v="448"/>
    <s v="N"/>
    <s v="E"/>
    <s v="N"/>
    <s v="N"/>
    <s v="E"/>
    <s v="N"/>
    <s v="E"/>
    <s v="NA"/>
    <s v="NA"/>
    <s v="NA"/>
    <b v="1"/>
    <s v="S"/>
    <n v="100"/>
    <n v="1"/>
    <n v="0"/>
    <n v="0"/>
    <n v="0"/>
    <n v="0"/>
    <x v="0"/>
    <n v="0"/>
    <s v="N"/>
    <n v="0"/>
    <n v="0"/>
    <n v="0"/>
    <b v="0"/>
    <b v="0"/>
    <s v="None"/>
    <b v="0"/>
    <b v="0"/>
    <s v="None"/>
    <n v="0"/>
    <n v="100"/>
    <n v="100"/>
    <n v="20"/>
    <n v="10"/>
    <n v="1"/>
    <n v="0"/>
    <n v="0"/>
    <n v="0"/>
    <n v="0"/>
    <n v="5.2409189999999999"/>
    <n v="6.7299439999999997"/>
    <s v="model"/>
    <n v="156357.6"/>
    <n v="200781.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43"/>
    <x v="0"/>
    <s v="core"/>
    <x v="10"/>
    <x v="0"/>
    <s v="&lt;50,001"/>
    <s v="rural"/>
    <n v="47"/>
    <n v="42.418379999999999"/>
    <n v="1008285"/>
    <n v="1008285"/>
    <n v="0"/>
    <n v="1994"/>
    <n v="1994"/>
    <s v="1981-2003"/>
    <s v="F"/>
    <m/>
    <s v="Assisted Living"/>
    <m/>
    <s v="Hotel-Motel"/>
    <s v="Lodging"/>
    <s v="Lodging"/>
    <b v="0"/>
    <s v="Guest Room"/>
    <n v="21"/>
    <s v="Kitchen"/>
    <n v="3"/>
    <s v="NA"/>
    <n v="0"/>
    <n v="51"/>
    <n v="25"/>
    <n v="0"/>
    <n v="23770"/>
    <n v="23770"/>
    <n v="0"/>
    <x v="1"/>
    <n v="100"/>
    <n v="0"/>
    <n v="0"/>
    <n v="0"/>
    <n v="0"/>
    <n v="0"/>
    <n v="0"/>
    <n v="2"/>
    <n v="0"/>
    <n v="12"/>
    <s v="S"/>
    <n v="0"/>
    <n v="5007"/>
    <n v="11"/>
    <s v="&lt; 6000 HDD"/>
    <n v="100"/>
    <n v="0"/>
    <n v="0"/>
    <s v="No"/>
    <n v="164.64"/>
    <n v="164.64"/>
    <n v="164.64"/>
    <n v="164.64"/>
    <n v="1"/>
    <n v="1"/>
    <n v="0.96"/>
    <s v="120-168 Hrs/Wk"/>
    <n v="39"/>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660"/>
    <n v="660"/>
    <n v="9"/>
    <n v="11880"/>
    <n v="15"/>
    <n v="0"/>
    <n v="0"/>
    <n v="0"/>
    <n v="100"/>
    <n v="0"/>
    <n v="0"/>
    <n v="0"/>
    <n v="0"/>
    <n v="0"/>
    <n v="100"/>
    <n v="0"/>
    <n v="0"/>
    <n v="0"/>
    <n v="1782"/>
    <n v="0"/>
    <n v="100"/>
    <n v="0"/>
    <s v="P"/>
    <n v="35"/>
    <s v="Age of Building"/>
    <n v="100"/>
    <n v="0"/>
    <n v="0"/>
    <n v="0"/>
    <n v="0"/>
    <n v="0"/>
    <n v="0"/>
    <n v="100"/>
    <n v="0"/>
    <n v="13599.4"/>
    <n v="0"/>
    <n v="0"/>
    <n v="100"/>
    <n v="0"/>
    <b v="0"/>
    <n v="0"/>
    <n v="0"/>
    <n v="0"/>
    <n v="100"/>
    <n v="0"/>
    <n v="1.62616"/>
    <n v="1.62616"/>
    <s v="NA"/>
    <n v="0"/>
    <n v="7.1855000000000002E-2"/>
    <n v="38653.83"/>
    <s v="NA"/>
    <n v="0"/>
    <n v="1708"/>
    <n v="10"/>
    <n v="9.6457470000000001"/>
    <s v="Y"/>
    <n v="10"/>
    <n v="0"/>
    <n v="0"/>
    <n v="0"/>
    <n v="9.1974850000000004"/>
    <n v="11.83827"/>
    <n v="27.290410000000001"/>
    <n v="0"/>
    <n v="0"/>
    <n v="0"/>
    <n v="9.5349880000000002"/>
    <n v="27.712510000000002"/>
    <n v="15.73842"/>
    <n v="0"/>
    <n v="0"/>
    <n v="0"/>
    <n v="0"/>
    <n v="0"/>
    <n v="0"/>
    <n v="0"/>
    <n v="0"/>
    <n v="0"/>
    <n v="81.267529999999994"/>
    <n v="60.449219999999997"/>
    <n v="56.971170000000001"/>
    <n v="0"/>
    <n v="0"/>
    <n v="0"/>
    <n v="0"/>
    <n v="0"/>
    <n v="0"/>
    <n v="100"/>
    <n v="100"/>
    <n v="100"/>
    <n v="0"/>
    <n v="0"/>
    <n v="0"/>
    <n v="100"/>
    <n v="100"/>
    <n v="100"/>
    <n v="32.519150000000003"/>
    <n v="23.17042"/>
    <n v="32.519150000000003"/>
    <n v="59.900689999999997"/>
    <n v="72.238740000000007"/>
    <n v="59.900689999999997"/>
    <n v="7.5801569999999998"/>
    <n v="4.5908369999999996"/>
    <n v="7.5801569999999998"/>
    <n v="0"/>
    <n v="0"/>
    <n v="0"/>
    <n v="0"/>
    <n v="0"/>
    <n v="0"/>
    <n v="0"/>
    <n v="0"/>
    <n v="0"/>
    <s v="NA"/>
    <s v="NA"/>
    <s v="NA"/>
    <s v="NA"/>
    <s v="NA"/>
    <s v="NA"/>
    <n v="0"/>
    <n v="0"/>
    <n v="0"/>
    <n v="100"/>
    <n v="100"/>
    <n v="100"/>
    <n v="0"/>
    <n v="0"/>
    <n v="0"/>
    <n v="0"/>
    <n v="0"/>
    <n v="0"/>
    <s v="NA"/>
    <s v="NA"/>
    <s v="NA"/>
    <s v="NA"/>
    <s v="NA"/>
    <s v="NA"/>
    <s v="NA"/>
    <s v="NA"/>
    <s v="NA"/>
    <s v="NA"/>
    <s v="NA"/>
    <s v="NA"/>
    <n v="0"/>
    <n v="0"/>
    <n v="0"/>
    <n v="9.1974850000000004"/>
    <n v="11.83827"/>
    <n v="27.290410000000001"/>
    <n v="6.9955170000000004"/>
    <n v="7.0031699999999999"/>
    <n v="4.9040840000000001"/>
    <n v="0"/>
    <n v="0"/>
    <n v="0"/>
    <n v="83.807000000000002"/>
    <n v="81.158559999999994"/>
    <n v="67.805499999999995"/>
    <s v="NA"/>
    <s v="NA"/>
    <s v="NA"/>
    <s v="NA"/>
    <s v="NA"/>
    <s v="NA"/>
    <s v="NA"/>
    <s v="NA"/>
    <s v="NA"/>
    <s v="NA"/>
    <s v="NA"/>
    <s v="NA"/>
    <s v="NA"/>
    <s v="NA"/>
    <s v="NA"/>
    <b v="0"/>
    <n v="0"/>
    <b v="0"/>
    <n v="0"/>
    <b v="0"/>
    <n v="0"/>
    <b v="0"/>
    <n v="0"/>
    <b v="1"/>
    <n v="100"/>
    <b v="0"/>
    <n v="0"/>
    <b v="0"/>
    <n v="0"/>
    <b v="0"/>
    <n v="0"/>
    <n v="9.1334890000000009"/>
    <n v="38.235289999999999"/>
    <n v="6.0749890000000004"/>
    <n v="77.049180000000007"/>
    <n v="20.588239999999999"/>
    <n v="84.734639999999999"/>
    <n v="0"/>
    <n v="0"/>
    <n v="0"/>
    <n v="13.81733"/>
    <n v="41.176470000000002"/>
    <n v="9.1903670000000002"/>
    <n v="0"/>
    <n v="0"/>
    <n v="0"/>
    <n v="0"/>
    <n v="0"/>
    <n v="0"/>
    <n v="0"/>
    <n v="0"/>
    <n v="0"/>
    <n v="22.95082"/>
    <n v="79.411760000000001"/>
    <n v="15.265359999999999"/>
    <n v="0"/>
    <n v="0"/>
    <n v="0"/>
    <n v="77.049180000000007"/>
    <n v="20.588239999999999"/>
    <n v="84.734639999999999"/>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92.216449999999995"/>
    <n v="7.7835549999999998"/>
    <s v="Electric Resistance"/>
    <s v="Electricity"/>
    <s v="None"/>
    <s v="10-19 Years"/>
    <s v="Furnace"/>
    <s v="Natural Gas"/>
    <s v="None"/>
    <s v="10-19 Years"/>
    <s v="NA"/>
    <s v="NA"/>
    <s v="NA"/>
    <s v="NA"/>
    <s v="NA"/>
    <s v="NA"/>
    <s v="NA"/>
    <s v="NA"/>
    <s v="None"/>
    <s v="NA"/>
    <s v="None"/>
    <s v="NA"/>
    <s v="NA"/>
    <s v="NA"/>
    <s v="NA"/>
    <s v="NA"/>
    <s v="NA"/>
    <s v="NA"/>
    <s v="NA"/>
    <b v="0"/>
    <b v="0"/>
    <b v="0"/>
    <b v="0"/>
    <b v="0"/>
    <b v="1"/>
    <b v="0"/>
    <b v="0"/>
    <b v="0"/>
    <b v="0"/>
    <b v="0"/>
    <n v="438"/>
    <n v="19"/>
    <n v="19"/>
    <n v="100"/>
    <n v="0"/>
    <n v="0"/>
    <n v="0"/>
    <n v="0"/>
    <n v="0"/>
    <n v="100"/>
    <n v="0"/>
    <s v="NA"/>
    <s v="NA"/>
    <s v="NA"/>
    <s v="NA"/>
    <s v="NA"/>
    <s v="NA"/>
    <s v="NA"/>
    <s v="NA"/>
    <s v="NA"/>
    <s v="NA"/>
    <s v="NA"/>
    <s v="NA"/>
    <s v="NA"/>
    <s v="NA"/>
    <s v="NA"/>
    <s v="NA"/>
    <s v="NA"/>
    <s v="NA"/>
    <s v="NA"/>
    <s v="NA"/>
    <n v="1"/>
    <n v="0"/>
    <n v="0"/>
    <n v="0"/>
    <n v="2"/>
    <n v="0"/>
    <n v="2"/>
    <b v="0"/>
    <b v="0"/>
    <b v="0"/>
    <b v="0"/>
    <b v="1"/>
    <b v="0"/>
    <n v="640"/>
    <s v="N"/>
    <s v="N"/>
    <s v="N"/>
    <s v="N"/>
    <s v="N"/>
    <s v="G"/>
    <s v="G"/>
    <s v="NA"/>
    <s v="NA"/>
    <s v="NA"/>
    <b v="1"/>
    <s v="S"/>
    <n v="100"/>
    <n v="3"/>
    <n v="0"/>
    <n v="33"/>
    <n v="40"/>
    <n v="0"/>
    <x v="0"/>
    <n v="0"/>
    <s v="N"/>
    <n v="0"/>
    <n v="0"/>
    <n v="0"/>
    <b v="0"/>
    <b v="0"/>
    <s v="None"/>
    <b v="0"/>
    <b v="0"/>
    <s v="None"/>
    <n v="0"/>
    <n v="0"/>
    <n v="0"/>
    <n v="0"/>
    <n v="0"/>
    <n v="15"/>
    <n v="0"/>
    <n v="0"/>
    <n v="0"/>
    <n v="0"/>
    <n v="7.739649"/>
    <n v="7.3017919999999998"/>
    <s v="actual"/>
    <n v="183971.5"/>
    <n v="173563.6"/>
    <n v="22268.240000000002"/>
    <n v="17398.62"/>
    <n v="16529.12"/>
    <n v="12971.57"/>
    <n v="11655.17"/>
    <n v="10919.07"/>
    <n v="10462.92"/>
    <n v="10955.38"/>
    <n v="11735.65"/>
    <n v="14332.5"/>
    <n v="18419.39"/>
    <n v="26323.83"/>
    <n v="20795.560000000001"/>
    <n v="17292.23"/>
    <n v="17584.02"/>
    <n v="15466.26"/>
    <n v="13330.33"/>
    <n v="10617.05"/>
    <n v="8894.6550000000007"/>
    <n v="8303.8520000000008"/>
    <n v="9347.9580000000005"/>
    <n v="13436.67"/>
    <n v="17486.759999999998"/>
    <n v="21008.240000000002"/>
    <n v="0.22493299999999999"/>
    <n v="0.228848"/>
    <s v="actual"/>
    <n v="5346.6469999999999"/>
    <n v="5439.7079999999996"/>
    <n v="631.9588"/>
    <n v="535.85"/>
    <n v="584.93970000000002"/>
    <n v="493.762"/>
    <n v="403.34840000000003"/>
    <n v="307.5333"/>
    <n v="231.2184"/>
    <n v="230.7149"/>
    <n v="277.423"/>
    <n v="400.63290000000001"/>
    <n v="548.32259999999997"/>
    <n v="700.94309999999996"/>
    <n v="613.83069999999998"/>
    <n v="517.31269999999995"/>
    <n v="533.87879999999996"/>
    <n v="478.05590000000001"/>
    <n v="427.98219999999998"/>
    <n v="357.3338"/>
    <n v="315.20229999999998"/>
    <n v="299.31779999999998"/>
    <n v="318.68150000000003"/>
    <n v="430.62959999999998"/>
    <n v="528.35680000000002"/>
    <n v="619.12559999999996"/>
  </r>
  <r>
    <x v="344"/>
    <x v="0"/>
    <s v="core"/>
    <x v="8"/>
    <x v="1"/>
    <s v="&lt;20,001"/>
    <s v="rural"/>
    <n v="4"/>
    <n v="334.46519999999998"/>
    <n v="4031643"/>
    <n v="4031643"/>
    <n v="1491708"/>
    <n v="2007"/>
    <n v="2007"/>
    <s v="2004-2013"/>
    <s v="F"/>
    <m/>
    <s v="Other Specialty Merchandise"/>
    <s v="Medical Supply"/>
    <s v="Dry Goods Retail"/>
    <s v="Mercantile - Retail"/>
    <s v="Small Box"/>
    <b v="0"/>
    <s v="Warehouse - High Bay"/>
    <n v="35"/>
    <s v="Storage - Low Bay"/>
    <n v="28"/>
    <s v="Sales"/>
    <n v="19"/>
    <n v="8"/>
    <n v="0"/>
    <n v="0"/>
    <n v="12054"/>
    <n v="12054"/>
    <n v="0"/>
    <x v="0"/>
    <n v="100"/>
    <n v="0"/>
    <n v="37"/>
    <n v="37"/>
    <n v="100"/>
    <n v="0"/>
    <n v="0"/>
    <n v="2"/>
    <n v="0"/>
    <n v="27"/>
    <s v="S"/>
    <n v="0"/>
    <n v="6274"/>
    <n v="297"/>
    <s v="6000-8000 HDD"/>
    <n v="100"/>
    <n v="0"/>
    <n v="0"/>
    <s v="Yes"/>
    <n v="50"/>
    <n v="50"/>
    <n v="60"/>
    <n v="50"/>
    <n v="0"/>
    <n v="0"/>
    <n v="0"/>
    <s v="50-59 Hrs/Wk"/>
    <n v="52"/>
    <b v="1"/>
    <b v="1"/>
    <b v="0"/>
    <b v="0"/>
    <b v="0"/>
    <b v="0"/>
    <b v="0"/>
    <b v="0"/>
    <b v="0"/>
    <s v="NA"/>
    <s v="NA"/>
    <s v="NA"/>
    <s v="NA"/>
    <s v="Yes"/>
    <n v="1"/>
    <n v="50"/>
    <s v="No"/>
    <s v="Yes"/>
    <n v="1"/>
    <n v="50"/>
    <s v="No"/>
    <s v="No"/>
    <s v="NA"/>
    <s v="NA"/>
    <s v="No"/>
    <s v="No"/>
    <s v="NA"/>
    <s v="NA"/>
    <s v="No"/>
    <s v="No"/>
    <s v="NA"/>
    <s v="NA"/>
    <s v="No"/>
    <s v="No"/>
    <s v="NA"/>
    <s v="NA"/>
    <s v="No"/>
    <s v="No"/>
    <s v="NA"/>
    <s v="NA"/>
    <s v="No"/>
    <s v="No"/>
    <s v="NA"/>
    <s v="NA"/>
    <s v="No"/>
    <n v="360"/>
    <n v="0"/>
    <n v="15"/>
    <n v="10800"/>
    <n v="38"/>
    <n v="0"/>
    <n v="0"/>
    <n v="0"/>
    <n v="0"/>
    <n v="0"/>
    <n v="100"/>
    <n v="0"/>
    <n v="0"/>
    <n v="100"/>
    <n v="0"/>
    <n v="0"/>
    <n v="0"/>
    <n v="0"/>
    <n v="4104"/>
    <n v="0"/>
    <n v="100"/>
    <n v="0"/>
    <s v="S"/>
    <n v="0"/>
    <s v="Age of Building"/>
    <n v="0"/>
    <n v="0"/>
    <n v="0"/>
    <n v="100"/>
    <n v="0"/>
    <n v="0"/>
    <n v="100"/>
    <n v="0"/>
    <n v="0"/>
    <n v="8504"/>
    <n v="100"/>
    <n v="0"/>
    <n v="0"/>
    <n v="0"/>
    <b v="0"/>
    <n v="0"/>
    <n v="100"/>
    <n v="0"/>
    <n v="0"/>
    <n v="0"/>
    <n v="0.57039300000000004"/>
    <n v="0.57039300000000004"/>
    <s v="NA"/>
    <n v="0"/>
    <n v="0.36965599999999998"/>
    <n v="6875.5190000000002"/>
    <s v="NA"/>
    <n v="0"/>
    <n v="4455.8370000000004"/>
    <n v="13.95852"/>
    <n v="15.519869999999999"/>
    <s v="Y"/>
    <n v="50"/>
    <n v="46.570459999999997"/>
    <n v="22.867249999999999"/>
    <n v="46.570459999999997"/>
    <n v="53.429540000000003"/>
    <n v="77.132750000000001"/>
    <n v="53.429540000000003"/>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30.737729999999999"/>
    <n v="39.964500000000001"/>
    <n v="30.737729999999999"/>
    <n v="69.262270000000001"/>
    <n v="60.035499999999999"/>
    <n v="69.262270000000001"/>
    <n v="0"/>
    <n v="0"/>
    <n v="0"/>
    <s v="NA"/>
    <s v="NA"/>
    <s v="NA"/>
    <s v="NA"/>
    <s v="NA"/>
    <s v="NA"/>
    <s v="NA"/>
    <s v="NA"/>
    <s v="NA"/>
    <s v="NA"/>
    <s v="NA"/>
    <s v="NA"/>
    <n v="46.570459999999997"/>
    <n v="22.867249999999999"/>
    <n v="46.570459999999997"/>
    <n v="53.429540000000003"/>
    <n v="77.132750000000001"/>
    <n v="53.429540000000003"/>
    <n v="0"/>
    <n v="0"/>
    <n v="0"/>
    <n v="0"/>
    <n v="0"/>
    <n v="0"/>
    <n v="0"/>
    <n v="0"/>
    <n v="0"/>
    <n v="100"/>
    <n v="100"/>
    <n v="100"/>
    <n v="0"/>
    <n v="0"/>
    <n v="0"/>
    <n v="0"/>
    <n v="0"/>
    <n v="0"/>
    <n v="0"/>
    <n v="0"/>
    <n v="0"/>
    <n v="0"/>
    <n v="0"/>
    <n v="0"/>
    <b v="0"/>
    <n v="0"/>
    <b v="0"/>
    <n v="0"/>
    <b v="0"/>
    <n v="0"/>
    <b v="0"/>
    <n v="0"/>
    <b v="1"/>
    <n v="100"/>
    <b v="0"/>
    <n v="0"/>
    <b v="0"/>
    <n v="0"/>
    <b v="0"/>
    <n v="0"/>
    <n v="9.650264"/>
    <n v="47.619050000000001"/>
    <n v="6.0223589999999998"/>
    <n v="82.001140000000007"/>
    <n v="23.809519999999999"/>
    <n v="84.611919999999998"/>
    <n v="0"/>
    <n v="0"/>
    <n v="0"/>
    <n v="8.3485999999999994"/>
    <n v="28.571429999999999"/>
    <n v="9.3657219999999999"/>
    <n v="0"/>
    <n v="0"/>
    <n v="0"/>
    <n v="8.3485999999999994"/>
    <n v="28.571429999999999"/>
    <n v="9.3657219999999999"/>
    <n v="0"/>
    <n v="0"/>
    <n v="0"/>
    <n v="9.650264"/>
    <n v="47.619050000000001"/>
    <n v="6.0223589999999998"/>
    <n v="0"/>
    <n v="0"/>
    <n v="0"/>
    <n v="82.001140000000007"/>
    <n v="23.809519999999999"/>
    <n v="84.611919999999998"/>
    <n v="0"/>
    <n v="0"/>
    <n v="0"/>
    <n v="0"/>
    <n v="0"/>
    <n v="0"/>
    <n v="0"/>
    <n v="0"/>
    <n v="0"/>
    <b v="0"/>
    <n v="0"/>
    <b v="0"/>
    <n v="0"/>
    <b v="0"/>
    <n v="0"/>
    <b v="1"/>
    <n v="8.3485999999999994"/>
    <b v="0"/>
    <n v="0"/>
    <b v="1"/>
    <n v="91.651399999999995"/>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37"/>
    <n v="63"/>
    <s v="Furnace"/>
    <s v="Natural Gas"/>
    <s v="None"/>
    <s v="5-9 Years"/>
    <s v="Heat Pump"/>
    <s v="Electricity"/>
    <s v="None"/>
    <s v="5-9 Years"/>
    <s v="NA"/>
    <s v="NA"/>
    <s v="NA"/>
    <s v="NA"/>
    <s v="NA"/>
    <s v="NA"/>
    <s v="NA"/>
    <s v="NA"/>
    <s v="DX - Air"/>
    <s v="5-9 Years"/>
    <s v="None"/>
    <s v="NA"/>
    <s v="NA"/>
    <s v="NA"/>
    <s v="NA"/>
    <s v="NA"/>
    <s v="NA"/>
    <s v="NA"/>
    <s v="NA"/>
    <b v="0"/>
    <b v="0"/>
    <b v="0"/>
    <b v="0"/>
    <b v="1"/>
    <b v="0"/>
    <b v="0"/>
    <b v="1"/>
    <b v="0"/>
    <b v="1"/>
    <b v="1"/>
    <n v="40"/>
    <s v="NA"/>
    <s v="NA"/>
    <n v="100"/>
    <n v="0"/>
    <n v="0"/>
    <n v="0"/>
    <n v="0"/>
    <n v="0"/>
    <n v="10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0"/>
    <n v="0"/>
    <n v="0"/>
    <n v="0"/>
    <n v="0"/>
    <n v="0"/>
    <n v="0"/>
    <n v="1"/>
    <n v="0"/>
    <n v="0"/>
    <n v="5.3118109999999996"/>
    <n v="5.2596639999999999"/>
    <s v="actual"/>
    <n v="64028.57"/>
    <n v="63399.99"/>
    <n v="5204"/>
    <n v="5124.848"/>
    <n v="5864.1170000000002"/>
    <n v="5276.7489999999998"/>
    <n v="4868.4030000000002"/>
    <n v="5252.0889999999999"/>
    <n v="7013.7929999999997"/>
    <n v="6081.0709999999999"/>
    <n v="5175"/>
    <n v="4799.9290000000001"/>
    <n v="4422.857"/>
    <n v="4945.7139999999999"/>
    <n v="5267.2910000000002"/>
    <n v="4719.4570000000003"/>
    <n v="5179.3559999999998"/>
    <n v="4956.3019999999997"/>
    <n v="5057.83"/>
    <n v="5140.5110000000004"/>
    <n v="6318.1139999999996"/>
    <n v="6203.9669999999996"/>
    <n v="5172.3940000000002"/>
    <n v="5078.4359999999997"/>
    <n v="5032.7349999999997"/>
    <n v="5273.5990000000002"/>
    <n v="0.21848500000000001"/>
    <n v="0.50921700000000003"/>
    <s v="model"/>
    <n v="2633.614"/>
    <n v="6138.0959999999995"/>
    <s v="NA"/>
    <s v="NA"/>
    <s v="NA"/>
    <s v="NA"/>
    <s v="NA"/>
    <s v="NA"/>
    <s v="NA"/>
    <s v="NA"/>
    <s v="NA"/>
    <s v="NA"/>
    <s v="NA"/>
    <s v="NA"/>
    <s v="NA"/>
    <s v="NA"/>
    <s v="NA"/>
    <s v="NA"/>
    <s v="NA"/>
    <s v="NA"/>
    <s v="NA"/>
    <s v="NA"/>
    <s v="NA"/>
    <s v="NA"/>
    <s v="NA"/>
    <s v="NA"/>
  </r>
  <r>
    <x v="345"/>
    <x v="2"/>
    <s v="core"/>
    <x v="11"/>
    <x v="0"/>
    <s v="5,001+"/>
    <s v="urban"/>
    <n v="14"/>
    <n v="92.65455"/>
    <n v="2053595"/>
    <n v="1950916"/>
    <n v="1293765"/>
    <n v="1954"/>
    <n v="1954"/>
    <s v="Pre-1980"/>
    <s v="F"/>
    <m/>
    <s v="Grocery (&gt; 5000sf)"/>
    <m/>
    <s v="Grocery"/>
    <s v="Food Sales"/>
    <s v="Supermarket"/>
    <b v="0"/>
    <s v="Sales"/>
    <n v="63"/>
    <s v="Storage - Low Bay"/>
    <n v="32"/>
    <s v="Other"/>
    <n v="5"/>
    <n v="0"/>
    <n v="0"/>
    <n v="0"/>
    <n v="22164"/>
    <n v="22164"/>
    <n v="0"/>
    <x v="1"/>
    <n v="95"/>
    <n v="0"/>
    <n v="100"/>
    <n v="63"/>
    <n v="100"/>
    <n v="0"/>
    <n v="5"/>
    <n v="1"/>
    <n v="0"/>
    <n v="70"/>
    <s v="S"/>
    <n v="0"/>
    <n v="4624"/>
    <n v="219"/>
    <s v="&lt; 6000 HDD"/>
    <n v="0"/>
    <n v="100"/>
    <n v="1"/>
    <s v="Yes"/>
    <n v="99"/>
    <n v="100"/>
    <n v="100"/>
    <n v="100"/>
    <n v="1"/>
    <n v="1"/>
    <n v="0"/>
    <s v="80-119 Hrs/Wk"/>
    <n v="52"/>
    <b v="1"/>
    <b v="1"/>
    <b v="0"/>
    <b v="0"/>
    <b v="0"/>
    <b v="0"/>
    <b v="0"/>
    <b v="0"/>
    <b v="0"/>
    <s v="NA"/>
    <s v="NA"/>
    <s v="NA"/>
    <s v="NA"/>
    <s v="Yes"/>
    <n v="6"/>
    <n v="100"/>
    <s v="No"/>
    <s v="Yes"/>
    <n v="6"/>
    <n v="100"/>
    <s v="No"/>
    <s v="No"/>
    <s v="NA"/>
    <s v="NA"/>
    <s v="No"/>
    <s v="No"/>
    <s v="NA"/>
    <s v="NA"/>
    <s v="No"/>
    <s v="No"/>
    <s v="NA"/>
    <s v="NA"/>
    <s v="No"/>
    <s v="No"/>
    <s v="NA"/>
    <s v="NA"/>
    <s v="Yes"/>
    <s v="No"/>
    <s v="NA"/>
    <s v="NA"/>
    <s v="No"/>
    <s v="Yes"/>
    <n v="11"/>
    <n v="100"/>
    <s v="No"/>
    <n v="584"/>
    <n v="0"/>
    <n v="14"/>
    <n v="8176"/>
    <n v="15"/>
    <n v="0"/>
    <n v="0"/>
    <n v="100"/>
    <n v="0"/>
    <n v="0"/>
    <n v="0"/>
    <n v="0"/>
    <n v="0"/>
    <n v="0"/>
    <n v="0"/>
    <n v="100"/>
    <n v="0"/>
    <n v="0"/>
    <n v="1226.4000000000001"/>
    <n v="100"/>
    <n v="0"/>
    <n v="0"/>
    <s v="S"/>
    <n v="0"/>
    <s v="Age of Building"/>
    <n v="100"/>
    <n v="0"/>
    <n v="0"/>
    <n v="0"/>
    <n v="100"/>
    <n v="0"/>
    <n v="0"/>
    <n v="0"/>
    <n v="0"/>
    <n v="22164"/>
    <n v="100"/>
    <n v="0"/>
    <n v="0"/>
    <n v="0"/>
    <b v="0"/>
    <n v="0"/>
    <n v="100"/>
    <n v="0"/>
    <n v="0"/>
    <n v="0"/>
    <n v="0.69191100000000005"/>
    <n v="0.69191100000000005"/>
    <s v="NA"/>
    <n v="0.10990800000000001"/>
    <n v="9.6658999999999995E-2"/>
    <n v="15335.52"/>
    <s v="NA"/>
    <n v="2436"/>
    <n v="2142.3530000000001"/>
    <n v="12.62668"/>
    <n v="14.909879999999999"/>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69.074039999999997"/>
    <n v="81.229339999999993"/>
    <n v="69.074039999999997"/>
    <n v="30.92596"/>
    <n v="18.770659999999999"/>
    <n v="30.92596"/>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100"/>
    <n v="100"/>
    <n v="10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21"/>
    <n v="74"/>
    <s v="Furnace"/>
    <s v="Natural Gas"/>
    <s v="None"/>
    <s v="10-19 Years"/>
    <s v="Furnace"/>
    <s v="Natural Gas"/>
    <s v="None"/>
    <s v="20+ Years"/>
    <s v="NA"/>
    <s v="NA"/>
    <s v="NA"/>
    <s v="NA"/>
    <s v="NA"/>
    <s v="NA"/>
    <s v="NA"/>
    <s v="NA"/>
    <s v="DX - Air"/>
    <s v="10-19 Years"/>
    <s v="DX - Air"/>
    <s v="10-19 Years"/>
    <s v="NA"/>
    <s v="NA"/>
    <s v="NA"/>
    <s v="NA"/>
    <s v="NA"/>
    <s v="NA"/>
    <s v="NA"/>
    <b v="0"/>
    <b v="0"/>
    <b v="0"/>
    <b v="0"/>
    <b v="1"/>
    <b v="0"/>
    <b v="0"/>
    <b v="1"/>
    <b v="0"/>
    <b v="1"/>
    <b v="1"/>
    <n v="30.707999999999998"/>
    <n v="9"/>
    <n v="9"/>
    <n v="100"/>
    <n v="0"/>
    <n v="0"/>
    <n v="0"/>
    <n v="0"/>
    <n v="100"/>
    <n v="0"/>
    <n v="0"/>
    <n v="0"/>
    <n v="100"/>
    <n v="0"/>
    <s v="Unknown"/>
    <s v="No"/>
    <s v="None"/>
    <s v="Air-cooled"/>
    <s v="No"/>
    <s v="Shaded Pole"/>
    <b v="1"/>
    <n v="191"/>
    <n v="27.22513"/>
    <s v="T12"/>
    <b v="1"/>
    <n v="1012"/>
    <s v="INC"/>
    <b v="0"/>
    <n v="0"/>
    <s v="NA"/>
    <s v="NA"/>
    <n v="0"/>
    <n v="0"/>
    <n v="0"/>
    <n v="0"/>
    <n v="0"/>
    <n v="0"/>
    <n v="0"/>
    <b v="0"/>
    <b v="0"/>
    <b v="0"/>
    <b v="0"/>
    <b v="0"/>
    <b v="0"/>
    <n v="0"/>
    <s v="N"/>
    <s v="N"/>
    <s v="N"/>
    <s v="N"/>
    <s v="N"/>
    <s v="N"/>
    <s v="N"/>
    <n v="0"/>
    <n v="0"/>
    <n v="0"/>
    <s v="NA"/>
    <s v="NA"/>
    <s v="NA"/>
    <s v="NA"/>
    <s v="NA"/>
    <n v="0"/>
    <n v="0"/>
    <n v="0"/>
    <x v="1"/>
    <s v="NA"/>
    <s v="NA"/>
    <n v="0"/>
    <n v="0"/>
    <n v="0"/>
    <s v="NA"/>
    <s v="NA"/>
    <s v="NA"/>
    <s v="NA"/>
    <s v="NA"/>
    <s v="NA"/>
    <n v="0"/>
    <n v="0"/>
    <n v="0"/>
    <n v="0"/>
    <n v="0"/>
    <n v="0"/>
    <n v="0"/>
    <n v="0"/>
    <n v="0"/>
    <n v="0"/>
    <n v="23.75365"/>
    <n v="24.136060000000001"/>
    <s v="actual"/>
    <n v="526476"/>
    <n v="534951.69999999995"/>
    <n v="42082.87"/>
    <n v="38285.300000000003"/>
    <n v="43074.7"/>
    <n v="42607.98"/>
    <n v="45280.57"/>
    <n v="46673.45"/>
    <n v="51040.75"/>
    <n v="51033.1"/>
    <n v="44436.17"/>
    <n v="41352.519999999997"/>
    <n v="38012"/>
    <n v="42596.57"/>
    <n v="43954.84"/>
    <n v="39701.14"/>
    <n v="43954.84"/>
    <n v="42536.94"/>
    <n v="44193.45"/>
    <n v="44048.17"/>
    <n v="50397.46"/>
    <n v="50954.23"/>
    <n v="44764.02"/>
    <n v="43954.84"/>
    <n v="42536.94"/>
    <n v="43954.84"/>
    <n v="0.380382"/>
    <n v="0.50022299999999997"/>
    <s v="actual"/>
    <n v="8430.7790000000005"/>
    <n v="11086.95"/>
    <n v="1830.2180000000001"/>
    <n v="1346.4929999999999"/>
    <n v="1180.798"/>
    <n v="776.51220000000001"/>
    <n v="147.67339999999999"/>
    <n v="29.872789999999998"/>
    <n v="9.4632830000000006"/>
    <n v="9.7396440000000002"/>
    <n v="94.683350000000004"/>
    <n v="430.17840000000001"/>
    <n v="1036.1990000000001"/>
    <n v="1538.9490000000001"/>
    <n v="1803.068"/>
    <n v="1443.414"/>
    <n v="1345.1079999999999"/>
    <n v="980.65809999999999"/>
    <n v="597.02660000000003"/>
    <n v="266.14440000000002"/>
    <n v="95.907880000000006"/>
    <n v="88.714789999999994"/>
    <n v="306.90519999999998"/>
    <n v="896.73869999999999"/>
    <n v="1433.8230000000001"/>
    <n v="1829.443"/>
  </r>
  <r>
    <x v="346"/>
    <x v="2"/>
    <s v="core"/>
    <x v="7"/>
    <x v="0"/>
    <s v="&lt;20,001"/>
    <s v="rural"/>
    <n v="87"/>
    <n v="285.81290000000001"/>
    <n v="1000345"/>
    <n v="1000345"/>
    <n v="0"/>
    <n v="1896"/>
    <n v="1896"/>
    <s v="Pre-1980"/>
    <s v="F"/>
    <s v="Other"/>
    <s v="Other"/>
    <s v="Other"/>
    <s v="Other"/>
    <s v="Other"/>
    <s v="Other"/>
    <b v="0"/>
    <s v="Assembly / Recreation"/>
    <n v="50"/>
    <s v="Kitchen"/>
    <n v="9"/>
    <s v="Office"/>
    <n v="3"/>
    <n v="38"/>
    <n v="0"/>
    <n v="0"/>
    <n v="3500"/>
    <n v="3500"/>
    <n v="0"/>
    <x v="4"/>
    <n v="100"/>
    <n v="0"/>
    <n v="100"/>
    <n v="0"/>
    <n v="0"/>
    <n v="0"/>
    <n v="0"/>
    <n v="2"/>
    <n v="0"/>
    <n v="0"/>
    <s v="S"/>
    <n v="0"/>
    <n v="5138"/>
    <n v="54"/>
    <s v="&lt; 6000 HDD"/>
    <n v="100"/>
    <n v="0"/>
    <n v="0"/>
    <s v="No"/>
    <n v="28"/>
    <n v="28"/>
    <n v="28"/>
    <n v="28"/>
    <n v="1"/>
    <n v="0"/>
    <n v="0"/>
    <s v="&lt; 40 Hrs/Wk"/>
    <n v="52"/>
    <b v="1"/>
    <b v="1"/>
    <b v="0"/>
    <b v="0"/>
    <b v="0"/>
    <b v="0"/>
    <b v="0"/>
    <b v="0"/>
    <b v="0"/>
    <s v="NA"/>
    <s v="NA"/>
    <s v="NA"/>
    <s v="NA"/>
    <s v="Yes"/>
    <n v="7"/>
    <n v="33"/>
    <s v="No"/>
    <s v="Yes"/>
    <n v="7"/>
    <n v="33"/>
    <s v="No"/>
    <s v="Yes"/>
    <n v="7"/>
    <n v="33"/>
    <s v="No"/>
    <s v="Yes"/>
    <n v="7"/>
    <n v="33"/>
    <s v="No"/>
    <s v="Yes"/>
    <n v="7"/>
    <n v="33"/>
    <s v="No"/>
    <s v="No"/>
    <s v="NA"/>
    <s v="NA"/>
    <s v="No"/>
    <s v="Yes"/>
    <n v="7"/>
    <n v="33"/>
    <s v="No"/>
    <s v="Yes"/>
    <n v="7"/>
    <n v="33"/>
    <s v="No"/>
    <n v="170"/>
    <n v="60"/>
    <n v="12"/>
    <n v="2760"/>
    <n v="15"/>
    <n v="0"/>
    <n v="0"/>
    <n v="0"/>
    <n v="100"/>
    <n v="0"/>
    <n v="0"/>
    <n v="0"/>
    <n v="0"/>
    <n v="0"/>
    <n v="100"/>
    <n v="0"/>
    <n v="0"/>
    <n v="0"/>
    <n v="414"/>
    <n v="0"/>
    <n v="100"/>
    <n v="0"/>
    <s v="P"/>
    <n v="10"/>
    <s v="20-30 years"/>
    <n v="100"/>
    <n v="0"/>
    <n v="0"/>
    <n v="0"/>
    <n v="0"/>
    <n v="0"/>
    <n v="0"/>
    <n v="100"/>
    <n v="0"/>
    <n v="2632.0859999999998"/>
    <n v="0"/>
    <n v="0"/>
    <n v="100"/>
    <n v="0"/>
    <b v="1"/>
    <n v="32"/>
    <n v="0"/>
    <n v="0"/>
    <n v="100"/>
    <n v="0"/>
    <n v="1.878444"/>
    <n v="1.878444"/>
    <s v="NA"/>
    <n v="0"/>
    <n v="0.36571399999999998"/>
    <n v="6574.5540000000001"/>
    <s v="NA"/>
    <n v="0"/>
    <n v="1280"/>
    <n v="11.58028"/>
    <n v="14.74812"/>
    <s v="Y"/>
    <n v="0"/>
    <n v="0"/>
    <n v="0"/>
    <n v="0"/>
    <n v="8.0684260000000005"/>
    <n v="17.08558"/>
    <n v="27.08569"/>
    <n v="0"/>
    <n v="0"/>
    <n v="0"/>
    <n v="0"/>
    <n v="0"/>
    <n v="0"/>
    <n v="0"/>
    <n v="0"/>
    <n v="0"/>
    <n v="0"/>
    <n v="0"/>
    <n v="0"/>
    <n v="0"/>
    <n v="0"/>
    <n v="0"/>
    <n v="91.931569999999994"/>
    <n v="82.914420000000007"/>
    <n v="72.91431"/>
    <n v="0"/>
    <n v="0"/>
    <n v="0"/>
    <n v="0"/>
    <n v="0"/>
    <n v="0"/>
    <n v="100"/>
    <n v="100"/>
    <n v="100"/>
    <s v="NA"/>
    <s v="NA"/>
    <s v="NA"/>
    <s v="NA"/>
    <s v="NA"/>
    <s v="NA"/>
    <n v="0"/>
    <n v="0"/>
    <n v="0"/>
    <n v="29.996919999999999"/>
    <n v="39.178550000000001"/>
    <n v="29.996919999999999"/>
    <n v="49.546039999999998"/>
    <n v="16.487480000000001"/>
    <n v="49.546039999999998"/>
    <n v="20.457039999999999"/>
    <n v="44.333970000000001"/>
    <n v="20.457039999999999"/>
    <n v="0"/>
    <n v="0"/>
    <n v="0"/>
    <n v="0"/>
    <n v="0"/>
    <n v="0"/>
    <s v="NA"/>
    <s v="NA"/>
    <s v="NA"/>
    <s v="NA"/>
    <s v="NA"/>
    <s v="NA"/>
    <n v="0"/>
    <n v="0"/>
    <n v="0"/>
    <n v="100"/>
    <n v="100"/>
    <n v="100"/>
    <n v="0"/>
    <n v="0"/>
    <n v="0"/>
    <n v="0"/>
    <n v="0"/>
    <n v="0"/>
    <s v="NA"/>
    <s v="NA"/>
    <s v="NA"/>
    <s v="NA"/>
    <s v="NA"/>
    <s v="NA"/>
    <s v="NA"/>
    <s v="NA"/>
    <s v="NA"/>
    <s v="NA"/>
    <s v="NA"/>
    <s v="NA"/>
    <n v="0"/>
    <n v="0"/>
    <n v="0"/>
    <n v="8.0684260000000005"/>
    <n v="17.08558"/>
    <n v="27.08569"/>
    <n v="13.616020000000001"/>
    <n v="26.613939999999999"/>
    <n v="10.79936"/>
    <n v="5.1904659999999998"/>
    <n v="10.14531"/>
    <n v="4.1167499999999997"/>
    <n v="73.12509"/>
    <n v="46.155169999999998"/>
    <n v="57.998199999999997"/>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None"/>
    <s v="NA"/>
    <s v="None"/>
    <s v="NA"/>
    <s v="NA"/>
    <s v="NA"/>
    <s v="NA"/>
    <s v="NA"/>
    <s v="NA"/>
    <s v="NA"/>
    <s v="NA"/>
    <s v="NA"/>
    <s v="NA"/>
    <s v="NA"/>
    <s v="NA"/>
    <s v="NA"/>
    <s v="NA"/>
    <s v="NA"/>
    <s v="NA"/>
    <s v="NA"/>
    <s v="NA"/>
    <s v="NA"/>
    <n v="30.707999999999998"/>
    <n v="15"/>
    <n v="15"/>
    <n v="100"/>
    <n v="0"/>
    <n v="0"/>
    <n v="0"/>
    <n v="0"/>
    <n v="100"/>
    <n v="0"/>
    <n v="0"/>
    <s v="NA"/>
    <s v="NA"/>
    <s v="NA"/>
    <s v="NA"/>
    <s v="NA"/>
    <s v="NA"/>
    <s v="NA"/>
    <s v="NA"/>
    <s v="NA"/>
    <s v="NA"/>
    <s v="NA"/>
    <s v="NA"/>
    <s v="NA"/>
    <s v="NA"/>
    <s v="NA"/>
    <s v="NA"/>
    <s v="NA"/>
    <s v="NA"/>
    <s v="NA"/>
    <s v="NA"/>
    <n v="0"/>
    <n v="0"/>
    <n v="0"/>
    <n v="0"/>
    <n v="1"/>
    <n v="1"/>
    <n v="2"/>
    <b v="0"/>
    <b v="0"/>
    <b v="0"/>
    <b v="0"/>
    <b v="1"/>
    <b v="0"/>
    <n v="321"/>
    <s v="N"/>
    <s v="N"/>
    <s v="N"/>
    <s v="G"/>
    <s v="E"/>
    <s v="G"/>
    <s v="G"/>
    <s v="NA"/>
    <s v="NA"/>
    <s v="NA"/>
    <b v="1"/>
    <s v="S"/>
    <n v="20"/>
    <n v="1"/>
    <n v="0"/>
    <n v="0"/>
    <n v="0"/>
    <n v="0"/>
    <x v="0"/>
    <n v="0"/>
    <s v="N"/>
    <n v="0"/>
    <n v="0"/>
    <n v="0"/>
    <b v="0"/>
    <b v="0"/>
    <s v="None"/>
    <b v="0"/>
    <b v="0"/>
    <s v="None"/>
    <n v="0"/>
    <n v="0"/>
    <n v="0"/>
    <n v="0"/>
    <n v="0"/>
    <n v="1"/>
    <n v="0"/>
    <n v="0"/>
    <n v="0"/>
    <n v="0"/>
    <n v="5.2264290000000004"/>
    <n v="5.2070429999999996"/>
    <s v="actual"/>
    <n v="18292.5"/>
    <n v="18224.650000000001"/>
    <n v="1995.5170000000001"/>
    <n v="1236.2070000000001"/>
    <n v="1139.943"/>
    <n v="1541.2370000000001"/>
    <n v="1335.7170000000001"/>
    <n v="1100.7339999999999"/>
    <n v="1665.1610000000001"/>
    <n v="1472.817"/>
    <n v="1518.529"/>
    <n v="1449.1379999999999"/>
    <n v="1585.645"/>
    <n v="2251.855"/>
    <n v="1774.655"/>
    <n v="1541.2"/>
    <n v="1609.134"/>
    <n v="1427.739"/>
    <n v="1313.634"/>
    <n v="1272.316"/>
    <n v="1503.1289999999999"/>
    <n v="1688.056"/>
    <n v="1326.925"/>
    <n v="1419.242"/>
    <n v="1583.105"/>
    <n v="1765.5160000000001"/>
    <n v="0.53437299999999999"/>
    <n v="0.52666000000000002"/>
    <s v="actual"/>
    <n v="1870.3050000000001"/>
    <n v="1843.309"/>
    <n v="242.30619999999999"/>
    <n v="217.10759999999999"/>
    <n v="214.4246"/>
    <n v="152.30850000000001"/>
    <n v="101.2719"/>
    <n v="73.463200000000001"/>
    <n v="68.460610000000003"/>
    <n v="79.657470000000004"/>
    <n v="90.397069999999999"/>
    <n v="144.87880000000001"/>
    <n v="215.12899999999999"/>
    <n v="270.90039999999999"/>
    <n v="240.88679999999999"/>
    <n v="202.0735"/>
    <n v="199.31039999999999"/>
    <n v="160.35550000000001"/>
    <n v="125.08499999999999"/>
    <n v="91.486559999999997"/>
    <n v="71.265219999999999"/>
    <n v="69.989869999999996"/>
    <n v="93.272049999999993"/>
    <n v="151.6123"/>
    <n v="199.38120000000001"/>
    <n v="238.59110000000001"/>
  </r>
  <r>
    <x v="347"/>
    <x v="2"/>
    <s v="core"/>
    <x v="8"/>
    <x v="1"/>
    <s v="&lt;20,001"/>
    <s v="rural"/>
    <n v="4"/>
    <n v="334.46519999999998"/>
    <n v="4657093"/>
    <n v="4657093"/>
    <n v="4657093"/>
    <n v="2008"/>
    <n v="2008"/>
    <s v="2004-2013"/>
    <s v="F"/>
    <m/>
    <s v="Hardware"/>
    <m/>
    <s v="Dry Goods Retail"/>
    <s v="Mercantile - Retail"/>
    <s v="Small Box"/>
    <b v="0"/>
    <s v="Sales"/>
    <n v="87"/>
    <s v="Storage - Low Bay"/>
    <n v="7"/>
    <s v="Kitchen"/>
    <n v="2"/>
    <n v="3"/>
    <n v="0"/>
    <n v="0"/>
    <n v="13924"/>
    <n v="13924"/>
    <n v="0"/>
    <x v="0"/>
    <n v="100"/>
    <n v="0"/>
    <n v="0"/>
    <n v="100"/>
    <n v="0"/>
    <n v="0"/>
    <n v="0"/>
    <n v="1"/>
    <n v="0"/>
    <n v="41"/>
    <s v="S"/>
    <n v="0"/>
    <n v="5970"/>
    <n v="618"/>
    <s v="&lt; 6000 HDD"/>
    <n v="0"/>
    <n v="100"/>
    <n v="1"/>
    <s v="No"/>
    <n v="81"/>
    <n v="81"/>
    <n v="81"/>
    <n v="81"/>
    <n v="1"/>
    <n v="1"/>
    <n v="0"/>
    <s v="80-119 Hrs/Wk"/>
    <n v="52"/>
    <b v="1"/>
    <b v="0"/>
    <b v="0"/>
    <b v="1"/>
    <b v="0"/>
    <b v="0"/>
    <b v="0"/>
    <b v="0"/>
    <b v="0"/>
    <s v="NA"/>
    <s v="NA"/>
    <s v="NA"/>
    <s v="NA"/>
    <s v="No"/>
    <s v="NA"/>
    <s v="NA"/>
    <s v="No"/>
    <s v="No"/>
    <s v="NA"/>
    <s v="NA"/>
    <s v="No"/>
    <s v="No"/>
    <s v="NA"/>
    <s v="NA"/>
    <s v="No"/>
    <s v="No"/>
    <s v="NA"/>
    <s v="NA"/>
    <s v="No"/>
    <s v="No"/>
    <s v="NA"/>
    <s v="NA"/>
    <s v="No"/>
    <s v="No"/>
    <s v="NA"/>
    <s v="NA"/>
    <s v="No"/>
    <s v="No"/>
    <s v="NA"/>
    <s v="NA"/>
    <s v="No"/>
    <s v="No"/>
    <s v="NA"/>
    <s v="NA"/>
    <s v="No"/>
    <n v="441"/>
    <n v="0"/>
    <n v="18"/>
    <n v="7938"/>
    <n v="26.1"/>
    <n v="0"/>
    <n v="0"/>
    <n v="100"/>
    <n v="0"/>
    <n v="0"/>
    <n v="0"/>
    <n v="0"/>
    <n v="0"/>
    <n v="100"/>
    <n v="0"/>
    <n v="0"/>
    <n v="0"/>
    <n v="0"/>
    <n v="2071.8180000000002"/>
    <n v="0"/>
    <n v="100"/>
    <n v="0"/>
    <s v="S"/>
    <n v="0"/>
    <s v="Age of Building"/>
    <n v="100"/>
    <n v="0"/>
    <n v="0"/>
    <n v="0"/>
    <n v="0"/>
    <n v="100"/>
    <n v="0"/>
    <n v="0"/>
    <n v="0"/>
    <n v="13924"/>
    <n v="100"/>
    <n v="0"/>
    <n v="0"/>
    <n v="0"/>
    <b v="0"/>
    <n v="0"/>
    <n v="100"/>
    <n v="0"/>
    <n v="0"/>
    <n v="0"/>
    <n v="1.7162569999999999"/>
    <n v="1.7162569999999999"/>
    <s v="NA"/>
    <n v="0"/>
    <n v="0.69435000000000002"/>
    <n v="23897.17"/>
    <s v="NA"/>
    <n v="0"/>
    <n v="9668.1290000000008"/>
    <n v="12.617990000000001"/>
    <n v="17.313099999999999"/>
    <s v="Y"/>
    <n v="25"/>
    <n v="0"/>
    <n v="0"/>
    <n v="0"/>
    <n v="98.671509999999998"/>
    <n v="98.595359999999999"/>
    <n v="99.682910000000007"/>
    <n v="0"/>
    <n v="0"/>
    <n v="0"/>
    <n v="0"/>
    <n v="0"/>
    <n v="0"/>
    <n v="0"/>
    <n v="0"/>
    <n v="0"/>
    <n v="0"/>
    <n v="0"/>
    <n v="0"/>
    <n v="0"/>
    <n v="0"/>
    <n v="0"/>
    <n v="1.3284929999999999"/>
    <n v="1.404636"/>
    <n v="0.31709199999999998"/>
    <n v="0"/>
    <n v="0"/>
    <n v="0"/>
    <n v="0"/>
    <n v="0"/>
    <n v="0"/>
    <n v="100"/>
    <n v="100"/>
    <n v="100"/>
    <s v="NA"/>
    <s v="NA"/>
    <s v="NA"/>
    <s v="NA"/>
    <s v="NA"/>
    <s v="NA"/>
    <s v="NA"/>
    <s v="NA"/>
    <s v="NA"/>
    <s v="NA"/>
    <s v="NA"/>
    <s v="NA"/>
    <s v="NA"/>
    <s v="NA"/>
    <s v="NA"/>
    <s v="NA"/>
    <s v="NA"/>
    <s v="NA"/>
    <s v="NA"/>
    <s v="NA"/>
    <s v="NA"/>
    <s v="NA"/>
    <s v="NA"/>
    <s v="NA"/>
    <s v="NA"/>
    <s v="NA"/>
    <s v="NA"/>
    <s v="NA"/>
    <s v="NA"/>
    <s v="NA"/>
    <n v="0"/>
    <n v="0"/>
    <n v="0"/>
    <n v="92.969300000000004"/>
    <n v="95.200389999999999"/>
    <n v="92.969300000000004"/>
    <n v="7.030697"/>
    <n v="4.7996129999999999"/>
    <n v="7.030697"/>
    <n v="0"/>
    <n v="0"/>
    <n v="0"/>
    <s v="NA"/>
    <s v="NA"/>
    <s v="NA"/>
    <s v="NA"/>
    <s v="NA"/>
    <s v="NA"/>
    <s v="NA"/>
    <s v="NA"/>
    <s v="NA"/>
    <s v="NA"/>
    <s v="NA"/>
    <s v="NA"/>
    <n v="0"/>
    <n v="0"/>
    <n v="0"/>
    <n v="98.671509999999998"/>
    <n v="98.595359999999999"/>
    <n v="99.682910000000007"/>
    <n v="0"/>
    <n v="0"/>
    <n v="0"/>
    <n v="0"/>
    <n v="0"/>
    <n v="0"/>
    <n v="1.3284929999999999"/>
    <n v="1.404636"/>
    <n v="0.31709199999999998"/>
    <s v="NA"/>
    <s v="NA"/>
    <s v="NA"/>
    <s v="NA"/>
    <s v="NA"/>
    <s v="NA"/>
    <s v="NA"/>
    <s v="NA"/>
    <s v="NA"/>
    <s v="NA"/>
    <s v="NA"/>
    <s v="NA"/>
    <s v="NA"/>
    <s v="NA"/>
    <s v="NA"/>
    <b v="0"/>
    <n v="0"/>
    <b v="0"/>
    <n v="0"/>
    <b v="0"/>
    <n v="0"/>
    <b v="0"/>
    <n v="0"/>
    <b v="1"/>
    <n v="98.671509999999998"/>
    <b v="0"/>
    <n v="0"/>
    <b v="1"/>
    <n v="1.3284929999999999"/>
    <b v="0"/>
    <n v="0"/>
    <n v="9.929532"/>
    <n v="32.25806"/>
    <n v="11.01478"/>
    <n v="58.680329999999998"/>
    <n v="38.709679999999999"/>
    <n v="59.871989999999997"/>
    <n v="0"/>
    <n v="0"/>
    <n v="0"/>
    <n v="31.390129999999999"/>
    <n v="29.032260000000001"/>
    <n v="29.113230000000001"/>
    <n v="0"/>
    <n v="0"/>
    <n v="0"/>
    <n v="9.929532"/>
    <n v="32.25806"/>
    <n v="11.01478"/>
    <n v="0"/>
    <n v="0"/>
    <n v="0"/>
    <n v="0"/>
    <n v="0"/>
    <n v="0"/>
    <n v="0"/>
    <n v="0"/>
    <n v="0"/>
    <n v="86.226780000000005"/>
    <n v="58.064520000000002"/>
    <n v="87.97784"/>
    <n v="0"/>
    <n v="0"/>
    <n v="0"/>
    <n v="3.8436900000000001"/>
    <n v="6.451613"/>
    <n v="1.0073780000000001"/>
    <n v="0"/>
    <n v="3.225806"/>
    <n v="0"/>
    <b v="1"/>
    <n v="9.929532"/>
    <b v="0"/>
    <n v="0"/>
    <b v="0"/>
    <n v="0"/>
    <b v="1"/>
    <n v="27.54644"/>
    <b v="1"/>
    <n v="3.2030750000000001"/>
    <b v="1"/>
    <n v="59.320950000000003"/>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Electric Resistance"/>
    <s v="Electricity"/>
    <s v="None"/>
    <s v="5-9 Years"/>
    <s v="None"/>
    <s v="NA"/>
    <s v="NA"/>
    <s v="NA"/>
    <s v="NA"/>
    <s v="NA"/>
    <s v="NA"/>
    <s v="NA"/>
    <s v="NA"/>
    <s v="NA"/>
    <s v="NA"/>
    <s v="NA"/>
    <s v="DX - Air"/>
    <s v="5-9 Years"/>
    <s v="None"/>
    <s v="NA"/>
    <s v="NA"/>
    <s v="NA"/>
    <s v="NA"/>
    <s v="NA"/>
    <s v="NA"/>
    <s v="NA"/>
    <s v="NA"/>
    <b v="0"/>
    <b v="0"/>
    <b v="0"/>
    <b v="0"/>
    <b v="1"/>
    <b v="0"/>
    <b v="0"/>
    <b v="1"/>
    <b v="0"/>
    <b v="0"/>
    <b v="0"/>
    <n v="0"/>
    <n v="0"/>
    <n v="0"/>
    <n v="0"/>
    <n v="0"/>
    <n v="0"/>
    <n v="0"/>
    <n v="0"/>
    <n v="0"/>
    <n v="0"/>
    <n v="0"/>
    <s v="NA"/>
    <s v="NA"/>
    <s v="NA"/>
    <s v="NA"/>
    <s v="NA"/>
    <s v="NA"/>
    <s v="NA"/>
    <s v="NA"/>
    <s v="NA"/>
    <s v="NA"/>
    <s v="NA"/>
    <s v="NA"/>
    <s v="NA"/>
    <s v="NA"/>
    <s v="NA"/>
    <s v="NA"/>
    <s v="NA"/>
    <s v="NA"/>
    <s v="NA"/>
    <s v="NA"/>
    <n v="1"/>
    <n v="0"/>
    <n v="3"/>
    <n v="0"/>
    <n v="0"/>
    <n v="0"/>
    <n v="0"/>
    <b v="0"/>
    <b v="0"/>
    <b v="0"/>
    <b v="0"/>
    <b v="0"/>
    <b v="0"/>
    <n v="0"/>
    <s v="NA"/>
    <s v="NA"/>
    <s v="NA"/>
    <s v="NA"/>
    <s v="NA"/>
    <s v="NA"/>
    <s v="NA"/>
    <n v="0"/>
    <n v="0"/>
    <n v="0"/>
    <s v="NA"/>
    <s v="NA"/>
    <s v="NA"/>
    <s v="NA"/>
    <s v="NA"/>
    <n v="0"/>
    <n v="0"/>
    <n v="0"/>
    <x v="1"/>
    <s v="NA"/>
    <s v="NA"/>
    <n v="0"/>
    <n v="0"/>
    <n v="0"/>
    <s v="NA"/>
    <s v="NA"/>
    <s v="NA"/>
    <s v="NA"/>
    <s v="NA"/>
    <s v="NA"/>
    <n v="4"/>
    <n v="2"/>
    <n v="0"/>
    <n v="0"/>
    <n v="1"/>
    <n v="2"/>
    <n v="0"/>
    <n v="0"/>
    <n v="0"/>
    <n v="0"/>
    <n v="17.185580000000002"/>
    <n v="8.0191459999999992"/>
    <s v="model"/>
    <n v="239292"/>
    <n v="111658.6"/>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48"/>
    <x v="0"/>
    <s v="core"/>
    <x v="1"/>
    <x v="1"/>
    <s v="50,001+"/>
    <s v="rural"/>
    <n v="62"/>
    <n v="57.162640000000003"/>
    <n v="3511101"/>
    <n v="3511101"/>
    <n v="3511101"/>
    <n v="2010"/>
    <n v="2010"/>
    <s v="2004-2013"/>
    <s v="F"/>
    <m/>
    <s v="Elementary School"/>
    <m/>
    <s v="School"/>
    <s v="Education"/>
    <s v="K-12"/>
    <b v="0"/>
    <s v="Classroom"/>
    <n v="49"/>
    <s v="Assembly / Recreation"/>
    <n v="12"/>
    <s v="Other"/>
    <n v="8"/>
    <n v="26"/>
    <n v="0"/>
    <n v="0"/>
    <n v="61423"/>
    <n v="61423"/>
    <n v="0"/>
    <x v="2"/>
    <n v="100"/>
    <n v="0"/>
    <n v="100"/>
    <n v="100"/>
    <n v="100"/>
    <n v="0"/>
    <n v="0"/>
    <n v="1"/>
    <n v="0"/>
    <n v="114"/>
    <s v="S"/>
    <n v="0"/>
    <n v="5045"/>
    <n v="727"/>
    <s v="&lt; 6000 HDD"/>
    <n v="100"/>
    <n v="0"/>
    <n v="0"/>
    <s v="NA"/>
    <n v="47.5"/>
    <n v="47.5"/>
    <n v="0"/>
    <n v="47.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1827"/>
    <n v="0"/>
    <n v="12"/>
    <n v="21924"/>
    <n v="18.2"/>
    <n v="44"/>
    <n v="0"/>
    <n v="56"/>
    <n v="0"/>
    <n v="0"/>
    <n v="0"/>
    <n v="0"/>
    <n v="0"/>
    <n v="100"/>
    <n v="0"/>
    <n v="0"/>
    <n v="0"/>
    <n v="0"/>
    <n v="3990.1680000000001"/>
    <n v="0"/>
    <n v="96.703299999999999"/>
    <n v="3.2967029999999999"/>
    <s v="P"/>
    <n v="48.351649999999999"/>
    <s v="Age of Building"/>
    <n v="96.703299999999999"/>
    <n v="3.2967029999999999"/>
    <n v="0"/>
    <n v="0"/>
    <n v="0"/>
    <n v="0"/>
    <n v="100"/>
    <n v="0"/>
    <n v="0"/>
    <n v="66025.649999999994"/>
    <n v="0"/>
    <n v="100"/>
    <n v="0"/>
    <n v="0"/>
    <b v="0"/>
    <n v="0"/>
    <n v="100"/>
    <n v="0"/>
    <n v="0"/>
    <n v="0"/>
    <n v="1.1530959999999999"/>
    <n v="1.1530959999999999"/>
    <s v="NA"/>
    <n v="0"/>
    <n v="6.6083000000000003E-2"/>
    <n v="70826.62"/>
    <s v="NA"/>
    <n v="0"/>
    <n v="4059"/>
    <n v="13.44525"/>
    <n v="14.51014"/>
    <s v="Y"/>
    <n v="25"/>
    <n v="72.498490000000004"/>
    <n v="75.711579999999998"/>
    <n v="72.697630000000004"/>
    <n v="26.884139999999999"/>
    <n v="22.85295"/>
    <n v="26.957989999999999"/>
    <n v="0"/>
    <n v="0"/>
    <n v="0"/>
    <n v="0.61736599999999997"/>
    <n v="1.435467"/>
    <n v="0.34437699999999999"/>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10.544"/>
    <n v="2.308379"/>
    <n v="10.57297"/>
    <n v="88.838629999999995"/>
    <n v="96.256150000000005"/>
    <n v="89.082660000000004"/>
    <n v="0.61736599999999997"/>
    <n v="1.435467"/>
    <n v="0.34437699999999999"/>
    <n v="0"/>
    <n v="0"/>
    <n v="0"/>
    <n v="0"/>
    <n v="0"/>
    <n v="0"/>
    <n v="100"/>
    <n v="100"/>
    <n v="100"/>
    <n v="0"/>
    <n v="0"/>
    <n v="0"/>
    <n v="0"/>
    <n v="0"/>
    <n v="0"/>
    <n v="0"/>
    <n v="0"/>
    <n v="0"/>
    <n v="0"/>
    <n v="0"/>
    <n v="0"/>
    <b v="0"/>
    <n v="0"/>
    <b v="0"/>
    <n v="0"/>
    <b v="0"/>
    <n v="0"/>
    <b v="1"/>
    <n v="37.174689999999998"/>
    <b v="1"/>
    <n v="62.825310000000002"/>
    <b v="0"/>
    <n v="0"/>
    <b v="0"/>
    <n v="0"/>
    <b v="0"/>
    <n v="0"/>
    <n v="8.8691800000000001"/>
    <n v="35.294119999999999"/>
    <n v="8.8691800000000001"/>
    <n v="91.13082"/>
    <n v="64.705879999999993"/>
    <n v="91.13082"/>
    <n v="0"/>
    <n v="0"/>
    <n v="0"/>
    <n v="0"/>
    <n v="0"/>
    <n v="0"/>
    <n v="0"/>
    <n v="0"/>
    <n v="0"/>
    <n v="0"/>
    <n v="0"/>
    <n v="0"/>
    <n v="0"/>
    <n v="0"/>
    <n v="0"/>
    <n v="0"/>
    <n v="0"/>
    <n v="0"/>
    <n v="0"/>
    <n v="0"/>
    <n v="0"/>
    <n v="0"/>
    <n v="0"/>
    <n v="0"/>
    <n v="100"/>
    <n v="100"/>
    <n v="10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None"/>
    <s v="A"/>
    <s v="N"/>
    <n v="40"/>
    <s v="NA"/>
    <n v="0"/>
    <n v="100"/>
    <s v="Boiler"/>
    <s v="Natural Gas"/>
    <s v="Natural Gas"/>
    <s v="0-4 Years"/>
    <s v="Boiler"/>
    <s v="Natural Gas"/>
    <s v="Natural Gas"/>
    <s v="0-4 Years"/>
    <n v="2"/>
    <s v="Natural Gas"/>
    <n v="1500"/>
    <n v="3"/>
    <n v="3"/>
    <s v="SH"/>
    <s v="Y"/>
    <s v="N"/>
    <s v="Chiller"/>
    <s v="0-4 Years"/>
    <s v="Chiller"/>
    <s v="0-4 Years"/>
    <n v="1"/>
    <n v="153"/>
    <n v="3"/>
    <n v="3"/>
    <s v="Scroll"/>
    <s v="N"/>
    <s v="N"/>
    <b v="1"/>
    <b v="0"/>
    <b v="0"/>
    <b v="0"/>
    <b v="0"/>
    <b v="0"/>
    <b v="0"/>
    <b v="1"/>
    <b v="0"/>
    <b v="1"/>
    <b v="1"/>
    <n v="500"/>
    <n v="3"/>
    <n v="3"/>
    <n v="100"/>
    <n v="0"/>
    <n v="0"/>
    <n v="0"/>
    <n v="0"/>
    <n v="0"/>
    <n v="100"/>
    <n v="0"/>
    <s v="NA"/>
    <s v="NA"/>
    <s v="NA"/>
    <s v="NA"/>
    <s v="NA"/>
    <s v="NA"/>
    <s v="NA"/>
    <s v="NA"/>
    <s v="NA"/>
    <s v="NA"/>
    <s v="NA"/>
    <s v="NA"/>
    <s v="NA"/>
    <s v="NA"/>
    <s v="NA"/>
    <s v="NA"/>
    <s v="NA"/>
    <s v="NA"/>
    <s v="NA"/>
    <s v="NA"/>
    <n v="0"/>
    <n v="0"/>
    <n v="0"/>
    <n v="0"/>
    <n v="1"/>
    <n v="0"/>
    <n v="1"/>
    <b v="0"/>
    <b v="0"/>
    <b v="1"/>
    <b v="0"/>
    <b v="0"/>
    <b v="0"/>
    <n v="775"/>
    <s v="E"/>
    <s v="E"/>
    <s v="N"/>
    <s v="N"/>
    <s v="N"/>
    <s v="N"/>
    <s v="N"/>
    <s v="NA"/>
    <s v="NA"/>
    <s v="NA"/>
    <s v="NA"/>
    <s v="NA"/>
    <s v="NA"/>
    <s v="NA"/>
    <s v="NA"/>
    <n v="0"/>
    <n v="0"/>
    <n v="0"/>
    <x v="1"/>
    <s v="NA"/>
    <s v="NA"/>
    <n v="0"/>
    <n v="0"/>
    <n v="0"/>
    <s v="NA"/>
    <s v="NA"/>
    <s v="NA"/>
    <s v="NA"/>
    <s v="NA"/>
    <s v="NA"/>
    <n v="0"/>
    <n v="50"/>
    <n v="0"/>
    <s v="NA"/>
    <n v="4"/>
    <n v="0"/>
    <n v="0"/>
    <n v="0"/>
    <n v="0"/>
    <n v="0"/>
    <n v="9.2155190000000005"/>
    <n v="1.8066610000000001"/>
    <s v="model"/>
    <n v="566044.80000000005"/>
    <n v="110970.6"/>
    <s v="NA"/>
    <s v="NA"/>
    <s v="NA"/>
    <s v="NA"/>
    <s v="NA"/>
    <s v="NA"/>
    <s v="NA"/>
    <s v="NA"/>
    <s v="NA"/>
    <s v="NA"/>
    <s v="NA"/>
    <s v="NA"/>
    <s v="NA"/>
    <s v="NA"/>
    <s v="NA"/>
    <s v="NA"/>
    <s v="NA"/>
    <s v="NA"/>
    <s v="NA"/>
    <s v="NA"/>
    <s v="NA"/>
    <s v="NA"/>
    <s v="NA"/>
    <s v="NA"/>
    <n v="0.25156499999999998"/>
    <n v="0.26266099999999998"/>
    <s v="actual"/>
    <n v="15451.85"/>
    <n v="16133.45"/>
    <n v="3482.75"/>
    <n v="2387.8440000000001"/>
    <n v="1509.4059999999999"/>
    <n v="786.66669999999999"/>
    <n v="380.08330000000001"/>
    <n v="334.4853"/>
    <n v="255.0504"/>
    <n v="124.3005"/>
    <n v="248.86539999999999"/>
    <n v="840.95579999999995"/>
    <n v="2592.2289999999998"/>
    <n v="2509.2170000000001"/>
    <n v="3092.3780000000002"/>
    <n v="2331.2750000000001"/>
    <n v="1845.193"/>
    <n v="1160.8409999999999"/>
    <n v="543.64449999999999"/>
    <n v="166.2912"/>
    <n v="25.583269999999999"/>
    <n v="38.374899999999997"/>
    <n v="377.35320000000002"/>
    <n v="1282.3610000000001"/>
    <n v="2228.942"/>
    <n v="3041.2109999999998"/>
  </r>
  <r>
    <x v="349"/>
    <x v="0"/>
    <s v="core"/>
    <x v="10"/>
    <x v="0"/>
    <s v="&lt;50,001"/>
    <s v="rural"/>
    <n v="47"/>
    <n v="42.418379999999999"/>
    <n v="1611898"/>
    <n v="1611898"/>
    <n v="1611898"/>
    <n v="1961"/>
    <n v="1961"/>
    <s v="Pre-1980"/>
    <s v="F"/>
    <m/>
    <s v="Nursing Home"/>
    <m/>
    <s v="Hotel-Motel"/>
    <s v="Lodging"/>
    <s v="Lodging"/>
    <b v="0"/>
    <s v="Guest Room"/>
    <n v="54"/>
    <s v="Assembly / Recreation"/>
    <n v="2"/>
    <s v="Office"/>
    <n v="1"/>
    <n v="43"/>
    <n v="0"/>
    <n v="0"/>
    <n v="38000"/>
    <n v="38000"/>
    <n v="0"/>
    <x v="1"/>
    <n v="100"/>
    <n v="0"/>
    <n v="0"/>
    <n v="100"/>
    <n v="0"/>
    <n v="0"/>
    <n v="0"/>
    <n v="1"/>
    <n v="0"/>
    <n v="22"/>
    <s v="S"/>
    <n v="0"/>
    <n v="4894"/>
    <n v="426"/>
    <s v="&lt; 6000 HDD"/>
    <n v="0"/>
    <n v="100"/>
    <n v="1"/>
    <s v="Yes"/>
    <n v="142.24"/>
    <n v="168"/>
    <n v="168"/>
    <n v="137.76"/>
    <n v="1"/>
    <n v="1"/>
    <n v="0.54"/>
    <s v="120-168 Hrs/Wk"/>
    <n v="52"/>
    <b v="1"/>
    <b v="1"/>
    <b v="0"/>
    <b v="1"/>
    <b v="0"/>
    <b v="0"/>
    <b v="0"/>
    <b v="0"/>
    <b v="0"/>
    <b v="1"/>
    <b v="0"/>
    <b v="0"/>
    <n v="40"/>
    <s v="No"/>
    <s v="NA"/>
    <s v="NA"/>
    <s v="Yes"/>
    <s v="No"/>
    <s v="NA"/>
    <s v="NA"/>
    <s v="Yes"/>
    <s v="No"/>
    <s v="NA"/>
    <s v="NA"/>
    <s v="Yes"/>
    <s v="Yes"/>
    <n v="8"/>
    <n v="100"/>
    <s v="No"/>
    <s v="No"/>
    <s v="NA"/>
    <s v="NA"/>
    <s v="No"/>
    <s v="No"/>
    <s v="NA"/>
    <s v="NA"/>
    <s v="No"/>
    <s v="No"/>
    <s v="NA"/>
    <s v="NA"/>
    <s v="Yes"/>
    <s v="Yes"/>
    <n v="27"/>
    <n v="0"/>
    <s v="No"/>
    <n v="1498"/>
    <n v="0"/>
    <n v="8"/>
    <n v="11984"/>
    <n v="40"/>
    <n v="0"/>
    <n v="0"/>
    <n v="100"/>
    <n v="0"/>
    <n v="0"/>
    <n v="0"/>
    <n v="0"/>
    <n v="0"/>
    <n v="0"/>
    <n v="0"/>
    <n v="100"/>
    <n v="0"/>
    <n v="0"/>
    <n v="4793.6000000000004"/>
    <n v="100"/>
    <n v="0"/>
    <n v="0"/>
    <s v="P"/>
    <n v="10"/>
    <s v="Age of Building"/>
    <n v="100"/>
    <n v="0"/>
    <n v="0"/>
    <n v="0"/>
    <n v="100"/>
    <n v="0"/>
    <n v="0"/>
    <n v="0"/>
    <n v="0"/>
    <n v="43481.45"/>
    <n v="0"/>
    <n v="100"/>
    <n v="0"/>
    <n v="0"/>
    <b v="0"/>
    <n v="0"/>
    <n v="100"/>
    <n v="0"/>
    <n v="0"/>
    <n v="0"/>
    <n v="0.74901399999999996"/>
    <n v="0.74901399999999996"/>
    <s v="NA"/>
    <n v="0"/>
    <n v="5.8816E-2"/>
    <n v="28462.55"/>
    <s v="NA"/>
    <n v="0"/>
    <n v="2235"/>
    <n v="10.768549999999999"/>
    <n v="8.1253820000000001"/>
    <s v="Y"/>
    <n v="50"/>
    <n v="0"/>
    <n v="0"/>
    <n v="0"/>
    <n v="0"/>
    <n v="0"/>
    <n v="0"/>
    <n v="93.628870000000006"/>
    <n v="96.781080000000003"/>
    <n v="98.417739999999995"/>
    <n v="0"/>
    <n v="0"/>
    <n v="0"/>
    <n v="0"/>
    <n v="0"/>
    <n v="0"/>
    <n v="0"/>
    <n v="0"/>
    <n v="0"/>
    <n v="0"/>
    <n v="0"/>
    <n v="0"/>
    <n v="6.37113"/>
    <n v="3.218915"/>
    <n v="1.582257"/>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93.628870000000006"/>
    <n v="96.781080000000003"/>
    <n v="98.417739999999995"/>
    <n v="0"/>
    <n v="0"/>
    <n v="0"/>
    <n v="0"/>
    <n v="0"/>
    <n v="0"/>
    <n v="6.37113"/>
    <n v="3.218915"/>
    <n v="1.582257"/>
    <s v="NA"/>
    <s v="NA"/>
    <s v="NA"/>
    <s v="NA"/>
    <s v="NA"/>
    <s v="NA"/>
    <s v="NA"/>
    <s v="NA"/>
    <s v="NA"/>
    <s v="NA"/>
    <s v="NA"/>
    <s v="NA"/>
    <s v="NA"/>
    <s v="NA"/>
    <s v="NA"/>
    <b v="0"/>
    <n v="0"/>
    <b v="0"/>
    <n v="0"/>
    <b v="0"/>
    <n v="0"/>
    <b v="0"/>
    <n v="0"/>
    <b v="1"/>
    <n v="100"/>
    <b v="0"/>
    <n v="0"/>
    <b v="0"/>
    <n v="0"/>
    <b v="0"/>
    <n v="0"/>
    <n v="0"/>
    <n v="0"/>
    <n v="0"/>
    <n v="65.995530000000002"/>
    <n v="55.55556"/>
    <n v="65.995530000000002"/>
    <n v="0"/>
    <n v="0"/>
    <n v="0"/>
    <n v="34.004469999999998"/>
    <n v="44.44444"/>
    <n v="34.004469999999998"/>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7"/>
    <n v="3"/>
    <s v="Heat Pump"/>
    <s v="Electricity"/>
    <s v="None"/>
    <s v="5-9 Years"/>
    <s v="Electric Resistance"/>
    <s v="Electricity"/>
    <s v="None"/>
    <s v="20+ Years"/>
    <s v="NA"/>
    <s v="NA"/>
    <s v="NA"/>
    <s v="NA"/>
    <s v="NA"/>
    <s v="NA"/>
    <s v="NA"/>
    <s v="NA"/>
    <s v="DX - Air"/>
    <s v="5-9 Years"/>
    <s v="DX - Air"/>
    <s v="10-19 Years"/>
    <s v="NA"/>
    <s v="NA"/>
    <s v="NA"/>
    <s v="NA"/>
    <s v="NA"/>
    <s v="NA"/>
    <s v="NA"/>
    <b v="0"/>
    <b v="0"/>
    <b v="0"/>
    <b v="0"/>
    <b v="1"/>
    <b v="0"/>
    <b v="0"/>
    <b v="0"/>
    <b v="0"/>
    <b v="0"/>
    <b v="0"/>
    <n v="1000"/>
    <n v="10"/>
    <n v="10"/>
    <n v="100"/>
    <n v="0"/>
    <n v="0"/>
    <n v="0"/>
    <n v="0"/>
    <n v="0"/>
    <n v="100"/>
    <n v="0"/>
    <s v="NA"/>
    <s v="NA"/>
    <s v="NA"/>
    <s v="NA"/>
    <s v="NA"/>
    <s v="NA"/>
    <s v="NA"/>
    <s v="NA"/>
    <s v="NA"/>
    <s v="NA"/>
    <s v="NA"/>
    <s v="NA"/>
    <s v="NA"/>
    <s v="NA"/>
    <s v="NA"/>
    <s v="NA"/>
    <s v="NA"/>
    <s v="NA"/>
    <s v="NA"/>
    <s v="NA"/>
    <n v="4"/>
    <n v="0"/>
    <n v="0"/>
    <n v="1"/>
    <n v="4"/>
    <n v="0"/>
    <n v="2"/>
    <b v="0"/>
    <b v="0"/>
    <b v="0"/>
    <b v="1"/>
    <b v="0"/>
    <b v="0"/>
    <n v="1200"/>
    <s v="E"/>
    <s v="E"/>
    <s v="N"/>
    <s v="G"/>
    <s v="G"/>
    <s v="G"/>
    <s v="G"/>
    <s v="NA"/>
    <s v="NA"/>
    <s v="NA"/>
    <b v="1"/>
    <s v="S"/>
    <n v="100"/>
    <n v="2"/>
    <n v="0"/>
    <n v="56"/>
    <n v="70"/>
    <n v="0"/>
    <x v="0"/>
    <n v="0"/>
    <s v="N"/>
    <n v="0"/>
    <n v="0"/>
    <n v="0"/>
    <b v="0"/>
    <b v="0"/>
    <s v="None"/>
    <b v="0"/>
    <b v="0"/>
    <s v="None"/>
    <n v="0"/>
    <n v="0"/>
    <n v="0"/>
    <n v="0"/>
    <n v="0"/>
    <n v="95"/>
    <n v="0"/>
    <n v="0"/>
    <n v="0"/>
    <n v="0"/>
    <n v="17.216249999999999"/>
    <n v="16.492989999999999"/>
    <s v="actual"/>
    <n v="654217.6"/>
    <n v="626733.6"/>
    <n v="77259.77"/>
    <n v="59166.9"/>
    <n v="52620"/>
    <n v="42900"/>
    <n v="41805"/>
    <n v="44550"/>
    <n v="50925"/>
    <n v="49058.06"/>
    <n v="46141.94"/>
    <n v="49454.55"/>
    <n v="58036.36"/>
    <n v="82300.06"/>
    <n v="69917.19"/>
    <n v="57884.97"/>
    <n v="58974.559999999998"/>
    <n v="50580.51"/>
    <n v="44225.440000000002"/>
    <n v="38432.879999999997"/>
    <n v="42830.29"/>
    <n v="41459.1"/>
    <n v="38917.5"/>
    <n v="50380.14"/>
    <n v="61992.78"/>
    <n v="71138.25"/>
    <n v="0.340225"/>
    <n v="0.34162199999999998"/>
    <s v="actual"/>
    <n v="12928.53"/>
    <n v="12981.62"/>
    <n v="1370.6610000000001"/>
    <n v="1077.4000000000001"/>
    <n v="1322.19"/>
    <n v="1066.4480000000001"/>
    <n v="1013.561"/>
    <n v="934.3"/>
    <n v="874.05169999999998"/>
    <n v="955.94830000000002"/>
    <n v="936.625"/>
    <n v="1015.875"/>
    <n v="1131.0650000000001"/>
    <n v="1230.4059999999999"/>
    <n v="1263.7460000000001"/>
    <n v="1096.1859999999999"/>
    <n v="1169.694"/>
    <n v="1076.1669999999999"/>
    <n v="1038.5070000000001"/>
    <n v="943.76850000000002"/>
    <n v="946.47379999999998"/>
    <n v="946.47379999999998"/>
    <n v="956.28179999999998"/>
    <n v="1095.826"/>
    <n v="1174.2550000000001"/>
    <n v="1274.241"/>
  </r>
  <r>
    <x v="350"/>
    <x v="2"/>
    <s v="core"/>
    <x v="8"/>
    <x v="1"/>
    <s v="20,001-100,000"/>
    <s v="rural"/>
    <n v="5"/>
    <n v="177.28460000000001"/>
    <n v="3746554"/>
    <n v="3746554"/>
    <n v="3746554"/>
    <n v="2008"/>
    <n v="2008"/>
    <s v="2004-2013"/>
    <s v="F"/>
    <m/>
    <s v="Hardware"/>
    <m/>
    <s v="Dry Goods Retail"/>
    <s v="Mercantile - Retail"/>
    <s v="Small Box"/>
    <b v="0"/>
    <s v="Sales"/>
    <n v="77"/>
    <s v="Storage - Low Bay"/>
    <n v="23"/>
    <s v="NA"/>
    <n v="0"/>
    <n v="0"/>
    <n v="0"/>
    <n v="0"/>
    <n v="21133"/>
    <n v="21133"/>
    <n v="0"/>
    <x v="1"/>
    <n v="100"/>
    <n v="0"/>
    <n v="100"/>
    <n v="100"/>
    <n v="100"/>
    <n v="0"/>
    <n v="0"/>
    <n v="1"/>
    <n v="0"/>
    <n v="68"/>
    <s v="S"/>
    <n v="0"/>
    <n v="5553"/>
    <n v="779"/>
    <s v="&lt; 6000 HDD"/>
    <n v="100"/>
    <n v="0"/>
    <n v="0"/>
    <s v="No"/>
    <n v="77"/>
    <n v="82.5"/>
    <n v="168"/>
    <n v="82.5"/>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590"/>
    <n v="0"/>
    <n v="10"/>
    <n v="5900"/>
    <n v="11"/>
    <n v="0"/>
    <n v="0"/>
    <n v="100"/>
    <n v="0"/>
    <n v="0"/>
    <n v="0"/>
    <n v="0"/>
    <n v="0"/>
    <n v="0"/>
    <n v="0"/>
    <n v="100"/>
    <n v="0"/>
    <n v="0"/>
    <n v="649"/>
    <n v="0"/>
    <n v="100"/>
    <n v="0"/>
    <s v="P"/>
    <n v="2.2727270000000002"/>
    <s v="0-5 years"/>
    <n v="0"/>
    <n v="0"/>
    <n v="0"/>
    <n v="100"/>
    <n v="0"/>
    <n v="0"/>
    <n v="100"/>
    <n v="0"/>
    <n v="0"/>
    <n v="21100"/>
    <n v="100"/>
    <n v="0"/>
    <n v="0"/>
    <n v="0"/>
    <b v="1"/>
    <n v="256"/>
    <n v="100"/>
    <n v="0"/>
    <n v="0"/>
    <n v="0"/>
    <n v="1.4016219999999999"/>
    <n v="1.4016219999999999"/>
    <s v="NA"/>
    <n v="0"/>
    <n v="0.17815600000000001"/>
    <n v="29620.48"/>
    <s v="NA"/>
    <n v="0"/>
    <n v="3764.9679999999998"/>
    <n v="16.468520000000002"/>
    <n v="17.769729999999999"/>
    <s v="Y"/>
    <n v="80"/>
    <n v="84.810749999999999"/>
    <n v="64.240819999999999"/>
    <n v="84.810749999999999"/>
    <n v="15.189249999999999"/>
    <n v="35.759180000000001"/>
    <n v="15.189249999999999"/>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68.995130000000003"/>
    <n v="74.578310000000002"/>
    <n v="68.995130000000003"/>
    <n v="31.00487"/>
    <n v="25.421690000000002"/>
    <n v="31.00487"/>
    <n v="0"/>
    <n v="0"/>
    <n v="0"/>
    <s v="NA"/>
    <s v="NA"/>
    <s v="NA"/>
    <s v="NA"/>
    <s v="NA"/>
    <s v="NA"/>
    <s v="NA"/>
    <s v="NA"/>
    <s v="NA"/>
    <s v="NA"/>
    <s v="NA"/>
    <s v="NA"/>
    <n v="84.810749999999999"/>
    <n v="64.240819999999999"/>
    <n v="84.810749999999999"/>
    <n v="15.189249999999999"/>
    <n v="35.759180000000001"/>
    <n v="15.189249999999999"/>
    <n v="0"/>
    <n v="0"/>
    <n v="0"/>
    <n v="0"/>
    <n v="0"/>
    <n v="0"/>
    <n v="0"/>
    <n v="0"/>
    <n v="0"/>
    <n v="100"/>
    <n v="100"/>
    <n v="100"/>
    <n v="0"/>
    <n v="0"/>
    <n v="0"/>
    <n v="0"/>
    <n v="0"/>
    <n v="0"/>
    <n v="0"/>
    <n v="0"/>
    <n v="0"/>
    <n v="0"/>
    <n v="0"/>
    <n v="0"/>
    <b v="0"/>
    <n v="0"/>
    <b v="0"/>
    <n v="0"/>
    <b v="0"/>
    <n v="0"/>
    <b v="0"/>
    <n v="0"/>
    <b v="1"/>
    <n v="100"/>
    <b v="0"/>
    <n v="0"/>
    <b v="0"/>
    <n v="0"/>
    <b v="0"/>
    <n v="0"/>
    <n v="59.920819999999999"/>
    <n v="75"/>
    <n v="59.920819999999999"/>
    <n v="40.079180000000001"/>
    <n v="25"/>
    <n v="40.079180000000001"/>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N"/>
    <s v="N"/>
    <s v="NA"/>
    <s v="NA"/>
    <n v="100"/>
    <n v="0"/>
    <s v="Heat Pump"/>
    <s v="Electricity"/>
    <s v="None"/>
    <s v="5-9 Years"/>
    <s v="Heat Pump"/>
    <s v="Electricity"/>
    <s v="Natural Gas"/>
    <s v="5-9 Years"/>
    <s v="NA"/>
    <s v="NA"/>
    <s v="NA"/>
    <s v="NA"/>
    <s v="NA"/>
    <s v="NA"/>
    <s v="NA"/>
    <s v="NA"/>
    <s v="DX - Air"/>
    <s v="5-9 Years"/>
    <s v="DX - Air"/>
    <s v="5-9 Years"/>
    <s v="NA"/>
    <s v="NA"/>
    <s v="NA"/>
    <s v="NA"/>
    <s v="NA"/>
    <s v="NA"/>
    <s v="NA"/>
    <b v="0"/>
    <b v="0"/>
    <b v="0"/>
    <b v="0"/>
    <b v="1"/>
    <b v="0"/>
    <b v="0"/>
    <b v="1"/>
    <b v="0"/>
    <b v="1"/>
    <b v="0"/>
    <n v="15.353999999999999"/>
    <n v="3"/>
    <n v="3"/>
    <n v="100"/>
    <n v="0"/>
    <n v="0"/>
    <n v="0"/>
    <n v="0"/>
    <n v="100"/>
    <n v="0"/>
    <n v="0"/>
    <s v="NA"/>
    <s v="NA"/>
    <s v="NA"/>
    <s v="NA"/>
    <s v="NA"/>
    <s v="NA"/>
    <s v="NA"/>
    <s v="NA"/>
    <s v="NA"/>
    <s v="NA"/>
    <s v="NA"/>
    <s v="NA"/>
    <s v="NA"/>
    <s v="NA"/>
    <s v="NA"/>
    <s v="NA"/>
    <s v="NA"/>
    <s v="NA"/>
    <s v="NA"/>
    <s v="NA"/>
    <n v="0"/>
    <n v="1"/>
    <n v="2"/>
    <n v="0"/>
    <n v="0"/>
    <n v="0"/>
    <n v="0"/>
    <b v="0"/>
    <b v="0"/>
    <b v="0"/>
    <b v="0"/>
    <b v="0"/>
    <b v="0"/>
    <n v="0"/>
    <s v="NA"/>
    <s v="NA"/>
    <s v="NA"/>
    <s v="NA"/>
    <s v="NA"/>
    <s v="NA"/>
    <s v="NA"/>
    <n v="0"/>
    <n v="0"/>
    <n v="0"/>
    <s v="NA"/>
    <s v="NA"/>
    <s v="NA"/>
    <s v="NA"/>
    <s v="NA"/>
    <n v="0"/>
    <n v="0"/>
    <n v="0"/>
    <x v="1"/>
    <s v="NA"/>
    <s v="NA"/>
    <n v="0"/>
    <n v="0"/>
    <n v="0"/>
    <s v="NA"/>
    <s v="NA"/>
    <s v="NA"/>
    <s v="NA"/>
    <s v="NA"/>
    <s v="NA"/>
    <n v="7"/>
    <n v="10"/>
    <n v="0"/>
    <n v="0"/>
    <n v="8"/>
    <n v="0"/>
    <n v="1"/>
    <n v="0"/>
    <n v="0"/>
    <n v="0"/>
    <n v="13.88747"/>
    <n v="3.7889680000000001"/>
    <s v="model"/>
    <n v="293483.90000000002"/>
    <n v="80072.25"/>
    <s v="NA"/>
    <s v="NA"/>
    <s v="NA"/>
    <s v="NA"/>
    <s v="NA"/>
    <s v="NA"/>
    <s v="NA"/>
    <s v="NA"/>
    <s v="NA"/>
    <s v="NA"/>
    <s v="NA"/>
    <s v="NA"/>
    <s v="NA"/>
    <s v="NA"/>
    <s v="NA"/>
    <s v="NA"/>
    <s v="NA"/>
    <s v="NA"/>
    <s v="NA"/>
    <s v="NA"/>
    <s v="NA"/>
    <s v="NA"/>
    <s v="NA"/>
    <s v="NA"/>
    <n v="5.5087999999999998E-2"/>
    <n v="9.3206999999999998E-2"/>
    <s v="actual"/>
    <n v="1164.182"/>
    <n v="1969.7529999999999"/>
    <n v="425.19409999999999"/>
    <n v="177.89340000000001"/>
    <n v="46.127270000000003"/>
    <n v="3.85"/>
    <n v="4.6810340000000004"/>
    <n v="4.2507840000000003"/>
    <n v="4.4193550000000004"/>
    <n v="4.7235019999999999"/>
    <n v="4.4329000000000001"/>
    <n v="4.0909089999999999"/>
    <n v="144.20830000000001"/>
    <n v="340.31020000000001"/>
    <n v="382.03199999999998"/>
    <n v="282.00130000000001"/>
    <n v="221.34440000000001"/>
    <n v="137.27610000000001"/>
    <n v="63.494639999999997"/>
    <n v="22.347270000000002"/>
    <n v="6.0302170000000004"/>
    <n v="4.6113419999999996"/>
    <n v="45.04927"/>
    <n v="149.69130000000001"/>
    <n v="275.26170000000002"/>
    <n v="380.61309999999997"/>
  </r>
  <r>
    <x v="351"/>
    <x v="2"/>
    <s v="core"/>
    <x v="5"/>
    <x v="0"/>
    <s v="All Sizes"/>
    <s v="rural"/>
    <n v="35"/>
    <n v="340.72059999999999"/>
    <n v="1022162"/>
    <n v="1022162"/>
    <n v="1022162"/>
    <n v="1998"/>
    <n v="1998"/>
    <s v="1981-2003"/>
    <s v="F"/>
    <m/>
    <s v="Fast Food Restaurant"/>
    <m/>
    <s v="Restaurant"/>
    <s v="Food Service"/>
    <s v="Restaurant"/>
    <b v="0"/>
    <s v="Kitchen"/>
    <n v="48"/>
    <s v="Dining"/>
    <n v="40"/>
    <s v="NA"/>
    <n v="0"/>
    <n v="12"/>
    <n v="0"/>
    <n v="0"/>
    <n v="3000"/>
    <n v="3000"/>
    <n v="0"/>
    <x v="4"/>
    <n v="100"/>
    <n v="0"/>
    <n v="100"/>
    <n v="100"/>
    <n v="100"/>
    <n v="0"/>
    <n v="0"/>
    <n v="1"/>
    <n v="0"/>
    <n v="25"/>
    <s v="S"/>
    <n v="0"/>
    <n v="6688"/>
    <n v="276"/>
    <s v="6000-8000 HDD"/>
    <n v="100"/>
    <n v="0"/>
    <n v="0"/>
    <s v="NA"/>
    <n v="153"/>
    <n v="153"/>
    <n v="153"/>
    <n v="153"/>
    <n v="1"/>
    <n v="1"/>
    <n v="0"/>
    <s v="120-168 Hrs/Wk"/>
    <n v="52"/>
    <b v="1"/>
    <b v="1"/>
    <b v="0"/>
    <b v="0"/>
    <b v="0"/>
    <b v="0"/>
    <b v="0"/>
    <b v="0"/>
    <b v="0"/>
    <s v="NA"/>
    <s v="NA"/>
    <s v="NA"/>
    <s v="NA"/>
    <s v="Yes"/>
    <n v="1"/>
    <n v="100"/>
    <s v="No"/>
    <s v="Yes"/>
    <n v="1"/>
    <n v="100"/>
    <s v="No"/>
    <s v="No"/>
    <s v="NA"/>
    <s v="NA"/>
    <s v="Unknown"/>
    <s v="Yes"/>
    <n v="1"/>
    <n v="100"/>
    <s v="No"/>
    <s v="No"/>
    <s v="NA"/>
    <s v="NA"/>
    <s v="Unknown"/>
    <s v="Yes"/>
    <n v="1"/>
    <n v="100"/>
    <s v="No"/>
    <s v="No"/>
    <s v="NA"/>
    <s v="NA"/>
    <s v="Unknown"/>
    <s v="No"/>
    <s v="NA"/>
    <s v="NA"/>
    <s v="Unknown"/>
    <n v="226"/>
    <n v="0"/>
    <n v="12"/>
    <n v="2712"/>
    <n v="33.200000000000003"/>
    <n v="0"/>
    <n v="0"/>
    <n v="20"/>
    <n v="60"/>
    <n v="0"/>
    <n v="0"/>
    <n v="20"/>
    <n v="0"/>
    <n v="100"/>
    <n v="0"/>
    <n v="0"/>
    <n v="0"/>
    <n v="0"/>
    <n v="900.38400000000001"/>
    <n v="0"/>
    <n v="100"/>
    <n v="0"/>
    <s v="S"/>
    <n v="0"/>
    <s v="Age of Building"/>
    <n v="100"/>
    <n v="0"/>
    <n v="0"/>
    <n v="0"/>
    <n v="0"/>
    <n v="0"/>
    <n v="100"/>
    <n v="0"/>
    <n v="0"/>
    <n v="3000"/>
    <n v="100"/>
    <n v="0"/>
    <n v="0"/>
    <n v="0"/>
    <b v="0"/>
    <n v="0"/>
    <n v="100"/>
    <n v="0"/>
    <n v="0"/>
    <n v="0"/>
    <n v="1.0528949999999999"/>
    <n v="1.0528949999999999"/>
    <s v="NA"/>
    <n v="3.7332999999999998E-2"/>
    <n v="0.80666700000000002"/>
    <n v="3158.6840000000002"/>
    <s v="NA"/>
    <n v="112"/>
    <n v="2420"/>
    <n v="8.8268550000000001"/>
    <n v="9"/>
    <s v="Y"/>
    <n v="40"/>
    <n v="0"/>
    <n v="0"/>
    <n v="0"/>
    <n v="45.219169999999998"/>
    <n v="28.528030000000001"/>
    <n v="59.74015"/>
    <n v="0"/>
    <n v="0"/>
    <n v="0"/>
    <n v="54.780830000000002"/>
    <n v="71.471969999999999"/>
    <n v="40.25985"/>
    <n v="0"/>
    <n v="0"/>
    <n v="0"/>
    <n v="0"/>
    <n v="0"/>
    <n v="0"/>
    <n v="0"/>
    <n v="0"/>
    <n v="0"/>
    <n v="0"/>
    <n v="0"/>
    <n v="0"/>
    <n v="0"/>
    <n v="0"/>
    <n v="0"/>
    <n v="100"/>
    <n v="100"/>
    <n v="100"/>
    <n v="0"/>
    <n v="0"/>
    <n v="0"/>
    <n v="0"/>
    <n v="0"/>
    <n v="0"/>
    <n v="100"/>
    <n v="100"/>
    <n v="100"/>
    <s v="NA"/>
    <s v="NA"/>
    <s v="NA"/>
    <s v="NA"/>
    <s v="NA"/>
    <s v="NA"/>
    <s v="NA"/>
    <s v="NA"/>
    <s v="NA"/>
    <s v="NA"/>
    <s v="NA"/>
    <s v="NA"/>
    <s v="NA"/>
    <s v="NA"/>
    <s v="NA"/>
    <s v="NA"/>
    <s v="NA"/>
    <s v="NA"/>
    <s v="NA"/>
    <s v="NA"/>
    <s v="NA"/>
    <s v="NA"/>
    <s v="NA"/>
    <s v="NA"/>
    <n v="0"/>
    <n v="0"/>
    <n v="0"/>
    <n v="23.529409999999999"/>
    <n v="31.578949999999999"/>
    <n v="23.529409999999999"/>
    <n v="76.470590000000001"/>
    <n v="68.421049999999994"/>
    <n v="76.470590000000001"/>
    <n v="0"/>
    <n v="0"/>
    <n v="0"/>
    <s v="NA"/>
    <s v="NA"/>
    <s v="NA"/>
    <s v="NA"/>
    <s v="NA"/>
    <s v="NA"/>
    <s v="NA"/>
    <s v="NA"/>
    <s v="NA"/>
    <s v="NA"/>
    <s v="NA"/>
    <s v="NA"/>
    <n v="0"/>
    <n v="0"/>
    <n v="0"/>
    <n v="45.219169999999998"/>
    <n v="28.528030000000001"/>
    <n v="59.74015"/>
    <n v="49.009309999999999"/>
    <n v="58.583680000000001"/>
    <n v="36.018210000000003"/>
    <n v="0"/>
    <n v="0"/>
    <n v="0"/>
    <n v="5.7715129999999997"/>
    <n v="12.88829"/>
    <n v="4.2416340000000003"/>
    <s v="NA"/>
    <s v="NA"/>
    <s v="NA"/>
    <s v="NA"/>
    <s v="NA"/>
    <s v="NA"/>
    <s v="NA"/>
    <s v="NA"/>
    <s v="NA"/>
    <s v="NA"/>
    <s v="NA"/>
    <s v="NA"/>
    <s v="NA"/>
    <s v="NA"/>
    <s v="NA"/>
    <b v="0"/>
    <n v="0"/>
    <b v="0"/>
    <n v="0"/>
    <b v="0"/>
    <n v="0"/>
    <b v="0"/>
    <n v="0"/>
    <b v="1"/>
    <n v="100"/>
    <b v="0"/>
    <n v="0"/>
    <b v="0"/>
    <n v="0"/>
    <b v="0"/>
    <n v="0"/>
    <n v="33.760330000000003"/>
    <n v="73.076920000000001"/>
    <n v="34.372700000000002"/>
    <n v="60.950409999999998"/>
    <n v="19.23077"/>
    <n v="59.969299999999997"/>
    <n v="0"/>
    <n v="0"/>
    <n v="0"/>
    <n v="5.289256"/>
    <n v="7.6923079999999997"/>
    <n v="5.6579990000000002"/>
    <n v="5.289256"/>
    <n v="7.6923079999999997"/>
    <n v="5.6579990000000002"/>
    <n v="0"/>
    <n v="0"/>
    <n v="0"/>
    <n v="0"/>
    <n v="0"/>
    <n v="0"/>
    <n v="0"/>
    <n v="0"/>
    <n v="0"/>
    <n v="0"/>
    <n v="0"/>
    <n v="0"/>
    <n v="84.504130000000004"/>
    <n v="42.307690000000001"/>
    <n v="83.143879999999996"/>
    <n v="10.20661"/>
    <n v="50"/>
    <n v="11.198119999999999"/>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0-4 Years"/>
    <s v="NA"/>
    <s v="NA"/>
    <s v="NA"/>
    <s v="NA"/>
    <s v="NA"/>
    <s v="NA"/>
    <s v="NA"/>
    <s v="NA"/>
    <s v="DX - Air"/>
    <s v="10-19 Years"/>
    <s v="DX - Air"/>
    <s v="0-4 Years"/>
    <s v="NA"/>
    <s v="NA"/>
    <s v="NA"/>
    <s v="NA"/>
    <s v="NA"/>
    <s v="NA"/>
    <s v="NA"/>
    <b v="0"/>
    <b v="0"/>
    <b v="0"/>
    <b v="0"/>
    <b v="1"/>
    <b v="0"/>
    <b v="0"/>
    <b v="1"/>
    <b v="0"/>
    <b v="1"/>
    <b v="1"/>
    <n v="75"/>
    <n v="15"/>
    <n v="15"/>
    <n v="100"/>
    <n v="0"/>
    <n v="0"/>
    <n v="0"/>
    <n v="0"/>
    <n v="0"/>
    <n v="100"/>
    <n v="0"/>
    <s v="NA"/>
    <s v="NA"/>
    <s v="NA"/>
    <s v="NA"/>
    <s v="NA"/>
    <s v="NA"/>
    <s v="NA"/>
    <s v="NA"/>
    <s v="NA"/>
    <b v="0"/>
    <n v="0"/>
    <s v="NA"/>
    <s v="NA"/>
    <b v="1"/>
    <n v="303"/>
    <s v="CFL"/>
    <b v="0"/>
    <n v="0"/>
    <s v="NA"/>
    <s v="NA"/>
    <n v="0"/>
    <n v="0"/>
    <n v="4"/>
    <n v="4"/>
    <n v="0"/>
    <n v="3"/>
    <n v="0"/>
    <b v="0"/>
    <b v="1"/>
    <b v="0"/>
    <b v="0"/>
    <b v="0"/>
    <b v="0"/>
    <n v="1072"/>
    <s v="E"/>
    <s v="E"/>
    <s v="E"/>
    <s v="E"/>
    <s v="E"/>
    <s v="N"/>
    <s v="N"/>
    <s v="NA"/>
    <s v="NA"/>
    <s v="NA"/>
    <b v="0"/>
    <s v="N"/>
    <n v="0"/>
    <n v="0"/>
    <n v="0"/>
    <n v="0"/>
    <n v="0"/>
    <n v="0"/>
    <x v="0"/>
    <n v="0"/>
    <s v="N"/>
    <n v="0"/>
    <n v="0"/>
    <n v="0"/>
    <b v="0"/>
    <b v="0"/>
    <s v="None"/>
    <b v="0"/>
    <b v="0"/>
    <s v="None"/>
    <n v="0"/>
    <n v="0"/>
    <n v="0"/>
    <n v="0"/>
    <n v="0"/>
    <n v="2"/>
    <n v="0"/>
    <n v="0"/>
    <n v="0"/>
    <n v="0"/>
    <n v="60.677169999999997"/>
    <n v="20.834759999999999"/>
    <s v="model"/>
    <n v="182031.5"/>
    <n v="62504.28"/>
    <s v="NA"/>
    <s v="NA"/>
    <s v="NA"/>
    <s v="NA"/>
    <s v="NA"/>
    <s v="NA"/>
    <s v="NA"/>
    <s v="NA"/>
    <s v="NA"/>
    <s v="NA"/>
    <s v="NA"/>
    <s v="NA"/>
    <s v="NA"/>
    <s v="NA"/>
    <s v="NA"/>
    <s v="NA"/>
    <s v="NA"/>
    <s v="NA"/>
    <s v="NA"/>
    <s v="NA"/>
    <s v="NA"/>
    <s v="NA"/>
    <s v="NA"/>
    <s v="NA"/>
    <n v="2.6661609999999998"/>
    <n v="0.73925700000000005"/>
    <s v="model"/>
    <n v="7998.482"/>
    <n v="2217.7719999999999"/>
    <s v="NA"/>
    <s v="NA"/>
    <s v="NA"/>
    <s v="NA"/>
    <s v="NA"/>
    <s v="NA"/>
    <s v="NA"/>
    <s v="NA"/>
    <s v="NA"/>
    <s v="NA"/>
    <s v="NA"/>
    <s v="NA"/>
    <s v="NA"/>
    <s v="NA"/>
    <s v="NA"/>
    <s v="NA"/>
    <s v="NA"/>
    <s v="NA"/>
    <s v="NA"/>
    <s v="NA"/>
    <s v="NA"/>
    <s v="NA"/>
    <s v="NA"/>
    <s v="NA"/>
  </r>
  <r>
    <x v="352"/>
    <x v="0"/>
    <s v="core"/>
    <x v="0"/>
    <x v="0"/>
    <s v="&lt;100,001"/>
    <s v="rural"/>
    <n v="55"/>
    <n v="100.1521"/>
    <n v="2311010"/>
    <n v="2311010"/>
    <n v="693303"/>
    <n v="1990"/>
    <n v="2001"/>
    <s v="1981-2003"/>
    <s v="F"/>
    <m/>
    <s v="Hotel"/>
    <m/>
    <s v="Hotel-Motel"/>
    <s v="Lodging"/>
    <s v="Lodging"/>
    <b v="0"/>
    <s v="Guest Room"/>
    <n v="70"/>
    <s v="NA"/>
    <n v="0"/>
    <s v="NA"/>
    <n v="0"/>
    <n v="30"/>
    <n v="0"/>
    <n v="0"/>
    <n v="23075"/>
    <n v="23075"/>
    <n v="0"/>
    <x v="1"/>
    <n v="100"/>
    <n v="0"/>
    <n v="0"/>
    <n v="30"/>
    <n v="0"/>
    <n v="0"/>
    <n v="0"/>
    <n v="2"/>
    <n v="0"/>
    <n v="6"/>
    <s v="S"/>
    <n v="0"/>
    <n v="4531"/>
    <n v="33"/>
    <s v="&lt; 6000 HDD"/>
    <n v="100"/>
    <n v="0"/>
    <n v="0"/>
    <s v="No"/>
    <n v="168"/>
    <n v="50.4"/>
    <n v="50.4"/>
    <n v="50.4"/>
    <n v="1"/>
    <n v="1"/>
    <n v="1"/>
    <s v="120-168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610"/>
    <n v="610"/>
    <n v="9"/>
    <n v="10980"/>
    <n v="30"/>
    <n v="0"/>
    <n v="0"/>
    <n v="0"/>
    <n v="100"/>
    <n v="0"/>
    <n v="0"/>
    <n v="0"/>
    <n v="0"/>
    <n v="0"/>
    <n v="100"/>
    <n v="0"/>
    <n v="0"/>
    <n v="0"/>
    <n v="3294"/>
    <n v="0"/>
    <n v="100"/>
    <n v="0"/>
    <s v="P"/>
    <n v="33"/>
    <s v="Age of Building"/>
    <n v="100"/>
    <n v="0"/>
    <n v="0"/>
    <n v="0"/>
    <n v="0"/>
    <n v="0"/>
    <n v="0"/>
    <n v="100"/>
    <n v="0"/>
    <n v="14890.13"/>
    <n v="0"/>
    <n v="50"/>
    <n v="50"/>
    <n v="0"/>
    <b v="0"/>
    <n v="0"/>
    <n v="0"/>
    <n v="0"/>
    <n v="100"/>
    <n v="0"/>
    <n v="1.483652"/>
    <n v="1.483652"/>
    <s v="NA"/>
    <n v="0"/>
    <n v="0.27302300000000002"/>
    <n v="34235.269999999997"/>
    <s v="NA"/>
    <n v="0"/>
    <n v="6300"/>
    <n v="8.5604560000000003"/>
    <n v="9.6342660000000002"/>
    <s v="Y"/>
    <n v="20"/>
    <n v="0"/>
    <n v="0"/>
    <n v="0"/>
    <n v="0"/>
    <n v="0"/>
    <n v="0"/>
    <n v="0"/>
    <n v="0"/>
    <n v="0"/>
    <n v="0"/>
    <n v="0"/>
    <n v="0"/>
    <n v="0"/>
    <n v="0"/>
    <n v="0"/>
    <n v="0"/>
    <n v="0"/>
    <n v="0"/>
    <n v="0"/>
    <n v="0"/>
    <n v="0"/>
    <n v="100"/>
    <n v="100"/>
    <n v="100"/>
    <n v="0"/>
    <n v="0"/>
    <n v="0"/>
    <s v="NA"/>
    <s v="NA"/>
    <s v="NA"/>
    <s v="NA"/>
    <s v="NA"/>
    <s v="NA"/>
    <s v="NA"/>
    <s v="NA"/>
    <s v="NA"/>
    <s v="NA"/>
    <s v="NA"/>
    <s v="NA"/>
    <n v="62.969119999999997"/>
    <n v="60.234900000000003"/>
    <n v="62.969119999999997"/>
    <n v="23.767569999999999"/>
    <n v="24.709969999999998"/>
    <n v="23.767569999999999"/>
    <n v="5.2186409999999999"/>
    <n v="7.8211930000000001"/>
    <n v="5.2186409999999999"/>
    <n v="8.0446659999999994"/>
    <n v="7.2339390000000003"/>
    <n v="8.0446659999999994"/>
    <n v="0"/>
    <n v="0"/>
    <n v="0"/>
    <n v="0"/>
    <n v="0"/>
    <n v="0"/>
    <s v="NA"/>
    <s v="NA"/>
    <s v="NA"/>
    <s v="NA"/>
    <s v="NA"/>
    <s v="NA"/>
    <s v="NA"/>
    <s v="NA"/>
    <s v="NA"/>
    <s v="NA"/>
    <s v="NA"/>
    <s v="NA"/>
    <s v="NA"/>
    <s v="NA"/>
    <s v="NA"/>
    <s v="NA"/>
    <s v="NA"/>
    <s v="NA"/>
    <s v="NA"/>
    <s v="NA"/>
    <s v="NA"/>
    <s v="NA"/>
    <s v="NA"/>
    <s v="NA"/>
    <s v="NA"/>
    <s v="NA"/>
    <s v="NA"/>
    <s v="NA"/>
    <s v="NA"/>
    <s v="NA"/>
    <n v="0"/>
    <n v="0"/>
    <n v="0"/>
    <n v="0"/>
    <n v="0"/>
    <n v="0"/>
    <n v="62.969119999999997"/>
    <n v="60.234900000000003"/>
    <n v="62.969119999999997"/>
    <n v="0"/>
    <n v="0"/>
    <n v="0"/>
    <n v="37.030880000000003"/>
    <n v="39.765099999999997"/>
    <n v="37.030880000000003"/>
    <s v="NA"/>
    <s v="NA"/>
    <s v="NA"/>
    <s v="NA"/>
    <s v="NA"/>
    <s v="NA"/>
    <s v="NA"/>
    <s v="NA"/>
    <s v="NA"/>
    <s v="NA"/>
    <s v="NA"/>
    <s v="NA"/>
    <s v="NA"/>
    <s v="NA"/>
    <s v="NA"/>
    <b v="0"/>
    <n v="0"/>
    <b v="0"/>
    <n v="0"/>
    <b v="0"/>
    <n v="0"/>
    <b v="0"/>
    <n v="0"/>
    <b v="1"/>
    <n v="100"/>
    <b v="0"/>
    <n v="0"/>
    <b v="0"/>
    <n v="0"/>
    <b v="0"/>
    <n v="0"/>
    <n v="20"/>
    <n v="20"/>
    <n v="20"/>
    <n v="0"/>
    <n v="0"/>
    <n v="0"/>
    <n v="0"/>
    <n v="0"/>
    <n v="0"/>
    <n v="80"/>
    <n v="80"/>
    <n v="80"/>
    <n v="0"/>
    <n v="0"/>
    <n v="0"/>
    <n v="0"/>
    <n v="0"/>
    <n v="0"/>
    <n v="0"/>
    <n v="0"/>
    <n v="0"/>
    <n v="0"/>
    <n v="0"/>
    <n v="0"/>
    <n v="0"/>
    <n v="0"/>
    <n v="0"/>
    <n v="0"/>
    <n v="0"/>
    <n v="0"/>
    <n v="0"/>
    <n v="0"/>
    <n v="0"/>
    <n v="100"/>
    <n v="100"/>
    <n v="100"/>
    <n v="0"/>
    <n v="0"/>
    <n v="0"/>
    <b v="1"/>
    <n v="64.761899999999997"/>
    <b v="0"/>
    <n v="0"/>
    <b v="0"/>
    <n v="0"/>
    <b v="1"/>
    <n v="35.238100000000003"/>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atural Gas"/>
    <s v="10-19 Years"/>
    <s v="Electric Resistance"/>
    <s v="Electricity"/>
    <s v="None"/>
    <s v="10-19 Years"/>
    <s v="NA"/>
    <s v="NA"/>
    <s v="NA"/>
    <s v="NA"/>
    <s v="NA"/>
    <s v="NA"/>
    <s v="NA"/>
    <s v="NA"/>
    <s v="DX - Air"/>
    <s v="10-19 Years"/>
    <s v="None"/>
    <s v="NA"/>
    <s v="NA"/>
    <s v="NA"/>
    <s v="NA"/>
    <s v="NA"/>
    <s v="NA"/>
    <s v="NA"/>
    <s v="NA"/>
    <b v="0"/>
    <b v="0"/>
    <b v="0"/>
    <b v="0"/>
    <b v="1"/>
    <b v="0"/>
    <b v="0"/>
    <b v="0"/>
    <b v="0"/>
    <b v="0"/>
    <b v="0"/>
    <n v="946"/>
    <n v="9.0549680000000006"/>
    <n v="12"/>
    <n v="100"/>
    <n v="0"/>
    <n v="0"/>
    <n v="0"/>
    <n v="0"/>
    <n v="0"/>
    <n v="100"/>
    <n v="0"/>
    <s v="NA"/>
    <s v="NA"/>
    <s v="NA"/>
    <s v="NA"/>
    <s v="NA"/>
    <s v="NA"/>
    <s v="NA"/>
    <s v="NA"/>
    <s v="NA"/>
    <s v="NA"/>
    <s v="NA"/>
    <s v="NA"/>
    <s v="NA"/>
    <s v="NA"/>
    <s v="NA"/>
    <s v="NA"/>
    <s v="NA"/>
    <s v="NA"/>
    <s v="NA"/>
    <s v="NA"/>
    <n v="1"/>
    <n v="0"/>
    <n v="0"/>
    <n v="1"/>
    <n v="1"/>
    <n v="0"/>
    <n v="0"/>
    <b v="1"/>
    <b v="0"/>
    <b v="0"/>
    <b v="0"/>
    <b v="0"/>
    <b v="0"/>
    <n v="150"/>
    <s v="N"/>
    <s v="N"/>
    <s v="N"/>
    <s v="N"/>
    <s v="N"/>
    <s v="E"/>
    <s v="N"/>
    <s v="NA"/>
    <s v="NA"/>
    <s v="NA"/>
    <s v="NA"/>
    <s v="NA"/>
    <s v="NA"/>
    <s v="NA"/>
    <s v="NA"/>
    <n v="37"/>
    <n v="60"/>
    <n v="0"/>
    <x v="1"/>
    <s v="NA"/>
    <s v="NA"/>
    <n v="0"/>
    <n v="0"/>
    <n v="0"/>
    <s v="NA"/>
    <s v="NA"/>
    <s v="NA"/>
    <s v="NA"/>
    <s v="NA"/>
    <s v="NA"/>
    <n v="0"/>
    <n v="0"/>
    <n v="0"/>
    <n v="0"/>
    <n v="0"/>
    <n v="37"/>
    <n v="0"/>
    <n v="0"/>
    <n v="0"/>
    <n v="0"/>
    <n v="14.92793"/>
    <n v="16.041370000000001"/>
    <s v="actual"/>
    <n v="344461.9"/>
    <n v="370154.6"/>
    <n v="28245.32"/>
    <n v="25013.97"/>
    <n v="29489.18"/>
    <n v="27386.42"/>
    <n v="27802.85"/>
    <n v="27757.16"/>
    <n v="30120.080000000002"/>
    <n v="30792.639999999999"/>
    <n v="29190.54"/>
    <n v="28356.13"/>
    <n v="28936.47"/>
    <n v="31371.16"/>
    <n v="29069.67"/>
    <n v="26240.66"/>
    <n v="29032.959999999999"/>
    <n v="28077.040000000001"/>
    <n v="28972.59"/>
    <n v="28877.22"/>
    <n v="35024.26"/>
    <n v="38512.11"/>
    <n v="40215.040000000001"/>
    <n v="28968.47"/>
    <n v="28094.19"/>
    <n v="29070.36"/>
    <n v="1.1823189999999999"/>
    <n v="1.1593469999999999"/>
    <s v="actual"/>
    <n v="27282"/>
    <n v="26751.94"/>
    <n v="2245"/>
    <n v="2145.3789999999999"/>
    <n v="2722.4270000000001"/>
    <n v="2526.5479999999998"/>
    <n v="2352.2170000000001"/>
    <n v="1851.693"/>
    <n v="1955.7349999999999"/>
    <n v="2006.759"/>
    <n v="2025.6959999999999"/>
    <n v="2683.0450000000001"/>
    <n v="2353.1469999999999"/>
    <n v="2414.3530000000001"/>
    <n v="2441.77"/>
    <n v="2172.067"/>
    <n v="2364.2359999999999"/>
    <n v="2247.0410000000002"/>
    <n v="2236.7040000000002"/>
    <n v="2091.973"/>
    <n v="2102.65"/>
    <n v="2088.8820000000001"/>
    <n v="2052.1190000000001"/>
    <n v="2228.0079999999998"/>
    <n v="2283.2719999999999"/>
    <n v="2443.2190000000001"/>
  </r>
  <r>
    <x v="353"/>
    <x v="2"/>
    <s v="core"/>
    <x v="10"/>
    <x v="0"/>
    <s v="50,001+"/>
    <s v="rural"/>
    <n v="48"/>
    <n v="9.3202929999999995"/>
    <n v="1484052"/>
    <n v="1484052"/>
    <n v="0"/>
    <n v="2003"/>
    <n v="2003"/>
    <s v="1981-2003"/>
    <s v="F"/>
    <m/>
    <s v="Nursing Home"/>
    <m/>
    <s v="Hotel-Motel"/>
    <s v="Lodging"/>
    <s v="Lodging"/>
    <b v="0"/>
    <s v="Guest Room"/>
    <n v="49"/>
    <s v="Office"/>
    <n v="10"/>
    <s v="NA"/>
    <n v="0"/>
    <n v="41"/>
    <n v="0"/>
    <n v="0"/>
    <n v="159228"/>
    <n v="159228"/>
    <n v="0"/>
    <x v="3"/>
    <n v="100"/>
    <n v="0"/>
    <n v="59"/>
    <n v="0"/>
    <n v="0"/>
    <n v="0"/>
    <n v="0"/>
    <n v="2"/>
    <n v="0"/>
    <n v="107"/>
    <s v="M"/>
    <n v="11"/>
    <n v="4994"/>
    <n v="158"/>
    <s v="&lt; 6000 HDD"/>
    <n v="100"/>
    <n v="0"/>
    <n v="0"/>
    <s v="Yes"/>
    <n v="168"/>
    <n v="85.68"/>
    <n v="85.68"/>
    <n v="85.68"/>
    <n v="1"/>
    <n v="1"/>
    <n v="1"/>
    <s v="120-168 Hrs/Wk"/>
    <n v="52"/>
    <b v="1"/>
    <b v="1"/>
    <b v="1"/>
    <b v="0"/>
    <b v="0"/>
    <b v="0"/>
    <b v="0"/>
    <b v="0"/>
    <b v="0"/>
    <b v="1"/>
    <b v="1"/>
    <b v="0"/>
    <s v="NA"/>
    <s v="No"/>
    <s v="NA"/>
    <s v="NA"/>
    <s v="Yes"/>
    <s v="No"/>
    <s v="NA"/>
    <s v="NA"/>
    <s v="Yes"/>
    <s v="Yes"/>
    <n v="2"/>
    <n v="50"/>
    <s v="No"/>
    <s v="No"/>
    <s v="NA"/>
    <s v="NA"/>
    <s v="No"/>
    <s v="No"/>
    <s v="NA"/>
    <s v="NA"/>
    <s v="No"/>
    <s v="No"/>
    <s v="NA"/>
    <s v="NA"/>
    <s v="No"/>
    <s v="No"/>
    <s v="NA"/>
    <s v="NA"/>
    <s v="No"/>
    <s v="No"/>
    <s v="NA"/>
    <s v="NA"/>
    <s v="No"/>
    <n v="3475"/>
    <n v="3475"/>
    <n v="12"/>
    <n v="83400"/>
    <n v="40"/>
    <n v="0"/>
    <n v="100"/>
    <n v="0"/>
    <n v="0"/>
    <n v="0"/>
    <n v="0"/>
    <n v="0"/>
    <n v="0"/>
    <n v="0"/>
    <n v="0"/>
    <n v="100"/>
    <n v="0"/>
    <n v="0"/>
    <n v="33360"/>
    <n v="0"/>
    <n v="100"/>
    <n v="0"/>
    <s v="P"/>
    <n v="45"/>
    <s v="Age of Building"/>
    <n v="100"/>
    <n v="0"/>
    <n v="0"/>
    <n v="0"/>
    <n v="100"/>
    <n v="0"/>
    <n v="0"/>
    <n v="0"/>
    <n v="0"/>
    <n v="79600"/>
    <n v="100"/>
    <n v="0"/>
    <n v="0"/>
    <n v="0"/>
    <b v="0"/>
    <n v="0"/>
    <n v="100"/>
    <n v="0"/>
    <n v="0"/>
    <n v="0"/>
    <n v="1.1746289999999999"/>
    <n v="1.1746289999999999"/>
    <s v="NA"/>
    <n v="0"/>
    <n v="2.1322000000000001E-2"/>
    <n v="187033.9"/>
    <s v="NA"/>
    <n v="0"/>
    <n v="3395"/>
    <n v="8.1593079999999993"/>
    <n v="10.731719999999999"/>
    <s v="Y"/>
    <n v="0"/>
    <n v="0"/>
    <n v="0"/>
    <n v="0"/>
    <n v="90.546109999999999"/>
    <n v="77.306650000000005"/>
    <n v="94.510649999999998"/>
    <n v="0"/>
    <n v="0"/>
    <n v="0"/>
    <n v="9.4538890000000002"/>
    <n v="22.693349999999999"/>
    <n v="5.4893539999999996"/>
    <n v="0"/>
    <n v="0"/>
    <n v="0"/>
    <n v="0"/>
    <n v="0"/>
    <n v="0"/>
    <n v="0"/>
    <n v="0"/>
    <n v="0"/>
    <n v="0"/>
    <n v="0"/>
    <n v="0"/>
    <n v="0"/>
    <n v="0"/>
    <n v="0"/>
    <n v="0"/>
    <n v="0"/>
    <n v="0"/>
    <n v="100"/>
    <n v="100"/>
    <n v="100"/>
    <n v="38.650750000000002"/>
    <n v="64.138019999999997"/>
    <n v="38.650750000000002"/>
    <n v="61.349249999999998"/>
    <n v="35.861980000000003"/>
    <n v="61.349249999999998"/>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0.546109999999999"/>
    <n v="77.306650000000005"/>
    <n v="94.510649999999998"/>
    <n v="5.7998900000000004"/>
    <n v="8.138287"/>
    <n v="3.3676780000000002"/>
    <n v="0"/>
    <n v="0"/>
    <n v="0"/>
    <n v="3.6539980000000001"/>
    <n v="14.555070000000001"/>
    <n v="2.1216759999999999"/>
    <s v="NA"/>
    <s v="NA"/>
    <s v="NA"/>
    <s v="NA"/>
    <s v="NA"/>
    <s v="NA"/>
    <s v="NA"/>
    <s v="NA"/>
    <s v="NA"/>
    <s v="NA"/>
    <s v="NA"/>
    <s v="NA"/>
    <s v="NA"/>
    <s v="NA"/>
    <s v="NA"/>
    <b v="0"/>
    <n v="0"/>
    <b v="0"/>
    <n v="0"/>
    <b v="0"/>
    <n v="0"/>
    <b v="1"/>
    <n v="80.779899999999998"/>
    <b v="0"/>
    <n v="0"/>
    <b v="1"/>
    <n v="19.220099999999999"/>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Boiler"/>
    <s v="Natural Gas"/>
    <s v="Natural Gas"/>
    <s v="NA"/>
    <s v="Boiler"/>
    <s v="Natural Gas"/>
    <s v="Natural Gas"/>
    <s v="NA"/>
    <n v="3"/>
    <s v="Natural Gas"/>
    <n v="11158.67"/>
    <n v="10"/>
    <n v="10"/>
    <s v="C"/>
    <s v="Y"/>
    <s v="N"/>
    <s v="None"/>
    <s v="NA"/>
    <s v="None"/>
    <s v="NA"/>
    <s v="NA"/>
    <s v="NA"/>
    <s v="NA"/>
    <s v="NA"/>
    <s v="NA"/>
    <s v="NA"/>
    <s v="NA"/>
    <b v="0"/>
    <b v="0"/>
    <b v="1"/>
    <b v="0"/>
    <b v="0"/>
    <b v="0"/>
    <b v="0"/>
    <b v="1"/>
    <b v="0"/>
    <b v="1"/>
    <b v="1"/>
    <n v="2680.797"/>
    <n v="10"/>
    <n v="10"/>
    <n v="0"/>
    <n v="0"/>
    <n v="0"/>
    <n v="0"/>
    <n v="100"/>
    <n v="0"/>
    <n v="100"/>
    <n v="0"/>
    <s v="NA"/>
    <s v="NA"/>
    <s v="NA"/>
    <s v="NA"/>
    <s v="NA"/>
    <s v="NA"/>
    <s v="NA"/>
    <s v="NA"/>
    <s v="NA"/>
    <s v="NA"/>
    <s v="NA"/>
    <s v="NA"/>
    <s v="NA"/>
    <s v="NA"/>
    <s v="NA"/>
    <s v="NA"/>
    <s v="NA"/>
    <s v="NA"/>
    <s v="NA"/>
    <s v="NA"/>
    <n v="2"/>
    <n v="2"/>
    <n v="4"/>
    <n v="4"/>
    <n v="8"/>
    <n v="0"/>
    <n v="4"/>
    <b v="0"/>
    <b v="0"/>
    <b v="0"/>
    <b v="0"/>
    <b v="0"/>
    <b v="0"/>
    <n v="0"/>
    <s v="E"/>
    <s v="E"/>
    <s v="N"/>
    <s v="N"/>
    <s v="N"/>
    <s v="N"/>
    <s v="N"/>
    <s v="NA"/>
    <s v="NA"/>
    <s v="NA"/>
    <b v="0"/>
    <s v="N"/>
    <n v="0"/>
    <n v="0"/>
    <n v="0"/>
    <n v="240"/>
    <n v="100"/>
    <n v="0"/>
    <x v="3"/>
    <n v="0"/>
    <s v="N"/>
    <n v="0"/>
    <n v="0"/>
    <n v="0"/>
    <b v="0"/>
    <b v="0"/>
    <s v="None"/>
    <b v="0"/>
    <b v="0"/>
    <s v="None"/>
    <n v="0"/>
    <n v="0"/>
    <n v="0"/>
    <n v="0"/>
    <n v="0"/>
    <n v="265"/>
    <n v="0"/>
    <n v="0"/>
    <n v="1"/>
    <n v="0"/>
    <n v="23.686"/>
    <n v="23.741409999999998"/>
    <s v="actual"/>
    <n v="3771474"/>
    <n v="3780297"/>
    <n v="341777.4"/>
    <n v="299250.59999999998"/>
    <n v="321239.59999999998"/>
    <n v="302596.59999999998"/>
    <n v="311990.3"/>
    <n v="300995.5"/>
    <n v="319070.7"/>
    <n v="318879.3"/>
    <n v="305280"/>
    <n v="310009.7"/>
    <n v="310585.3"/>
    <n v="329799.2"/>
    <n v="327163.90000000002"/>
    <n v="293428.8"/>
    <n v="321187.90000000002"/>
    <n v="306275.20000000001"/>
    <n v="311325.3"/>
    <n v="302375.8"/>
    <n v="327369.59999999998"/>
    <n v="332735.09999999998"/>
    <n v="305706.7"/>
    <n v="313735.40000000002"/>
    <n v="311759.09999999998"/>
    <n v="327234.2"/>
    <n v="2.6308449999999999"/>
    <n v="2.4881790000000001"/>
    <s v="actual"/>
    <n v="418904.1"/>
    <n v="396187.8"/>
    <n v="49419.99"/>
    <n v="40977.199999999997"/>
    <n v="46811.1"/>
    <n v="39033.410000000003"/>
    <n v="29665.759999999998"/>
    <n v="25416.07"/>
    <n v="32156.799999999999"/>
    <n v="22524.49"/>
    <n v="23107.57"/>
    <n v="30434.3"/>
    <n v="36215.129999999997"/>
    <n v="43142.33"/>
    <n v="43422.76"/>
    <n v="37576.949999999997"/>
    <n v="38686.949999999997"/>
    <n v="33831.86"/>
    <n v="30134.63"/>
    <n v="25585.98"/>
    <n v="23699.5"/>
    <n v="23532.36"/>
    <n v="25279.54"/>
    <n v="32781.11"/>
    <n v="38177.660000000003"/>
    <n v="43478.47"/>
  </r>
  <r>
    <x v="354"/>
    <x v="2"/>
    <s v="core"/>
    <x v="8"/>
    <x v="0"/>
    <s v="20,001-100,000"/>
    <s v="rural"/>
    <n v="8"/>
    <n v="118.5791"/>
    <n v="3023767"/>
    <n v="3023767"/>
    <n v="544278.1"/>
    <n v="1980"/>
    <n v="1980"/>
    <s v="Pre-1980"/>
    <s v="F"/>
    <m/>
    <s v="Hardware"/>
    <m/>
    <s v="Dry Goods Retail"/>
    <s v="Mercantile - Retail"/>
    <s v="Small Box"/>
    <b v="0"/>
    <s v="Warehouse - High Bay"/>
    <n v="82"/>
    <s v="Office"/>
    <n v="13"/>
    <s v="Sales"/>
    <n v="5"/>
    <n v="0"/>
    <n v="0"/>
    <n v="0"/>
    <n v="25500"/>
    <n v="25500"/>
    <n v="0"/>
    <x v="1"/>
    <n v="100"/>
    <n v="82"/>
    <n v="0"/>
    <n v="18"/>
    <n v="0"/>
    <n v="0"/>
    <n v="0"/>
    <n v="2"/>
    <n v="1"/>
    <n v="25"/>
    <s v="S"/>
    <n v="0"/>
    <n v="4731"/>
    <n v="909"/>
    <s v="&lt; 6000 HDD"/>
    <n v="0"/>
    <n v="100"/>
    <n v="1"/>
    <s v="No"/>
    <n v="55"/>
    <n v="55"/>
    <n v="0"/>
    <n v="5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581"/>
    <n v="156"/>
    <n v="12"/>
    <n v="8844"/>
    <n v="9"/>
    <n v="0"/>
    <n v="100"/>
    <n v="0"/>
    <n v="0"/>
    <n v="0"/>
    <n v="0"/>
    <n v="0"/>
    <n v="0"/>
    <n v="100"/>
    <n v="0"/>
    <n v="0"/>
    <n v="0"/>
    <n v="0"/>
    <n v="795.96"/>
    <n v="0"/>
    <n v="100"/>
    <n v="0"/>
    <s v="P"/>
    <n v="0"/>
    <s v="Age of Building"/>
    <n v="100"/>
    <n v="0"/>
    <n v="0"/>
    <n v="0"/>
    <n v="100"/>
    <n v="0"/>
    <n v="0"/>
    <n v="0"/>
    <n v="0"/>
    <n v="20000"/>
    <n v="100"/>
    <n v="0"/>
    <n v="0"/>
    <n v="0"/>
    <b v="1"/>
    <s v="NA"/>
    <n v="100"/>
    <n v="0"/>
    <n v="0"/>
    <n v="0"/>
    <n v="0.68128"/>
    <n v="0.68128"/>
    <s v="NA"/>
    <n v="0"/>
    <n v="4.7060000000000001E-3"/>
    <n v="17372.64"/>
    <s v="NA"/>
    <n v="0"/>
    <n v="120"/>
    <n v="15.12307"/>
    <n v="18.216170000000002"/>
    <s v="Y"/>
    <n v="0"/>
    <n v="0"/>
    <n v="0"/>
    <n v="0"/>
    <n v="0"/>
    <n v="0"/>
    <n v="0"/>
    <n v="70.172129999999996"/>
    <n v="82.559010000000001"/>
    <n v="73.619730000000004"/>
    <n v="0"/>
    <n v="0"/>
    <n v="0"/>
    <n v="0"/>
    <n v="0"/>
    <n v="0"/>
    <n v="26.477260000000001"/>
    <n v="8.8714270000000006"/>
    <n v="25.54975"/>
    <n v="0"/>
    <n v="0"/>
    <n v="0"/>
    <n v="3.3506119999999999"/>
    <n v="8.5695639999999997"/>
    <n v="0.83052099999999995"/>
    <n v="0"/>
    <n v="0"/>
    <n v="0"/>
    <s v="NA"/>
    <s v="NA"/>
    <s v="NA"/>
    <s v="NA"/>
    <s v="NA"/>
    <s v="NA"/>
    <s v="NA"/>
    <s v="NA"/>
    <s v="NA"/>
    <s v="NA"/>
    <s v="NA"/>
    <s v="NA"/>
    <n v="0"/>
    <n v="0"/>
    <n v="0"/>
    <n v="100"/>
    <n v="100"/>
    <n v="100"/>
    <n v="0"/>
    <n v="0"/>
    <n v="0"/>
    <n v="0"/>
    <n v="0"/>
    <n v="0"/>
    <n v="0"/>
    <n v="0"/>
    <n v="0"/>
    <n v="0"/>
    <n v="0"/>
    <n v="0"/>
    <n v="0"/>
    <n v="0"/>
    <n v="0"/>
    <n v="100"/>
    <n v="100"/>
    <n v="100"/>
    <s v="NA"/>
    <s v="NA"/>
    <s v="NA"/>
    <s v="NA"/>
    <s v="NA"/>
    <s v="NA"/>
    <s v="NA"/>
    <s v="NA"/>
    <s v="NA"/>
    <s v="NA"/>
    <s v="NA"/>
    <s v="NA"/>
    <n v="0"/>
    <n v="0"/>
    <n v="0"/>
    <n v="68.618189999999998"/>
    <n v="76.743129999999994"/>
    <n v="68.618189999999998"/>
    <n v="0"/>
    <n v="0"/>
    <n v="0"/>
    <n v="31.381810000000002"/>
    <n v="23.256869999999999"/>
    <n v="31.381810000000002"/>
    <n v="26.477260000000001"/>
    <n v="8.8714270000000006"/>
    <n v="25.54975"/>
    <n v="70.172129999999996"/>
    <n v="82.559010000000001"/>
    <n v="73.619730000000004"/>
    <n v="0"/>
    <n v="0"/>
    <n v="0"/>
    <n v="0"/>
    <n v="0"/>
    <n v="0"/>
    <n v="3.3506119999999999"/>
    <n v="8.5695639999999997"/>
    <n v="0.83052099999999995"/>
    <n v="0"/>
    <n v="0"/>
    <n v="0"/>
    <n v="0"/>
    <n v="0"/>
    <n v="0"/>
    <n v="0"/>
    <n v="0"/>
    <n v="0"/>
    <n v="100"/>
    <n v="100"/>
    <n v="100"/>
    <n v="0"/>
    <n v="0"/>
    <n v="0"/>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100"/>
    <s v="Furnace"/>
    <s v="Natural Gas"/>
    <s v="None"/>
    <s v="10-19 Years"/>
    <s v="Furnace"/>
    <s v="Natural Gas"/>
    <s v="None"/>
    <s v="10-19 Years"/>
    <s v="NA"/>
    <s v="NA"/>
    <s v="NA"/>
    <s v="NA"/>
    <s v="NA"/>
    <s v="NA"/>
    <s v="NA"/>
    <s v="NA"/>
    <s v="DX - Air"/>
    <s v="10-19 Years"/>
    <s v="None"/>
    <s v="NA"/>
    <s v="NA"/>
    <s v="NA"/>
    <s v="NA"/>
    <s v="NA"/>
    <s v="NA"/>
    <s v="NA"/>
    <s v="NA"/>
    <b v="0"/>
    <b v="0"/>
    <b v="0"/>
    <b v="0"/>
    <b v="1"/>
    <b v="0"/>
    <b v="0"/>
    <b v="0"/>
    <b v="0"/>
    <b v="0"/>
    <b v="0"/>
    <n v="15.353999999999999"/>
    <n v="20"/>
    <n v="20"/>
    <n v="100"/>
    <n v="0"/>
    <n v="0"/>
    <n v="0"/>
    <n v="0"/>
    <n v="100"/>
    <n v="0"/>
    <n v="0"/>
    <s v="NA"/>
    <s v="NA"/>
    <s v="NA"/>
    <s v="NA"/>
    <s v="NA"/>
    <s v="NA"/>
    <s v="NA"/>
    <s v="NA"/>
    <s v="NA"/>
    <s v="NA"/>
    <s v="NA"/>
    <s v="NA"/>
    <s v="NA"/>
    <s v="NA"/>
    <s v="NA"/>
    <s v="NA"/>
    <s v="NA"/>
    <s v="NA"/>
    <s v="NA"/>
    <s v="NA"/>
    <n v="0"/>
    <n v="0"/>
    <n v="1"/>
    <n v="1"/>
    <n v="0"/>
    <n v="0"/>
    <n v="0"/>
    <b v="0"/>
    <b v="0"/>
    <b v="0"/>
    <b v="0"/>
    <b v="0"/>
    <b v="0"/>
    <n v="0"/>
    <s v="NA"/>
    <s v="NA"/>
    <s v="NA"/>
    <s v="NA"/>
    <s v="NA"/>
    <s v="NA"/>
    <s v="NA"/>
    <n v="0"/>
    <n v="0"/>
    <n v="0"/>
    <s v="NA"/>
    <s v="NA"/>
    <s v="NA"/>
    <s v="NA"/>
    <s v="NA"/>
    <n v="0"/>
    <n v="0"/>
    <n v="0"/>
    <x v="1"/>
    <s v="NA"/>
    <s v="NA"/>
    <n v="0"/>
    <n v="0"/>
    <n v="0"/>
    <s v="NA"/>
    <s v="NA"/>
    <s v="NA"/>
    <s v="NA"/>
    <s v="NA"/>
    <s v="NA"/>
    <n v="2"/>
    <n v="0"/>
    <n v="0"/>
    <n v="0"/>
    <n v="0"/>
    <n v="0"/>
    <n v="0"/>
    <n v="1"/>
    <n v="0"/>
    <n v="0"/>
    <n v="7.3250979999999997"/>
    <n v="20.606110000000001"/>
    <s v="model"/>
    <n v="186790"/>
    <n v="525455.69999999995"/>
    <s v="NA"/>
    <s v="NA"/>
    <s v="NA"/>
    <s v="NA"/>
    <s v="NA"/>
    <s v="NA"/>
    <s v="NA"/>
    <s v="NA"/>
    <s v="NA"/>
    <s v="NA"/>
    <s v="NA"/>
    <s v="NA"/>
    <s v="NA"/>
    <s v="NA"/>
    <s v="NA"/>
    <s v="NA"/>
    <s v="NA"/>
    <s v="NA"/>
    <s v="NA"/>
    <s v="NA"/>
    <s v="NA"/>
    <s v="NA"/>
    <s v="NA"/>
    <s v="NA"/>
    <n v="0.213451"/>
    <n v="0.16828399999999999"/>
    <s v="model"/>
    <n v="5442.9960000000001"/>
    <n v="4291.2520000000004"/>
    <s v="NA"/>
    <s v="NA"/>
    <s v="NA"/>
    <s v="NA"/>
    <s v="NA"/>
    <s v="NA"/>
    <s v="NA"/>
    <s v="NA"/>
    <s v="NA"/>
    <s v="NA"/>
    <s v="NA"/>
    <s v="NA"/>
    <s v="NA"/>
    <s v="NA"/>
    <s v="NA"/>
    <s v="NA"/>
    <s v="NA"/>
    <s v="NA"/>
    <s v="NA"/>
    <s v="NA"/>
    <s v="NA"/>
    <s v="NA"/>
    <s v="NA"/>
    <s v="NA"/>
  </r>
  <r>
    <x v="355"/>
    <x v="2"/>
    <s v="core"/>
    <x v="8"/>
    <x v="0"/>
    <s v="100,001+"/>
    <s v="urban"/>
    <n v="3"/>
    <n v="21.175190000000001"/>
    <n v="2161373"/>
    <n v="2161373"/>
    <n v="2096532"/>
    <n v="1959"/>
    <n v="1959"/>
    <s v="Pre-1980"/>
    <s v="F"/>
    <m/>
    <s v="Home Improvement"/>
    <m/>
    <s v="Dry Goods Retail"/>
    <s v="Mercantile - Retail"/>
    <s v="Big Box"/>
    <b v="0"/>
    <s v="Sales"/>
    <n v="70"/>
    <s v="Storage - Low Bay"/>
    <n v="25"/>
    <s v="Other"/>
    <n v="3"/>
    <n v="0"/>
    <n v="0"/>
    <n v="0"/>
    <n v="102071"/>
    <n v="102071"/>
    <n v="0"/>
    <x v="3"/>
    <n v="100"/>
    <n v="0"/>
    <n v="97"/>
    <n v="97"/>
    <n v="100"/>
    <n v="0"/>
    <n v="0"/>
    <n v="2"/>
    <n v="0"/>
    <n v="288"/>
    <s v="S"/>
    <n v="0"/>
    <n v="4756"/>
    <n v="174"/>
    <s v="&lt; 6000 HDD"/>
    <n v="100"/>
    <n v="0"/>
    <n v="0"/>
    <s v="Yes"/>
    <n v="112"/>
    <n v="136"/>
    <n v="140"/>
    <n v="140"/>
    <n v="1"/>
    <n v="1"/>
    <n v="0"/>
    <s v="80-119 Hrs/Wk"/>
    <n v="52"/>
    <b v="1"/>
    <b v="1"/>
    <b v="0"/>
    <b v="0"/>
    <b v="0"/>
    <b v="0"/>
    <b v="0"/>
    <b v="0"/>
    <b v="0"/>
    <s v="NA"/>
    <s v="NA"/>
    <s v="NA"/>
    <s v="NA"/>
    <s v="Yes"/>
    <n v="10"/>
    <n v="90"/>
    <s v="No"/>
    <s v="Yes"/>
    <n v="10"/>
    <n v="90"/>
    <s v="No"/>
    <s v="Yes"/>
    <n v="10"/>
    <n v="90"/>
    <s v="No"/>
    <s v="Yes"/>
    <n v="20"/>
    <n v="80"/>
    <s v="Yes"/>
    <s v="Yes"/>
    <n v="10"/>
    <n v="90"/>
    <s v="No"/>
    <s v="No"/>
    <s v="NA"/>
    <s v="NA"/>
    <s v="No"/>
    <s v="Unknown"/>
    <s v="NA"/>
    <s v="NA"/>
    <s v="No"/>
    <s v="Unknown"/>
    <s v="NA"/>
    <s v="NA"/>
    <s v="No"/>
    <n v="1370"/>
    <n v="1370"/>
    <n v="12"/>
    <n v="32880"/>
    <n v="73"/>
    <n v="0"/>
    <n v="35.833329999999997"/>
    <n v="37.833329999999997"/>
    <n v="0"/>
    <n v="0"/>
    <n v="0"/>
    <n v="26.33333"/>
    <n v="0"/>
    <n v="0"/>
    <n v="0"/>
    <n v="100"/>
    <n v="0"/>
    <n v="0"/>
    <n v="24002.400000000001"/>
    <n v="100"/>
    <n v="0"/>
    <n v="0"/>
    <s v="S"/>
    <n v="0"/>
    <s v="20-30 years"/>
    <n v="100"/>
    <n v="0"/>
    <n v="0"/>
    <n v="0"/>
    <n v="100"/>
    <n v="0"/>
    <n v="0"/>
    <n v="0"/>
    <n v="0"/>
    <n v="92186"/>
    <n v="96.543940000000006"/>
    <n v="3.4560559999999998"/>
    <n v="0"/>
    <n v="0"/>
    <b v="1"/>
    <n v="6322"/>
    <n v="100"/>
    <n v="0"/>
    <n v="0"/>
    <n v="0"/>
    <n v="1.5821350000000001"/>
    <n v="1.5821350000000001"/>
    <s v="NA"/>
    <n v="0"/>
    <n v="0.160917"/>
    <n v="161490.1"/>
    <s v="NA"/>
    <n v="0"/>
    <n v="16425"/>
    <n v="14.25023"/>
    <n v="20.632549999999998"/>
    <s v="Y"/>
    <n v="60"/>
    <n v="0"/>
    <n v="0"/>
    <n v="0"/>
    <n v="87.723150000000004"/>
    <n v="80.243300000000005"/>
    <n v="90.294110000000003"/>
    <n v="4.599456"/>
    <n v="7.2067930000000002"/>
    <n v="4.7342550000000001"/>
    <n v="0"/>
    <n v="0"/>
    <n v="0"/>
    <n v="0"/>
    <n v="0"/>
    <n v="0"/>
    <n v="4.3580459999999999"/>
    <n v="1.715379"/>
    <n v="4.1259230000000002"/>
    <n v="4.7365999999999998E-2"/>
    <n v="1.633778"/>
    <n v="5.0004E-2"/>
    <n v="3.271979"/>
    <n v="9.2007469999999998"/>
    <n v="0.79570600000000002"/>
    <n v="0"/>
    <n v="0"/>
    <n v="0"/>
    <n v="0"/>
    <n v="0"/>
    <n v="0"/>
    <n v="100"/>
    <n v="100"/>
    <n v="100"/>
    <s v="NA"/>
    <s v="NA"/>
    <s v="NA"/>
    <s v="NA"/>
    <s v="NA"/>
    <s v="NA"/>
    <n v="88.571430000000007"/>
    <n v="88.785049999999998"/>
    <n v="88.571430000000007"/>
    <n v="0"/>
    <n v="0"/>
    <n v="0"/>
    <n v="0"/>
    <n v="0"/>
    <n v="0"/>
    <n v="11.428570000000001"/>
    <n v="11.21495"/>
    <n v="11.428570000000001"/>
    <n v="0"/>
    <n v="0"/>
    <n v="0"/>
    <n v="0"/>
    <n v="0"/>
    <n v="0"/>
    <n v="0"/>
    <n v="0"/>
    <n v="0"/>
    <n v="100"/>
    <n v="100"/>
    <n v="100"/>
    <n v="5.9787929999999996"/>
    <n v="15.700010000000001"/>
    <n v="5.9787929999999996"/>
    <n v="21.105260000000001"/>
    <n v="28.604559999999999"/>
    <n v="21.105260000000001"/>
    <n v="11.706440000000001"/>
    <n v="10.577389999999999"/>
    <n v="11.706440000000001"/>
    <n v="61.209510000000002"/>
    <n v="45.118049999999997"/>
    <n v="61.209510000000002"/>
    <n v="22.384879999999999"/>
    <n v="33.408369999999998"/>
    <n v="22.384879999999999"/>
    <n v="51.436439999999997"/>
    <n v="47.72625"/>
    <n v="51.436439999999997"/>
    <n v="26.17868"/>
    <n v="18.865379999999998"/>
    <n v="26.17868"/>
    <n v="0"/>
    <n v="0"/>
    <n v="0"/>
    <n v="68.376069999999999"/>
    <n v="48.476939999999999"/>
    <n v="70.380009999999999"/>
    <n v="23.946539999999999"/>
    <n v="38.97316"/>
    <n v="24.64836"/>
    <n v="0"/>
    <n v="0"/>
    <n v="0"/>
    <n v="0.37393999999999999"/>
    <n v="1.03186"/>
    <n v="9.0938000000000005E-2"/>
    <n v="7.3034499999999998"/>
    <n v="11.518039999999999"/>
    <n v="4.8806950000000002"/>
    <n v="0"/>
    <n v="0"/>
    <n v="0"/>
    <n v="100"/>
    <n v="100"/>
    <n v="100"/>
    <n v="0"/>
    <n v="0"/>
    <n v="0"/>
    <n v="0"/>
    <n v="0"/>
    <n v="0"/>
    <n v="0"/>
    <n v="0"/>
    <n v="0"/>
    <b v="0"/>
    <n v="0"/>
    <b v="1"/>
    <n v="97.570880000000002"/>
    <b v="0"/>
    <n v="0"/>
    <b v="0"/>
    <n v="0"/>
    <b v="1"/>
    <n v="2.429122"/>
    <b v="0"/>
    <n v="0"/>
    <b v="0"/>
    <n v="0"/>
    <b v="0"/>
    <n v="0"/>
    <n v="0"/>
    <n v="0"/>
    <n v="0"/>
    <n v="47.403350000000003"/>
    <n v="35.416670000000003"/>
    <n v="47.118130000000001"/>
    <n v="0"/>
    <n v="0"/>
    <n v="0"/>
    <n v="52.596649999999997"/>
    <n v="64.583330000000004"/>
    <n v="52.881869999999999"/>
    <n v="0"/>
    <n v="0"/>
    <n v="0"/>
    <n v="6.940639"/>
    <n v="20.83333"/>
    <n v="7.500572"/>
    <n v="0"/>
    <n v="0"/>
    <n v="0"/>
    <n v="0"/>
    <n v="0"/>
    <n v="0"/>
    <n v="0"/>
    <n v="0"/>
    <n v="0"/>
    <n v="93.059359999999998"/>
    <n v="79.166669999999996"/>
    <n v="92.499430000000004"/>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1052630000000001"/>
    <n v="98.894739999999999"/>
    <s v="Furnace"/>
    <s v="Natural Gas"/>
    <s v="None"/>
    <s v="20+ Years"/>
    <s v="Furnace"/>
    <s v="Natural Gas"/>
    <s v="None"/>
    <s v="5-9 Years"/>
    <s v="NA"/>
    <s v="NA"/>
    <s v="NA"/>
    <s v="NA"/>
    <s v="NA"/>
    <s v="NA"/>
    <s v="NA"/>
    <s v="NA"/>
    <s v="DX - Air"/>
    <s v="20+ Years"/>
    <s v="DX - Air"/>
    <s v="5-9 Years"/>
    <s v="NA"/>
    <s v="NA"/>
    <s v="NA"/>
    <s v="NA"/>
    <s v="NA"/>
    <s v="NA"/>
    <s v="NA"/>
    <b v="1"/>
    <b v="0"/>
    <b v="0"/>
    <b v="0"/>
    <b v="0"/>
    <b v="0"/>
    <b v="0"/>
    <b v="0"/>
    <b v="0"/>
    <b v="1"/>
    <b v="1"/>
    <n v="23.201599999999999"/>
    <n v="6"/>
    <n v="6"/>
    <n v="100"/>
    <n v="0"/>
    <n v="0"/>
    <n v="0"/>
    <n v="0"/>
    <n v="100"/>
    <n v="0"/>
    <n v="0"/>
    <s v="NA"/>
    <s v="NA"/>
    <s v="NA"/>
    <s v="NA"/>
    <s v="NA"/>
    <s v="NA"/>
    <s v="NA"/>
    <s v="NA"/>
    <s v="NA"/>
    <s v="NA"/>
    <s v="NA"/>
    <s v="NA"/>
    <s v="NA"/>
    <s v="NA"/>
    <s v="NA"/>
    <s v="NA"/>
    <s v="NA"/>
    <s v="NA"/>
    <s v="NA"/>
    <s v="NA"/>
    <n v="2"/>
    <n v="1"/>
    <n v="0"/>
    <n v="0"/>
    <n v="0"/>
    <n v="0"/>
    <n v="0"/>
    <b v="0"/>
    <b v="0"/>
    <b v="0"/>
    <b v="0"/>
    <b v="0"/>
    <b v="0"/>
    <n v="0"/>
    <s v="N"/>
    <s v="N"/>
    <s v="N"/>
    <s v="N"/>
    <s v="N"/>
    <s v="N"/>
    <s v="N"/>
    <n v="0"/>
    <n v="0"/>
    <n v="0"/>
    <b v="0"/>
    <s v="N"/>
    <n v="0"/>
    <n v="0"/>
    <n v="0"/>
    <n v="0"/>
    <n v="0"/>
    <n v="0"/>
    <x v="0"/>
    <n v="0"/>
    <s v="N"/>
    <n v="0"/>
    <n v="0"/>
    <n v="0"/>
    <b v="0"/>
    <b v="0"/>
    <s v="None"/>
    <b v="0"/>
    <b v="0"/>
    <s v="None"/>
    <n v="6"/>
    <n v="7"/>
    <n v="3"/>
    <n v="2"/>
    <n v="2"/>
    <n v="4"/>
    <n v="3"/>
    <n v="4"/>
    <n v="0"/>
    <n v="0"/>
    <n v="15.9055"/>
    <n v="31.39995"/>
    <s v="model"/>
    <n v="1623490"/>
    <n v="3205025"/>
    <s v="NA"/>
    <s v="NA"/>
    <s v="NA"/>
    <s v="NA"/>
    <s v="NA"/>
    <s v="NA"/>
    <s v="NA"/>
    <s v="NA"/>
    <s v="NA"/>
    <s v="NA"/>
    <s v="NA"/>
    <s v="NA"/>
    <s v="NA"/>
    <s v="NA"/>
    <s v="NA"/>
    <s v="NA"/>
    <s v="NA"/>
    <s v="NA"/>
    <s v="NA"/>
    <s v="NA"/>
    <s v="NA"/>
    <s v="NA"/>
    <s v="NA"/>
    <s v="NA"/>
    <n v="0.20886199999999999"/>
    <n v="0.85859099999999999"/>
    <s v="model"/>
    <n v="21318.71"/>
    <n v="87637.21"/>
    <s v="NA"/>
    <s v="NA"/>
    <s v="NA"/>
    <s v="NA"/>
    <s v="NA"/>
    <s v="NA"/>
    <s v="NA"/>
    <s v="NA"/>
    <s v="NA"/>
    <s v="NA"/>
    <s v="NA"/>
    <s v="NA"/>
    <s v="NA"/>
    <s v="NA"/>
    <s v="NA"/>
    <s v="NA"/>
    <s v="NA"/>
    <s v="NA"/>
    <s v="NA"/>
    <s v="NA"/>
    <s v="NA"/>
    <s v="NA"/>
    <s v="NA"/>
    <s v="NA"/>
  </r>
  <r>
    <x v="356"/>
    <x v="2"/>
    <s v="core"/>
    <x v="6"/>
    <x v="1"/>
    <s v="&lt;20,001"/>
    <s v="rural"/>
    <n v="24"/>
    <n v="702.05409999999995"/>
    <n v="2768902"/>
    <n v="2768902"/>
    <n v="2768902"/>
    <n v="2009"/>
    <n v="2009"/>
    <s v="2004-2013"/>
    <s v="F"/>
    <m/>
    <s v="Retail Banking"/>
    <m/>
    <s v="Office"/>
    <s v="Office"/>
    <s v="Medium Office"/>
    <b v="0"/>
    <s v="Office"/>
    <n v="49"/>
    <s v="Storage - Low Bay"/>
    <n v="9"/>
    <s v="NA"/>
    <n v="0"/>
    <n v="42"/>
    <n v="0"/>
    <n v="0"/>
    <n v="3944"/>
    <n v="3944"/>
    <n v="0"/>
    <x v="4"/>
    <n v="100"/>
    <n v="0"/>
    <n v="100"/>
    <n v="100"/>
    <n v="100"/>
    <n v="0"/>
    <n v="0"/>
    <n v="1"/>
    <n v="0"/>
    <n v="18"/>
    <s v="S"/>
    <n v="0"/>
    <n v="6706"/>
    <n v="254"/>
    <s v="6000-8000 HDD"/>
    <n v="100"/>
    <n v="0"/>
    <n v="0"/>
    <s v="No"/>
    <n v="40"/>
    <n v="40"/>
    <n v="50"/>
    <n v="40"/>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260"/>
    <n v="0"/>
    <n v="18"/>
    <n v="4680"/>
    <n v="30"/>
    <n v="0"/>
    <n v="0"/>
    <n v="0"/>
    <n v="0"/>
    <n v="0"/>
    <n v="100"/>
    <n v="0"/>
    <n v="0"/>
    <n v="100"/>
    <n v="0"/>
    <n v="0"/>
    <n v="0"/>
    <n v="0"/>
    <n v="1404"/>
    <n v="0"/>
    <n v="100"/>
    <n v="0"/>
    <s v="S"/>
    <n v="0"/>
    <s v="Age of Building"/>
    <n v="0"/>
    <n v="0"/>
    <n v="100"/>
    <n v="0"/>
    <n v="100"/>
    <n v="0"/>
    <n v="0"/>
    <n v="0"/>
    <n v="0"/>
    <n v="4184.7950000000001"/>
    <n v="0"/>
    <n v="100"/>
    <n v="0"/>
    <n v="0"/>
    <b v="0"/>
    <n v="0"/>
    <n v="100"/>
    <n v="0"/>
    <n v="0"/>
    <n v="0"/>
    <n v="1.122668"/>
    <n v="1.122668"/>
    <s v="NA"/>
    <n v="0"/>
    <n v="0.59888399999999997"/>
    <n v="4427.8040000000001"/>
    <s v="NA"/>
    <n v="0"/>
    <n v="2362"/>
    <n v="9.4007210000000008"/>
    <n v="8.6319049999999997"/>
    <s v="Y"/>
    <n v="60"/>
    <n v="0"/>
    <n v="0"/>
    <n v="0"/>
    <n v="83.788619999999995"/>
    <n v="54.492260000000002"/>
    <n v="90.282830000000004"/>
    <n v="0"/>
    <n v="0"/>
    <n v="0"/>
    <n v="16.211379999999998"/>
    <n v="45.507739999999998"/>
    <n v="9.7171699999999994"/>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4.0551690000000002"/>
    <n v="10.939679999999999"/>
    <n v="4.0551690000000002"/>
    <n v="0"/>
    <n v="0"/>
    <n v="0"/>
    <n v="95.944829999999996"/>
    <n v="89.060320000000004"/>
    <n v="95.944829999999996"/>
    <n v="0"/>
    <n v="0"/>
    <n v="0"/>
    <s v="NA"/>
    <s v="NA"/>
    <s v="NA"/>
    <s v="NA"/>
    <s v="NA"/>
    <s v="NA"/>
    <s v="NA"/>
    <s v="NA"/>
    <s v="NA"/>
    <s v="NA"/>
    <s v="NA"/>
    <s v="NA"/>
    <n v="0"/>
    <n v="0"/>
    <n v="0"/>
    <n v="83.788619999999995"/>
    <n v="54.492260000000002"/>
    <n v="90.282830000000004"/>
    <n v="16.211379999999998"/>
    <n v="45.507739999999998"/>
    <n v="9.7171699999999994"/>
    <n v="0"/>
    <n v="0"/>
    <n v="0"/>
    <n v="0"/>
    <n v="0"/>
    <n v="0"/>
    <s v="NA"/>
    <s v="NA"/>
    <s v="NA"/>
    <s v="NA"/>
    <s v="NA"/>
    <s v="NA"/>
    <s v="NA"/>
    <s v="NA"/>
    <s v="NA"/>
    <s v="NA"/>
    <s v="NA"/>
    <s v="NA"/>
    <s v="NA"/>
    <s v="NA"/>
    <s v="NA"/>
    <b v="0"/>
    <n v="0"/>
    <b v="0"/>
    <n v="0"/>
    <b v="0"/>
    <n v="0"/>
    <b v="0"/>
    <n v="0"/>
    <b v="1"/>
    <n v="100"/>
    <b v="0"/>
    <n v="0"/>
    <b v="0"/>
    <n v="0"/>
    <b v="0"/>
    <n v="0"/>
    <n v="17.527519999999999"/>
    <n v="47.36842"/>
    <n v="11.38968"/>
    <n v="49.957659999999997"/>
    <n v="21.052630000000001"/>
    <n v="53.675660000000001"/>
    <n v="0"/>
    <n v="0"/>
    <n v="0"/>
    <n v="32.51482"/>
    <n v="31.578949999999999"/>
    <n v="34.934660000000001"/>
    <n v="0"/>
    <n v="0"/>
    <n v="0"/>
    <n v="0"/>
    <n v="0"/>
    <n v="0"/>
    <n v="0"/>
    <n v="0"/>
    <n v="0"/>
    <n v="17.527519999999999"/>
    <n v="47.36842"/>
    <n v="11.38968"/>
    <n v="0"/>
    <n v="0"/>
    <n v="0"/>
    <n v="82.472480000000004"/>
    <n v="52.63158"/>
    <n v="88.610320000000002"/>
    <n v="0"/>
    <n v="0"/>
    <n v="0"/>
    <n v="0"/>
    <n v="0"/>
    <n v="0"/>
    <n v="0"/>
    <n v="0"/>
    <n v="0"/>
    <b v="0"/>
    <n v="0"/>
    <b v="0"/>
    <n v="0"/>
    <b v="1"/>
    <n v="67.48518"/>
    <b v="1"/>
    <n v="32.51482"/>
    <b v="0"/>
    <n v="0"/>
    <b v="0"/>
    <n v="0"/>
    <s v="NA"/>
    <s v="NA"/>
    <s v="NA"/>
    <s v="NA"/>
    <s v="NA"/>
    <s v="NA"/>
    <s v="NA"/>
    <s v="NA"/>
    <s v="NA"/>
    <s v="NA"/>
    <s v="NA"/>
    <s v="NA"/>
    <s v="NA"/>
    <s v="NA"/>
    <s v="NA"/>
    <s v="NA"/>
    <s v="NA"/>
    <s v="NA"/>
    <s v="NA"/>
    <s v="NA"/>
    <s v="NA"/>
    <s v="NA"/>
    <s v="NA"/>
    <s v="NA"/>
    <s v="NA"/>
    <s v="NA"/>
    <s v="NA"/>
    <s v="NA"/>
    <s v="NA"/>
    <s v="NA"/>
    <s v="NA"/>
    <s v="NA"/>
    <s v="NA"/>
    <s v="NA"/>
    <s v="NA"/>
    <s v="NA"/>
    <s v="NA"/>
    <s v="CV Reheat"/>
    <s v="none"/>
    <s v="None"/>
    <s v="N"/>
    <s v="N"/>
    <s v="NA"/>
    <s v="NA"/>
    <n v="100"/>
    <n v="0"/>
    <s v="Electric Resistance"/>
    <s v="Electricity"/>
    <s v="Natural Gas"/>
    <s v="0-4 Years"/>
    <s v="None"/>
    <s v="NA"/>
    <s v="NA"/>
    <s v="NA"/>
    <s v="NA"/>
    <s v="NA"/>
    <s v="NA"/>
    <s v="NA"/>
    <s v="NA"/>
    <s v="NA"/>
    <s v="NA"/>
    <s v="NA"/>
    <s v="DX - Air"/>
    <s v="0-4 Years"/>
    <s v="None"/>
    <s v="NA"/>
    <s v="NA"/>
    <s v="NA"/>
    <s v="NA"/>
    <s v="NA"/>
    <s v="NA"/>
    <s v="NA"/>
    <s v="NA"/>
    <b v="0"/>
    <b v="0"/>
    <b v="0"/>
    <b v="0"/>
    <b v="1"/>
    <b v="0"/>
    <b v="0"/>
    <b v="1"/>
    <b v="0"/>
    <b v="1"/>
    <b v="1"/>
    <n v="15.353999999999999"/>
    <n v="4"/>
    <n v="4"/>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5"/>
    <n v="3"/>
    <n v="0"/>
    <n v="3"/>
    <n v="1"/>
    <n v="0"/>
    <n v="0"/>
    <n v="0"/>
    <n v="0"/>
    <n v="13.58065"/>
    <n v="16.248930000000001"/>
    <s v="model"/>
    <n v="53562.080000000002"/>
    <n v="64085.760000000002"/>
    <s v="NA"/>
    <s v="NA"/>
    <s v="NA"/>
    <s v="NA"/>
    <s v="NA"/>
    <s v="NA"/>
    <s v="NA"/>
    <s v="NA"/>
    <s v="NA"/>
    <s v="NA"/>
    <s v="NA"/>
    <s v="NA"/>
    <s v="NA"/>
    <s v="NA"/>
    <s v="NA"/>
    <s v="NA"/>
    <s v="NA"/>
    <s v="NA"/>
    <s v="NA"/>
    <s v="NA"/>
    <s v="NA"/>
    <s v="NA"/>
    <s v="NA"/>
    <s v="NA"/>
    <n v="0.180649"/>
    <n v="0.33059100000000002"/>
    <s v="model"/>
    <n v="712.4796"/>
    <n v="1303.8530000000001"/>
    <s v="NA"/>
    <s v="NA"/>
    <s v="NA"/>
    <s v="NA"/>
    <s v="NA"/>
    <s v="NA"/>
    <s v="NA"/>
    <s v="NA"/>
    <s v="NA"/>
    <s v="NA"/>
    <s v="NA"/>
    <s v="NA"/>
    <s v="NA"/>
    <s v="NA"/>
    <s v="NA"/>
    <s v="NA"/>
    <s v="NA"/>
    <s v="NA"/>
    <s v="NA"/>
    <s v="NA"/>
    <s v="NA"/>
    <s v="NA"/>
    <s v="NA"/>
    <s v="NA"/>
  </r>
  <r>
    <x v="357"/>
    <x v="2"/>
    <s v="core"/>
    <x v="4"/>
    <x v="1"/>
    <s v="&lt;20,001"/>
    <s v="rural"/>
    <n v="72"/>
    <n v="335.47109999999998"/>
    <n v="1337859"/>
    <n v="1337859"/>
    <n v="0"/>
    <n v="2004"/>
    <n v="2004"/>
    <s v="2004-2013"/>
    <s v="F"/>
    <m/>
    <s v="Religious Assembly"/>
    <m/>
    <s v="Other"/>
    <s v="Religious Worship"/>
    <s v="Other"/>
    <b v="0"/>
    <s v="Assembly / Recreation"/>
    <n v="66"/>
    <s v="Office"/>
    <n v="5"/>
    <s v="NA"/>
    <n v="0"/>
    <n v="29"/>
    <n v="0"/>
    <n v="0"/>
    <n v="3988"/>
    <n v="3988"/>
    <n v="0"/>
    <x v="4"/>
    <n v="100"/>
    <n v="0"/>
    <n v="100"/>
    <n v="0"/>
    <n v="0"/>
    <n v="0"/>
    <n v="0"/>
    <n v="1"/>
    <n v="0"/>
    <n v="0"/>
    <s v="S"/>
    <n v="0"/>
    <n v="4994"/>
    <n v="158"/>
    <s v="&lt; 6000 HDD"/>
    <n v="100"/>
    <n v="0"/>
    <n v="0"/>
    <s v="No"/>
    <n v="37"/>
    <n v="37"/>
    <n v="37"/>
    <n v="37"/>
    <n v="1"/>
    <n v="1"/>
    <n v="0"/>
    <s v="&lt; 40 Hrs/Wk"/>
    <n v="52"/>
    <b v="1"/>
    <b v="0"/>
    <b v="0"/>
    <b v="1"/>
    <b v="0"/>
    <b v="0"/>
    <b v="0"/>
    <b v="0"/>
    <b v="0"/>
    <s v="NA"/>
    <s v="NA"/>
    <s v="NA"/>
    <s v="NA"/>
    <s v="No"/>
    <s v="NA"/>
    <s v="NA"/>
    <s v="No"/>
    <s v="No"/>
    <s v="NA"/>
    <s v="NA"/>
    <s v="No"/>
    <s v="No"/>
    <s v="NA"/>
    <s v="NA"/>
    <s v="No"/>
    <s v="No"/>
    <s v="NA"/>
    <s v="NA"/>
    <s v="No"/>
    <s v="No"/>
    <s v="NA"/>
    <s v="NA"/>
    <s v="No"/>
    <s v="No"/>
    <s v="NA"/>
    <s v="NA"/>
    <s v="No"/>
    <s v="No"/>
    <s v="NA"/>
    <s v="NA"/>
    <s v="No"/>
    <s v="No"/>
    <s v="NA"/>
    <s v="NA"/>
    <s v="No"/>
    <n v="282"/>
    <n v="0"/>
    <n v="13"/>
    <n v="3666"/>
    <n v="15"/>
    <n v="0"/>
    <n v="100"/>
    <n v="0"/>
    <n v="0"/>
    <n v="0"/>
    <n v="0"/>
    <n v="0"/>
    <n v="0"/>
    <n v="0"/>
    <n v="100"/>
    <n v="0"/>
    <n v="0"/>
    <n v="0"/>
    <n v="549.9"/>
    <n v="0"/>
    <n v="100"/>
    <n v="0"/>
    <s v="P"/>
    <n v="50"/>
    <s v="Age of Building"/>
    <n v="100"/>
    <n v="0"/>
    <n v="0"/>
    <n v="0"/>
    <n v="0"/>
    <n v="0"/>
    <n v="0"/>
    <n v="100"/>
    <n v="0"/>
    <n v="4774.8040000000001"/>
    <n v="0"/>
    <n v="0"/>
    <n v="100"/>
    <n v="0"/>
    <b v="1"/>
    <n v="64"/>
    <n v="100"/>
    <n v="0"/>
    <n v="0"/>
    <n v="0"/>
    <n v="1.251522"/>
    <n v="1.251522"/>
    <s v="NA"/>
    <n v="0"/>
    <n v="6.9959999999999994E-2"/>
    <n v="4991.0690000000004"/>
    <s v="NA"/>
    <n v="0"/>
    <n v="279"/>
    <n v="10.72174"/>
    <n v="10.72174"/>
    <s v="Y"/>
    <n v="0"/>
    <n v="0"/>
    <n v="0"/>
    <n v="0"/>
    <n v="0"/>
    <n v="0"/>
    <n v="0"/>
    <n v="27.00104"/>
    <n v="22.91151"/>
    <n v="58.720939999999999"/>
    <n v="5.4180609999999998"/>
    <n v="16.256609999999998"/>
    <n v="6.5547519999999997"/>
    <n v="0"/>
    <n v="0"/>
    <n v="0"/>
    <n v="0"/>
    <n v="0"/>
    <n v="0"/>
    <n v="0"/>
    <n v="0"/>
    <n v="0"/>
    <n v="67.5809"/>
    <n v="60.831879999999998"/>
    <n v="34.724310000000003"/>
    <n v="0"/>
    <n v="0"/>
    <n v="0"/>
    <s v="NA"/>
    <s v="NA"/>
    <s v="NA"/>
    <s v="NA"/>
    <s v="NA"/>
    <s v="NA"/>
    <n v="100"/>
    <n v="100"/>
    <n v="100"/>
    <n v="0"/>
    <n v="0"/>
    <n v="0"/>
    <n v="0"/>
    <n v="0"/>
    <n v="0"/>
    <n v="0"/>
    <n v="0"/>
    <n v="0"/>
    <n v="0"/>
    <n v="0"/>
    <n v="0"/>
    <n v="0"/>
    <n v="0"/>
    <n v="0"/>
    <n v="100"/>
    <n v="100"/>
    <n v="100"/>
    <n v="0"/>
    <n v="0"/>
    <n v="0"/>
    <s v="NA"/>
    <s v="NA"/>
    <s v="NA"/>
    <s v="NA"/>
    <s v="NA"/>
    <s v="NA"/>
    <s v="NA"/>
    <s v="NA"/>
    <s v="NA"/>
    <s v="NA"/>
    <s v="NA"/>
    <s v="NA"/>
    <s v="NA"/>
    <s v="NA"/>
    <s v="NA"/>
    <s v="NA"/>
    <s v="NA"/>
    <s v="NA"/>
    <n v="0"/>
    <n v="0"/>
    <n v="0"/>
    <n v="100"/>
    <n v="100"/>
    <n v="100"/>
    <n v="0"/>
    <n v="0"/>
    <n v="0"/>
    <n v="0"/>
    <n v="0"/>
    <n v="0"/>
    <n v="0"/>
    <n v="0"/>
    <n v="0"/>
    <n v="27.00104"/>
    <n v="22.91151"/>
    <n v="58.720939999999999"/>
    <n v="67.5809"/>
    <n v="60.831879999999998"/>
    <n v="34.724310000000003"/>
    <n v="5.4180609999999998"/>
    <n v="16.256609999999998"/>
    <n v="6.5547519999999997"/>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0"/>
    <s v="Furnace"/>
    <s v="Propane"/>
    <s v="None"/>
    <s v="5-9 Years"/>
    <s v="None"/>
    <s v="NA"/>
    <s v="NA"/>
    <s v="NA"/>
    <s v="NA"/>
    <s v="NA"/>
    <s v="NA"/>
    <s v="NA"/>
    <s v="NA"/>
    <s v="NA"/>
    <s v="NA"/>
    <s v="NA"/>
    <s v="None"/>
    <s v="NA"/>
    <s v="None"/>
    <s v="NA"/>
    <s v="NA"/>
    <s v="NA"/>
    <s v="NA"/>
    <s v="NA"/>
    <s v="NA"/>
    <s v="NA"/>
    <s v="NA"/>
    <b v="0"/>
    <b v="0"/>
    <b v="0"/>
    <b v="0"/>
    <b v="1"/>
    <b v="0"/>
    <b v="0"/>
    <b v="0"/>
    <b v="0"/>
    <b v="0"/>
    <b v="0"/>
    <n v="117"/>
    <n v="9"/>
    <n v="9"/>
    <n v="0"/>
    <n v="100"/>
    <n v="0"/>
    <n v="0"/>
    <n v="0"/>
    <n v="0"/>
    <n v="0"/>
    <n v="100"/>
    <s v="NA"/>
    <s v="NA"/>
    <s v="NA"/>
    <s v="NA"/>
    <s v="NA"/>
    <s v="NA"/>
    <s v="NA"/>
    <s v="NA"/>
    <s v="NA"/>
    <s v="NA"/>
    <s v="NA"/>
    <s v="NA"/>
    <s v="NA"/>
    <s v="NA"/>
    <s v="NA"/>
    <s v="NA"/>
    <s v="NA"/>
    <s v="NA"/>
    <s v="NA"/>
    <s v="NA"/>
    <n v="0"/>
    <n v="0"/>
    <n v="0"/>
    <n v="1"/>
    <n v="0"/>
    <n v="0"/>
    <n v="0"/>
    <b v="0"/>
    <b v="0"/>
    <b v="0"/>
    <b v="0"/>
    <b v="1"/>
    <b v="0"/>
    <n v="345"/>
    <s v="N"/>
    <s v="N"/>
    <s v="N"/>
    <s v="N"/>
    <s v="E"/>
    <s v="N"/>
    <s v="E"/>
    <s v="NA"/>
    <s v="NA"/>
    <s v="NA"/>
    <s v="NA"/>
    <s v="NA"/>
    <s v="NA"/>
    <s v="NA"/>
    <s v="NA"/>
    <n v="0"/>
    <n v="0"/>
    <n v="0"/>
    <x v="1"/>
    <s v="NA"/>
    <s v="NA"/>
    <n v="0"/>
    <n v="0"/>
    <n v="0"/>
    <s v="NA"/>
    <s v="NA"/>
    <s v="NA"/>
    <s v="NA"/>
    <s v="NA"/>
    <s v="NA"/>
    <n v="0"/>
    <n v="0"/>
    <n v="0"/>
    <n v="0"/>
    <n v="0"/>
    <n v="9"/>
    <n v="0"/>
    <n v="0"/>
    <n v="0"/>
    <n v="0"/>
    <n v="4.7692800000000002"/>
    <n v="4.8854170000000003"/>
    <s v="actual"/>
    <n v="19019.89"/>
    <n v="19483.04"/>
    <n v="1371.9459999999999"/>
    <n v="1236.345"/>
    <n v="1447.308"/>
    <n v="1418.8520000000001"/>
    <n v="1647.9369999999999"/>
    <n v="1637"/>
    <n v="1643.587"/>
    <n v="1634.3610000000001"/>
    <n v="1650.2619999999999"/>
    <n v="1716.18"/>
    <n v="1769.8869999999999"/>
    <n v="1846.222"/>
    <n v="1577.596"/>
    <n v="1423.7370000000001"/>
    <n v="1574.171"/>
    <n v="1520.7829999999999"/>
    <n v="1580.5350000000001"/>
    <n v="1602.66"/>
    <n v="1902.146"/>
    <n v="1977.317"/>
    <n v="1652.633"/>
    <n v="1569.9"/>
    <n v="1523.9259999999999"/>
    <n v="1577.636"/>
    <s v="NA"/>
    <s v="NA"/>
    <s v="no gas"/>
    <s v="NA"/>
    <s v="NA"/>
    <s v="NA"/>
    <s v="NA"/>
    <s v="NA"/>
    <s v="NA"/>
    <s v="NA"/>
    <s v="NA"/>
    <s v="NA"/>
    <s v="NA"/>
    <s v="NA"/>
    <s v="NA"/>
    <s v="NA"/>
    <s v="NA"/>
    <s v="NA"/>
    <s v="NA"/>
    <s v="NA"/>
    <s v="NA"/>
    <s v="NA"/>
    <s v="NA"/>
    <s v="NA"/>
    <s v="NA"/>
    <s v="NA"/>
    <s v="NA"/>
    <s v="NA"/>
    <s v="NA"/>
  </r>
  <r>
    <x v="358"/>
    <x v="2"/>
    <s v="core"/>
    <x v="4"/>
    <x v="1"/>
    <s v="&lt;20,001"/>
    <s v="rural"/>
    <n v="72"/>
    <n v="335.47109999999998"/>
    <n v="2683769"/>
    <n v="2683769"/>
    <n v="2683769"/>
    <n v="2005"/>
    <n v="2005"/>
    <s v="2004-2013"/>
    <s v="F"/>
    <m/>
    <s v="Gym, Exercise"/>
    <m/>
    <s v="Other"/>
    <s v="Public Assembly"/>
    <s v="Other"/>
    <b v="0"/>
    <s v="Assembly / Recreation"/>
    <n v="100"/>
    <s v="NA"/>
    <n v="0"/>
    <s v="NA"/>
    <n v="0"/>
    <n v="0"/>
    <n v="0"/>
    <n v="0"/>
    <n v="8000"/>
    <n v="8000"/>
    <n v="0"/>
    <x v="0"/>
    <n v="100"/>
    <n v="0"/>
    <n v="0"/>
    <n v="100"/>
    <n v="0"/>
    <n v="0"/>
    <n v="0"/>
    <n v="2"/>
    <n v="0"/>
    <n v="38"/>
    <s v="S"/>
    <n v="0"/>
    <n v="5138"/>
    <n v="54"/>
    <s v="&lt; 6000 HDD"/>
    <n v="100"/>
    <n v="0"/>
    <n v="0"/>
    <s v="Yes"/>
    <n v="107"/>
    <n v="107"/>
    <n v="168"/>
    <n v="107"/>
    <n v="1"/>
    <n v="1"/>
    <n v="0"/>
    <s v="80-119 Hrs/Wk"/>
    <n v="52"/>
    <b v="1"/>
    <b v="1"/>
    <b v="0"/>
    <b v="0"/>
    <b v="0"/>
    <b v="0"/>
    <b v="0"/>
    <b v="0"/>
    <b v="0"/>
    <s v="NA"/>
    <s v="NA"/>
    <s v="NA"/>
    <s v="NA"/>
    <s v="No"/>
    <s v="NA"/>
    <s v="NA"/>
    <s v="Yes"/>
    <s v="No"/>
    <s v="NA"/>
    <s v="NA"/>
    <s v="Yes"/>
    <s v="No"/>
    <s v="NA"/>
    <s v="NA"/>
    <s v="Yes"/>
    <s v="No"/>
    <s v="NA"/>
    <s v="NA"/>
    <s v="No"/>
    <s v="No"/>
    <s v="NA"/>
    <s v="NA"/>
    <s v="No"/>
    <s v="No"/>
    <s v="NA"/>
    <s v="NA"/>
    <s v="No"/>
    <s v="No"/>
    <s v="NA"/>
    <s v="NA"/>
    <s v="No"/>
    <s v="No"/>
    <s v="NA"/>
    <s v="NA"/>
    <s v="No"/>
    <n v="320"/>
    <n v="2074"/>
    <n v="9"/>
    <n v="21546"/>
    <n v="15"/>
    <n v="0"/>
    <n v="0"/>
    <n v="0"/>
    <n v="0"/>
    <n v="100"/>
    <n v="0"/>
    <n v="0"/>
    <n v="0"/>
    <n v="0"/>
    <n v="0"/>
    <n v="0"/>
    <n v="0"/>
    <n v="100"/>
    <n v="3231.9"/>
    <n v="0"/>
    <n v="100"/>
    <n v="0"/>
    <s v="S"/>
    <n v="0"/>
    <s v="Age of Building"/>
    <n v="100"/>
    <n v="0"/>
    <n v="0"/>
    <n v="0"/>
    <n v="100"/>
    <n v="0"/>
    <n v="0"/>
    <n v="0"/>
    <n v="0"/>
    <n v="4789.1710000000003"/>
    <n v="0"/>
    <n v="100"/>
    <n v="0"/>
    <n v="0"/>
    <b v="0"/>
    <n v="0"/>
    <n v="100"/>
    <n v="0"/>
    <n v="0"/>
    <n v="0"/>
    <n v="0.985209"/>
    <n v="0.985209"/>
    <s v="NA"/>
    <n v="0"/>
    <n v="0.19412499999999999"/>
    <n v="7881.674"/>
    <s v="NA"/>
    <n v="0"/>
    <n v="1553"/>
    <n v="10.59497"/>
    <n v="12.44514"/>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65.393910000000005"/>
    <n v="74.044409999999999"/>
    <n v="65.393910000000005"/>
    <n v="34.606090000000002"/>
    <n v="25.955590000000001"/>
    <n v="34.606090000000002"/>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56.98648"/>
    <n v="27.272729999999999"/>
    <n v="56.98648"/>
    <n v="0"/>
    <n v="0"/>
    <n v="0"/>
    <n v="43.01352"/>
    <n v="72.727270000000004"/>
    <n v="43.01352"/>
    <n v="0"/>
    <n v="0"/>
    <n v="0"/>
    <n v="0"/>
    <n v="0"/>
    <n v="0"/>
    <n v="0"/>
    <n v="0"/>
    <n v="0"/>
    <n v="0"/>
    <n v="0"/>
    <n v="0"/>
    <n v="0"/>
    <n v="0"/>
    <n v="0"/>
    <n v="100"/>
    <n v="100"/>
    <n v="100"/>
    <n v="0"/>
    <n v="0"/>
    <n v="0"/>
    <n v="0"/>
    <n v="0"/>
    <n v="0"/>
    <n v="0"/>
    <n v="0"/>
    <n v="0"/>
    <b v="0"/>
    <n v="0"/>
    <b v="1"/>
    <n v="75.531229999999994"/>
    <b v="1"/>
    <n v="24.468769999999999"/>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s v="NA"/>
    <s v="NA"/>
    <s v="NA"/>
    <s v="NA"/>
    <s v="NA"/>
    <s v="NA"/>
    <s v="NA"/>
    <s v="NA"/>
    <s v="NA"/>
    <s v="NA"/>
    <s v="NA"/>
    <n v="199"/>
    <n v="1"/>
    <n v="1"/>
    <n v="100"/>
    <n v="0"/>
    <n v="0"/>
    <n v="0"/>
    <n v="0"/>
    <n v="0"/>
    <n v="100"/>
    <n v="0"/>
    <s v="NA"/>
    <s v="NA"/>
    <s v="NA"/>
    <s v="NA"/>
    <s v="NA"/>
    <s v="NA"/>
    <s v="NA"/>
    <s v="NA"/>
    <s v="NA"/>
    <s v="NA"/>
    <s v="NA"/>
    <s v="NA"/>
    <s v="NA"/>
    <s v="NA"/>
    <s v="NA"/>
    <s v="NA"/>
    <s v="NA"/>
    <s v="NA"/>
    <s v="NA"/>
    <s v="NA"/>
    <n v="0"/>
    <n v="0"/>
    <n v="0"/>
    <n v="0"/>
    <n v="2"/>
    <n v="0"/>
    <n v="0"/>
    <b v="0"/>
    <b v="0"/>
    <b v="0"/>
    <b v="0"/>
    <b v="0"/>
    <b v="0"/>
    <n v="0"/>
    <s v="N"/>
    <s v="N"/>
    <s v="N"/>
    <s v="N"/>
    <s v="N"/>
    <s v="N"/>
    <s v="N"/>
    <s v="NA"/>
    <s v="NA"/>
    <s v="NA"/>
    <b v="1"/>
    <s v="S"/>
    <n v="100"/>
    <n v="1"/>
    <n v="0"/>
    <n v="0"/>
    <n v="0"/>
    <n v="0"/>
    <x v="0"/>
    <n v="0"/>
    <s v="N"/>
    <n v="0"/>
    <n v="0"/>
    <n v="0"/>
    <b v="0"/>
    <b v="0"/>
    <s v="None"/>
    <b v="0"/>
    <b v="0"/>
    <s v="None"/>
    <n v="0"/>
    <n v="0"/>
    <n v="0"/>
    <n v="0"/>
    <n v="0"/>
    <n v="11"/>
    <n v="0"/>
    <n v="0"/>
    <n v="0"/>
    <n v="0"/>
    <n v="15.40873"/>
    <n v="16.2425"/>
    <s v="actual"/>
    <n v="123269.8"/>
    <n v="129940"/>
    <n v="8917.3279999999995"/>
    <n v="8180.6030000000001"/>
    <n v="9126.8970000000008"/>
    <n v="9005.5169999999998"/>
    <n v="10655.17"/>
    <n v="11809.61"/>
    <n v="12822.11"/>
    <n v="12274.25"/>
    <n v="10505.06"/>
    <n v="9805.7759999999998"/>
    <n v="10014.11"/>
    <n v="10153.39"/>
    <n v="10390.77"/>
    <n v="9385.2119999999995"/>
    <n v="10390.77"/>
    <n v="10055.58"/>
    <n v="10390.77"/>
    <n v="10759.01"/>
    <n v="12782.43"/>
    <n v="13907.91"/>
    <n v="11040.38"/>
    <n v="10390.77"/>
    <n v="10055.58"/>
    <n v="10390.77"/>
    <n v="0.11415699999999999"/>
    <n v="0.148539"/>
    <s v="actual"/>
    <n v="913.25840000000005"/>
    <n v="1188.3150000000001"/>
    <n v="271.96429999999998"/>
    <n v="181.77420000000001"/>
    <n v="116.5017"/>
    <n v="38.633229999999998"/>
    <n v="19.57367"/>
    <n v="21.39603"/>
    <n v="15.12121"/>
    <n v="17.730160000000001"/>
    <n v="27.619050000000001"/>
    <n v="41.058199999999999"/>
    <n v="86.316730000000007"/>
    <n v="75.569980000000001"/>
    <n v="177.39160000000001"/>
    <n v="146.1688"/>
    <n v="139.69300000000001"/>
    <n v="105.6948"/>
    <n v="72.390559999999994"/>
    <n v="43.249310000000001"/>
    <n v="23.590530000000001"/>
    <n v="22.434139999999999"/>
    <n v="44.868270000000003"/>
    <n v="96.443650000000005"/>
    <n v="141.0806"/>
    <n v="175.31"/>
  </r>
  <r>
    <x v="359"/>
    <x v="2"/>
    <s v="core"/>
    <x v="11"/>
    <x v="0"/>
    <s v="&lt;5,001"/>
    <s v="rural"/>
    <n v="17"/>
    <n v="115.53279999999999"/>
    <n v="352952.8"/>
    <n v="275303.2"/>
    <n v="275303.2"/>
    <n v="1980"/>
    <n v="1980"/>
    <s v="Pre-1980"/>
    <s v="F"/>
    <m/>
    <s v="Gas Station With A Convenience Store"/>
    <m/>
    <s v="Grocery"/>
    <s v="Food Sales"/>
    <s v="MiniMart"/>
    <b v="0"/>
    <s v="Sales"/>
    <n v="56"/>
    <s v="Other"/>
    <n v="22"/>
    <s v="Storage - Low Bay"/>
    <n v="16"/>
    <n v="0"/>
    <n v="0"/>
    <n v="0"/>
    <n v="3055"/>
    <n v="3055"/>
    <n v="0"/>
    <x v="4"/>
    <n v="78"/>
    <n v="0"/>
    <n v="0"/>
    <n v="78"/>
    <n v="0"/>
    <n v="22"/>
    <n v="0"/>
    <n v="1"/>
    <n v="0"/>
    <n v="0"/>
    <s v="S"/>
    <n v="0"/>
    <n v="6236"/>
    <n v="400"/>
    <s v="6000-8000 HDD"/>
    <n v="100"/>
    <n v="0"/>
    <n v="0"/>
    <s v="No"/>
    <n v="135"/>
    <n v="135"/>
    <n v="168"/>
    <n v="168"/>
    <n v="1"/>
    <n v="1"/>
    <n v="0"/>
    <s v="120-168 Hrs/Wk"/>
    <n v="52"/>
    <b v="1"/>
    <b v="0"/>
    <b v="0"/>
    <b v="0"/>
    <b v="0"/>
    <b v="0"/>
    <b v="0"/>
    <b v="0"/>
    <b v="0"/>
    <s v="NA"/>
    <s v="NA"/>
    <s v="NA"/>
    <s v="NA"/>
    <s v="No"/>
    <s v="NA"/>
    <s v="NA"/>
    <s v="No"/>
    <s v="No"/>
    <s v="NA"/>
    <s v="NA"/>
    <s v="No"/>
    <s v="No"/>
    <s v="NA"/>
    <s v="NA"/>
    <s v="No"/>
    <s v="Yes"/>
    <n v="0"/>
    <n v="25"/>
    <s v="No"/>
    <s v="Unknown"/>
    <s v="NA"/>
    <s v="NA"/>
    <s v="No"/>
    <s v="Unknown"/>
    <s v="NA"/>
    <s v="NA"/>
    <s v="No"/>
    <s v="No"/>
    <s v="NA"/>
    <s v="NA"/>
    <s v="No"/>
    <s v="Unknown"/>
    <s v="NA"/>
    <s v="NA"/>
    <s v="No"/>
    <n v="238"/>
    <n v="0"/>
    <s v="NA"/>
    <n v="2548.0740000000001"/>
    <n v="25.227370000000001"/>
    <n v="0"/>
    <n v="100"/>
    <n v="0"/>
    <n v="0"/>
    <n v="0"/>
    <n v="0"/>
    <n v="0"/>
    <n v="0"/>
    <n v="0"/>
    <n v="0"/>
    <n v="100"/>
    <n v="0"/>
    <n v="0"/>
    <n v="642.81209999999999"/>
    <n v="100"/>
    <n v="0"/>
    <n v="0"/>
    <s v="S"/>
    <n v="5"/>
    <s v="Age of Building"/>
    <n v="100"/>
    <n v="0"/>
    <n v="0"/>
    <n v="0"/>
    <n v="100"/>
    <n v="0"/>
    <n v="0"/>
    <n v="0"/>
    <n v="0"/>
    <n v="3055"/>
    <n v="100"/>
    <n v="0"/>
    <n v="0"/>
    <n v="0"/>
    <b v="0"/>
    <n v="0"/>
    <n v="100"/>
    <n v="0"/>
    <n v="0"/>
    <n v="0"/>
    <n v="1.5035210000000001"/>
    <n v="1.5035210000000001"/>
    <s v="NA"/>
    <n v="1.473E-2"/>
    <n v="0.87921400000000005"/>
    <n v="4593.2560000000003"/>
    <s v="NA"/>
    <n v="45"/>
    <n v="2686"/>
    <n v="9.8317619999999994"/>
    <n v="9.8317619999999994"/>
    <s v="Y"/>
    <n v="25"/>
    <n v="0"/>
    <n v="0"/>
    <n v="0"/>
    <n v="0"/>
    <n v="0"/>
    <n v="0"/>
    <n v="91.588080000000005"/>
    <n v="75.326279999999997"/>
    <n v="97.286900000000003"/>
    <n v="1.770932"/>
    <n v="10.966100000000001"/>
    <n v="1.046446"/>
    <n v="0"/>
    <n v="0"/>
    <n v="0"/>
    <n v="0"/>
    <n v="0"/>
    <n v="0"/>
    <n v="0"/>
    <n v="0"/>
    <n v="0"/>
    <n v="6.6409929999999999"/>
    <n v="13.70762"/>
    <n v="1.6666540000000001"/>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91.588080000000005"/>
    <n v="75.326279999999997"/>
    <n v="97.286900000000003"/>
    <n v="0"/>
    <n v="0"/>
    <n v="0"/>
    <n v="0"/>
    <n v="0"/>
    <n v="0"/>
    <n v="8.4119250000000001"/>
    <n v="24.673719999999999"/>
    <n v="2.713101"/>
    <s v="NA"/>
    <s v="NA"/>
    <s v="NA"/>
    <s v="NA"/>
    <s v="NA"/>
    <s v="NA"/>
    <s v="NA"/>
    <s v="NA"/>
    <s v="NA"/>
    <s v="NA"/>
    <s v="NA"/>
    <s v="NA"/>
    <s v="NA"/>
    <s v="NA"/>
    <s v="NA"/>
    <b v="0"/>
    <n v="0"/>
    <b v="0"/>
    <n v="0"/>
    <b v="0"/>
    <n v="0"/>
    <b v="0"/>
    <n v="0"/>
    <b v="1"/>
    <n v="100"/>
    <b v="0"/>
    <n v="0"/>
    <b v="0"/>
    <n v="0"/>
    <b v="0"/>
    <n v="0"/>
    <n v="100"/>
    <n v="100"/>
    <n v="100"/>
    <n v="0"/>
    <n v="0"/>
    <n v="0"/>
    <n v="0"/>
    <n v="0"/>
    <n v="0"/>
    <n v="0"/>
    <n v="0"/>
    <n v="0"/>
    <n v="0"/>
    <n v="0"/>
    <n v="0"/>
    <n v="0"/>
    <n v="0"/>
    <n v="0"/>
    <n v="100"/>
    <n v="100"/>
    <n v="10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78"/>
    <n v="0"/>
    <s v="Heat Pump"/>
    <s v="Electricity"/>
    <s v="None"/>
    <s v="20+ Years"/>
    <s v="None"/>
    <s v="NA"/>
    <s v="NA"/>
    <s v="NA"/>
    <s v="NA"/>
    <s v="NA"/>
    <s v="NA"/>
    <s v="NA"/>
    <s v="NA"/>
    <s v="NA"/>
    <s v="NA"/>
    <s v="NA"/>
    <s v="DX - Air"/>
    <s v="20+ Years"/>
    <s v="None"/>
    <s v="NA"/>
    <s v="NA"/>
    <s v="NA"/>
    <s v="NA"/>
    <s v="NA"/>
    <s v="NA"/>
    <s v="NA"/>
    <s v="NA"/>
    <b v="0"/>
    <b v="0"/>
    <b v="0"/>
    <b v="0"/>
    <b v="0"/>
    <b v="0"/>
    <b v="1"/>
    <b v="0"/>
    <b v="0"/>
    <b v="0"/>
    <b v="0"/>
    <n v="28.118690000000001"/>
    <s v="NA"/>
    <s v="NA"/>
    <n v="0"/>
    <n v="0"/>
    <n v="0"/>
    <n v="0"/>
    <n v="0"/>
    <n v="100"/>
    <n v="0"/>
    <n v="0"/>
    <s v="NA"/>
    <s v="NA"/>
    <s v="NA"/>
    <s v="NA"/>
    <s v="NA"/>
    <s v="NA"/>
    <s v="NA"/>
    <s v="NA"/>
    <s v="NA"/>
    <b v="0"/>
    <n v="0"/>
    <s v="NA"/>
    <s v="NA"/>
    <b v="0"/>
    <n v="0"/>
    <s v="NA"/>
    <b v="1"/>
    <n v="337"/>
    <n v="100"/>
    <s v="CFL"/>
    <n v="0"/>
    <n v="0"/>
    <n v="5"/>
    <n v="1"/>
    <n v="2"/>
    <n v="0"/>
    <n v="1"/>
    <b v="0"/>
    <b v="1"/>
    <b v="0"/>
    <b v="0"/>
    <b v="0"/>
    <b v="0"/>
    <n v="191"/>
    <s v="N"/>
    <s v="E"/>
    <s v="E"/>
    <s v="N"/>
    <s v="N"/>
    <s v="N"/>
    <s v="N"/>
    <n v="0"/>
    <n v="0"/>
    <n v="0"/>
    <s v="NA"/>
    <s v="NA"/>
    <s v="NA"/>
    <s v="NA"/>
    <s v="NA"/>
    <n v="0"/>
    <n v="0"/>
    <n v="0"/>
    <x v="1"/>
    <s v="NA"/>
    <s v="NA"/>
    <n v="0"/>
    <n v="0"/>
    <n v="0"/>
    <s v="NA"/>
    <s v="NA"/>
    <s v="NA"/>
    <s v="NA"/>
    <s v="NA"/>
    <s v="NA"/>
    <n v="2"/>
    <n v="2"/>
    <n v="0"/>
    <n v="0"/>
    <n v="2"/>
    <n v="2"/>
    <n v="0"/>
    <n v="0"/>
    <n v="0"/>
    <n v="0"/>
    <n v="118.5192"/>
    <n v="115.0548"/>
    <s v="actual"/>
    <n v="362076.1"/>
    <n v="351492.5"/>
    <n v="29981.040000000001"/>
    <n v="29333.54"/>
    <n v="26969.59"/>
    <n v="26077.57"/>
    <n v="28296.55"/>
    <n v="29018.46"/>
    <n v="33476.71"/>
    <n v="34060.5"/>
    <n v="30724.32"/>
    <n v="30342.86"/>
    <n v="30578.43"/>
    <n v="33216.49"/>
    <n v="32646.62"/>
    <n v="28441.49"/>
    <n v="30131.34"/>
    <n v="27996.78"/>
    <n v="27699.3"/>
    <n v="27020.080000000002"/>
    <n v="29605.91"/>
    <n v="29532"/>
    <n v="27209.48"/>
    <n v="28746.38"/>
    <n v="29946.9"/>
    <n v="32516.2"/>
    <s v="NA"/>
    <s v="NA"/>
    <s v="no gas"/>
    <s v="NA"/>
    <s v="NA"/>
    <s v="NA"/>
    <s v="NA"/>
    <s v="NA"/>
    <s v="NA"/>
    <s v="NA"/>
    <s v="NA"/>
    <s v="NA"/>
    <s v="NA"/>
    <s v="NA"/>
    <s v="NA"/>
    <s v="NA"/>
    <s v="NA"/>
    <s v="NA"/>
    <s v="NA"/>
    <s v="NA"/>
    <s v="NA"/>
    <s v="NA"/>
    <s v="NA"/>
    <s v="NA"/>
    <s v="NA"/>
    <s v="NA"/>
    <s v="NA"/>
    <s v="NA"/>
    <s v="NA"/>
  </r>
  <r>
    <x v="360"/>
    <x v="2"/>
    <s v="core"/>
    <x v="11"/>
    <x v="0"/>
    <s v="5,001+"/>
    <s v="rural"/>
    <n v="18"/>
    <n v="59.73836"/>
    <n v="519305.6"/>
    <n v="207722.2"/>
    <n v="207722.2"/>
    <n v="1945"/>
    <n v="1945"/>
    <s v="Pre-1980"/>
    <s v="F"/>
    <m/>
    <s v="Grocery (&gt; 5000sf)"/>
    <m/>
    <s v="Grocery"/>
    <s v="Food Sales"/>
    <s v="Supermarket"/>
    <b v="0"/>
    <s v="Storage - Low Bay"/>
    <n v="60"/>
    <s v="Sales"/>
    <n v="40"/>
    <s v="NA"/>
    <n v="0"/>
    <n v="0"/>
    <n v="0"/>
    <n v="0"/>
    <n v="8693"/>
    <n v="8693"/>
    <n v="0"/>
    <x v="0"/>
    <n v="40"/>
    <n v="0"/>
    <n v="0"/>
    <n v="40"/>
    <n v="0"/>
    <n v="0"/>
    <n v="60"/>
    <n v="1"/>
    <n v="0"/>
    <n v="0"/>
    <s v="S"/>
    <n v="0"/>
    <n v="6033"/>
    <n v="552"/>
    <s v="6000-8000 HDD"/>
    <n v="100"/>
    <n v="0"/>
    <n v="0"/>
    <s v="No"/>
    <n v="69"/>
    <n v="76"/>
    <n v="76"/>
    <n v="76"/>
    <n v="1"/>
    <n v="1"/>
    <n v="0"/>
    <s v="60-79 Hrs/Wk"/>
    <n v="52"/>
    <b v="1"/>
    <b v="1"/>
    <b v="0"/>
    <b v="0"/>
    <b v="0"/>
    <b v="0"/>
    <b v="0"/>
    <b v="0"/>
    <b v="0"/>
    <s v="NA"/>
    <s v="NA"/>
    <s v="NA"/>
    <s v="NA"/>
    <s v="Yes"/>
    <n v="8"/>
    <n v="100"/>
    <s v="No"/>
    <s v="Yes"/>
    <n v="8"/>
    <n v="100"/>
    <s v="No"/>
    <s v="No"/>
    <s v="NA"/>
    <s v="NA"/>
    <s v="No"/>
    <s v="No"/>
    <s v="NA"/>
    <s v="NA"/>
    <s v="No"/>
    <s v="No"/>
    <s v="NA"/>
    <s v="NA"/>
    <s v="No"/>
    <s v="Yes"/>
    <n v="16"/>
    <n v="100"/>
    <s v="No"/>
    <s v="No"/>
    <s v="NA"/>
    <s v="NA"/>
    <s v="No"/>
    <s v="No"/>
    <s v="NA"/>
    <s v="NA"/>
    <s v="No"/>
    <n v="340"/>
    <n v="0"/>
    <n v="10"/>
    <n v="3400"/>
    <n v="20"/>
    <n v="0"/>
    <n v="0"/>
    <n v="100"/>
    <n v="0"/>
    <n v="0"/>
    <n v="0"/>
    <n v="0"/>
    <n v="0"/>
    <n v="0"/>
    <n v="0"/>
    <n v="100"/>
    <n v="0"/>
    <n v="0"/>
    <n v="680"/>
    <n v="100"/>
    <n v="0"/>
    <n v="0"/>
    <s v="P"/>
    <n v="10.625"/>
    <s v="Age of Building"/>
    <n v="100"/>
    <n v="0"/>
    <n v="0"/>
    <n v="0"/>
    <n v="100"/>
    <n v="0"/>
    <n v="0"/>
    <n v="0"/>
    <n v="0"/>
    <n v="9551.7780000000002"/>
    <n v="0"/>
    <n v="100"/>
    <n v="0"/>
    <n v="0"/>
    <b v="0"/>
    <n v="0"/>
    <n v="100"/>
    <n v="0"/>
    <n v="0"/>
    <n v="0"/>
    <n v="0.74352399999999996"/>
    <n v="0.74352399999999996"/>
    <s v="NA"/>
    <n v="0"/>
    <n v="4.6013999999999999E-2"/>
    <n v="6463.4530000000004"/>
    <s v="NA"/>
    <n v="0"/>
    <n v="400"/>
    <n v="12.15202"/>
    <n v="12.86978"/>
    <s v="Y"/>
    <n v="10"/>
    <n v="0"/>
    <n v="0"/>
    <n v="0"/>
    <n v="49.199860000000001"/>
    <n v="69.689019999999999"/>
    <n v="51.138710000000003"/>
    <n v="45.835909999999998"/>
    <n v="24.265940000000001"/>
    <n v="47.642200000000003"/>
    <n v="0"/>
    <n v="0"/>
    <n v="0"/>
    <n v="0"/>
    <n v="0"/>
    <n v="0"/>
    <n v="0"/>
    <n v="0"/>
    <n v="0"/>
    <n v="0"/>
    <n v="0"/>
    <n v="0"/>
    <n v="4.9642330000000001"/>
    <n v="6.0450410000000003"/>
    <n v="1.2190879999999999"/>
    <n v="0"/>
    <n v="0"/>
    <n v="0"/>
    <n v="0"/>
    <n v="0"/>
    <n v="0"/>
    <n v="100"/>
    <n v="100"/>
    <n v="100"/>
    <s v="NA"/>
    <s v="NA"/>
    <s v="NA"/>
    <s v="NA"/>
    <s v="NA"/>
    <s v="NA"/>
    <s v="NA"/>
    <s v="NA"/>
    <s v="NA"/>
    <s v="NA"/>
    <s v="NA"/>
    <s v="NA"/>
    <s v="NA"/>
    <s v="NA"/>
    <s v="NA"/>
    <s v="NA"/>
    <s v="NA"/>
    <s v="NA"/>
    <s v="NA"/>
    <s v="NA"/>
    <s v="NA"/>
    <s v="NA"/>
    <s v="NA"/>
    <s v="NA"/>
    <s v="NA"/>
    <s v="NA"/>
    <s v="NA"/>
    <s v="NA"/>
    <s v="NA"/>
    <s v="NA"/>
    <n v="0"/>
    <n v="0"/>
    <n v="0"/>
    <n v="78.752099999999999"/>
    <n v="87.20393"/>
    <n v="78.752099999999999"/>
    <n v="0"/>
    <n v="0"/>
    <n v="0"/>
    <n v="21.247900000000001"/>
    <n v="12.79607"/>
    <n v="21.247900000000001"/>
    <n v="0"/>
    <n v="0"/>
    <n v="0"/>
    <n v="65.901439999999994"/>
    <n v="68.993009999999998"/>
    <n v="65.901439999999994"/>
    <n v="34.098559999999999"/>
    <n v="31.006989999999998"/>
    <n v="34.098559999999999"/>
    <n v="0"/>
    <n v="0"/>
    <n v="0"/>
    <n v="1.784219"/>
    <n v="1.5219819999999999"/>
    <n v="1.8545320000000001"/>
    <n v="93.251549999999995"/>
    <n v="92.432980000000001"/>
    <n v="96.926379999999995"/>
    <n v="0"/>
    <n v="0"/>
    <n v="0"/>
    <n v="0"/>
    <n v="0"/>
    <n v="0"/>
    <n v="4.9642330000000001"/>
    <n v="6.0450410000000003"/>
    <n v="1.2190879999999999"/>
    <n v="0"/>
    <n v="0"/>
    <n v="0"/>
    <n v="100"/>
    <n v="100"/>
    <n v="100"/>
    <n v="0"/>
    <n v="0"/>
    <n v="0"/>
    <n v="0"/>
    <n v="0"/>
    <n v="0"/>
    <n v="0"/>
    <n v="0"/>
    <n v="0"/>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40"/>
    <s v="Furnace"/>
    <s v="Natural Gas"/>
    <s v="None"/>
    <s v="20+ Years"/>
    <s v="None"/>
    <s v="NA"/>
    <s v="NA"/>
    <s v="NA"/>
    <s v="NA"/>
    <s v="NA"/>
    <s v="NA"/>
    <s v="NA"/>
    <s v="NA"/>
    <s v="NA"/>
    <s v="NA"/>
    <s v="NA"/>
    <s v="DX - Air"/>
    <s v="0-4 Years"/>
    <s v="None"/>
    <s v="NA"/>
    <s v="NA"/>
    <s v="NA"/>
    <s v="NA"/>
    <s v="NA"/>
    <s v="NA"/>
    <s v="NA"/>
    <s v="NA"/>
    <b v="0"/>
    <b v="0"/>
    <b v="0"/>
    <b v="0"/>
    <b v="0"/>
    <b v="0"/>
    <b v="1"/>
    <b v="0"/>
    <b v="0"/>
    <b v="0"/>
    <b v="0"/>
    <n v="6.8239999999999998"/>
    <s v="NA"/>
    <s v="NA"/>
    <n v="100"/>
    <n v="0"/>
    <n v="0"/>
    <n v="0"/>
    <n v="0"/>
    <n v="100"/>
    <n v="0"/>
    <n v="0"/>
    <s v="NA"/>
    <s v="NA"/>
    <s v="NA"/>
    <s v="NA"/>
    <s v="NA"/>
    <s v="NA"/>
    <s v="NA"/>
    <s v="NA"/>
    <s v="NA"/>
    <b v="1"/>
    <n v="50"/>
    <n v="84"/>
    <s v="LED"/>
    <b v="1"/>
    <n v="225"/>
    <s v="LED"/>
    <b v="0"/>
    <n v="0"/>
    <s v="NA"/>
    <s v="NA"/>
    <n v="0"/>
    <n v="0"/>
    <n v="9"/>
    <n v="1"/>
    <n v="0"/>
    <n v="0"/>
    <n v="4"/>
    <b v="1"/>
    <b v="0"/>
    <b v="0"/>
    <b v="0"/>
    <b v="0"/>
    <b v="0"/>
    <n v="150"/>
    <s v="N"/>
    <s v="E"/>
    <s v="N"/>
    <s v="N"/>
    <s v="N"/>
    <s v="E"/>
    <s v="N"/>
    <n v="0"/>
    <n v="0"/>
    <n v="1"/>
    <b v="0"/>
    <s v="N"/>
    <n v="0"/>
    <n v="0"/>
    <n v="0"/>
    <n v="0"/>
    <n v="0"/>
    <n v="0"/>
    <x v="0"/>
    <n v="0"/>
    <s v="N"/>
    <n v="0"/>
    <n v="0"/>
    <n v="0"/>
    <b v="0"/>
    <b v="0"/>
    <s v="None"/>
    <b v="0"/>
    <b v="0"/>
    <s v="None"/>
    <n v="3"/>
    <n v="0"/>
    <n v="0"/>
    <n v="0"/>
    <n v="0"/>
    <n v="2"/>
    <n v="0"/>
    <n v="0"/>
    <n v="0"/>
    <n v="0"/>
    <n v="23.772010000000002"/>
    <n v="24.749320000000001"/>
    <s v="actual"/>
    <n v="206650.1"/>
    <n v="215145.8"/>
    <n v="16001.45"/>
    <n v="14867.07"/>
    <n v="17065.93"/>
    <n v="17052"/>
    <n v="18133.099999999999"/>
    <n v="17897.22"/>
    <n v="19690.32"/>
    <n v="20315.349999999999"/>
    <n v="17978.48"/>
    <n v="16623.45"/>
    <n v="15425.71"/>
    <n v="15600"/>
    <n v="17985.53"/>
    <n v="16244.99"/>
    <n v="17985.53"/>
    <n v="17405.349999999999"/>
    <n v="18071.27"/>
    <n v="17858.560000000001"/>
    <n v="19259.43"/>
    <n v="19185.939999999999"/>
    <n v="17772.82"/>
    <n v="17985.53"/>
    <n v="17405.349999999999"/>
    <n v="17985.53"/>
    <n v="7.6061000000000004E-2"/>
    <n v="0.123123"/>
    <s v="actual"/>
    <n v="661.19939999999997"/>
    <n v="1070.3109999999999"/>
    <n v="148.2278"/>
    <n v="89.131469999999993"/>
    <n v="26.93103"/>
    <n v="6"/>
    <n v="0"/>
    <n v="0"/>
    <n v="0"/>
    <n v="0"/>
    <n v="0.82758600000000004"/>
    <n v="4.5517240000000001"/>
    <n v="133.1661"/>
    <n v="252.36359999999999"/>
    <n v="194.08580000000001"/>
    <n v="145.29830000000001"/>
    <n v="122.05759999999999"/>
    <n v="83.204989999999995"/>
    <n v="46.481250000000003"/>
    <n v="18.805389999999999"/>
    <n v="4.9674620000000003"/>
    <n v="5.1448710000000002"/>
    <n v="28.208089999999999"/>
    <n v="83.204989999999995"/>
    <n v="144.76599999999999"/>
    <n v="194.08580000000001"/>
  </r>
  <r>
    <x v="361"/>
    <x v="2"/>
    <s v="core"/>
    <x v="7"/>
    <x v="0"/>
    <s v="&lt;20,001"/>
    <s v="rural"/>
    <n v="87"/>
    <n v="285.81290000000001"/>
    <n v="4448678"/>
    <n v="4448678"/>
    <n v="4448678"/>
    <n v="1973"/>
    <n v="1973"/>
    <s v="Pre-1980"/>
    <s v="F"/>
    <s v="Other"/>
    <s v="Other"/>
    <s v="Other"/>
    <s v="Other"/>
    <s v="Other"/>
    <s v="Other"/>
    <b v="0"/>
    <s v="Sales"/>
    <n v="47"/>
    <s v="Storage - Low Bay"/>
    <n v="47"/>
    <s v="Office"/>
    <n v="6"/>
    <n v="0"/>
    <n v="0"/>
    <n v="0"/>
    <n v="15565"/>
    <n v="15565"/>
    <n v="0"/>
    <x v="0"/>
    <n v="100"/>
    <n v="0"/>
    <n v="0"/>
    <n v="100"/>
    <n v="0"/>
    <n v="0"/>
    <n v="0"/>
    <n v="1"/>
    <n v="0"/>
    <n v="0"/>
    <s v="S"/>
    <n v="0"/>
    <n v="6706"/>
    <n v="254"/>
    <s v="6000-8000 HDD"/>
    <n v="0"/>
    <n v="100"/>
    <n v="1"/>
    <s v="No"/>
    <n v="54.5"/>
    <n v="73"/>
    <n v="168"/>
    <n v="73"/>
    <n v="1"/>
    <n v="1"/>
    <n v="0"/>
    <s v="50-59 Hrs/Wk"/>
    <n v="52"/>
    <b v="1"/>
    <b v="1"/>
    <b v="0"/>
    <b v="0"/>
    <b v="0"/>
    <b v="0"/>
    <b v="0"/>
    <b v="0"/>
    <b v="0"/>
    <s v="NA"/>
    <s v="NA"/>
    <s v="NA"/>
    <s v="NA"/>
    <s v="Yes"/>
    <n v="1"/>
    <n v="100"/>
    <s v="No"/>
    <s v="Yes"/>
    <n v="1"/>
    <n v="100"/>
    <s v="No"/>
    <s v="Yes"/>
    <n v="1"/>
    <n v="100"/>
    <s v="No"/>
    <s v="No"/>
    <s v="NA"/>
    <s v="NA"/>
    <s v="No"/>
    <s v="No"/>
    <s v="NA"/>
    <s v="NA"/>
    <s v="No"/>
    <s v="No"/>
    <s v="NA"/>
    <s v="NA"/>
    <s v="No"/>
    <s v="No"/>
    <s v="NA"/>
    <s v="NA"/>
    <s v="No"/>
    <s v="No"/>
    <s v="NA"/>
    <s v="NA"/>
    <s v="No"/>
    <n v="427"/>
    <n v="0"/>
    <n v="16"/>
    <n v="6832"/>
    <n v="10"/>
    <n v="0"/>
    <n v="0"/>
    <n v="100"/>
    <n v="0"/>
    <n v="0"/>
    <n v="0"/>
    <n v="0"/>
    <n v="0"/>
    <n v="0"/>
    <n v="0"/>
    <n v="100"/>
    <n v="0"/>
    <n v="0"/>
    <n v="683.2"/>
    <n v="50"/>
    <n v="50"/>
    <n v="0"/>
    <s v="S"/>
    <n v="41.5"/>
    <s v="Age of Building"/>
    <n v="100"/>
    <n v="0"/>
    <n v="0"/>
    <n v="0"/>
    <n v="0"/>
    <n v="100"/>
    <n v="0"/>
    <n v="0"/>
    <n v="0"/>
    <n v="15565"/>
    <n v="100"/>
    <n v="0"/>
    <n v="0"/>
    <n v="0"/>
    <b v="0"/>
    <n v="0"/>
    <n v="100"/>
    <n v="0"/>
    <n v="0"/>
    <n v="0"/>
    <n v="1.41029"/>
    <n v="1.41029"/>
    <s v="NA"/>
    <n v="0"/>
    <n v="7.8587000000000004E-2"/>
    <n v="21951.17"/>
    <s v="NA"/>
    <n v="0"/>
    <n v="1223.2"/>
    <n v="10.87457"/>
    <n v="10.87457"/>
    <s v="Y"/>
    <s v="NA"/>
    <n v="0"/>
    <n v="0"/>
    <n v="0"/>
    <n v="99.584549999999993"/>
    <n v="98.255049999999997"/>
    <n v="99.768460000000005"/>
    <n v="0"/>
    <n v="0"/>
    <n v="0"/>
    <n v="0.41545199999999999"/>
    <n v="1.744945"/>
    <n v="0.2315379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5.6229310000000003"/>
    <n v="8.8796719999999993"/>
    <n v="5.6229310000000003"/>
    <n v="51.892980000000001"/>
    <n v="54.632559999999998"/>
    <n v="51.892980000000001"/>
    <n v="42.484079999999999"/>
    <n v="36.487769999999998"/>
    <n v="42.484079999999999"/>
    <s v="NA"/>
    <s v="NA"/>
    <s v="NA"/>
    <s v="NA"/>
    <s v="NA"/>
    <s v="NA"/>
    <s v="NA"/>
    <s v="NA"/>
    <s v="NA"/>
    <s v="NA"/>
    <s v="NA"/>
    <s v="NA"/>
    <n v="0"/>
    <n v="0"/>
    <n v="0"/>
    <n v="99.584549999999993"/>
    <n v="98.255049999999997"/>
    <n v="99.768460000000005"/>
    <n v="0"/>
    <n v="0"/>
    <n v="0"/>
    <n v="0"/>
    <n v="0"/>
    <n v="0"/>
    <n v="0.41545199999999999"/>
    <n v="1.744945"/>
    <n v="0.23153799999999999"/>
    <s v="NA"/>
    <s v="NA"/>
    <s v="NA"/>
    <s v="NA"/>
    <s v="NA"/>
    <s v="NA"/>
    <s v="NA"/>
    <s v="NA"/>
    <s v="NA"/>
    <s v="NA"/>
    <s v="NA"/>
    <s v="NA"/>
    <s v="NA"/>
    <s v="NA"/>
    <s v="NA"/>
    <b v="0"/>
    <n v="0"/>
    <b v="0"/>
    <n v="0"/>
    <b v="0"/>
    <n v="0"/>
    <b v="0"/>
    <n v="0"/>
    <b v="1"/>
    <n v="100"/>
    <b v="0"/>
    <n v="0"/>
    <b v="0"/>
    <n v="0"/>
    <b v="0"/>
    <n v="0"/>
    <n v="100"/>
    <n v="100"/>
    <n v="100"/>
    <n v="0"/>
    <n v="0"/>
    <n v="0"/>
    <n v="0"/>
    <n v="0"/>
    <n v="0"/>
    <n v="0"/>
    <n v="0"/>
    <n v="0"/>
    <n v="0"/>
    <n v="0"/>
    <n v="0"/>
    <n v="89.208629999999999"/>
    <n v="80"/>
    <n v="97.221379999999996"/>
    <n v="0"/>
    <n v="0"/>
    <n v="0"/>
    <n v="0"/>
    <n v="0"/>
    <n v="0"/>
    <n v="0"/>
    <n v="0"/>
    <n v="0"/>
    <n v="0"/>
    <n v="10"/>
    <n v="0"/>
    <n v="0"/>
    <n v="0"/>
    <n v="0"/>
    <n v="10.791370000000001"/>
    <n v="10"/>
    <n v="2.7786149999999998"/>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6"/>
    <n v="94"/>
    <s v="Furnace"/>
    <s v="Natural Gas"/>
    <s v="None"/>
    <s v="10-19 Years"/>
    <s v="Heat Pump"/>
    <s v="Electricity"/>
    <s v="None"/>
    <s v="20+ Years"/>
    <s v="NA"/>
    <s v="NA"/>
    <s v="NA"/>
    <s v="NA"/>
    <s v="NA"/>
    <s v="NA"/>
    <s v="NA"/>
    <s v="NA"/>
    <s v="DX - Air"/>
    <s v="10-19 Years"/>
    <s v="DX - Air"/>
    <s v="20+ Years"/>
    <s v="NA"/>
    <s v="NA"/>
    <s v="NA"/>
    <s v="NA"/>
    <s v="NA"/>
    <s v="NA"/>
    <s v="NA"/>
    <b v="0"/>
    <b v="0"/>
    <b v="0"/>
    <b v="0"/>
    <b v="0"/>
    <b v="1"/>
    <b v="0"/>
    <b v="0"/>
    <b v="0"/>
    <b v="0"/>
    <b v="0"/>
    <n v="30.707999999999998"/>
    <n v="15"/>
    <n v="1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8.5390999999999995"/>
    <n v="7.8024110000000002"/>
    <s v="actual"/>
    <n v="132911.1"/>
    <n v="121444.5"/>
    <n v="10162.620000000001"/>
    <n v="8741.3790000000008"/>
    <n v="9138.6209999999992"/>
    <n v="9669.3790000000008"/>
    <n v="11726.38"/>
    <n v="13251.63"/>
    <n v="16267.79"/>
    <n v="15869.96"/>
    <n v="11512.5"/>
    <n v="8450.4169999999995"/>
    <n v="9200"/>
    <n v="8920.43"/>
    <n v="9956.9940000000006"/>
    <n v="8993.4140000000007"/>
    <n v="9956.9940000000006"/>
    <n v="9635.8009999999995"/>
    <n v="9990.1350000000002"/>
    <n v="9934.0730000000003"/>
    <n v="11415.21"/>
    <n v="11796.34"/>
    <n v="10215.77"/>
    <n v="9956.9940000000006"/>
    <n v="9635.8009999999995"/>
    <n v="9956.9940000000006"/>
    <n v="0.24195900000000001"/>
    <n v="0.42680400000000002"/>
    <s v="actual"/>
    <n v="3766.0909999999999"/>
    <n v="6643.2060000000001"/>
    <n v="864.48850000000004"/>
    <n v="541.21579999999994"/>
    <n v="333.267"/>
    <n v="89.328739999999996"/>
    <n v="24.533329999999999"/>
    <n v="0"/>
    <n v="0"/>
    <n v="0"/>
    <n v="0"/>
    <n v="228.06059999999999"/>
    <n v="631.81820000000005"/>
    <n v="1053.3789999999999"/>
    <n v="1093.662"/>
    <n v="858.88149999999996"/>
    <n v="766.75239999999997"/>
    <n v="551.78430000000003"/>
    <n v="363.56349999999998"/>
    <n v="192.18340000000001"/>
    <n v="72.31644"/>
    <n v="69.344530000000006"/>
    <n v="222.8931"/>
    <n v="515.13080000000002"/>
    <n v="846.99390000000005"/>
    <n v="1089.7"/>
  </r>
  <r>
    <x v="362"/>
    <x v="0"/>
    <s v="core"/>
    <x v="4"/>
    <x v="0"/>
    <s v="&lt;20,001"/>
    <s v="rural"/>
    <n v="75"/>
    <n v="311.64940000000001"/>
    <n v="2196194"/>
    <n v="2196194"/>
    <n v="0"/>
    <n v="1940"/>
    <n v="1940"/>
    <s v="Pre-1980"/>
    <s v="F"/>
    <m/>
    <s v="Religious Assembly"/>
    <m/>
    <s v="Other"/>
    <s v="Religious Worship"/>
    <s v="Other"/>
    <b v="0"/>
    <s v="Assembly / Recreation"/>
    <n v="29"/>
    <s v="Storage - Low Bay"/>
    <n v="20"/>
    <s v="Classroom"/>
    <n v="17"/>
    <n v="23"/>
    <n v="0"/>
    <n v="0"/>
    <n v="7047"/>
    <n v="7047"/>
    <n v="0"/>
    <x v="0"/>
    <n v="100"/>
    <n v="0"/>
    <n v="29"/>
    <n v="0"/>
    <n v="0"/>
    <n v="0"/>
    <n v="0"/>
    <n v="2"/>
    <n v="1"/>
    <n v="31"/>
    <s v="S"/>
    <n v="0"/>
    <n v="5007"/>
    <n v="11"/>
    <s v="&lt; 6000 HDD"/>
    <n v="100"/>
    <n v="0"/>
    <n v="0"/>
    <s v="No"/>
    <n v="46.4"/>
    <n v="11.3"/>
    <n v="11.01"/>
    <n v="24.64"/>
    <n v="0"/>
    <n v="0.8"/>
    <n v="0"/>
    <s v="40-49 Hrs/Wk"/>
    <n v="49.8"/>
    <b v="1"/>
    <b v="1"/>
    <b v="0"/>
    <b v="0"/>
    <b v="0"/>
    <b v="0"/>
    <b v="0"/>
    <b v="0"/>
    <b v="0"/>
    <s v="NA"/>
    <s v="NA"/>
    <s v="NA"/>
    <s v="NA"/>
    <s v="No"/>
    <s v="NA"/>
    <s v="NA"/>
    <s v="No"/>
    <s v="No"/>
    <s v="NA"/>
    <s v="NA"/>
    <s v="No"/>
    <s v="No"/>
    <s v="NA"/>
    <s v="NA"/>
    <s v="No"/>
    <s v="Yes"/>
    <n v="7"/>
    <n v="80"/>
    <s v="No"/>
    <s v="Yes"/>
    <n v="7"/>
    <n v="20"/>
    <s v="No"/>
    <s v="No"/>
    <s v="NA"/>
    <s v="NA"/>
    <s v="No"/>
    <s v="No"/>
    <s v="NA"/>
    <s v="NA"/>
    <s v="No"/>
    <s v="No"/>
    <s v="NA"/>
    <s v="NA"/>
    <s v="No"/>
    <n v="313"/>
    <n v="865"/>
    <n v="9"/>
    <n v="10602"/>
    <n v="10"/>
    <n v="0"/>
    <n v="0"/>
    <n v="0"/>
    <n v="100"/>
    <n v="0"/>
    <n v="0"/>
    <n v="0"/>
    <n v="0"/>
    <n v="0"/>
    <n v="100"/>
    <n v="0"/>
    <n v="0"/>
    <n v="0"/>
    <n v="1060.2"/>
    <n v="0"/>
    <n v="100"/>
    <n v="0"/>
    <s v="P"/>
    <n v="50"/>
    <s v="Unknown"/>
    <n v="100"/>
    <n v="0"/>
    <n v="0"/>
    <n v="0"/>
    <n v="0"/>
    <n v="0"/>
    <n v="0"/>
    <n v="100"/>
    <n v="0"/>
    <n v="4218.6610000000001"/>
    <n v="0"/>
    <n v="100"/>
    <n v="0"/>
    <n v="0"/>
    <b v="0"/>
    <n v="0"/>
    <n v="0"/>
    <n v="0"/>
    <n v="0"/>
    <n v="100"/>
    <n v="1.6204160000000001"/>
    <n v="1.6204160000000001"/>
    <s v="NA"/>
    <n v="0"/>
    <n v="0.14261399999999999"/>
    <n v="11419.07"/>
    <s v="NA"/>
    <n v="0"/>
    <n v="1005"/>
    <n v="9.7634740000000004"/>
    <n v="10.995520000000001"/>
    <s v="Y"/>
    <n v="10"/>
    <n v="0"/>
    <n v="0"/>
    <n v="0"/>
    <n v="0"/>
    <n v="0"/>
    <n v="0"/>
    <n v="57.723390000000002"/>
    <n v="73.325670000000002"/>
    <n v="85.248620000000003"/>
    <n v="0"/>
    <n v="0"/>
    <n v="0"/>
    <n v="0"/>
    <n v="0"/>
    <n v="0"/>
    <n v="0"/>
    <n v="0"/>
    <n v="0"/>
    <n v="0"/>
    <n v="0"/>
    <n v="0"/>
    <n v="42.276609999999998"/>
    <n v="26.674330000000001"/>
    <n v="14.751379999999999"/>
    <n v="0"/>
    <n v="0"/>
    <n v="0"/>
    <s v="NA"/>
    <s v="NA"/>
    <s v="NA"/>
    <s v="NA"/>
    <s v="NA"/>
    <s v="NA"/>
    <s v="NA"/>
    <s v="NA"/>
    <s v="NA"/>
    <s v="NA"/>
    <s v="NA"/>
    <s v="NA"/>
    <n v="7.3653810000000002"/>
    <n v="20.608599999999999"/>
    <n v="7.3653810000000002"/>
    <n v="92.634619999999998"/>
    <n v="79.391400000000004"/>
    <n v="92.634619999999998"/>
    <n v="0"/>
    <n v="0"/>
    <n v="0"/>
    <n v="0"/>
    <n v="0"/>
    <n v="0"/>
    <n v="0"/>
    <n v="0"/>
    <n v="0"/>
    <n v="0"/>
    <n v="0"/>
    <n v="0"/>
    <s v="NA"/>
    <s v="NA"/>
    <s v="NA"/>
    <s v="NA"/>
    <s v="NA"/>
    <s v="NA"/>
    <s v="NA"/>
    <s v="NA"/>
    <s v="NA"/>
    <s v="NA"/>
    <s v="NA"/>
    <s v="NA"/>
    <s v="NA"/>
    <s v="NA"/>
    <s v="NA"/>
    <s v="NA"/>
    <s v="NA"/>
    <s v="NA"/>
    <n v="12.111140000000001"/>
    <n v="21.954360000000001"/>
    <n v="12.111140000000001"/>
    <n v="85.200819999999993"/>
    <n v="76.772090000000006"/>
    <n v="85.200819999999993"/>
    <n v="0"/>
    <n v="0"/>
    <n v="0"/>
    <n v="2.6880440000000001"/>
    <n v="1.2735540000000001"/>
    <n v="2.6880440000000001"/>
    <n v="0"/>
    <n v="0"/>
    <n v="0"/>
    <n v="57.723390000000002"/>
    <n v="73.325670000000002"/>
    <n v="85.248620000000003"/>
    <n v="0"/>
    <n v="0"/>
    <n v="0"/>
    <n v="3.1138330000000001"/>
    <n v="5.4972060000000003"/>
    <n v="1.086495"/>
    <n v="39.162770000000002"/>
    <n v="21.177119999999999"/>
    <n v="13.66489"/>
    <s v="NA"/>
    <s v="NA"/>
    <s v="NA"/>
    <s v="NA"/>
    <s v="NA"/>
    <s v="NA"/>
    <s v="NA"/>
    <s v="NA"/>
    <s v="NA"/>
    <s v="NA"/>
    <s v="NA"/>
    <s v="NA"/>
    <s v="NA"/>
    <s v="NA"/>
    <s v="NA"/>
    <b v="0"/>
    <n v="0"/>
    <b v="0"/>
    <n v="0"/>
    <b v="0"/>
    <n v="0"/>
    <b v="0"/>
    <n v="0"/>
    <b v="1"/>
    <n v="100"/>
    <b v="0"/>
    <n v="0"/>
    <b v="0"/>
    <n v="0"/>
    <b v="0"/>
    <n v="0"/>
    <n v="88.059700000000007"/>
    <n v="60"/>
    <n v="96.634249999999994"/>
    <n v="0"/>
    <n v="0"/>
    <n v="0"/>
    <n v="0"/>
    <n v="0"/>
    <n v="0"/>
    <n v="11.940300000000001"/>
    <n v="40"/>
    <n v="3.3657520000000001"/>
    <n v="0"/>
    <n v="0"/>
    <n v="0"/>
    <n v="0"/>
    <n v="0"/>
    <n v="0"/>
    <n v="0"/>
    <n v="0"/>
    <n v="0"/>
    <n v="0"/>
    <n v="0"/>
    <n v="0"/>
    <n v="0"/>
    <n v="0"/>
    <n v="0"/>
    <n v="88.059700000000007"/>
    <n v="60"/>
    <n v="96.634249999999994"/>
    <n v="0"/>
    <n v="0"/>
    <n v="0"/>
    <n v="11.940300000000001"/>
    <n v="40"/>
    <n v="3.3657520000000001"/>
    <n v="0"/>
    <n v="0"/>
    <n v="0"/>
    <b v="0"/>
    <n v="0"/>
    <b v="1"/>
    <n v="88.059700000000007"/>
    <b v="0"/>
    <n v="0"/>
    <b v="1"/>
    <n v="11.94030000000000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60"/>
    <n v="40"/>
    <s v="Electric Resistance"/>
    <s v="Electricity"/>
    <s v="None"/>
    <s v="NA"/>
    <s v="Furnace"/>
    <s v="Natural Gas"/>
    <s v="None"/>
    <s v="5-9 Years"/>
    <s v="NA"/>
    <s v="NA"/>
    <s v="NA"/>
    <s v="NA"/>
    <s v="NA"/>
    <s v="NA"/>
    <s v="NA"/>
    <s v="NA"/>
    <s v="None"/>
    <s v="NA"/>
    <s v="None"/>
    <s v="NA"/>
    <s v="NA"/>
    <s v="NA"/>
    <s v="NA"/>
    <s v="NA"/>
    <s v="NA"/>
    <s v="NA"/>
    <s v="NA"/>
    <b v="0"/>
    <b v="0"/>
    <b v="0"/>
    <b v="0"/>
    <b v="1"/>
    <b v="1"/>
    <b v="0"/>
    <b v="1"/>
    <b v="0"/>
    <b v="1"/>
    <b v="1"/>
    <n v="46.061999999999998"/>
    <n v="20"/>
    <n v="20"/>
    <n v="100"/>
    <n v="0"/>
    <n v="0"/>
    <n v="0"/>
    <n v="0"/>
    <n v="0"/>
    <n v="100"/>
    <n v="0"/>
    <s v="NA"/>
    <s v="NA"/>
    <s v="NA"/>
    <s v="NA"/>
    <s v="NA"/>
    <s v="NA"/>
    <s v="NA"/>
    <s v="NA"/>
    <s v="NA"/>
    <s v="NA"/>
    <s v="NA"/>
    <s v="NA"/>
    <s v="NA"/>
    <s v="NA"/>
    <s v="NA"/>
    <s v="NA"/>
    <s v="NA"/>
    <s v="NA"/>
    <s v="NA"/>
    <s v="NA"/>
    <n v="0"/>
    <n v="0"/>
    <n v="0"/>
    <n v="0"/>
    <n v="0"/>
    <n v="0"/>
    <n v="0"/>
    <b v="0"/>
    <b v="0"/>
    <b v="0"/>
    <b v="0"/>
    <b v="1"/>
    <b v="0"/>
    <n v="160"/>
    <s v="N"/>
    <s v="N"/>
    <s v="N"/>
    <s v="N"/>
    <s v="E"/>
    <s v="N"/>
    <s v="E"/>
    <s v="NA"/>
    <s v="NA"/>
    <s v="NA"/>
    <s v="NA"/>
    <s v="NA"/>
    <s v="NA"/>
    <s v="NA"/>
    <s v="NA"/>
    <n v="0"/>
    <n v="0"/>
    <n v="0"/>
    <x v="1"/>
    <s v="NA"/>
    <s v="NA"/>
    <n v="0"/>
    <n v="0"/>
    <n v="0"/>
    <s v="NA"/>
    <s v="NA"/>
    <s v="NA"/>
    <s v="NA"/>
    <s v="NA"/>
    <s v="NA"/>
    <n v="0"/>
    <n v="0"/>
    <n v="0"/>
    <n v="0"/>
    <n v="0"/>
    <n v="5"/>
    <n v="0"/>
    <n v="0"/>
    <n v="0"/>
    <n v="0"/>
    <n v="3.9664320000000002"/>
    <n v="3.9960230000000001"/>
    <s v="actual"/>
    <n v="27951.45"/>
    <n v="28159.97"/>
    <n v="3647.529"/>
    <n v="2824.1750000000002"/>
    <n v="2878.0340000000001"/>
    <n v="2287.7240000000002"/>
    <n v="1769.1379999999999"/>
    <n v="1282.0940000000001"/>
    <n v="1006.573"/>
    <n v="1181.49"/>
    <n v="1581.7750000000001"/>
    <n v="2252.069"/>
    <n v="3261.7269999999999"/>
    <n v="3979.1210000000001"/>
    <n v="3411.4110000000001"/>
    <n v="2831.67"/>
    <n v="2873.721"/>
    <n v="2521.422"/>
    <n v="2161.549"/>
    <n v="1709.546"/>
    <n v="1405.9280000000001"/>
    <n v="1300.5229999999999"/>
    <n v="1458.1279999999999"/>
    <n v="2179.3539999999998"/>
    <n v="2859.7040000000002"/>
    <n v="3447.0189999999998"/>
    <n v="0.159466"/>
    <n v="0.17075199999999999"/>
    <s v="actual"/>
    <n v="1123.759"/>
    <n v="1203.287"/>
    <n v="216.61660000000001"/>
    <n v="135.34979999999999"/>
    <n v="131.94810000000001"/>
    <n v="73.33766"/>
    <n v="36.771430000000002"/>
    <n v="34.505879999999998"/>
    <n v="15.436970000000001"/>
    <n v="23.201969999999999"/>
    <n v="27.71969"/>
    <n v="68.28031"/>
    <n v="140.8022"/>
    <n v="219.7884"/>
    <n v="171.10849999999999"/>
    <n v="137.7039"/>
    <n v="134.82"/>
    <n v="112.9508"/>
    <n v="86.755830000000003"/>
    <n v="58.157649999999997"/>
    <n v="35.567489999999999"/>
    <n v="28.357859999999999"/>
    <n v="40.614229999999999"/>
    <n v="87.957440000000005"/>
    <n v="135.78129999999999"/>
    <n v="173.51169999999999"/>
  </r>
  <r>
    <x v="363"/>
    <x v="0"/>
    <s v="core"/>
    <x v="0"/>
    <x v="0"/>
    <s v="&lt;100,001"/>
    <s v="rural"/>
    <n v="55"/>
    <n v="100.1521"/>
    <n v="3242425"/>
    <n v="3242425"/>
    <n v="0"/>
    <n v="1973"/>
    <n v="1973"/>
    <s v="Pre-1980"/>
    <s v="F"/>
    <m/>
    <s v="Boarding/rooming House, Apt Hotel"/>
    <m/>
    <s v="Hotel-Motel"/>
    <s v="Lodging"/>
    <s v="Lodging"/>
    <b v="0"/>
    <s v="Guest Room"/>
    <n v="94"/>
    <s v="Office"/>
    <n v="6"/>
    <s v="NA"/>
    <n v="0"/>
    <n v="0"/>
    <n v="0"/>
    <n v="0"/>
    <n v="32375"/>
    <n v="32375"/>
    <n v="0"/>
    <x v="1"/>
    <n v="100"/>
    <n v="0"/>
    <n v="0"/>
    <n v="0"/>
    <n v="0"/>
    <n v="0"/>
    <n v="0"/>
    <n v="2"/>
    <n v="0"/>
    <n v="24"/>
    <s v="M"/>
    <n v="9"/>
    <n v="4996"/>
    <n v="8"/>
    <s v="&lt; 6000 HDD"/>
    <n v="2"/>
    <n v="98"/>
    <n v="31"/>
    <s v="No"/>
    <n v="163.38"/>
    <n v="5.46"/>
    <n v="5.46"/>
    <n v="5.46"/>
    <n v="1"/>
    <n v="1"/>
    <n v="0.94"/>
    <s v="120-168 Hrs/Wk"/>
    <n v="52"/>
    <b v="1"/>
    <b v="1"/>
    <b v="0"/>
    <b v="0"/>
    <b v="0"/>
    <b v="0"/>
    <b v="0"/>
    <b v="0"/>
    <b v="0"/>
    <s v="NA"/>
    <s v="NA"/>
    <s v="NA"/>
    <s v="NA"/>
    <s v="Yes"/>
    <n v="3"/>
    <n v="60"/>
    <s v="Yes"/>
    <s v="No"/>
    <s v="NA"/>
    <s v="NA"/>
    <s v="No"/>
    <s v="No"/>
    <s v="NA"/>
    <s v="NA"/>
    <s v="No"/>
    <s v="No"/>
    <s v="NA"/>
    <s v="NA"/>
    <s v="No"/>
    <s v="No"/>
    <s v="NA"/>
    <s v="NA"/>
    <s v="No"/>
    <s v="No"/>
    <s v="NA"/>
    <s v="NA"/>
    <s v="No"/>
    <s v="Yes"/>
    <n v="5"/>
    <n v="35"/>
    <s v="Yes"/>
    <s v="No"/>
    <s v="NA"/>
    <s v="NA"/>
    <s v="No"/>
    <s v="NA"/>
    <s v="NA"/>
    <n v="12"/>
    <n v="18409.05"/>
    <n v="20"/>
    <n v="0"/>
    <n v="0"/>
    <n v="0"/>
    <n v="100"/>
    <n v="0"/>
    <n v="0"/>
    <n v="0"/>
    <n v="0"/>
    <n v="0"/>
    <n v="100"/>
    <n v="0"/>
    <n v="0"/>
    <n v="0"/>
    <n v="3681.81"/>
    <n v="50"/>
    <n v="50"/>
    <n v="0"/>
    <s v="P"/>
    <n v="50"/>
    <s v="Age of Building"/>
    <n v="100"/>
    <n v="0"/>
    <n v="0"/>
    <n v="0"/>
    <n v="100"/>
    <n v="0"/>
    <n v="0"/>
    <n v="0"/>
    <n v="0"/>
    <n v="20891.349999999999"/>
    <n v="0"/>
    <n v="0"/>
    <n v="0"/>
    <n v="100"/>
    <b v="0"/>
    <n v="0"/>
    <n v="0"/>
    <n v="0"/>
    <n v="100"/>
    <n v="0"/>
    <n v="0.70967800000000003"/>
    <n v="0.70967800000000003"/>
    <s v="NA"/>
    <n v="0"/>
    <n v="0.17164499999999999"/>
    <n v="22975.82"/>
    <s v="NA"/>
    <n v="0"/>
    <n v="5557"/>
    <n v="5.9211460000000002"/>
    <n v="8.1935570000000002"/>
    <s v="Y"/>
    <n v="50"/>
    <n v="0"/>
    <n v="0"/>
    <n v="0"/>
    <n v="0"/>
    <n v="0"/>
    <n v="0"/>
    <n v="4.776294"/>
    <n v="2.7190910000000001"/>
    <n v="14.321339999999999"/>
    <n v="18.988150000000001"/>
    <n v="41.691270000000003"/>
    <n v="31.671990000000001"/>
    <n v="0"/>
    <n v="0"/>
    <n v="0"/>
    <n v="0"/>
    <n v="0"/>
    <n v="0"/>
    <n v="0"/>
    <n v="0"/>
    <n v="0"/>
    <n v="76.235550000000003"/>
    <n v="55.589640000000003"/>
    <n v="54.00667"/>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4.776294"/>
    <n v="2.7190910000000001"/>
    <n v="14.321339999999999"/>
    <n v="0"/>
    <n v="0"/>
    <n v="0"/>
    <n v="33.737949999999998"/>
    <n v="41.417969999999997"/>
    <n v="23.900590000000001"/>
    <n v="61.485759999999999"/>
    <n v="55.862940000000002"/>
    <n v="61.77807"/>
    <s v="NA"/>
    <s v="NA"/>
    <s v="NA"/>
    <s v="NA"/>
    <s v="NA"/>
    <s v="NA"/>
    <s v="NA"/>
    <s v="NA"/>
    <s v="NA"/>
    <s v="NA"/>
    <s v="NA"/>
    <s v="NA"/>
    <s v="NA"/>
    <s v="NA"/>
    <s v="NA"/>
    <b v="0"/>
    <n v="0"/>
    <b v="0"/>
    <n v="0"/>
    <b v="1"/>
    <n v="12.561030000000001"/>
    <b v="0"/>
    <n v="0"/>
    <b v="1"/>
    <n v="71.568309999999997"/>
    <b v="1"/>
    <n v="15.870660000000001"/>
    <b v="0"/>
    <n v="0"/>
    <b v="0"/>
    <n v="0"/>
    <n v="73.456900000000005"/>
    <n v="93.902439999999999"/>
    <n v="49.951250000000002"/>
    <n v="26.543099999999999"/>
    <n v="6.0975609999999998"/>
    <n v="50.048749999999998"/>
    <n v="0"/>
    <n v="0"/>
    <n v="0"/>
    <n v="0"/>
    <n v="0"/>
    <n v="0"/>
    <n v="0"/>
    <n v="0"/>
    <n v="0"/>
    <n v="0"/>
    <n v="0"/>
    <n v="0"/>
    <n v="0"/>
    <n v="0"/>
    <n v="0"/>
    <n v="0"/>
    <n v="0"/>
    <n v="0"/>
    <n v="0"/>
    <n v="0"/>
    <n v="0"/>
    <n v="36.800429999999999"/>
    <n v="9.7560979999999997"/>
    <n v="69.389619999999994"/>
    <n v="0"/>
    <n v="0"/>
    <n v="0"/>
    <n v="63.199570000000001"/>
    <n v="90.243899999999996"/>
    <n v="30.610379999999999"/>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53"/>
    <n v="47"/>
    <s v="Electric Resistance"/>
    <s v="Electricity"/>
    <s v="None"/>
    <s v="20+ Years"/>
    <s v="Furnace"/>
    <s v="Natural Gas"/>
    <s v="None"/>
    <s v="20+ Years"/>
    <s v="NA"/>
    <s v="NA"/>
    <s v="NA"/>
    <s v="NA"/>
    <s v="NA"/>
    <s v="NA"/>
    <s v="NA"/>
    <s v="NA"/>
    <s v="None"/>
    <s v="NA"/>
    <s v="None"/>
    <s v="NA"/>
    <s v="NA"/>
    <s v="NA"/>
    <s v="NA"/>
    <s v="NA"/>
    <s v="NA"/>
    <s v="NA"/>
    <s v="NA"/>
    <s v="NA"/>
    <s v="NA"/>
    <s v="NA"/>
    <s v="NA"/>
    <s v="NA"/>
    <s v="NA"/>
    <s v="NA"/>
    <s v="NA"/>
    <s v="NA"/>
    <s v="NA"/>
    <s v="NA"/>
    <n v="1131.6590000000001"/>
    <n v="25.279050000000002"/>
    <n v="40"/>
    <n v="100"/>
    <n v="0"/>
    <n v="0"/>
    <n v="0"/>
    <n v="0"/>
    <n v="100"/>
    <n v="0"/>
    <n v="0"/>
    <s v="NA"/>
    <s v="NA"/>
    <s v="NA"/>
    <s v="NA"/>
    <s v="NA"/>
    <s v="NA"/>
    <s v="NA"/>
    <s v="NA"/>
    <s v="NA"/>
    <s v="NA"/>
    <s v="NA"/>
    <s v="NA"/>
    <s v="NA"/>
    <s v="NA"/>
    <s v="NA"/>
    <s v="NA"/>
    <s v="NA"/>
    <s v="NA"/>
    <s v="NA"/>
    <s v="NA"/>
    <n v="1"/>
    <n v="0"/>
    <n v="0"/>
    <n v="0"/>
    <n v="0"/>
    <n v="0"/>
    <n v="0"/>
    <b v="0"/>
    <b v="0"/>
    <b v="0"/>
    <b v="0"/>
    <b v="0"/>
    <b v="0"/>
    <n v="0"/>
    <s v="NA"/>
    <s v="NA"/>
    <s v="NA"/>
    <s v="NA"/>
    <s v="NA"/>
    <s v="NA"/>
    <s v="NA"/>
    <s v="NA"/>
    <s v="NA"/>
    <s v="NA"/>
    <b v="1"/>
    <s v="S"/>
    <n v="100"/>
    <n v="4"/>
    <n v="0"/>
    <n v="31"/>
    <n v="45"/>
    <n v="100"/>
    <x v="0"/>
    <n v="0"/>
    <s v="N"/>
    <n v="0"/>
    <n v="0"/>
    <n v="0"/>
    <b v="0"/>
    <b v="0"/>
    <s v="None"/>
    <b v="0"/>
    <b v="0"/>
    <s v="None"/>
    <n v="0"/>
    <n v="2"/>
    <n v="0"/>
    <n v="0"/>
    <n v="1"/>
    <n v="53"/>
    <n v="0"/>
    <n v="0"/>
    <n v="0"/>
    <n v="0"/>
    <n v="6.8486479999999998"/>
    <n v="6.6357929999999996"/>
    <s v="actual"/>
    <n v="221725"/>
    <n v="214833.8"/>
    <n v="25880"/>
    <n v="23280"/>
    <n v="21000"/>
    <n v="16800"/>
    <n v="16077.14"/>
    <n v="15150.48"/>
    <n v="13267.49"/>
    <n v="14498.45"/>
    <n v="12827.01"/>
    <n v="16037.48"/>
    <n v="18473.18"/>
    <n v="28433.75"/>
    <n v="21755.19"/>
    <n v="18977.93"/>
    <n v="20233.740000000002"/>
    <n v="18969.89"/>
    <n v="17661.78"/>
    <n v="15347.41"/>
    <n v="14564.55"/>
    <n v="14527.65"/>
    <n v="14608.01"/>
    <n v="17245.189999999999"/>
    <n v="19223.47"/>
    <n v="21718.959999999999"/>
    <n v="0.162768"/>
    <n v="0.16289699999999999"/>
    <s v="actual"/>
    <n v="5269.6019999999999"/>
    <n v="5273.7950000000001"/>
    <n v="400.92430000000002"/>
    <n v="421.39490000000001"/>
    <n v="463.90570000000002"/>
    <n v="415.81380000000001"/>
    <n v="473.7747"/>
    <n v="461.70159999999998"/>
    <n v="397.49489999999997"/>
    <n v="374.19690000000003"/>
    <n v="428.34789999999998"/>
    <n v="547.3691"/>
    <n v="446.61079999999998"/>
    <n v="438.0677"/>
    <n v="453.63310000000001"/>
    <n v="408.6429"/>
    <n v="451.1644"/>
    <n v="435.61900000000003"/>
    <n v="446.99099999999999"/>
    <n v="429.74099999999999"/>
    <n v="441.96530000000001"/>
    <n v="441.70069999999998"/>
    <n v="428.41840000000002"/>
    <n v="446.315"/>
    <n v="436.03039999999999"/>
    <n v="453.57429999999999"/>
  </r>
  <r>
    <x v="364"/>
    <x v="0"/>
    <s v="core"/>
    <x v="11"/>
    <x v="0"/>
    <s v="&lt;5,001"/>
    <s v="rural"/>
    <n v="17"/>
    <n v="115.53279999999999"/>
    <n v="215353.2"/>
    <n v="148593.70000000001"/>
    <n v="148593.70000000001"/>
    <s v="NA"/>
    <n v="1957"/>
    <s v="Pre-1980"/>
    <s v="F"/>
    <m/>
    <s v="Convenience Store (&lt;"/>
    <m/>
    <s v="Grocery"/>
    <s v="Food Sales"/>
    <s v="MiniMart"/>
    <b v="0"/>
    <s v="Sales"/>
    <n v="63"/>
    <s v="Storage - Low Bay"/>
    <n v="31"/>
    <s v="Office"/>
    <n v="6"/>
    <n v="0"/>
    <n v="0"/>
    <n v="0"/>
    <n v="1864"/>
    <n v="1864"/>
    <n v="0"/>
    <x v="4"/>
    <n v="69"/>
    <n v="0"/>
    <n v="0"/>
    <n v="69"/>
    <n v="100"/>
    <n v="0"/>
    <n v="31"/>
    <n v="1"/>
    <n v="0"/>
    <n v="2"/>
    <s v="S"/>
    <n v="0"/>
    <n v="5406"/>
    <n v="529"/>
    <s v="&lt; 6000 HDD"/>
    <n v="100"/>
    <n v="0"/>
    <n v="0"/>
    <s v="No"/>
    <n v="109"/>
    <n v="109"/>
    <n v="168"/>
    <n v="109"/>
    <n v="1"/>
    <n v="1"/>
    <n v="0"/>
    <s v="80-119 Hrs/Wk"/>
    <n v="52"/>
    <b v="1"/>
    <b v="0"/>
    <b v="1"/>
    <b v="0"/>
    <b v="0"/>
    <b v="0"/>
    <b v="0"/>
    <b v="0"/>
    <b v="0"/>
    <s v="NA"/>
    <s v="NA"/>
    <s v="NA"/>
    <s v="NA"/>
    <s v="No"/>
    <s v="NA"/>
    <s v="NA"/>
    <s v="No"/>
    <s v="No"/>
    <s v="NA"/>
    <s v="NA"/>
    <s v="No"/>
    <s v="No"/>
    <s v="NA"/>
    <s v="NA"/>
    <s v="No"/>
    <s v="No"/>
    <s v="NA"/>
    <s v="NA"/>
    <s v="No"/>
    <s v="No"/>
    <s v="NA"/>
    <s v="NA"/>
    <s v="No"/>
    <s v="Yes"/>
    <n v="1"/>
    <n v="25"/>
    <s v="No"/>
    <s v="No"/>
    <s v="NA"/>
    <s v="NA"/>
    <s v="No"/>
    <s v="No"/>
    <s v="NA"/>
    <s v="NA"/>
    <s v="No"/>
    <n v="251"/>
    <n v="0"/>
    <s v="NA"/>
    <n v="1554.701"/>
    <n v="4.0363790000000002"/>
    <n v="0"/>
    <n v="0"/>
    <n v="0"/>
    <n v="0"/>
    <n v="100"/>
    <n v="0"/>
    <n v="0"/>
    <n v="0"/>
    <n v="0"/>
    <n v="100"/>
    <n v="0"/>
    <n v="0"/>
    <n v="0"/>
    <n v="62.753610000000002"/>
    <n v="0"/>
    <n v="100"/>
    <n v="0"/>
    <s v="P"/>
    <n v="9"/>
    <s v="Age of Building"/>
    <n v="100"/>
    <n v="0"/>
    <n v="0"/>
    <n v="0"/>
    <n v="0"/>
    <n v="100"/>
    <n v="0"/>
    <n v="0"/>
    <n v="0"/>
    <n v="1864"/>
    <n v="100"/>
    <n v="0"/>
    <n v="0"/>
    <n v="0"/>
    <b v="0"/>
    <n v="0"/>
    <n v="83"/>
    <n v="17"/>
    <n v="0"/>
    <n v="0"/>
    <n v="0.68625199999999997"/>
    <n v="0.68625199999999997"/>
    <s v="NA"/>
    <n v="0.69206000000000001"/>
    <n v="1.3372740000000001"/>
    <n v="1279.174"/>
    <s v="NA"/>
    <n v="1290"/>
    <n v="2492.6790000000001"/>
    <n v="8.9475409999999993"/>
    <n v="9"/>
    <s v="Y"/>
    <s v="NA"/>
    <n v="0"/>
    <n v="0"/>
    <n v="0"/>
    <n v="0"/>
    <n v="0"/>
    <n v="0"/>
    <n v="69.745080000000002"/>
    <n v="61.509309999999999"/>
    <n v="90.703810000000004"/>
    <n v="0"/>
    <n v="0"/>
    <n v="0"/>
    <n v="0"/>
    <n v="0"/>
    <n v="0"/>
    <n v="0"/>
    <n v="0"/>
    <n v="0"/>
    <n v="0"/>
    <n v="0"/>
    <n v="0"/>
    <n v="30.254919999999998"/>
    <n v="38.490690000000001"/>
    <n v="9.2961910000000003"/>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69.745080000000002"/>
    <n v="61.509309999999999"/>
    <n v="90.703810000000004"/>
    <n v="0"/>
    <n v="0"/>
    <n v="0"/>
    <n v="0"/>
    <n v="0"/>
    <n v="0"/>
    <n v="30.254919999999998"/>
    <n v="38.490690000000001"/>
    <n v="9.2961910000000003"/>
    <s v="NA"/>
    <s v="NA"/>
    <s v="NA"/>
    <s v="NA"/>
    <s v="NA"/>
    <s v="NA"/>
    <s v="NA"/>
    <s v="NA"/>
    <s v="NA"/>
    <s v="NA"/>
    <s v="NA"/>
    <s v="NA"/>
    <s v="NA"/>
    <s v="NA"/>
    <s v="NA"/>
    <b v="0"/>
    <n v="0"/>
    <b v="0"/>
    <n v="0"/>
    <b v="0"/>
    <n v="0"/>
    <b v="0"/>
    <n v="0"/>
    <b v="1"/>
    <n v="100"/>
    <b v="0"/>
    <n v="0"/>
    <b v="0"/>
    <n v="0"/>
    <b v="0"/>
    <n v="0"/>
    <n v="15.04405"/>
    <n v="31.25"/>
    <n v="15.95276"/>
    <n v="0"/>
    <n v="0"/>
    <n v="0"/>
    <n v="0"/>
    <n v="0"/>
    <n v="0"/>
    <n v="84.955950000000001"/>
    <n v="68.75"/>
    <n v="84.047240000000002"/>
    <n v="0"/>
    <n v="0"/>
    <n v="0"/>
    <n v="0"/>
    <n v="0"/>
    <n v="0"/>
    <n v="24.177969999999998"/>
    <n v="43.75"/>
    <n v="25.638390000000001"/>
    <n v="0"/>
    <n v="0"/>
    <n v="0"/>
    <n v="4.8140970000000003"/>
    <n v="18.75"/>
    <n v="5.1048840000000002"/>
    <n v="71.007940000000005"/>
    <n v="37.5"/>
    <n v="69.256730000000005"/>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0"/>
    <s v="Furnace"/>
    <s v="Fuel Oil"/>
    <s v="None"/>
    <s v="20+ Years"/>
    <s v="None"/>
    <s v="NA"/>
    <s v="NA"/>
    <s v="NA"/>
    <s v="NA"/>
    <s v="NA"/>
    <s v="NA"/>
    <s v="NA"/>
    <s v="NA"/>
    <s v="NA"/>
    <s v="NA"/>
    <s v="NA"/>
    <s v="DX - Air"/>
    <s v="5-9 Years"/>
    <s v="DX - Air"/>
    <s v="10-19 Years"/>
    <s v="NA"/>
    <s v="NA"/>
    <s v="NA"/>
    <s v="NA"/>
    <s v="NA"/>
    <s v="NA"/>
    <s v="NA"/>
    <b v="0"/>
    <b v="0"/>
    <b v="0"/>
    <b v="0"/>
    <b v="0"/>
    <b v="0"/>
    <b v="0"/>
    <b v="0"/>
    <b v="0"/>
    <b v="0"/>
    <b v="0"/>
    <n v="13.648"/>
    <n v="10"/>
    <n v="10"/>
    <n v="100"/>
    <n v="0"/>
    <n v="0"/>
    <n v="0"/>
    <n v="0"/>
    <n v="100"/>
    <n v="0"/>
    <n v="0"/>
    <s v="NA"/>
    <s v="NA"/>
    <s v="NA"/>
    <s v="NA"/>
    <s v="NA"/>
    <s v="NA"/>
    <s v="NA"/>
    <s v="NA"/>
    <s v="NA"/>
    <b v="1"/>
    <n v="37.5"/>
    <n v="100"/>
    <s v="T12"/>
    <b v="1"/>
    <n v="261"/>
    <s v="INC"/>
    <b v="0"/>
    <n v="0"/>
    <s v="NA"/>
    <s v="NA"/>
    <n v="0"/>
    <n v="0"/>
    <n v="3"/>
    <n v="3"/>
    <n v="0"/>
    <n v="0"/>
    <n v="0"/>
    <b v="0"/>
    <b v="0"/>
    <b v="0"/>
    <b v="0"/>
    <b v="0"/>
    <b v="0"/>
    <n v="0"/>
    <s v="NA"/>
    <s v="NA"/>
    <s v="NA"/>
    <s v="NA"/>
    <s v="NA"/>
    <s v="NA"/>
    <s v="NA"/>
    <n v="0"/>
    <n v="0"/>
    <n v="0"/>
    <s v="NA"/>
    <s v="NA"/>
    <s v="NA"/>
    <s v="NA"/>
    <s v="NA"/>
    <n v="0"/>
    <n v="0"/>
    <n v="0"/>
    <x v="1"/>
    <s v="NA"/>
    <s v="NA"/>
    <n v="0"/>
    <n v="0"/>
    <n v="0"/>
    <s v="NA"/>
    <s v="NA"/>
    <s v="NA"/>
    <s v="NA"/>
    <s v="NA"/>
    <s v="NA"/>
    <n v="4"/>
    <n v="0"/>
    <n v="0"/>
    <n v="0"/>
    <n v="0"/>
    <n v="3"/>
    <n v="0"/>
    <n v="0"/>
    <n v="0"/>
    <n v="0"/>
    <n v="54.89029"/>
    <n v="27.17661"/>
    <s v="model"/>
    <n v="102315.5"/>
    <n v="50657.1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65"/>
    <x v="2"/>
    <s v="core"/>
    <x v="11"/>
    <x v="0"/>
    <s v="5,001+"/>
    <s v="rural"/>
    <n v="18"/>
    <n v="59.73836"/>
    <n v="3060934"/>
    <n v="3060934"/>
    <n v="3060934"/>
    <n v="1988"/>
    <n v="1988"/>
    <s v="1981-2003"/>
    <s v="F"/>
    <m/>
    <s v="Grocery (&gt; 5000sf)"/>
    <m/>
    <s v="Grocery"/>
    <s v="Food Sales"/>
    <s v="Supermarket"/>
    <b v="0"/>
    <s v="Sales"/>
    <n v="85"/>
    <s v="Storage - Low Bay"/>
    <n v="15"/>
    <s v="NA"/>
    <n v="0"/>
    <n v="0"/>
    <n v="0"/>
    <n v="0"/>
    <n v="51239"/>
    <n v="51239"/>
    <n v="0"/>
    <x v="2"/>
    <n v="100"/>
    <n v="0"/>
    <n v="0"/>
    <n v="100"/>
    <n v="0"/>
    <n v="0"/>
    <n v="0"/>
    <n v="1"/>
    <n v="0"/>
    <n v="132"/>
    <s v="S"/>
    <n v="0"/>
    <n v="5783"/>
    <n v="1"/>
    <s v="&lt; 6000 HDD"/>
    <n v="0"/>
    <n v="100"/>
    <n v="1"/>
    <s v="No"/>
    <n v="126"/>
    <n v="126"/>
    <n v="168"/>
    <n v="168"/>
    <n v="1"/>
    <n v="1"/>
    <n v="0"/>
    <s v="120-168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876"/>
    <n v="0"/>
    <n v="22"/>
    <n v="19272"/>
    <n v="20"/>
    <n v="0"/>
    <n v="0"/>
    <n v="100"/>
    <n v="0"/>
    <n v="0"/>
    <n v="0"/>
    <n v="0"/>
    <n v="0"/>
    <n v="0"/>
    <n v="0"/>
    <n v="100"/>
    <n v="0"/>
    <n v="0"/>
    <n v="3854.4"/>
    <n v="0"/>
    <n v="100"/>
    <n v="0"/>
    <s v="S"/>
    <n v="0"/>
    <s v="Age of Building"/>
    <n v="100"/>
    <n v="0"/>
    <n v="0"/>
    <n v="0"/>
    <n v="100"/>
    <n v="0"/>
    <n v="0"/>
    <n v="0"/>
    <n v="0"/>
    <n v="50000"/>
    <n v="100"/>
    <n v="0"/>
    <n v="0"/>
    <n v="0"/>
    <b v="0"/>
    <n v="0"/>
    <n v="100"/>
    <n v="0"/>
    <n v="0"/>
    <n v="0"/>
    <n v="0.653725"/>
    <n v="0.653725"/>
    <s v="NA"/>
    <n v="0.17274"/>
    <n v="2.9665E-2"/>
    <n v="33496.21"/>
    <s v="NA"/>
    <n v="8851"/>
    <n v="1520"/>
    <n v="11.88331"/>
    <n v="21.334969999999998"/>
    <s v="Y"/>
    <n v="2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63.776859999999999"/>
    <n v="73.510720000000006"/>
    <n v="63.776859999999999"/>
    <n v="26.720109999999998"/>
    <n v="20.532160000000001"/>
    <n v="26.720109999999998"/>
    <n v="9.503031"/>
    <n v="5.9571230000000002"/>
    <n v="9.503031"/>
    <s v="NA"/>
    <s v="NA"/>
    <s v="NA"/>
    <s v="NA"/>
    <s v="NA"/>
    <s v="NA"/>
    <s v="NA"/>
    <s v="NA"/>
    <s v="NA"/>
    <s v="NA"/>
    <s v="NA"/>
    <s v="NA"/>
    <n v="9.503031"/>
    <n v="5.9571230000000002"/>
    <n v="9.503031"/>
    <n v="90.496970000000005"/>
    <n v="94.042879999999997"/>
    <n v="90.496970000000005"/>
    <n v="0"/>
    <n v="0"/>
    <n v="0"/>
    <n v="0"/>
    <n v="0"/>
    <n v="0"/>
    <n v="0"/>
    <n v="0"/>
    <n v="0"/>
    <n v="0"/>
    <n v="0"/>
    <n v="0"/>
    <n v="100"/>
    <n v="100"/>
    <n v="100"/>
    <n v="0"/>
    <n v="0"/>
    <n v="0"/>
    <n v="0"/>
    <n v="0"/>
    <n v="0"/>
    <n v="0"/>
    <n v="0"/>
    <n v="0"/>
    <b v="0"/>
    <n v="0"/>
    <b v="0"/>
    <n v="0"/>
    <b v="0"/>
    <n v="0"/>
    <b v="0"/>
    <n v="0"/>
    <b v="0"/>
    <n v="0"/>
    <b v="0"/>
    <n v="0"/>
    <b v="1"/>
    <n v="100"/>
    <b v="0"/>
    <n v="0"/>
    <n v="0"/>
    <n v="0"/>
    <n v="0"/>
    <n v="0"/>
    <n v="0"/>
    <n v="0"/>
    <n v="0"/>
    <n v="0"/>
    <n v="0"/>
    <n v="100"/>
    <n v="100"/>
    <n v="100"/>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NA"/>
    <s v="None"/>
    <s v="NA"/>
    <s v="NA"/>
    <s v="NA"/>
    <s v="NA"/>
    <s v="NA"/>
    <s v="NA"/>
    <s v="NA"/>
    <s v="NA"/>
    <s v="NA"/>
    <s v="NA"/>
    <s v="NA"/>
    <s v="DX - Air"/>
    <s v="20+ Years"/>
    <s v="DX - Air"/>
    <s v="20+ Years"/>
    <s v="NA"/>
    <s v="NA"/>
    <s v="NA"/>
    <s v="NA"/>
    <s v="NA"/>
    <s v="NA"/>
    <s v="NA"/>
    <b v="0"/>
    <b v="0"/>
    <b v="0"/>
    <b v="0"/>
    <b v="1"/>
    <b v="0"/>
    <b v="0"/>
    <b v="0"/>
    <b v="0"/>
    <b v="0"/>
    <b v="0"/>
    <n v="671.61159999999995"/>
    <s v="NA"/>
    <s v="NA"/>
    <n v="29.779109999999999"/>
    <n v="0"/>
    <n v="0"/>
    <n v="0"/>
    <n v="70.220889999999997"/>
    <n v="0"/>
    <n v="100"/>
    <n v="0"/>
    <n v="0"/>
    <n v="75"/>
    <n v="25"/>
    <s v="Unknown"/>
    <s v="No"/>
    <s v="Space Heating/Reheat"/>
    <s v="NA"/>
    <s v="NA"/>
    <s v="NA"/>
    <b v="1"/>
    <n v="569"/>
    <n v="27.240770000000001"/>
    <s v="T12"/>
    <b v="1"/>
    <n v="3013"/>
    <s v="INC"/>
    <b v="1"/>
    <n v="650"/>
    <n v="100"/>
    <s v="LED"/>
    <n v="1"/>
    <n v="0"/>
    <n v="0"/>
    <n v="1"/>
    <n v="1"/>
    <n v="1"/>
    <n v="1"/>
    <b v="0"/>
    <b v="0"/>
    <b v="0"/>
    <b v="0"/>
    <b v="1"/>
    <b v="0"/>
    <n v="686"/>
    <s v="N"/>
    <s v="E"/>
    <s v="E"/>
    <s v="N"/>
    <s v="N"/>
    <s v="N"/>
    <s v="N"/>
    <n v="0"/>
    <n v="0"/>
    <n v="0"/>
    <b v="0"/>
    <s v="N"/>
    <n v="0"/>
    <n v="0"/>
    <n v="0"/>
    <n v="0"/>
    <n v="0"/>
    <n v="0"/>
    <x v="0"/>
    <n v="0"/>
    <s v="N"/>
    <n v="0"/>
    <n v="0"/>
    <n v="0"/>
    <b v="0"/>
    <b v="0"/>
    <s v="None"/>
    <b v="0"/>
    <b v="0"/>
    <s v="None"/>
    <n v="0"/>
    <n v="0"/>
    <n v="0"/>
    <n v="0"/>
    <n v="0"/>
    <n v="0"/>
    <n v="0"/>
    <n v="0"/>
    <n v="0"/>
    <n v="0"/>
    <n v="36.995150000000002"/>
    <n v="40.920279999999998"/>
    <s v="actual"/>
    <n v="1895595"/>
    <n v="2096714"/>
    <n v="148017.9"/>
    <n v="137474.70000000001"/>
    <n v="154315.4"/>
    <n v="151775.6"/>
    <n v="164496.20000000001"/>
    <n v="162730.79999999999"/>
    <n v="168773.3"/>
    <n v="174740.7"/>
    <n v="167703.1"/>
    <n v="165678.9"/>
    <n v="151558.29999999999"/>
    <n v="148329.70000000001"/>
    <n v="178077.1"/>
    <n v="160843.79999999999"/>
    <n v="178077.1"/>
    <n v="172332.7"/>
    <n v="178077.1"/>
    <n v="172332.7"/>
    <n v="178077.1"/>
    <n v="178077.1"/>
    <n v="172332.7"/>
    <n v="178077.1"/>
    <n v="172332.7"/>
    <n v="178077.1"/>
    <n v="0.392822"/>
    <n v="0.47295199999999998"/>
    <s v="actual"/>
    <n v="20127.8"/>
    <n v="24233.57"/>
    <n v="3203.5940000000001"/>
    <n v="2838.4989999999998"/>
    <n v="2794.9209999999998"/>
    <n v="2110.8879999999999"/>
    <n v="1385.761"/>
    <n v="429.46080000000001"/>
    <n v="97.677120000000002"/>
    <n v="37.213790000000003"/>
    <n v="479.78820000000002"/>
    <n v="1390.9670000000001"/>
    <n v="2529.2440000000001"/>
    <n v="2829.788"/>
    <n v="3222.4830000000002"/>
    <n v="2665.1480000000001"/>
    <n v="2593.91"/>
    <n v="2107.8139999999999"/>
    <n v="1630.0989999999999"/>
    <n v="1127.24"/>
    <n v="875.81129999999996"/>
    <n v="842.28740000000005"/>
    <n v="1219.431"/>
    <n v="2053.337"/>
    <n v="2665.1480000000001"/>
    <n v="3230.864"/>
  </r>
  <r>
    <x v="366"/>
    <x v="2"/>
    <s v="core"/>
    <x v="6"/>
    <x v="1"/>
    <s v="&lt;20,001"/>
    <s v="rural"/>
    <n v="24"/>
    <n v="702.05409999999995"/>
    <n v="8494855"/>
    <n v="8494855"/>
    <n v="8494855"/>
    <n v="2007"/>
    <n v="2007"/>
    <s v="2004-2013"/>
    <s v="F"/>
    <m/>
    <s v="Retail Banking"/>
    <m/>
    <s v="Office"/>
    <s v="Office"/>
    <s v="Medium Office"/>
    <b v="0"/>
    <s v="Office"/>
    <n v="69"/>
    <s v="NA"/>
    <n v="0"/>
    <s v="NA"/>
    <n v="0"/>
    <n v="0"/>
    <n v="31"/>
    <n v="0"/>
    <n v="12100"/>
    <n v="12100"/>
    <n v="0"/>
    <x v="0"/>
    <n v="100"/>
    <n v="0"/>
    <n v="69"/>
    <n v="100"/>
    <n v="69"/>
    <n v="0"/>
    <n v="0"/>
    <n v="2"/>
    <n v="0"/>
    <n v="49"/>
    <s v="S"/>
    <n v="0"/>
    <n v="4731"/>
    <n v="909"/>
    <s v="&lt; 6000 HDD"/>
    <n v="0"/>
    <n v="100"/>
    <n v="3"/>
    <s v="No"/>
    <n v="31.05"/>
    <n v="40.71"/>
    <n v="37.950000000000003"/>
    <n v="40.71"/>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500"/>
    <n v="230"/>
    <n v="10"/>
    <n v="7300"/>
    <n v="30"/>
    <n v="0"/>
    <n v="0"/>
    <n v="0"/>
    <n v="0"/>
    <n v="0"/>
    <n v="100"/>
    <n v="0"/>
    <n v="0"/>
    <n v="0"/>
    <n v="100"/>
    <n v="0"/>
    <n v="0"/>
    <n v="0"/>
    <n v="2190"/>
    <n v="0"/>
    <n v="100"/>
    <n v="0"/>
    <s v="P"/>
    <n v="0"/>
    <s v="0-5 years"/>
    <n v="0"/>
    <n v="0"/>
    <n v="100"/>
    <n v="0"/>
    <n v="0"/>
    <n v="0"/>
    <n v="0"/>
    <n v="100"/>
    <n v="0"/>
    <n v="11000"/>
    <n v="0"/>
    <n v="100"/>
    <n v="0"/>
    <n v="0"/>
    <b v="0"/>
    <n v="0"/>
    <n v="100"/>
    <n v="0"/>
    <n v="0"/>
    <n v="0"/>
    <n v="1.120752"/>
    <n v="1.120752"/>
    <s v="NA"/>
    <n v="0"/>
    <n v="0.13867299999999999"/>
    <n v="13561.1"/>
    <s v="NA"/>
    <n v="0"/>
    <n v="1677.94"/>
    <n v="9.9224630000000005"/>
    <n v="10"/>
    <s v="Y"/>
    <n v="15"/>
    <n v="0"/>
    <n v="0"/>
    <n v="0"/>
    <n v="81.969679999999997"/>
    <n v="73.417720000000003"/>
    <n v="91.002719999999997"/>
    <n v="0"/>
    <n v="0"/>
    <n v="0"/>
    <n v="12.012499999999999"/>
    <n v="21.518989999999999"/>
    <n v="7.4188099999999997"/>
    <n v="0"/>
    <n v="0"/>
    <n v="0"/>
    <n v="0"/>
    <n v="0"/>
    <n v="0"/>
    <n v="0"/>
    <n v="0"/>
    <n v="0"/>
    <n v="6.0178219999999998"/>
    <n v="5.0632910000000004"/>
    <n v="1.5784739999999999"/>
    <n v="0"/>
    <n v="0"/>
    <n v="0"/>
    <n v="100"/>
    <n v="100"/>
    <n v="100"/>
    <n v="0"/>
    <n v="0"/>
    <n v="0"/>
    <n v="25.161290000000001"/>
    <n v="30.43478"/>
    <n v="25.161290000000001"/>
    <n v="74.838710000000006"/>
    <n v="69.565219999999997"/>
    <n v="74.838710000000006"/>
    <n v="100"/>
    <n v="100"/>
    <n v="100"/>
    <n v="0"/>
    <n v="0"/>
    <n v="0"/>
    <n v="0"/>
    <n v="0"/>
    <n v="0"/>
    <n v="0"/>
    <n v="0"/>
    <n v="0"/>
    <n v="0"/>
    <n v="0"/>
    <n v="0"/>
    <n v="0"/>
    <n v="0"/>
    <n v="0"/>
    <s v="NA"/>
    <s v="NA"/>
    <s v="NA"/>
    <s v="NA"/>
    <s v="NA"/>
    <s v="NA"/>
    <n v="0.64944199999999996"/>
    <n v="1.7241379999999999"/>
    <n v="0.64944199999999996"/>
    <n v="99.350560000000002"/>
    <n v="98.275859999999994"/>
    <n v="99.350560000000002"/>
    <n v="0"/>
    <n v="0"/>
    <n v="0"/>
    <n v="0"/>
    <n v="0"/>
    <n v="0"/>
    <s v="NA"/>
    <s v="NA"/>
    <s v="NA"/>
    <s v="NA"/>
    <s v="NA"/>
    <s v="NA"/>
    <s v="NA"/>
    <s v="NA"/>
    <s v="NA"/>
    <s v="NA"/>
    <s v="NA"/>
    <s v="NA"/>
    <n v="0"/>
    <n v="0"/>
    <n v="0"/>
    <n v="81.969679999999997"/>
    <n v="73.417720000000003"/>
    <n v="91.002719999999997"/>
    <n v="14.986689999999999"/>
    <n v="19.620249999999999"/>
    <n v="7.1175670000000002"/>
    <n v="0"/>
    <n v="0"/>
    <n v="0"/>
    <n v="3.0436290000000001"/>
    <n v="6.9620249999999997"/>
    <n v="1.879718"/>
    <s v="NA"/>
    <s v="NA"/>
    <s v="NA"/>
    <s v="NA"/>
    <s v="NA"/>
    <s v="NA"/>
    <s v="NA"/>
    <s v="NA"/>
    <s v="NA"/>
    <s v="NA"/>
    <s v="NA"/>
    <s v="NA"/>
    <s v="NA"/>
    <s v="NA"/>
    <s v="NA"/>
    <b v="0"/>
    <n v="0"/>
    <b v="0"/>
    <n v="0"/>
    <b v="0"/>
    <n v="0"/>
    <b v="0"/>
    <n v="0"/>
    <b v="1"/>
    <n v="99.444509999999994"/>
    <b v="0"/>
    <n v="0"/>
    <b v="1"/>
    <n v="0.55549099999999996"/>
    <b v="0"/>
    <n v="0"/>
    <n v="69.486400000000003"/>
    <n v="81.818179999999998"/>
    <n v="66.001810000000006"/>
    <n v="30.5136"/>
    <n v="18.181819999999998"/>
    <n v="33.998190000000001"/>
    <n v="0"/>
    <n v="0"/>
    <n v="0"/>
    <n v="0"/>
    <n v="0"/>
    <n v="0"/>
    <n v="0"/>
    <n v="0"/>
    <n v="0"/>
    <n v="0"/>
    <n v="0"/>
    <n v="0"/>
    <n v="0"/>
    <n v="0"/>
    <n v="0"/>
    <n v="25.934950000000001"/>
    <n v="54.545450000000002"/>
    <n v="17.476870000000002"/>
    <n v="0"/>
    <n v="0"/>
    <n v="0"/>
    <n v="74.065049999999999"/>
    <n v="45.454549999999998"/>
    <n v="82.523129999999995"/>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67.319999999999993"/>
    <s v="NA"/>
    <s v="NA"/>
    <n v="0"/>
    <n v="0"/>
    <n v="0"/>
    <n v="0"/>
    <n v="0"/>
    <n v="0"/>
    <n v="0"/>
    <n v="0"/>
    <s v="NA"/>
    <s v="NA"/>
    <s v="NA"/>
    <s v="NA"/>
    <s v="NA"/>
    <s v="NA"/>
    <s v="NA"/>
    <s v="NA"/>
    <s v="NA"/>
    <s v="NA"/>
    <s v="NA"/>
    <s v="NA"/>
    <s v="NA"/>
    <s v="NA"/>
    <s v="NA"/>
    <s v="NA"/>
    <s v="NA"/>
    <s v="NA"/>
    <s v="NA"/>
    <s v="NA"/>
    <n v="0"/>
    <n v="0"/>
    <n v="0"/>
    <n v="0"/>
    <n v="0"/>
    <n v="0"/>
    <n v="0"/>
    <b v="0"/>
    <b v="0"/>
    <b v="0"/>
    <b v="0"/>
    <b v="1"/>
    <b v="0"/>
    <n v="175"/>
    <s v="N"/>
    <s v="N"/>
    <s v="N"/>
    <s v="N"/>
    <s v="N"/>
    <s v="E"/>
    <s v="E"/>
    <s v="NA"/>
    <s v="NA"/>
    <s v="NA"/>
    <b v="0"/>
    <s v="N"/>
    <n v="0"/>
    <n v="0"/>
    <n v="0"/>
    <n v="0"/>
    <n v="0"/>
    <n v="0"/>
    <x v="0"/>
    <n v="0"/>
    <s v="N"/>
    <n v="0"/>
    <n v="0"/>
    <n v="0"/>
    <b v="0"/>
    <b v="0"/>
    <s v="None"/>
    <b v="0"/>
    <b v="0"/>
    <s v="None"/>
    <n v="0"/>
    <n v="0"/>
    <n v="0"/>
    <n v="0"/>
    <n v="0"/>
    <n v="0"/>
    <n v="0"/>
    <n v="0"/>
    <n v="0"/>
    <n v="0"/>
    <n v="11.018689999999999"/>
    <n v="7.936051"/>
    <s v="model"/>
    <n v="133326.20000000001"/>
    <n v="96026.22"/>
    <s v="NA"/>
    <s v="NA"/>
    <s v="NA"/>
    <s v="NA"/>
    <s v="NA"/>
    <s v="NA"/>
    <s v="NA"/>
    <s v="NA"/>
    <s v="NA"/>
    <s v="NA"/>
    <s v="NA"/>
    <s v="NA"/>
    <s v="NA"/>
    <s v="NA"/>
    <s v="NA"/>
    <s v="NA"/>
    <s v="NA"/>
    <s v="NA"/>
    <s v="NA"/>
    <s v="NA"/>
    <s v="NA"/>
    <s v="NA"/>
    <s v="NA"/>
    <s v="NA"/>
    <n v="0.14880399999999999"/>
    <n v="0.20205799999999999"/>
    <s v="model"/>
    <n v="1800.5319999999999"/>
    <n v="2444.8960000000002"/>
    <s v="NA"/>
    <s v="NA"/>
    <s v="NA"/>
    <s v="NA"/>
    <s v="NA"/>
    <s v="NA"/>
    <s v="NA"/>
    <s v="NA"/>
    <s v="NA"/>
    <s v="NA"/>
    <s v="NA"/>
    <s v="NA"/>
    <s v="NA"/>
    <s v="NA"/>
    <s v="NA"/>
    <s v="NA"/>
    <s v="NA"/>
    <s v="NA"/>
    <s v="NA"/>
    <s v="NA"/>
    <s v="NA"/>
    <s v="NA"/>
    <s v="NA"/>
    <s v="NA"/>
  </r>
  <r>
    <x v="367"/>
    <x v="2"/>
    <s v="core"/>
    <x v="8"/>
    <x v="0"/>
    <s v="100,001+"/>
    <s v="rural"/>
    <n v="9"/>
    <n v="11.7918"/>
    <n v="1637126"/>
    <n v="1637126"/>
    <n v="1555270"/>
    <n v="1986"/>
    <n v="1986"/>
    <s v="1981-2003"/>
    <s v="F"/>
    <m/>
    <s v="Warehouse Club"/>
    <m/>
    <s v="Dry Goods Retail"/>
    <s v="Mercantile - Retail"/>
    <s v="Big Box"/>
    <b v="0"/>
    <s v="Warehouse - High Bay"/>
    <n v="90"/>
    <s v="Kitchen"/>
    <n v="5"/>
    <s v="Other"/>
    <n v="3"/>
    <n v="0"/>
    <n v="0"/>
    <n v="0"/>
    <n v="138836"/>
    <n v="138836"/>
    <n v="0"/>
    <x v="3"/>
    <n v="100"/>
    <n v="90"/>
    <n v="0"/>
    <n v="95"/>
    <n v="0"/>
    <n v="5"/>
    <n v="0"/>
    <n v="1"/>
    <n v="0"/>
    <n v="800"/>
    <s v="S"/>
    <n v="0"/>
    <n v="4994"/>
    <n v="158"/>
    <s v="&lt; 6000 HDD"/>
    <n v="100"/>
    <n v="0"/>
    <n v="0"/>
    <s v="Yes"/>
    <n v="68.5"/>
    <n v="131.41"/>
    <n v="165.36"/>
    <n v="131.41"/>
    <n v="1"/>
    <n v="1"/>
    <n v="0"/>
    <s v="60-79 Hrs/Wk"/>
    <n v="52"/>
    <b v="1"/>
    <b v="1"/>
    <b v="0"/>
    <b v="1"/>
    <b v="0"/>
    <b v="0"/>
    <b v="0"/>
    <b v="0"/>
    <b v="0"/>
    <s v="NA"/>
    <s v="NA"/>
    <s v="NA"/>
    <s v="NA"/>
    <s v="No"/>
    <s v="NA"/>
    <s v="NA"/>
    <s v="Yes"/>
    <s v="No"/>
    <s v="NA"/>
    <s v="NA"/>
    <s v="Yes"/>
    <s v="No"/>
    <s v="NA"/>
    <s v="NA"/>
    <s v="Yes"/>
    <s v="No"/>
    <s v="NA"/>
    <s v="NA"/>
    <s v="No"/>
    <s v="No"/>
    <s v="NA"/>
    <s v="NA"/>
    <s v="No"/>
    <s v="No"/>
    <s v="NA"/>
    <s v="NA"/>
    <s v="Yes"/>
    <s v="Yes"/>
    <n v="1"/>
    <n v="0"/>
    <s v="No"/>
    <s v="Yes"/>
    <n v="1"/>
    <n v="0"/>
    <s v="No"/>
    <n v="1500"/>
    <n v="0"/>
    <n v="30"/>
    <n v="45000"/>
    <n v="0"/>
    <n v="0"/>
    <n v="100"/>
    <n v="0"/>
    <n v="0"/>
    <n v="0"/>
    <n v="0"/>
    <n v="0"/>
    <n v="0"/>
    <n v="100"/>
    <n v="0"/>
    <n v="0"/>
    <n v="0"/>
    <n v="0"/>
    <n v="0"/>
    <s v="NA"/>
    <s v="NA"/>
    <s v="NA"/>
    <s v="None"/>
    <s v="NA"/>
    <s v="None"/>
    <s v="NA"/>
    <s v="NA"/>
    <s v="NA"/>
    <s v="NA"/>
    <s v="NA"/>
    <s v="NA"/>
    <s v="NA"/>
    <s v="NA"/>
    <s v="NA"/>
    <n v="100000"/>
    <n v="100"/>
    <n v="0"/>
    <n v="0"/>
    <n v="0"/>
    <b v="1"/>
    <n v="4000"/>
    <n v="100"/>
    <n v="0"/>
    <n v="0"/>
    <n v="0"/>
    <n v="1.6123240000000001"/>
    <n v="1.6123240000000001"/>
    <s v="NA"/>
    <n v="5.7801999999999999E-2"/>
    <n v="0.20376"/>
    <n v="223848.7"/>
    <s v="NA"/>
    <n v="8025"/>
    <n v="28289.16"/>
    <n v="21.51623"/>
    <n v="23.42287"/>
    <s v="Y"/>
    <s v="NA"/>
    <n v="0"/>
    <n v="0"/>
    <n v="0"/>
    <n v="9.636768"/>
    <n v="35.981960000000001"/>
    <n v="10.38993"/>
    <n v="0"/>
    <n v="0"/>
    <n v="0"/>
    <n v="0"/>
    <n v="0"/>
    <n v="0"/>
    <n v="0"/>
    <n v="0"/>
    <n v="0"/>
    <n v="90.363230000000001"/>
    <n v="64.018039999999999"/>
    <n v="89.610069999999993"/>
    <n v="0"/>
    <n v="0"/>
    <n v="0"/>
    <n v="0"/>
    <n v="0"/>
    <n v="0"/>
    <n v="0"/>
    <n v="0"/>
    <n v="0"/>
    <s v="NA"/>
    <s v="NA"/>
    <s v="NA"/>
    <s v="NA"/>
    <s v="NA"/>
    <s v="NA"/>
    <s v="NA"/>
    <s v="NA"/>
    <s v="NA"/>
    <s v="NA"/>
    <s v="NA"/>
    <s v="NA"/>
    <s v="NA"/>
    <s v="NA"/>
    <s v="NA"/>
    <s v="NA"/>
    <s v="NA"/>
    <s v="NA"/>
    <s v="NA"/>
    <s v="NA"/>
    <s v="NA"/>
    <s v="NA"/>
    <s v="NA"/>
    <s v="NA"/>
    <s v="NA"/>
    <s v="NA"/>
    <s v="NA"/>
    <s v="NA"/>
    <s v="NA"/>
    <s v="NA"/>
    <n v="0"/>
    <n v="0"/>
    <n v="0"/>
    <n v="100"/>
    <n v="100"/>
    <n v="100"/>
    <n v="0"/>
    <n v="0"/>
    <n v="0"/>
    <n v="21.28171"/>
    <n v="32.832889999999999"/>
    <n v="21.28171"/>
    <n v="6.8751439999999997"/>
    <n v="7.071199"/>
    <n v="6.8751439999999997"/>
    <n v="71.843140000000005"/>
    <n v="60.095910000000003"/>
    <n v="71.843140000000005"/>
    <s v="NA"/>
    <s v="NA"/>
    <s v="NA"/>
    <s v="NA"/>
    <s v="NA"/>
    <s v="NA"/>
    <s v="NA"/>
    <s v="NA"/>
    <s v="NA"/>
    <s v="NA"/>
    <s v="NA"/>
    <s v="NA"/>
    <n v="90.363230000000001"/>
    <n v="64.018039999999999"/>
    <n v="89.610069999999993"/>
    <n v="9.636768"/>
    <n v="35.981960000000001"/>
    <n v="10.38993"/>
    <n v="0"/>
    <n v="0"/>
    <n v="0"/>
    <n v="0"/>
    <n v="0"/>
    <n v="0"/>
    <n v="0"/>
    <n v="0"/>
    <n v="0"/>
    <n v="0"/>
    <n v="0"/>
    <n v="0"/>
    <n v="0"/>
    <n v="0"/>
    <n v="0"/>
    <n v="0"/>
    <n v="0"/>
    <n v="0"/>
    <n v="100"/>
    <n v="100"/>
    <n v="100"/>
    <n v="0"/>
    <n v="0"/>
    <n v="0"/>
    <b v="0"/>
    <n v="0"/>
    <b v="0"/>
    <n v="0"/>
    <b v="0"/>
    <n v="0"/>
    <b v="0"/>
    <n v="0"/>
    <b v="1"/>
    <n v="100"/>
    <b v="0"/>
    <n v="0"/>
    <b v="0"/>
    <n v="0"/>
    <b v="0"/>
    <n v="0"/>
    <n v="44.529980000000002"/>
    <n v="36.231879999999997"/>
    <n v="88.158850000000001"/>
    <n v="49.488930000000003"/>
    <n v="50.724640000000001"/>
    <n v="0"/>
    <n v="0"/>
    <n v="0"/>
    <n v="0"/>
    <n v="5.98109"/>
    <n v="13.043480000000001"/>
    <n v="11.841150000000001"/>
    <n v="0"/>
    <n v="0"/>
    <n v="0"/>
    <n v="0"/>
    <n v="0"/>
    <n v="0"/>
    <n v="0"/>
    <n v="0"/>
    <n v="0"/>
    <n v="0"/>
    <n v="0"/>
    <n v="0"/>
    <n v="0"/>
    <n v="0"/>
    <n v="0"/>
    <n v="50.511069999999997"/>
    <n v="49.275359999999999"/>
    <n v="100"/>
    <n v="0"/>
    <n v="0"/>
    <n v="0"/>
    <n v="0"/>
    <n v="0"/>
    <n v="0"/>
    <n v="49.488930000000003"/>
    <n v="50.724640000000001"/>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NA"/>
    <s v="Furnace"/>
    <s v="Natural Gas"/>
    <s v="None"/>
    <s v="NA"/>
    <s v="NA"/>
    <s v="NA"/>
    <s v="NA"/>
    <s v="NA"/>
    <s v="NA"/>
    <s v="NA"/>
    <s v="NA"/>
    <s v="NA"/>
    <s v="DX - Air"/>
    <s v="NA"/>
    <s v="DX - Air"/>
    <s v="NA"/>
    <s v="NA"/>
    <s v="NA"/>
    <s v="NA"/>
    <s v="NA"/>
    <s v="NA"/>
    <s v="NA"/>
    <s v="NA"/>
    <b v="0"/>
    <b v="0"/>
    <b v="0"/>
    <b v="0"/>
    <b v="1"/>
    <b v="1"/>
    <b v="0"/>
    <b v="1"/>
    <b v="0"/>
    <b v="1"/>
    <b v="1"/>
    <n v="918.04769999999996"/>
    <s v="NA"/>
    <s v="NA"/>
    <n v="32.569110000000002"/>
    <n v="0"/>
    <n v="0"/>
    <n v="0"/>
    <n v="67.430890000000005"/>
    <n v="0"/>
    <n v="32.569110000000002"/>
    <n v="67.430890000000005"/>
    <n v="50"/>
    <n v="50"/>
    <n v="0"/>
    <s v="Unknown"/>
    <s v="NA"/>
    <s v="None"/>
    <s v="Air-cooled"/>
    <s v="NA"/>
    <s v="NA"/>
    <b v="1"/>
    <n v="385"/>
    <n v="15.58442"/>
    <s v="T5"/>
    <b v="1"/>
    <n v="5950"/>
    <s v="T12"/>
    <b v="1"/>
    <n v="2592"/>
    <n v="100"/>
    <s v="LED"/>
    <n v="5"/>
    <n v="1"/>
    <n v="0"/>
    <n v="1"/>
    <n v="0"/>
    <n v="0"/>
    <n v="0"/>
    <b v="0"/>
    <b v="0"/>
    <b v="0"/>
    <b v="1"/>
    <b v="0"/>
    <b v="0"/>
    <n v="6300"/>
    <s v="E"/>
    <s v="E"/>
    <s v="E"/>
    <s v="E"/>
    <s v="E"/>
    <s v="G"/>
    <s v="N"/>
    <n v="1"/>
    <n v="1"/>
    <n v="1"/>
    <s v="NA"/>
    <s v="NA"/>
    <s v="NA"/>
    <s v="NA"/>
    <s v="NA"/>
    <n v="0"/>
    <n v="0"/>
    <n v="0"/>
    <x v="1"/>
    <s v="NA"/>
    <s v="NA"/>
    <n v="0"/>
    <n v="0"/>
    <n v="0"/>
    <s v="NA"/>
    <s v="NA"/>
    <s v="NA"/>
    <s v="NA"/>
    <s v="NA"/>
    <s v="NA"/>
    <n v="18"/>
    <n v="10"/>
    <n v="12"/>
    <n v="11"/>
    <n v="2"/>
    <n v="55"/>
    <n v="0"/>
    <n v="7"/>
    <n v="1"/>
    <n v="1"/>
    <n v="33.945950000000003"/>
    <n v="36.993819999999999"/>
    <s v="actual"/>
    <n v="4712920"/>
    <n v="5136074"/>
    <n v="368320"/>
    <n v="340924.1"/>
    <n v="379769.59999999998"/>
    <n v="372092.5"/>
    <n v="404148.2"/>
    <n v="412031.3"/>
    <n v="442134.4"/>
    <n v="433781.3"/>
    <n v="413718.8"/>
    <n v="399809.1"/>
    <n v="366272.7"/>
    <n v="379918.2"/>
    <n v="427980.1"/>
    <n v="386562.7"/>
    <n v="427980.1"/>
    <n v="414174.3"/>
    <n v="429207.3"/>
    <n v="422765.1"/>
    <n v="461116"/>
    <n v="468479.5"/>
    <n v="427674.1"/>
    <n v="427980.1"/>
    <n v="414174.3"/>
    <n v="427980.1"/>
    <n v="0.20585700000000001"/>
    <n v="6.3619999999999996E-2"/>
    <s v="model"/>
    <n v="28580.41"/>
    <n v="8832.8029999999999"/>
    <s v="NA"/>
    <s v="NA"/>
    <s v="NA"/>
    <s v="NA"/>
    <s v="NA"/>
    <s v="NA"/>
    <s v="NA"/>
    <s v="NA"/>
    <s v="NA"/>
    <s v="NA"/>
    <s v="NA"/>
    <s v="NA"/>
    <s v="NA"/>
    <s v="NA"/>
    <s v="NA"/>
    <s v="NA"/>
    <s v="NA"/>
    <s v="NA"/>
    <s v="NA"/>
    <s v="NA"/>
    <s v="NA"/>
    <s v="NA"/>
    <s v="NA"/>
    <s v="NA"/>
  </r>
  <r>
    <x v="368"/>
    <x v="2"/>
    <s v="core"/>
    <x v="8"/>
    <x v="0"/>
    <s v="100,001+"/>
    <s v="urban"/>
    <n v="3"/>
    <n v="21.175190000000001"/>
    <n v="2903797"/>
    <n v="2903797"/>
    <n v="2903797"/>
    <n v="1994"/>
    <n v="1994"/>
    <s v="1981-2003"/>
    <s v="F"/>
    <m/>
    <s v="Home Improvement"/>
    <m/>
    <s v="Dry Goods Retail"/>
    <s v="Mercantile - Retail"/>
    <s v="Big Box"/>
    <b v="0"/>
    <s v="Sales"/>
    <n v="88"/>
    <s v="Storage - Low Bay"/>
    <n v="10"/>
    <s v="Office"/>
    <n v="2"/>
    <n v="0"/>
    <n v="0"/>
    <n v="0"/>
    <n v="137132"/>
    <n v="137132"/>
    <n v="0"/>
    <x v="3"/>
    <n v="100"/>
    <n v="0"/>
    <n v="100"/>
    <n v="100"/>
    <n v="100"/>
    <n v="0"/>
    <n v="0"/>
    <n v="1"/>
    <n v="0"/>
    <n v="418"/>
    <s v="S"/>
    <n v="0"/>
    <n v="4756"/>
    <n v="174"/>
    <s v="&lt; 6000 HDD"/>
    <n v="100"/>
    <n v="0"/>
    <n v="0"/>
    <s v="Yes"/>
    <n v="102"/>
    <n v="162"/>
    <n v="162"/>
    <n v="102"/>
    <n v="1"/>
    <n v="1"/>
    <n v="0"/>
    <s v="80-119 Hrs/Wk"/>
    <n v="52"/>
    <b v="1"/>
    <b v="1"/>
    <b v="0"/>
    <b v="0"/>
    <b v="0"/>
    <b v="0"/>
    <b v="0"/>
    <b v="0"/>
    <b v="0"/>
    <s v="NA"/>
    <s v="NA"/>
    <s v="NA"/>
    <s v="NA"/>
    <s v="Yes"/>
    <n v="13"/>
    <n v="100"/>
    <s v="No"/>
    <s v="Yes"/>
    <n v="13"/>
    <n v="0"/>
    <s v="No"/>
    <s v="Unknown"/>
    <s v="NA"/>
    <s v="NA"/>
    <s v="No"/>
    <s v="Yes"/>
    <n v="10"/>
    <n v="0"/>
    <s v="No"/>
    <s v="Unknown"/>
    <s v="NA"/>
    <s v="NA"/>
    <s v="No"/>
    <s v="Unknown"/>
    <s v="NA"/>
    <s v="NA"/>
    <s v="No"/>
    <s v="No"/>
    <s v="NA"/>
    <s v="NA"/>
    <s v="No"/>
    <s v="Unknown"/>
    <s v="NA"/>
    <s v="NA"/>
    <s v="No"/>
    <n v="1568"/>
    <n v="0"/>
    <n v="27"/>
    <n v="42336"/>
    <n v="0"/>
    <n v="0"/>
    <n v="100"/>
    <n v="0"/>
    <n v="0"/>
    <n v="0"/>
    <n v="0"/>
    <n v="0"/>
    <n v="0"/>
    <n v="0"/>
    <n v="100"/>
    <n v="0"/>
    <n v="0"/>
    <n v="0"/>
    <n v="0"/>
    <s v="NA"/>
    <s v="NA"/>
    <s v="NA"/>
    <s v="None"/>
    <s v="NA"/>
    <s v="None"/>
    <s v="NA"/>
    <s v="NA"/>
    <s v="NA"/>
    <s v="NA"/>
    <s v="NA"/>
    <s v="NA"/>
    <s v="NA"/>
    <s v="NA"/>
    <s v="NA"/>
    <n v="100000"/>
    <n v="100"/>
    <n v="0"/>
    <n v="0"/>
    <n v="0"/>
    <b v="1"/>
    <n v="5856"/>
    <n v="100"/>
    <n v="0"/>
    <n v="0"/>
    <n v="0"/>
    <n v="0.77793400000000001"/>
    <n v="0.77793400000000001"/>
    <s v="NA"/>
    <n v="0"/>
    <n v="0.114014"/>
    <n v="106679.6"/>
    <s v="NA"/>
    <n v="0"/>
    <n v="15635"/>
    <n v="21.668119999999998"/>
    <n v="25.016290000000001"/>
    <s v="Y"/>
    <s v="NA"/>
    <n v="0"/>
    <n v="0"/>
    <n v="0"/>
    <n v="99.925219999999996"/>
    <n v="99.361590000000007"/>
    <n v="99.958389999999994"/>
    <n v="0"/>
    <n v="0"/>
    <n v="0"/>
    <n v="7.4778999999999998E-2"/>
    <n v="0.63840600000000003"/>
    <n v="4.1612999999999997E-2"/>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87.178910000000002"/>
    <n v="85.266890000000004"/>
    <n v="87.178910000000002"/>
    <n v="12.82109"/>
    <n v="14.73311"/>
    <n v="12.82109"/>
    <n v="0"/>
    <n v="0"/>
    <n v="0"/>
    <s v="NA"/>
    <s v="NA"/>
    <s v="NA"/>
    <s v="NA"/>
    <s v="NA"/>
    <s v="NA"/>
    <s v="NA"/>
    <s v="NA"/>
    <s v="NA"/>
    <s v="NA"/>
    <s v="NA"/>
    <s v="NA"/>
    <n v="83.652469999999994"/>
    <n v="73.362769999999998"/>
    <n v="83.680239999999998"/>
    <n v="16.272749999999998"/>
    <n v="25.998830000000002"/>
    <n v="16.27815"/>
    <n v="7.4778999999999998E-2"/>
    <n v="0.63840600000000003"/>
    <n v="4.1612999999999997E-2"/>
    <n v="0"/>
    <n v="0"/>
    <n v="0"/>
    <n v="0"/>
    <n v="0"/>
    <n v="0"/>
    <n v="0"/>
    <n v="0"/>
    <n v="0"/>
    <n v="100"/>
    <n v="100"/>
    <n v="100"/>
    <n v="0"/>
    <n v="0"/>
    <n v="0"/>
    <n v="0"/>
    <n v="0"/>
    <n v="0"/>
    <n v="0"/>
    <n v="0"/>
    <n v="0"/>
    <b v="1"/>
    <n v="97.838880000000003"/>
    <b v="0"/>
    <n v="0"/>
    <b v="0"/>
    <n v="0"/>
    <b v="0"/>
    <n v="0"/>
    <b v="1"/>
    <n v="2.1611229999999999"/>
    <b v="0"/>
    <n v="0"/>
    <b v="0"/>
    <n v="0"/>
    <b v="0"/>
    <n v="0"/>
    <n v="15.094340000000001"/>
    <n v="15.094340000000001"/>
    <n v="15.094340000000001"/>
    <n v="84.905659999999997"/>
    <n v="84.905659999999997"/>
    <n v="84.905659999999997"/>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1"/>
    <b v="1"/>
    <n v="30.707999999999998"/>
    <n v="18"/>
    <n v="18"/>
    <n v="100"/>
    <n v="0"/>
    <n v="0"/>
    <n v="0"/>
    <n v="0"/>
    <n v="100"/>
    <n v="0"/>
    <n v="0"/>
    <s v="NA"/>
    <s v="NA"/>
    <s v="NA"/>
    <s v="NA"/>
    <s v="NA"/>
    <s v="NA"/>
    <s v="NA"/>
    <s v="NA"/>
    <s v="NA"/>
    <s v="NA"/>
    <s v="NA"/>
    <s v="NA"/>
    <s v="NA"/>
    <s v="NA"/>
    <s v="NA"/>
    <s v="NA"/>
    <s v="NA"/>
    <s v="NA"/>
    <s v="NA"/>
    <s v="NA"/>
    <n v="3"/>
    <n v="1"/>
    <n v="6"/>
    <n v="0"/>
    <n v="0"/>
    <n v="0"/>
    <n v="0"/>
    <b v="0"/>
    <b v="0"/>
    <b v="0"/>
    <b v="0"/>
    <b v="0"/>
    <b v="0"/>
    <n v="0"/>
    <s v="NA"/>
    <s v="NA"/>
    <s v="NA"/>
    <s v="NA"/>
    <s v="NA"/>
    <s v="NA"/>
    <s v="NA"/>
    <n v="0"/>
    <n v="0"/>
    <n v="0"/>
    <s v="NA"/>
    <s v="NA"/>
    <s v="NA"/>
    <s v="NA"/>
    <s v="NA"/>
    <n v="0"/>
    <n v="0"/>
    <n v="0"/>
    <x v="1"/>
    <s v="NA"/>
    <s v="NA"/>
    <n v="0"/>
    <n v="0"/>
    <n v="0"/>
    <s v="NA"/>
    <s v="NA"/>
    <s v="NA"/>
    <s v="NA"/>
    <s v="NA"/>
    <s v="NA"/>
    <n v="13"/>
    <n v="0"/>
    <n v="0"/>
    <n v="0"/>
    <n v="0"/>
    <n v="11"/>
    <n v="0"/>
    <n v="6"/>
    <n v="1"/>
    <n v="0"/>
    <n v="14.17004"/>
    <n v="0.94725199999999998"/>
    <s v="model"/>
    <n v="1943166"/>
    <n v="129898.6"/>
    <s v="NA"/>
    <s v="NA"/>
    <s v="NA"/>
    <s v="NA"/>
    <s v="NA"/>
    <s v="NA"/>
    <s v="NA"/>
    <s v="NA"/>
    <s v="NA"/>
    <s v="NA"/>
    <s v="NA"/>
    <s v="NA"/>
    <s v="NA"/>
    <s v="NA"/>
    <s v="NA"/>
    <s v="NA"/>
    <s v="NA"/>
    <s v="NA"/>
    <s v="NA"/>
    <s v="NA"/>
    <s v="NA"/>
    <s v="NA"/>
    <s v="NA"/>
    <s v="NA"/>
    <n v="0.207533"/>
    <n v="5.0874000000000003E-2"/>
    <s v="model"/>
    <n v="28459.47"/>
    <n v="6976.4650000000001"/>
    <s v="NA"/>
    <s v="NA"/>
    <s v="NA"/>
    <s v="NA"/>
    <s v="NA"/>
    <s v="NA"/>
    <s v="NA"/>
    <s v="NA"/>
    <s v="NA"/>
    <s v="NA"/>
    <s v="NA"/>
    <s v="NA"/>
    <s v="NA"/>
    <s v="NA"/>
    <s v="NA"/>
    <s v="NA"/>
    <s v="NA"/>
    <s v="NA"/>
    <s v="NA"/>
    <s v="NA"/>
    <s v="NA"/>
    <s v="NA"/>
    <s v="NA"/>
    <s v="NA"/>
  </r>
  <r>
    <x v="369"/>
    <x v="2"/>
    <s v="core"/>
    <x v="9"/>
    <x v="1"/>
    <s v="All Sizes"/>
    <s v="rural"/>
    <n v="38"/>
    <n v="194.7627"/>
    <n v="7035804"/>
    <n v="35179.019999999997"/>
    <n v="0"/>
    <n v="2006"/>
    <n v="2006"/>
    <s v="2004-2013"/>
    <s v="F"/>
    <m/>
    <s v="Ministorage"/>
    <m/>
    <s v="Warehouse"/>
    <s v="Warehouse and Storage"/>
    <s v="Warehouse"/>
    <b v="0"/>
    <s v="Storage - Low Bay"/>
    <n v="99.5"/>
    <s v="Office"/>
    <n v="0.5"/>
    <s v="NA"/>
    <n v="0"/>
    <n v="0"/>
    <n v="0"/>
    <n v="0"/>
    <n v="36125"/>
    <n v="36125"/>
    <n v="0"/>
    <x v="1"/>
    <n v="0.5"/>
    <n v="0"/>
    <n v="0"/>
    <n v="0"/>
    <n v="0"/>
    <n v="0"/>
    <n v="99.5"/>
    <n v="1"/>
    <n v="0"/>
    <n v="0"/>
    <s v="M"/>
    <n v="13"/>
    <n v="5783"/>
    <n v="1"/>
    <s v="&lt; 6000 HDD"/>
    <n v="100"/>
    <n v="0"/>
    <n v="0"/>
    <s v="No"/>
    <n v="40"/>
    <n v="40"/>
    <n v="0"/>
    <n v="40"/>
    <n v="0"/>
    <n v="0"/>
    <n v="0"/>
    <s v="&lt; 40 Hrs/Wk"/>
    <n v="52"/>
    <b v="1"/>
    <b v="1"/>
    <b v="0"/>
    <b v="0"/>
    <b v="0"/>
    <b v="0"/>
    <b v="0"/>
    <b v="0"/>
    <b v="0"/>
    <s v="NA"/>
    <s v="NA"/>
    <s v="NA"/>
    <s v="NA"/>
    <s v="No"/>
    <s v="NA"/>
    <s v="NA"/>
    <s v="No"/>
    <s v="Yes"/>
    <n v="1"/>
    <n v="75"/>
    <s v="No"/>
    <s v="No"/>
    <s v="NA"/>
    <s v="NA"/>
    <s v="No"/>
    <s v="No"/>
    <s v="NA"/>
    <s v="NA"/>
    <s v="No"/>
    <s v="No"/>
    <s v="NA"/>
    <s v="NA"/>
    <s v="No"/>
    <s v="No"/>
    <s v="NA"/>
    <s v="NA"/>
    <s v="No"/>
    <s v="No"/>
    <s v="NA"/>
    <s v="NA"/>
    <s v="No"/>
    <s v="No"/>
    <s v="NA"/>
    <s v="NA"/>
    <s v="No"/>
    <n v="3230"/>
    <n v="0"/>
    <s v="NA"/>
    <n v="29874.15"/>
    <n v="0"/>
    <n v="0"/>
    <n v="0"/>
    <n v="0"/>
    <n v="0"/>
    <n v="100"/>
    <n v="0"/>
    <n v="0"/>
    <n v="0"/>
    <n v="0"/>
    <n v="0"/>
    <n v="0"/>
    <n v="0"/>
    <n v="100"/>
    <n v="0"/>
    <s v="NA"/>
    <s v="NA"/>
    <s v="NA"/>
    <s v="None"/>
    <s v="NA"/>
    <s v="None"/>
    <s v="NA"/>
    <s v="NA"/>
    <s v="NA"/>
    <s v="NA"/>
    <s v="NA"/>
    <s v="NA"/>
    <s v="NA"/>
    <s v="NA"/>
    <s v="NA"/>
    <n v="43182.31"/>
    <n v="0"/>
    <n v="100"/>
    <n v="0"/>
    <n v="0"/>
    <b v="0"/>
    <n v="0"/>
    <n v="100"/>
    <n v="0"/>
    <n v="0"/>
    <n v="0"/>
    <n v="0.224"/>
    <n v="0.224"/>
    <s v="NA"/>
    <n v="0"/>
    <n v="0.114455"/>
    <n v="8092"/>
    <s v="NA"/>
    <n v="0"/>
    <n v="4134.6869999999999"/>
    <n v="8"/>
    <n v="8"/>
    <s v="Y"/>
    <n v="0"/>
    <n v="0"/>
    <n v="0"/>
    <n v="0"/>
    <n v="0"/>
    <n v="0"/>
    <n v="0"/>
    <n v="0"/>
    <n v="0"/>
    <n v="0"/>
    <n v="100"/>
    <n v="100"/>
    <n v="100"/>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0"/>
    <n v="0"/>
    <b v="0"/>
    <n v="0"/>
    <b v="0"/>
    <n v="0"/>
    <b v="0"/>
    <n v="0"/>
    <b v="1"/>
    <n v="100"/>
    <b v="0"/>
    <n v="0"/>
    <b v="0"/>
    <n v="0"/>
    <b v="0"/>
    <n v="0"/>
    <n v="0"/>
    <n v="0"/>
    <n v="0"/>
    <n v="78.48236"/>
    <n v="25.581399999999999"/>
    <n v="85.776489999999995"/>
    <n v="0"/>
    <n v="0"/>
    <n v="0"/>
    <n v="21.51764"/>
    <n v="74.418599999999998"/>
    <n v="14.223509999999999"/>
    <n v="0"/>
    <n v="0"/>
    <n v="0"/>
    <n v="0"/>
    <n v="0"/>
    <n v="0"/>
    <n v="0"/>
    <n v="0"/>
    <n v="0"/>
    <n v="21.51764"/>
    <n v="74.418599999999998"/>
    <n v="14.223509999999999"/>
    <n v="0"/>
    <n v="0"/>
    <n v="0"/>
    <n v="78.48236"/>
    <n v="25.581399999999999"/>
    <n v="85.776489999999995"/>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s v="NA"/>
    <s v="NA"/>
    <n v="0"/>
    <n v="0.5"/>
    <s v="Furnace"/>
    <s v="Natural Gas"/>
    <s v="None"/>
    <s v="NA"/>
    <s v="None"/>
    <s v="NA"/>
    <s v="NA"/>
    <s v="NA"/>
    <s v="NA"/>
    <s v="NA"/>
    <s v="NA"/>
    <s v="NA"/>
    <s v="NA"/>
    <s v="NA"/>
    <s v="NA"/>
    <s v="NA"/>
    <s v="None"/>
    <s v="NA"/>
    <s v="None"/>
    <s v="NA"/>
    <s v="NA"/>
    <s v="NA"/>
    <s v="NA"/>
    <s v="NA"/>
    <s v="NA"/>
    <s v="NA"/>
    <s v="NA"/>
    <b v="0"/>
    <b v="0"/>
    <b v="0"/>
    <b v="0"/>
    <b v="0"/>
    <b v="0"/>
    <b v="1"/>
    <b v="0"/>
    <b v="0"/>
    <b v="0"/>
    <b v="0"/>
    <n v="0"/>
    <n v="0"/>
    <n v="0"/>
    <n v="0"/>
    <n v="0"/>
    <n v="0"/>
    <n v="0"/>
    <n v="0"/>
    <n v="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0"/>
    <n v="0"/>
    <n v="0"/>
    <n v="0"/>
    <n v="1"/>
    <n v="0"/>
    <n v="0"/>
    <n v="0"/>
    <n v="0"/>
    <n v="0.24285499999999999"/>
    <n v="0.24613599999999999"/>
    <s v="actual"/>
    <n v="8773.125"/>
    <n v="8891.6579999999994"/>
    <n v="780.1078"/>
    <n v="709.2414"/>
    <n v="730.60919999999999"/>
    <n v="711.63440000000003"/>
    <n v="751.65290000000005"/>
    <n v="681.12120000000004"/>
    <n v="687.61289999999997"/>
    <n v="706.91179999999997"/>
    <n v="704.97469999999998"/>
    <n v="769.0086"/>
    <n v="746.39520000000005"/>
    <n v="793.85479999999995"/>
    <n v="777.13139999999999"/>
    <n v="697.29729999999995"/>
    <n v="765.28139999999996"/>
    <n v="733.00840000000005"/>
    <n v="747.1114"/>
    <n v="714.52229999999997"/>
    <n v="732.89139999999998"/>
    <n v="732.25940000000003"/>
    <n v="716.26030000000003"/>
    <n v="755.09040000000005"/>
    <n v="743.5154"/>
    <n v="777.2894"/>
    <n v="1.6941999999999999E-2"/>
    <n v="2.2728999999999999E-2"/>
    <s v="actual"/>
    <n v="612.03679999999997"/>
    <n v="821.09860000000003"/>
    <n v="106.3325"/>
    <n v="86.098219999999998"/>
    <n v="76.074190000000002"/>
    <n v="52.501570000000001"/>
    <n v="36.877740000000003"/>
    <n v="13.485889999999999"/>
    <n v="7.2619749999999996"/>
    <n v="9.6666670000000003"/>
    <n v="9.3548390000000001"/>
    <n v="32.380549999999999"/>
    <n v="86.608699999999999"/>
    <n v="95.393940000000001"/>
    <n v="109.18640000000001"/>
    <n v="90.302390000000003"/>
    <n v="87.888649999999998"/>
    <n v="71.418400000000005"/>
    <n v="55.232120000000002"/>
    <n v="38.193939999999998"/>
    <n v="29.67484"/>
    <n v="28.538959999999999"/>
    <n v="41.317599999999999"/>
    <n v="69.572599999999994"/>
    <n v="90.302390000000003"/>
    <n v="109.4704"/>
  </r>
  <r>
    <x v="370"/>
    <x v="2"/>
    <s v="core"/>
    <x v="5"/>
    <x v="0"/>
    <s v="All Sizes"/>
    <s v="rural"/>
    <n v="35"/>
    <n v="340.72059999999999"/>
    <n v="800693.4"/>
    <n v="800693.4"/>
    <n v="800693.4"/>
    <s v="NA"/>
    <n v="1989"/>
    <s v="1981-2003"/>
    <s v="F"/>
    <m/>
    <s v="Fast Food Restaurant"/>
    <m/>
    <s v="Restaurant"/>
    <s v="Food Service"/>
    <s v="Restaurant"/>
    <b v="0"/>
    <s v="Kitchen"/>
    <n v="45"/>
    <s v="Dining"/>
    <n v="38"/>
    <s v="NA"/>
    <n v="0"/>
    <n v="17"/>
    <n v="0"/>
    <n v="0"/>
    <n v="2350"/>
    <n v="2350"/>
    <n v="0"/>
    <x v="4"/>
    <n v="100"/>
    <n v="0"/>
    <n v="0"/>
    <n v="100"/>
    <n v="0"/>
    <n v="0"/>
    <n v="0"/>
    <n v="1"/>
    <n v="0"/>
    <n v="37"/>
    <s v="S"/>
    <n v="0"/>
    <n v="5783"/>
    <n v="1"/>
    <s v="&lt; 6000 HDD"/>
    <n v="0"/>
    <n v="100"/>
    <n v="1"/>
    <s v="No"/>
    <n v="168"/>
    <n v="168"/>
    <n v="168"/>
    <n v="168"/>
    <n v="1"/>
    <n v="1"/>
    <n v="1"/>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155"/>
    <n v="0"/>
    <n v="9"/>
    <n v="1395"/>
    <n v="25"/>
    <n v="0"/>
    <n v="0"/>
    <n v="0"/>
    <n v="0"/>
    <n v="0"/>
    <n v="100"/>
    <n v="0"/>
    <n v="0"/>
    <n v="0"/>
    <n v="100"/>
    <n v="0"/>
    <n v="0"/>
    <n v="0"/>
    <n v="348.75"/>
    <n v="0"/>
    <n v="100"/>
    <n v="0"/>
    <s v="P"/>
    <n v="0"/>
    <s v="Age of Building"/>
    <n v="100"/>
    <n v="0"/>
    <n v="0"/>
    <n v="0"/>
    <n v="100"/>
    <n v="0"/>
    <n v="0"/>
    <n v="0"/>
    <n v="0"/>
    <n v="2350"/>
    <n v="100"/>
    <n v="0"/>
    <n v="0"/>
    <n v="0"/>
    <b v="0"/>
    <n v="0"/>
    <n v="100"/>
    <n v="0"/>
    <n v="0"/>
    <n v="0"/>
    <n v="1.4566950000000001"/>
    <n v="1.4566950000000001"/>
    <s v="NA"/>
    <n v="0"/>
    <n v="0.14510600000000001"/>
    <n v="3423.2339999999999"/>
    <s v="NA"/>
    <n v="0"/>
    <n v="341"/>
    <n v="8.8399239999999999"/>
    <n v="9"/>
    <s v="Y"/>
    <n v="100"/>
    <n v="0"/>
    <n v="0"/>
    <n v="0"/>
    <n v="84.019509999999997"/>
    <n v="57.893830000000001"/>
    <n v="90.431790000000007"/>
    <n v="0"/>
    <n v="0"/>
    <n v="0"/>
    <n v="15.98049"/>
    <n v="42.106169999999999"/>
    <n v="9.5682150000000004"/>
    <n v="0"/>
    <n v="0"/>
    <n v="0"/>
    <n v="0"/>
    <n v="0"/>
    <n v="0"/>
    <n v="0"/>
    <n v="0"/>
    <n v="0"/>
    <n v="0"/>
    <n v="0"/>
    <n v="0"/>
    <n v="0"/>
    <n v="0"/>
    <n v="0"/>
    <n v="0"/>
    <n v="0"/>
    <n v="0"/>
    <n v="100"/>
    <n v="100"/>
    <n v="100"/>
    <n v="25.042390000000001"/>
    <n v="25.042390000000001"/>
    <n v="25.042390000000001"/>
    <n v="74.957610000000003"/>
    <n v="74.957610000000003"/>
    <n v="74.957610000000003"/>
    <s v="NA"/>
    <s v="NA"/>
    <s v="NA"/>
    <s v="NA"/>
    <s v="NA"/>
    <s v="NA"/>
    <s v="NA"/>
    <s v="NA"/>
    <s v="NA"/>
    <s v="NA"/>
    <s v="NA"/>
    <s v="NA"/>
    <s v="NA"/>
    <s v="NA"/>
    <s v="NA"/>
    <s v="NA"/>
    <s v="NA"/>
    <s v="NA"/>
    <s v="NA"/>
    <s v="NA"/>
    <s v="NA"/>
    <s v="NA"/>
    <s v="NA"/>
    <s v="NA"/>
    <n v="0"/>
    <n v="0"/>
    <n v="0"/>
    <n v="12.4208"/>
    <n v="20.68355"/>
    <n v="12.4208"/>
    <n v="0"/>
    <n v="0"/>
    <n v="0"/>
    <n v="87.5792"/>
    <n v="79.316450000000003"/>
    <n v="87.5792"/>
    <s v="NA"/>
    <s v="NA"/>
    <s v="NA"/>
    <s v="NA"/>
    <s v="NA"/>
    <s v="NA"/>
    <s v="NA"/>
    <s v="NA"/>
    <s v="NA"/>
    <s v="NA"/>
    <s v="NA"/>
    <s v="NA"/>
    <n v="0"/>
    <n v="0"/>
    <n v="0"/>
    <n v="84.019509999999997"/>
    <n v="57.893830000000001"/>
    <n v="90.431790000000007"/>
    <n v="11.978590000000001"/>
    <n v="31.561779999999999"/>
    <n v="7.1721050000000002"/>
    <n v="0"/>
    <n v="0"/>
    <n v="0"/>
    <n v="4.0018969999999996"/>
    <n v="10.54439"/>
    <n v="2.3961100000000002"/>
    <s v="NA"/>
    <s v="NA"/>
    <s v="NA"/>
    <s v="NA"/>
    <s v="NA"/>
    <s v="NA"/>
    <s v="NA"/>
    <s v="NA"/>
    <s v="NA"/>
    <s v="NA"/>
    <s v="NA"/>
    <s v="NA"/>
    <s v="NA"/>
    <s v="NA"/>
    <s v="NA"/>
    <b v="0"/>
    <n v="0"/>
    <b v="0"/>
    <n v="0"/>
    <b v="0"/>
    <n v="0"/>
    <b v="0"/>
    <n v="0"/>
    <b v="0"/>
    <n v="0"/>
    <b v="0"/>
    <n v="0"/>
    <b v="1"/>
    <n v="100"/>
    <b v="0"/>
    <n v="0"/>
    <n v="23.75367"/>
    <n v="42.857140000000001"/>
    <n v="42.314039999999999"/>
    <n v="0"/>
    <n v="0"/>
    <n v="0"/>
    <n v="0"/>
    <n v="0"/>
    <n v="0"/>
    <n v="76.24633"/>
    <n v="57.142859999999999"/>
    <n v="57.685960000000001"/>
    <n v="0"/>
    <n v="0"/>
    <n v="0"/>
    <n v="0"/>
    <n v="0"/>
    <n v="0"/>
    <n v="0"/>
    <n v="0"/>
    <n v="0"/>
    <n v="23.75367"/>
    <n v="42.857140000000001"/>
    <n v="42.314039999999999"/>
    <n v="0"/>
    <n v="0"/>
    <n v="0"/>
    <n v="0"/>
    <n v="0"/>
    <n v="0"/>
    <n v="0"/>
    <n v="0"/>
    <n v="0"/>
    <n v="76.24633"/>
    <n v="57.142859999999999"/>
    <n v="57.68596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None"/>
    <s v="NA"/>
    <s v="NA"/>
    <s v="NA"/>
    <s v="NA"/>
    <s v="NA"/>
    <s v="NA"/>
    <s v="NA"/>
    <s v="NA"/>
    <s v="NA"/>
    <s v="NA"/>
    <s v="NA"/>
    <s v="DX - Air"/>
    <s v="0-4 Years"/>
    <s v="None"/>
    <s v="NA"/>
    <s v="NA"/>
    <s v="NA"/>
    <s v="NA"/>
    <s v="NA"/>
    <s v="NA"/>
    <s v="NA"/>
    <s v="NA"/>
    <b v="1"/>
    <b v="0"/>
    <b v="0"/>
    <b v="0"/>
    <b v="0"/>
    <b v="0"/>
    <b v="0"/>
    <b v="0"/>
    <b v="0"/>
    <b v="0"/>
    <b v="0"/>
    <n v="98"/>
    <n v="10"/>
    <n v="10"/>
    <n v="100"/>
    <n v="0"/>
    <n v="0"/>
    <n v="0"/>
    <n v="0"/>
    <n v="0"/>
    <n v="100"/>
    <n v="0"/>
    <s v="NA"/>
    <s v="NA"/>
    <s v="NA"/>
    <s v="NA"/>
    <s v="NA"/>
    <s v="NA"/>
    <s v="NA"/>
    <s v="NA"/>
    <s v="NA"/>
    <b v="0"/>
    <n v="0"/>
    <s v="NA"/>
    <s v="NA"/>
    <b v="1"/>
    <n v="185"/>
    <s v="T12"/>
    <b v="0"/>
    <n v="0"/>
    <s v="NA"/>
    <s v="NA"/>
    <n v="0"/>
    <n v="0"/>
    <n v="2"/>
    <n v="2"/>
    <n v="0"/>
    <n v="7"/>
    <n v="3"/>
    <b v="0"/>
    <b v="0"/>
    <b v="0"/>
    <b v="1"/>
    <b v="0"/>
    <b v="0"/>
    <n v="1054"/>
    <s v="N"/>
    <s v="E"/>
    <s v="G"/>
    <s v="G"/>
    <s v="N"/>
    <s v="N"/>
    <s v="N"/>
    <s v="NA"/>
    <s v="NA"/>
    <s v="NA"/>
    <s v="NA"/>
    <s v="NA"/>
    <s v="NA"/>
    <s v="NA"/>
    <s v="NA"/>
    <n v="0"/>
    <n v="0"/>
    <n v="0"/>
    <x v="1"/>
    <s v="NA"/>
    <s v="NA"/>
    <n v="0"/>
    <n v="0"/>
    <n v="0"/>
    <s v="NA"/>
    <s v="NA"/>
    <s v="NA"/>
    <s v="NA"/>
    <s v="NA"/>
    <s v="NA"/>
    <n v="0"/>
    <n v="0"/>
    <n v="0"/>
    <n v="0"/>
    <n v="0"/>
    <n v="0"/>
    <n v="0"/>
    <n v="0"/>
    <n v="0"/>
    <n v="0"/>
    <n v="67.335999999999999"/>
    <n v="83.259870000000006"/>
    <s v="model"/>
    <n v="158239.6"/>
    <n v="195660.7"/>
    <s v="NA"/>
    <s v="NA"/>
    <s v="NA"/>
    <s v="NA"/>
    <s v="NA"/>
    <s v="NA"/>
    <s v="NA"/>
    <s v="NA"/>
    <s v="NA"/>
    <s v="NA"/>
    <s v="NA"/>
    <s v="NA"/>
    <s v="NA"/>
    <s v="NA"/>
    <s v="NA"/>
    <s v="NA"/>
    <s v="NA"/>
    <s v="NA"/>
    <s v="NA"/>
    <s v="NA"/>
    <s v="NA"/>
    <s v="NA"/>
    <s v="NA"/>
    <s v="NA"/>
    <n v="2.4445229999999998"/>
    <n v="0.76017500000000005"/>
    <s v="model"/>
    <n v="5744.63"/>
    <n v="1786.412"/>
    <s v="NA"/>
    <s v="NA"/>
    <s v="NA"/>
    <s v="NA"/>
    <s v="NA"/>
    <s v="NA"/>
    <s v="NA"/>
    <s v="NA"/>
    <s v="NA"/>
    <s v="NA"/>
    <s v="NA"/>
    <s v="NA"/>
    <s v="NA"/>
    <s v="NA"/>
    <s v="NA"/>
    <s v="NA"/>
    <s v="NA"/>
    <s v="NA"/>
    <s v="NA"/>
    <s v="NA"/>
    <s v="NA"/>
    <s v="NA"/>
    <s v="NA"/>
    <s v="NA"/>
  </r>
  <r>
    <x v="371"/>
    <x v="2"/>
    <s v="core"/>
    <x v="11"/>
    <x v="0"/>
    <s v="&lt;5,001"/>
    <s v="urban"/>
    <n v="13"/>
    <n v="105.0061"/>
    <n v="164649.60000000001"/>
    <n v="0"/>
    <n v="0"/>
    <n v="1953"/>
    <n v="1953"/>
    <s v="Pre-1980"/>
    <s v="F"/>
    <m/>
    <s v="Convenience Store (&lt;"/>
    <m/>
    <s v="Grocery"/>
    <s v="Food Sales"/>
    <s v="MiniMart"/>
    <b v="0"/>
    <s v="Sales"/>
    <n v="65"/>
    <s v="Storage - Low Bay"/>
    <n v="35"/>
    <s v="NA"/>
    <n v="0"/>
    <n v="0"/>
    <n v="0"/>
    <n v="0"/>
    <n v="1568"/>
    <n v="1568"/>
    <n v="0"/>
    <x v="4"/>
    <n v="0"/>
    <n v="0"/>
    <n v="0"/>
    <n v="0"/>
    <n v="0"/>
    <n v="0"/>
    <n v="100"/>
    <n v="1"/>
    <n v="0"/>
    <n v="6"/>
    <s v="S"/>
    <n v="0"/>
    <n v="4615"/>
    <n v="192"/>
    <s v="&lt; 6000 HDD"/>
    <n v="100"/>
    <n v="0"/>
    <n v="0"/>
    <s v="No"/>
    <n v="168"/>
    <n v="168"/>
    <n v="0"/>
    <n v="168"/>
    <n v="1"/>
    <n v="1"/>
    <n v="1"/>
    <s v="120-168 Hrs/Wk"/>
    <n v="52"/>
    <b v="1"/>
    <b v="0"/>
    <b v="0"/>
    <b v="0"/>
    <b v="0"/>
    <b v="0"/>
    <b v="0"/>
    <b v="0"/>
    <b v="0"/>
    <s v="NA"/>
    <s v="NA"/>
    <s v="NA"/>
    <s v="NA"/>
    <s v="Yes"/>
    <n v="0"/>
    <n v="100"/>
    <s v="No"/>
    <s v="Yes"/>
    <n v="0"/>
    <n v="97"/>
    <s v="No"/>
    <s v="Unknown"/>
    <s v="NA"/>
    <s v="NA"/>
    <s v="No"/>
    <s v="No"/>
    <s v="NA"/>
    <s v="NA"/>
    <s v="No"/>
    <s v="No"/>
    <s v="NA"/>
    <s v="NA"/>
    <s v="No"/>
    <s v="Yes"/>
    <n v="0"/>
    <n v="50"/>
    <s v="Unknown"/>
    <s v="No"/>
    <s v="NA"/>
    <s v="NA"/>
    <s v="No"/>
    <s v="No"/>
    <s v="NA"/>
    <s v="NA"/>
    <s v="No"/>
    <n v="168"/>
    <n v="1568"/>
    <n v="10"/>
    <n v="1680"/>
    <n v="17"/>
    <n v="0"/>
    <n v="0"/>
    <n v="100"/>
    <n v="0"/>
    <n v="0"/>
    <n v="0"/>
    <n v="0"/>
    <n v="0"/>
    <n v="0"/>
    <n v="0"/>
    <n v="100"/>
    <n v="0"/>
    <n v="0"/>
    <n v="285.60000000000002"/>
    <n v="100"/>
    <n v="0"/>
    <n v="0"/>
    <s v="S"/>
    <n v="0"/>
    <s v="Age of Building"/>
    <n v="100"/>
    <n v="0"/>
    <n v="0"/>
    <n v="0"/>
    <n v="100"/>
    <n v="0"/>
    <n v="0"/>
    <n v="0"/>
    <n v="0"/>
    <n v="1559"/>
    <n v="100"/>
    <n v="0"/>
    <n v="0"/>
    <n v="0"/>
    <b v="0"/>
    <n v="0"/>
    <n v="100"/>
    <n v="0"/>
    <n v="0"/>
    <n v="0"/>
    <n v="0.41798200000000002"/>
    <n v="0.41798200000000002"/>
    <s v="NA"/>
    <n v="0.126913"/>
    <n v="0.36862200000000001"/>
    <n v="655.39559999999994"/>
    <s v="NA"/>
    <n v="199"/>
    <n v="578"/>
    <n v="9"/>
    <n v="9.25"/>
    <s v="Y"/>
    <s v="NA"/>
    <n v="0"/>
    <n v="0"/>
    <n v="0"/>
    <n v="0"/>
    <n v="0"/>
    <n v="0"/>
    <n v="0"/>
    <n v="0"/>
    <n v="0"/>
    <n v="6.9394210000000003"/>
    <n v="8.6302299999999992"/>
    <n v="3.887254"/>
    <n v="0"/>
    <n v="0"/>
    <n v="0"/>
    <n v="0"/>
    <n v="0"/>
    <n v="0"/>
    <n v="93.060580000000002"/>
    <n v="91.369770000000003"/>
    <n v="96.112750000000005"/>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100"/>
    <n v="100"/>
    <n v="10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None"/>
    <s v="none"/>
    <s v="NA"/>
    <s v="NA"/>
    <s v="NA"/>
    <s v="NA"/>
    <s v="NA"/>
    <n v="0"/>
    <n v="0"/>
    <s v="None"/>
    <s v="None"/>
    <s v="None"/>
    <s v="NA"/>
    <s v="None"/>
    <s v="None"/>
    <s v="None"/>
    <s v="NA"/>
    <s v="NA"/>
    <s v="NA"/>
    <s v="NA"/>
    <s v="NA"/>
    <s v="NA"/>
    <s v="NA"/>
    <s v="NA"/>
    <s v="NA"/>
    <s v="None"/>
    <s v="NA"/>
    <s v="None"/>
    <s v="NA"/>
    <s v="NA"/>
    <s v="NA"/>
    <s v="NA"/>
    <s v="NA"/>
    <s v="NA"/>
    <s v="NA"/>
    <s v="NA"/>
    <b v="0"/>
    <b v="0"/>
    <b v="0"/>
    <b v="0"/>
    <b v="0"/>
    <b v="0"/>
    <b v="1"/>
    <b v="0"/>
    <b v="0"/>
    <b v="0"/>
    <b v="0"/>
    <n v="15.353999999999999"/>
    <s v="NA"/>
    <s v="NA"/>
    <n v="100"/>
    <n v="0"/>
    <n v="0"/>
    <n v="0"/>
    <n v="0"/>
    <n v="100"/>
    <n v="0"/>
    <n v="0"/>
    <s v="NA"/>
    <s v="NA"/>
    <s v="NA"/>
    <s v="NA"/>
    <s v="NA"/>
    <s v="NA"/>
    <s v="NA"/>
    <s v="NA"/>
    <s v="NA"/>
    <b v="1"/>
    <n v="48.75"/>
    <n v="100"/>
    <s v="LED"/>
    <b v="1"/>
    <n v="171"/>
    <s v="INC"/>
    <b v="0"/>
    <n v="0"/>
    <s v="NA"/>
    <s v="NA"/>
    <n v="0"/>
    <n v="0"/>
    <s v="NA"/>
    <n v="1"/>
    <n v="2"/>
    <n v="2"/>
    <n v="0"/>
    <b v="1"/>
    <b v="0"/>
    <b v="0"/>
    <b v="0"/>
    <b v="0"/>
    <b v="0"/>
    <n v="36"/>
    <s v="N"/>
    <s v="E"/>
    <s v="E"/>
    <s v="N"/>
    <s v="N"/>
    <s v="N"/>
    <s v="N"/>
    <n v="0"/>
    <n v="0"/>
    <n v="0"/>
    <s v="NA"/>
    <s v="NA"/>
    <s v="NA"/>
    <s v="NA"/>
    <s v="NA"/>
    <n v="0"/>
    <n v="0"/>
    <n v="0"/>
    <x v="1"/>
    <s v="NA"/>
    <s v="NA"/>
    <n v="0"/>
    <n v="0"/>
    <n v="0"/>
    <s v="NA"/>
    <s v="NA"/>
    <s v="NA"/>
    <s v="NA"/>
    <s v="NA"/>
    <s v="NA"/>
    <n v="1"/>
    <s v="NA"/>
    <s v="NA"/>
    <s v="NA"/>
    <s v="NA"/>
    <n v="0"/>
    <n v="0"/>
    <n v="0"/>
    <n v="0"/>
    <n v="0"/>
    <n v="57.497880000000002"/>
    <n v="61.775770000000001"/>
    <s v="actual"/>
    <n v="90156.67"/>
    <n v="96864.41"/>
    <n v="7163"/>
    <n v="6483.3720000000003"/>
    <n v="7373.2709999999997"/>
    <n v="7250.8140000000003"/>
    <n v="8267.5419999999995"/>
    <n v="8192.7459999999992"/>
    <n v="9259.0169999999998"/>
    <n v="8758.6530000000002"/>
    <n v="7292.4579999999996"/>
    <n v="7067.7430000000004"/>
    <n v="5733.134"/>
    <n v="7314.9219999999996"/>
    <n v="8123.4160000000002"/>
    <n v="7337.2790000000005"/>
    <n v="8123.4160000000002"/>
    <n v="7861.37"/>
    <n v="8148.7849999999999"/>
    <n v="7956.5060000000003"/>
    <n v="8548.3559999999998"/>
    <n v="8624.4650000000001"/>
    <n v="8032.6149999999998"/>
    <n v="8123.4160000000002"/>
    <n v="7861.37"/>
    <n v="8123.4160000000002"/>
    <s v="NA"/>
    <s v="NA"/>
    <s v="no gas"/>
    <s v="NA"/>
    <s v="NA"/>
    <s v="NA"/>
    <s v="NA"/>
    <s v="NA"/>
    <s v="NA"/>
    <s v="NA"/>
    <s v="NA"/>
    <s v="NA"/>
    <s v="NA"/>
    <s v="NA"/>
    <s v="NA"/>
    <s v="NA"/>
    <s v="NA"/>
    <s v="NA"/>
    <s v="NA"/>
    <s v="NA"/>
    <s v="NA"/>
    <s v="NA"/>
    <s v="NA"/>
    <s v="NA"/>
    <s v="NA"/>
    <s v="NA"/>
    <s v="NA"/>
    <s v="NA"/>
    <s v="NA"/>
  </r>
  <r>
    <x v="372"/>
    <x v="2"/>
    <s v="core"/>
    <x v="11"/>
    <x v="0"/>
    <s v="5,001+"/>
    <s v="rural"/>
    <n v="18"/>
    <n v="59.73836"/>
    <n v="716860.3"/>
    <n v="609331.30000000005"/>
    <n v="609331.30000000005"/>
    <n v="1965"/>
    <n v="1965"/>
    <s v="Pre-1980"/>
    <s v="F"/>
    <m/>
    <s v="Grocery (&gt; 5000sf)"/>
    <m/>
    <s v="Grocery"/>
    <s v="Food Sales"/>
    <s v="Supermarket"/>
    <b v="0"/>
    <s v="Sales"/>
    <n v="80"/>
    <s v="Storage - Low Bay"/>
    <n v="15"/>
    <s v="Office"/>
    <n v="5"/>
    <n v="0"/>
    <n v="0"/>
    <n v="0"/>
    <n v="12000"/>
    <n v="12000"/>
    <n v="0"/>
    <x v="0"/>
    <n v="85"/>
    <n v="0"/>
    <n v="0"/>
    <n v="85"/>
    <n v="0"/>
    <n v="0"/>
    <n v="15"/>
    <n v="1"/>
    <n v="0"/>
    <n v="54"/>
    <s v="S"/>
    <n v="0"/>
    <n v="6236"/>
    <n v="400"/>
    <s v="6000-8000 HDD"/>
    <n v="100"/>
    <n v="0"/>
    <n v="0"/>
    <s v="No"/>
    <n v="115.5"/>
    <n v="115.5"/>
    <n v="115.5"/>
    <n v="115.5"/>
    <n v="1"/>
    <n v="1"/>
    <n v="0"/>
    <s v="80-119 Hrs/Wk"/>
    <n v="52"/>
    <b v="1"/>
    <b v="1"/>
    <b v="0"/>
    <b v="0"/>
    <b v="0"/>
    <b v="0"/>
    <b v="0"/>
    <b v="0"/>
    <b v="0"/>
    <s v="NA"/>
    <s v="NA"/>
    <s v="NA"/>
    <s v="NA"/>
    <s v="No"/>
    <s v="NA"/>
    <s v="NA"/>
    <s v="No"/>
    <s v="Yes"/>
    <n v="2"/>
    <n v="100"/>
    <s v="No"/>
    <s v="No"/>
    <s v="NA"/>
    <s v="NA"/>
    <s v="No"/>
    <s v="No"/>
    <s v="NA"/>
    <s v="NA"/>
    <s v="No"/>
    <s v="No"/>
    <s v="NA"/>
    <s v="NA"/>
    <s v="No"/>
    <s v="No"/>
    <s v="NA"/>
    <s v="NA"/>
    <s v="No"/>
    <s v="No"/>
    <s v="NA"/>
    <s v="NA"/>
    <s v="No"/>
    <s v="No"/>
    <s v="NA"/>
    <s v="NA"/>
    <s v="No"/>
    <n v="480"/>
    <n v="0"/>
    <n v="15"/>
    <n v="7200"/>
    <n v="35"/>
    <n v="0"/>
    <n v="0"/>
    <n v="100"/>
    <n v="0"/>
    <n v="0"/>
    <n v="0"/>
    <n v="0"/>
    <n v="0"/>
    <n v="100"/>
    <n v="0"/>
    <n v="0"/>
    <n v="0"/>
    <n v="0"/>
    <n v="2520"/>
    <n v="100"/>
    <n v="0"/>
    <n v="0"/>
    <s v="S"/>
    <n v="0"/>
    <s v="Age of Building"/>
    <n v="100"/>
    <n v="0"/>
    <n v="0"/>
    <n v="0"/>
    <n v="100"/>
    <n v="0"/>
    <n v="0"/>
    <n v="0"/>
    <n v="0"/>
    <n v="480"/>
    <n v="0"/>
    <n v="100"/>
    <n v="0"/>
    <n v="0"/>
    <b v="0"/>
    <n v="0"/>
    <n v="100"/>
    <n v="0"/>
    <n v="0"/>
    <n v="0"/>
    <n v="0.86321700000000001"/>
    <n v="0.86321700000000001"/>
    <s v="NA"/>
    <n v="0.26016699999999998"/>
    <n v="0.25617499999999999"/>
    <n v="10358.61"/>
    <s v="NA"/>
    <n v="3122"/>
    <n v="3074.1010000000001"/>
    <n v="11.3001"/>
    <n v="14.719849999999999"/>
    <s v="Y"/>
    <s v="NA"/>
    <n v="0"/>
    <n v="0"/>
    <n v="0"/>
    <n v="94.333020000000005"/>
    <n v="90.594359999999995"/>
    <n v="97.996039999999994"/>
    <n v="0"/>
    <n v="0"/>
    <n v="0"/>
    <n v="1.844074"/>
    <n v="4.901961"/>
    <n v="1.065671"/>
    <n v="0"/>
    <n v="0"/>
    <n v="0"/>
    <n v="0"/>
    <n v="0"/>
    <n v="0"/>
    <n v="0"/>
    <n v="0"/>
    <n v="0"/>
    <n v="3.8229069999999998"/>
    <n v="4.5036759999999996"/>
    <n v="0.93828699999999998"/>
    <n v="0"/>
    <n v="0"/>
    <n v="0"/>
    <n v="32.251730000000002"/>
    <n v="52.074979999999996"/>
    <n v="32.251730000000002"/>
    <n v="67.748270000000005"/>
    <n v="47.925020000000004"/>
    <n v="67.748270000000005"/>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4.333020000000005"/>
    <n v="90.594359999999995"/>
    <n v="97.996039999999994"/>
    <n v="0"/>
    <n v="0"/>
    <n v="0"/>
    <n v="0"/>
    <n v="0"/>
    <n v="0"/>
    <n v="5.6669809999999998"/>
    <n v="9.4056370000000005"/>
    <n v="2.0039570000000002"/>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25.831959999999999"/>
    <n v="28.30189"/>
    <n v="57.553370000000001"/>
    <n v="0"/>
    <n v="0"/>
    <n v="0"/>
    <n v="74.168040000000005"/>
    <n v="71.69811"/>
    <n v="42.446629999999999"/>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6.4285709999999998"/>
    <n v="78.571430000000007"/>
    <s v="Furnace"/>
    <s v="Natural Gas"/>
    <s v="None"/>
    <s v="NA"/>
    <s v="Electric Resistance"/>
    <s v="Electricity"/>
    <s v="None"/>
    <s v="NA"/>
    <s v="NA"/>
    <s v="NA"/>
    <s v="NA"/>
    <s v="NA"/>
    <s v="NA"/>
    <s v="NA"/>
    <s v="NA"/>
    <s v="NA"/>
    <s v="Chiller"/>
    <s v="NA"/>
    <s v="None"/>
    <s v="NA"/>
    <n v="2"/>
    <s v="NA"/>
    <s v="NA"/>
    <s v="NA"/>
    <s v="Scroll"/>
    <s v="N"/>
    <s v="N"/>
    <b v="0"/>
    <b v="0"/>
    <b v="0"/>
    <b v="0"/>
    <b v="0"/>
    <b v="1"/>
    <b v="0"/>
    <b v="0"/>
    <b v="0"/>
    <b v="0"/>
    <b v="0"/>
    <n v="309.44979999999998"/>
    <n v="6.7876909999999997"/>
    <n v="10"/>
    <n v="100"/>
    <n v="0"/>
    <n v="0"/>
    <n v="0"/>
    <n v="0"/>
    <n v="35.692329999999998"/>
    <n v="64.307670000000002"/>
    <n v="0"/>
    <n v="0"/>
    <n v="100"/>
    <n v="0"/>
    <s v="VSD"/>
    <s v="No"/>
    <s v="None"/>
    <s v="Air-cooled"/>
    <s v="No"/>
    <s v="Shaded Pole"/>
    <b v="1"/>
    <n v="200"/>
    <n v="30"/>
    <s v="LED"/>
    <b v="1"/>
    <n v="190"/>
    <s v="INC"/>
    <b v="1"/>
    <n v="594"/>
    <n v="100"/>
    <s v="T12"/>
    <n v="2"/>
    <n v="0"/>
    <n v="0"/>
    <n v="2"/>
    <n v="2"/>
    <n v="0"/>
    <n v="1"/>
    <b v="0"/>
    <b v="0"/>
    <b v="0"/>
    <b v="0"/>
    <b v="1"/>
    <b v="0"/>
    <n v="800"/>
    <s v="E"/>
    <s v="E"/>
    <s v="E"/>
    <s v="E"/>
    <s v="E"/>
    <s v="N"/>
    <s v="E"/>
    <n v="1"/>
    <n v="1"/>
    <n v="1"/>
    <s v="NA"/>
    <s v="NA"/>
    <s v="NA"/>
    <s v="NA"/>
    <s v="NA"/>
    <n v="0"/>
    <n v="0"/>
    <n v="0"/>
    <x v="1"/>
    <s v="NA"/>
    <s v="NA"/>
    <n v="0"/>
    <n v="0"/>
    <n v="0"/>
    <s v="NA"/>
    <s v="NA"/>
    <s v="NA"/>
    <s v="NA"/>
    <s v="NA"/>
    <s v="NA"/>
    <n v="5"/>
    <n v="1"/>
    <n v="0"/>
    <n v="1"/>
    <n v="1"/>
    <n v="1"/>
    <n v="0"/>
    <n v="0"/>
    <n v="1"/>
    <n v="1"/>
    <n v="56.272120000000001"/>
    <n v="57.654809999999998"/>
    <s v="actual"/>
    <n v="675265.5"/>
    <n v="691857.7"/>
    <n v="52033.45"/>
    <n v="47711.35"/>
    <n v="54135.82"/>
    <n v="52604.18"/>
    <n v="58060.65"/>
    <n v="59906.25"/>
    <n v="67593.75"/>
    <n v="66952.73"/>
    <n v="59181.82"/>
    <n v="55517.22"/>
    <n v="51352.94"/>
    <n v="50215.29"/>
    <n v="57852.32"/>
    <n v="52253.71"/>
    <n v="57852.32"/>
    <n v="55986.11"/>
    <n v="58012.72"/>
    <n v="57402.98"/>
    <n v="61782.12"/>
    <n v="61755.39"/>
    <n v="57269.32"/>
    <n v="57852.32"/>
    <n v="55986.11"/>
    <n v="57852.32"/>
    <n v="0.48492400000000002"/>
    <n v="0.51466199999999995"/>
    <s v="actual"/>
    <n v="5819.0870000000004"/>
    <n v="6175.9470000000001"/>
    <n v="818.202"/>
    <n v="528.9076"/>
    <n v="504.92489999999998"/>
    <n v="417.31029999999998"/>
    <n v="374.90320000000003"/>
    <n v="366.43630000000002"/>
    <n v="336.21409999999997"/>
    <n v="327.38569999999999"/>
    <n v="316.84570000000002"/>
    <n v="409.56169999999997"/>
    <n v="620.19500000000005"/>
    <n v="798.20029999999997"/>
    <n v="788.80160000000001"/>
    <n v="636.05449999999996"/>
    <n v="605.01890000000003"/>
    <n v="500.55669999999998"/>
    <n v="416.69839999999999"/>
    <n v="335.37920000000003"/>
    <n v="306.42880000000002"/>
    <n v="302.79860000000002"/>
    <n v="358.0684"/>
    <n v="503.82499999999999"/>
    <n v="643.04499999999996"/>
    <n v="779.27210000000002"/>
  </r>
  <r>
    <x v="373"/>
    <x v="2"/>
    <s v="core"/>
    <x v="9"/>
    <x v="0"/>
    <s v="All Sizes"/>
    <s v="rural"/>
    <n v="39"/>
    <n v="852.57399999999996"/>
    <n v="7922118"/>
    <n v="7129906"/>
    <n v="1663645"/>
    <n v="1990"/>
    <n v="1990"/>
    <s v="1981-2003"/>
    <s v="F"/>
    <m/>
    <s v="Other Warehouse"/>
    <s v="Beer Brewery"/>
    <s v="Warehouse"/>
    <s v="Warehouse and Storage"/>
    <s v="Warehouse"/>
    <b v="0"/>
    <s v="Warehouse - High Bay"/>
    <n v="65"/>
    <s v="Other"/>
    <n v="14"/>
    <s v="Sales"/>
    <n v="13"/>
    <n v="0"/>
    <n v="0"/>
    <n v="0"/>
    <n v="9292"/>
    <n v="9292"/>
    <n v="0"/>
    <x v="0"/>
    <n v="90"/>
    <n v="4"/>
    <n v="23.33333"/>
    <n v="21"/>
    <n v="100"/>
    <n v="10"/>
    <n v="0"/>
    <n v="2"/>
    <n v="0"/>
    <n v="20"/>
    <s v="S"/>
    <n v="0"/>
    <n v="4994"/>
    <n v="158"/>
    <s v="&lt; 6000 HDD"/>
    <n v="0"/>
    <n v="100"/>
    <n v="1"/>
    <s v="No"/>
    <n v="42"/>
    <n v="114"/>
    <n v="48"/>
    <n v="114"/>
    <n v="1"/>
    <n v="0"/>
    <n v="0"/>
    <s v="40-49 Hrs/Wk"/>
    <n v="52"/>
    <b v="1"/>
    <b v="1"/>
    <b v="0"/>
    <b v="1"/>
    <b v="0"/>
    <b v="0"/>
    <b v="0"/>
    <b v="0"/>
    <b v="0"/>
    <s v="NA"/>
    <s v="NA"/>
    <s v="NA"/>
    <s v="NA"/>
    <s v="Yes"/>
    <n v="1"/>
    <n v="25"/>
    <s v="No"/>
    <s v="Yes"/>
    <n v="1"/>
    <n v="25"/>
    <s v="No"/>
    <s v="No"/>
    <s v="NA"/>
    <s v="NA"/>
    <s v="No"/>
    <s v="No"/>
    <s v="NA"/>
    <s v="NA"/>
    <s v="No"/>
    <s v="No"/>
    <s v="NA"/>
    <s v="NA"/>
    <s v="No"/>
    <s v="Yes"/>
    <n v="1"/>
    <n v="50"/>
    <s v="No"/>
    <s v="No"/>
    <s v="NA"/>
    <s v="NA"/>
    <s v="No"/>
    <s v="No"/>
    <s v="NA"/>
    <s v="NA"/>
    <s v="No"/>
    <n v="380"/>
    <n v="380"/>
    <n v="10"/>
    <n v="7600"/>
    <n v="10"/>
    <n v="0"/>
    <n v="100"/>
    <n v="0"/>
    <n v="0"/>
    <n v="0"/>
    <n v="0"/>
    <n v="0"/>
    <n v="0"/>
    <n v="0"/>
    <n v="0"/>
    <n v="100"/>
    <n v="0"/>
    <n v="0"/>
    <n v="760"/>
    <n v="0"/>
    <n v="100"/>
    <n v="0"/>
    <s v="P"/>
    <n v="0"/>
    <s v="Unknown"/>
    <n v="100"/>
    <n v="0"/>
    <n v="0"/>
    <n v="0"/>
    <n v="0"/>
    <n v="0"/>
    <n v="100"/>
    <n v="0"/>
    <n v="0"/>
    <n v="8661"/>
    <n v="100"/>
    <n v="0"/>
    <n v="0"/>
    <n v="0"/>
    <b v="0"/>
    <n v="0"/>
    <n v="100"/>
    <n v="0"/>
    <n v="0"/>
    <n v="0"/>
    <n v="0.57525199999999999"/>
    <n v="0.57525199999999999"/>
    <s v="NA"/>
    <n v="7.1028999999999995E-2"/>
    <n v="0.102238"/>
    <n v="5345.2420000000002"/>
    <s v="NA"/>
    <n v="660"/>
    <n v="950"/>
    <n v="12.812340000000001"/>
    <n v="13.933310000000001"/>
    <s v="Y"/>
    <n v="40"/>
    <n v="0"/>
    <n v="0"/>
    <n v="0"/>
    <n v="49.128889999999998"/>
    <n v="42.381889999999999"/>
    <n v="77.548349999999999"/>
    <n v="0"/>
    <n v="0"/>
    <n v="0"/>
    <n v="6.1964420000000002"/>
    <n v="12.145210000000001"/>
    <n v="5.4409890000000001"/>
    <n v="0"/>
    <n v="0"/>
    <n v="0"/>
    <n v="0"/>
    <n v="0"/>
    <n v="0"/>
    <n v="0.28084700000000001"/>
    <n v="3.7431809999999999"/>
    <n v="0.45467400000000002"/>
    <n v="44.393819999999998"/>
    <n v="41.729709999999997"/>
    <n v="16.555990000000001"/>
    <n v="0"/>
    <n v="0"/>
    <n v="0"/>
    <s v="NA"/>
    <s v="NA"/>
    <s v="NA"/>
    <s v="NA"/>
    <s v="NA"/>
    <s v="NA"/>
    <n v="0"/>
    <n v="0"/>
    <n v="0"/>
    <n v="100"/>
    <n v="100"/>
    <n v="100"/>
    <n v="0"/>
    <n v="0"/>
    <n v="0"/>
    <n v="38.421050000000001"/>
    <n v="27.238810000000001"/>
    <n v="38.421050000000001"/>
    <n v="0"/>
    <n v="0"/>
    <n v="0"/>
    <n v="61.578949999999999"/>
    <n v="72.761189999999999"/>
    <n v="61.578949999999999"/>
    <n v="0"/>
    <n v="0"/>
    <n v="0"/>
    <n v="0"/>
    <n v="0"/>
    <n v="0"/>
    <s v="NA"/>
    <s v="NA"/>
    <s v="NA"/>
    <s v="NA"/>
    <s v="NA"/>
    <s v="NA"/>
    <n v="0"/>
    <n v="0"/>
    <n v="0"/>
    <n v="100"/>
    <n v="100"/>
    <n v="100"/>
    <n v="0"/>
    <n v="0"/>
    <n v="0"/>
    <n v="0"/>
    <n v="0"/>
    <n v="0"/>
    <s v="NA"/>
    <s v="NA"/>
    <s v="NA"/>
    <s v="NA"/>
    <s v="NA"/>
    <s v="NA"/>
    <s v="NA"/>
    <s v="NA"/>
    <s v="NA"/>
    <s v="NA"/>
    <s v="NA"/>
    <s v="NA"/>
    <n v="18.217580000000002"/>
    <n v="6.2386359999999996"/>
    <n v="28.755859999999998"/>
    <n v="30.91131"/>
    <n v="36.143259999999998"/>
    <n v="48.792490000000001"/>
    <n v="6.1964420000000002"/>
    <n v="12.145210000000001"/>
    <n v="5.4409890000000001"/>
    <n v="27.337250000000001"/>
    <n v="30.363040000000002"/>
    <n v="10.195"/>
    <n v="17.337420000000002"/>
    <n v="15.109859999999999"/>
    <n v="6.8156590000000001"/>
    <n v="0"/>
    <n v="0"/>
    <n v="0"/>
    <n v="100"/>
    <n v="100"/>
    <n v="100"/>
    <n v="0"/>
    <n v="0"/>
    <n v="0"/>
    <n v="0"/>
    <n v="0"/>
    <n v="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90"/>
    <s v="Furnace"/>
    <s v="Natural Gas"/>
    <s v="None"/>
    <s v="10-19 Years"/>
    <s v="Furnace"/>
    <s v="Natural Gas"/>
    <s v="None"/>
    <s v="NA"/>
    <n v="2"/>
    <s v="Natural Gas"/>
    <n v="300"/>
    <n v="1"/>
    <n v="1"/>
    <s v="P"/>
    <s v="N"/>
    <s v="N"/>
    <s v="DX - Air"/>
    <s v="NA"/>
    <s v="None"/>
    <s v="NA"/>
    <n v="3"/>
    <n v="15.5"/>
    <n v="8.6666670000000003"/>
    <n v="18"/>
    <s v="NA"/>
    <s v="Y"/>
    <s v="N"/>
    <b v="0"/>
    <b v="0"/>
    <b v="0"/>
    <b v="0"/>
    <b v="1"/>
    <b v="0"/>
    <b v="0"/>
    <b v="1"/>
    <b v="0"/>
    <b v="1"/>
    <b v="1"/>
    <n v="15.353999999999999"/>
    <s v="NA"/>
    <s v="NA"/>
    <n v="100"/>
    <n v="0"/>
    <n v="0"/>
    <n v="0"/>
    <n v="0"/>
    <n v="100"/>
    <n v="0"/>
    <n v="0"/>
    <n v="0"/>
    <n v="100"/>
    <n v="0"/>
    <s v="Unknown"/>
    <s v="No"/>
    <s v="None"/>
    <s v="Air-cooled"/>
    <s v="No"/>
    <s v="Electronically Commutated"/>
    <b v="0"/>
    <n v="0"/>
    <s v="NA"/>
    <s v="NA"/>
    <b v="1"/>
    <n v="940"/>
    <s v="INC"/>
    <b v="0"/>
    <n v="0"/>
    <s v="NA"/>
    <s v="NA"/>
    <n v="0"/>
    <n v="0"/>
    <n v="1"/>
    <n v="0"/>
    <n v="0"/>
    <n v="0"/>
    <n v="0"/>
    <b v="0"/>
    <b v="0"/>
    <b v="0"/>
    <b v="0"/>
    <b v="0"/>
    <b v="0"/>
    <n v="0"/>
    <s v="NA"/>
    <s v="NA"/>
    <s v="NA"/>
    <s v="NA"/>
    <s v="NA"/>
    <s v="NA"/>
    <s v="NA"/>
    <s v="NA"/>
    <s v="NA"/>
    <s v="NA"/>
    <s v="NA"/>
    <s v="NA"/>
    <s v="NA"/>
    <s v="NA"/>
    <s v="NA"/>
    <n v="0"/>
    <n v="0"/>
    <n v="0"/>
    <x v="1"/>
    <s v="NA"/>
    <s v="NA"/>
    <n v="0"/>
    <n v="0"/>
    <n v="0"/>
    <s v="NA"/>
    <s v="NA"/>
    <s v="NA"/>
    <s v="NA"/>
    <s v="NA"/>
    <s v="NA"/>
    <n v="0"/>
    <n v="0"/>
    <n v="0"/>
    <n v="0"/>
    <n v="0"/>
    <n v="1"/>
    <n v="0"/>
    <n v="0"/>
    <n v="0"/>
    <n v="0"/>
    <n v="23.21753"/>
    <n v="28.824390000000001"/>
    <s v="actual"/>
    <n v="215737.3"/>
    <n v="267836.3"/>
    <n v="14437.24"/>
    <n v="13362.76"/>
    <n v="15306.25"/>
    <n v="16053.75"/>
    <n v="18509.330000000002"/>
    <n v="20318.169999999998"/>
    <n v="22144.91"/>
    <n v="22679.59"/>
    <n v="21355.5"/>
    <n v="18592.5"/>
    <n v="16800"/>
    <n v="16177.33"/>
    <n v="22532.62"/>
    <n v="20352.04"/>
    <n v="22532.62"/>
    <n v="21805.759999999998"/>
    <n v="22564.68"/>
    <n v="22030.19"/>
    <n v="23398.27"/>
    <n v="23590.63"/>
    <n v="22158.43"/>
    <n v="22532.62"/>
    <n v="21805.759999999998"/>
    <n v="22532.62"/>
    <n v="1.5944769999999999"/>
    <n v="1.5867830000000001"/>
    <s v="actual"/>
    <n v="14815.88"/>
    <n v="14744.38"/>
    <n v="1251.67"/>
    <n v="1110.0840000000001"/>
    <n v="1171.3589999999999"/>
    <n v="1171.2860000000001"/>
    <n v="1289.414"/>
    <n v="1178.4849999999999"/>
    <n v="1158.0909999999999"/>
    <n v="1219.1389999999999"/>
    <n v="1275.5119999999999"/>
    <n v="1334.74"/>
    <n v="1262.4860000000001"/>
    <n v="1393.6130000000001"/>
    <n v="1282.8150000000001"/>
    <n v="1153.5340000000001"/>
    <n v="1268.011"/>
    <n v="1215.8320000000001"/>
    <n v="1241.278"/>
    <n v="1190.057"/>
    <n v="1221.162"/>
    <n v="1220.6400000000001"/>
    <n v="1189.0989999999999"/>
    <n v="1249.55"/>
    <n v="1229.4169999999999"/>
    <n v="1282.989"/>
  </r>
  <r>
    <x v="374"/>
    <x v="1"/>
    <s v="core"/>
    <x v="0"/>
    <x v="0"/>
    <s v="&lt;100,001"/>
    <s v="rural"/>
    <n v="55"/>
    <n v="100.1521"/>
    <n v="7831895"/>
    <n v="7048706"/>
    <n v="7831895"/>
    <n v="1976"/>
    <n v="1976"/>
    <s v="Pre-1980"/>
    <s v="F"/>
    <m/>
    <s v="Hotel"/>
    <m/>
    <s v="Hotel-Motel"/>
    <s v="Lodging"/>
    <s v="Lodging"/>
    <b v="0"/>
    <s v="Guest Room"/>
    <n v="81"/>
    <s v="Storage - Low Bay"/>
    <n v="10"/>
    <s v="Office"/>
    <n v="1"/>
    <n v="8"/>
    <n v="0"/>
    <n v="0"/>
    <n v="78200"/>
    <n v="78200"/>
    <n v="0"/>
    <x v="2"/>
    <n v="90"/>
    <n v="0"/>
    <n v="0"/>
    <n v="100"/>
    <n v="0"/>
    <n v="0"/>
    <n v="0"/>
    <n v="8"/>
    <n v="1"/>
    <s v="NA"/>
    <s v="M"/>
    <n v="3"/>
    <n v="7604"/>
    <n v="373"/>
    <s v="6000-8000 HDD"/>
    <n v="100"/>
    <n v="0"/>
    <n v="0"/>
    <s v="No"/>
    <n v="168"/>
    <n v="31.92"/>
    <n v="31.92"/>
    <n v="31.92"/>
    <n v="1"/>
    <n v="1"/>
    <n v="1"/>
    <s v="120-168 Hrs/Wk"/>
    <n v="52"/>
    <b v="1"/>
    <b v="1"/>
    <b v="0"/>
    <b v="0"/>
    <b v="0"/>
    <b v="0"/>
    <b v="0"/>
    <b v="0"/>
    <b v="0"/>
    <s v="NA"/>
    <s v="NA"/>
    <s v="NA"/>
    <s v="NA"/>
    <s v="Yes"/>
    <n v="4"/>
    <n v="90"/>
    <s v="No"/>
    <s v="Yes"/>
    <n v="4"/>
    <n v="90"/>
    <s v="No"/>
    <s v="No"/>
    <s v="NA"/>
    <s v="NA"/>
    <s v="No"/>
    <s v="Yes"/>
    <n v="4"/>
    <n v="90"/>
    <s v="No"/>
    <s v="No"/>
    <s v="NA"/>
    <s v="NA"/>
    <s v="No"/>
    <s v="No"/>
    <s v="NA"/>
    <s v="NA"/>
    <s v="No"/>
    <s v="No"/>
    <s v="NA"/>
    <s v="NA"/>
    <s v="No"/>
    <s v="No"/>
    <s v="NA"/>
    <s v="NA"/>
    <s v="No"/>
    <n v="320"/>
    <n v="320"/>
    <n v="10"/>
    <n v="25600"/>
    <n v="15"/>
    <n v="0"/>
    <n v="0"/>
    <n v="0"/>
    <n v="0"/>
    <n v="0"/>
    <n v="100"/>
    <n v="0"/>
    <n v="0"/>
    <n v="0"/>
    <n v="0"/>
    <n v="0"/>
    <n v="0"/>
    <n v="0"/>
    <n v="3840"/>
    <n v="0"/>
    <n v="100"/>
    <n v="0"/>
    <s v="P"/>
    <n v="33"/>
    <s v="20-30 years"/>
    <n v="100"/>
    <n v="0"/>
    <n v="0"/>
    <n v="0"/>
    <n v="100"/>
    <n v="0"/>
    <n v="0"/>
    <n v="0"/>
    <n v="0"/>
    <n v="8700"/>
    <n v="100"/>
    <n v="0"/>
    <n v="0"/>
    <n v="0"/>
    <b v="0"/>
    <n v="0"/>
    <n v="0"/>
    <n v="0"/>
    <n v="0"/>
    <n v="100"/>
    <n v="0.72792299999999999"/>
    <n v="0.72792299999999999"/>
    <s v="NA"/>
    <n v="0"/>
    <n v="0.14008999999999999"/>
    <n v="56923.6"/>
    <s v="NA"/>
    <n v="0"/>
    <n v="10955.07"/>
    <n v="6.6350210000000001"/>
    <n v="8.0741840000000007"/>
    <s v="Y"/>
    <n v="100"/>
    <n v="0"/>
    <n v="0"/>
    <n v="0"/>
    <n v="9.4153690000000001"/>
    <n v="6.4206950000000003"/>
    <n v="19.971129999999999"/>
    <n v="0"/>
    <n v="0"/>
    <n v="0"/>
    <n v="51.020029999999998"/>
    <n v="82.448729999999998"/>
    <n v="60.201300000000003"/>
    <n v="0"/>
    <n v="0"/>
    <n v="0"/>
    <n v="0"/>
    <n v="0"/>
    <n v="0"/>
    <n v="0"/>
    <n v="0"/>
    <n v="0"/>
    <n v="39.564610000000002"/>
    <n v="11.13058"/>
    <n v="19.827559999999998"/>
    <n v="0"/>
    <n v="0"/>
    <n v="0"/>
    <n v="0"/>
    <n v="0"/>
    <n v="0"/>
    <n v="100"/>
    <n v="100"/>
    <n v="100"/>
    <n v="100"/>
    <n v="100"/>
    <n v="100"/>
    <n v="0"/>
    <n v="0"/>
    <n v="0"/>
    <n v="0"/>
    <n v="0"/>
    <n v="0"/>
    <n v="0"/>
    <n v="0"/>
    <n v="0"/>
    <n v="100"/>
    <n v="100"/>
    <n v="100"/>
    <n v="0"/>
    <n v="0"/>
    <n v="0"/>
    <n v="0"/>
    <n v="0"/>
    <n v="0"/>
    <n v="0"/>
    <n v="0"/>
    <n v="0"/>
    <s v="NA"/>
    <s v="NA"/>
    <s v="NA"/>
    <s v="NA"/>
    <s v="NA"/>
    <s v="NA"/>
    <n v="0"/>
    <n v="0"/>
    <n v="0"/>
    <n v="86.693250000000006"/>
    <n v="92.295349999999999"/>
    <n v="86.693250000000006"/>
    <n v="0"/>
    <n v="0"/>
    <n v="0"/>
    <n v="13.306749999999999"/>
    <n v="7.7046549999999998"/>
    <n v="13.306749999999999"/>
    <s v="NA"/>
    <s v="NA"/>
    <s v="NA"/>
    <s v="NA"/>
    <s v="NA"/>
    <s v="NA"/>
    <s v="NA"/>
    <s v="NA"/>
    <s v="NA"/>
    <s v="NA"/>
    <s v="NA"/>
    <s v="NA"/>
    <n v="0"/>
    <n v="0"/>
    <n v="0"/>
    <n v="9.4153690000000001"/>
    <n v="6.4206950000000003"/>
    <n v="19.971129999999999"/>
    <n v="0"/>
    <n v="0"/>
    <n v="0"/>
    <n v="0"/>
    <n v="0"/>
    <n v="0"/>
    <n v="90.584630000000004"/>
    <n v="93.579310000000007"/>
    <n v="80.028869999999998"/>
    <s v="NA"/>
    <s v="NA"/>
    <s v="NA"/>
    <s v="NA"/>
    <s v="NA"/>
    <s v="NA"/>
    <s v="NA"/>
    <s v="NA"/>
    <s v="NA"/>
    <s v="NA"/>
    <s v="NA"/>
    <s v="NA"/>
    <s v="NA"/>
    <s v="NA"/>
    <s v="NA"/>
    <b v="0"/>
    <n v="0"/>
    <b v="0"/>
    <n v="0"/>
    <b v="0"/>
    <n v="0"/>
    <b v="0"/>
    <n v="0"/>
    <b v="1"/>
    <n v="100"/>
    <b v="0"/>
    <n v="0"/>
    <b v="0"/>
    <n v="0"/>
    <b v="0"/>
    <n v="0"/>
    <n v="56.594799999999999"/>
    <n v="94.4"/>
    <n v="53.900759999999998"/>
    <n v="43.405200000000001"/>
    <n v="5.6"/>
    <n v="46.099240000000002"/>
    <n v="0"/>
    <n v="0"/>
    <n v="0"/>
    <n v="0"/>
    <n v="0"/>
    <n v="0"/>
    <n v="0"/>
    <n v="0"/>
    <n v="0"/>
    <n v="0"/>
    <n v="0"/>
    <n v="0"/>
    <n v="0"/>
    <n v="0"/>
    <n v="0"/>
    <n v="14.78767"/>
    <n v="86.4"/>
    <n v="9.4987759999999994"/>
    <n v="0"/>
    <n v="0"/>
    <n v="0"/>
    <n v="85.212329999999994"/>
    <n v="13.6"/>
    <n v="90.501220000000004"/>
    <n v="0"/>
    <n v="0"/>
    <n v="0"/>
    <n v="0"/>
    <n v="0"/>
    <n v="0"/>
    <n v="0"/>
    <n v="0"/>
    <n v="0"/>
    <b v="0"/>
    <n v="0"/>
    <b v="1"/>
    <n v="85.212329999999994"/>
    <b v="0"/>
    <n v="0"/>
    <b v="1"/>
    <n v="14.78767"/>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2"/>
    <n v="8"/>
    <s v="Heat Pump"/>
    <s v="Electricity"/>
    <s v="None"/>
    <s v="0-4 Years"/>
    <s v="Furnace"/>
    <s v="Natural Gas"/>
    <s v="None"/>
    <s v="20+ Years"/>
    <s v="NA"/>
    <s v="NA"/>
    <s v="NA"/>
    <s v="NA"/>
    <s v="NA"/>
    <s v="NA"/>
    <s v="NA"/>
    <s v="NA"/>
    <s v="DX - Air"/>
    <s v="0-4 Years"/>
    <s v="Evaporative"/>
    <s v="20+ Years"/>
    <s v="NA"/>
    <s v="NA"/>
    <s v="NA"/>
    <s v="NA"/>
    <s v="NA"/>
    <s v="NA"/>
    <s v="NA"/>
    <b v="0"/>
    <b v="0"/>
    <b v="0"/>
    <b v="0"/>
    <b v="1"/>
    <b v="0"/>
    <b v="0"/>
    <b v="0"/>
    <b v="0"/>
    <b v="0"/>
    <b v="0"/>
    <n v="1228.32"/>
    <s v="NA"/>
    <s v="NA"/>
    <n v="100"/>
    <n v="0"/>
    <n v="0"/>
    <n v="0"/>
    <n v="0"/>
    <n v="100"/>
    <n v="0"/>
    <n v="0"/>
    <s v="NA"/>
    <s v="NA"/>
    <s v="NA"/>
    <s v="NA"/>
    <s v="NA"/>
    <s v="NA"/>
    <s v="NA"/>
    <s v="NA"/>
    <s v="NA"/>
    <s v="NA"/>
    <s v="NA"/>
    <s v="NA"/>
    <s v="NA"/>
    <s v="NA"/>
    <s v="NA"/>
    <s v="NA"/>
    <s v="NA"/>
    <s v="NA"/>
    <s v="NA"/>
    <s v="NA"/>
    <n v="0"/>
    <n v="0"/>
    <n v="0"/>
    <n v="4"/>
    <n v="0"/>
    <n v="0"/>
    <n v="0"/>
    <b v="0"/>
    <b v="0"/>
    <b v="0"/>
    <b v="0"/>
    <b v="0"/>
    <b v="0"/>
    <n v="0"/>
    <s v="NA"/>
    <s v="NA"/>
    <s v="NA"/>
    <s v="NA"/>
    <s v="NA"/>
    <s v="NA"/>
    <s v="NA"/>
    <s v="NA"/>
    <s v="NA"/>
    <s v="NA"/>
    <b v="1"/>
    <s v="L"/>
    <n v="100"/>
    <n v="0"/>
    <n v="2"/>
    <n v="140"/>
    <n v="60"/>
    <n v="0"/>
    <x v="0"/>
    <n v="0"/>
    <s v="N"/>
    <n v="0"/>
    <n v="0"/>
    <n v="0"/>
    <b v="0"/>
    <b v="0"/>
    <s v="Electricity"/>
    <b v="1"/>
    <b v="0"/>
    <s v="Electricity"/>
    <n v="0"/>
    <n v="6"/>
    <n v="0"/>
    <n v="0"/>
    <n v="3"/>
    <n v="140"/>
    <n v="0"/>
    <n v="0"/>
    <n v="0"/>
    <n v="0"/>
    <n v="12.79027"/>
    <n v="12.613049999999999"/>
    <s v="model"/>
    <n v="1000199"/>
    <n v="986340.3"/>
    <s v="NA"/>
    <s v="NA"/>
    <s v="NA"/>
    <s v="NA"/>
    <s v="NA"/>
    <s v="NA"/>
    <s v="NA"/>
    <s v="NA"/>
    <s v="NA"/>
    <s v="NA"/>
    <s v="NA"/>
    <s v="NA"/>
    <s v="NA"/>
    <s v="NA"/>
    <s v="NA"/>
    <s v="NA"/>
    <s v="NA"/>
    <s v="NA"/>
    <s v="NA"/>
    <s v="NA"/>
    <s v="NA"/>
    <s v="NA"/>
    <s v="NA"/>
    <s v="NA"/>
    <n v="0.49185699999999999"/>
    <n v="0.52237699999999998"/>
    <s v="model"/>
    <n v="38463.25"/>
    <n v="40849.910000000003"/>
    <s v="NA"/>
    <s v="NA"/>
    <s v="NA"/>
    <s v="NA"/>
    <s v="NA"/>
    <s v="NA"/>
    <s v="NA"/>
    <s v="NA"/>
    <s v="NA"/>
    <s v="NA"/>
    <s v="NA"/>
    <s v="NA"/>
    <s v="NA"/>
    <s v="NA"/>
    <s v="NA"/>
    <s v="NA"/>
    <s v="NA"/>
    <s v="NA"/>
    <s v="NA"/>
    <s v="NA"/>
    <s v="NA"/>
    <s v="NA"/>
    <s v="NA"/>
    <s v="NA"/>
  </r>
  <r>
    <x v="375"/>
    <x v="2"/>
    <s v="core"/>
    <x v="4"/>
    <x v="0"/>
    <s v="&lt;20,001"/>
    <s v="rural"/>
    <n v="75"/>
    <n v="311.64940000000001"/>
    <n v="1838732"/>
    <n v="1838732"/>
    <n v="1231950"/>
    <n v="1970"/>
    <n v="1970"/>
    <s v="Pre-1980"/>
    <s v="F"/>
    <m/>
    <s v="Religious Assembly"/>
    <m/>
    <s v="Other"/>
    <s v="Religious Worship"/>
    <s v="Other"/>
    <b v="0"/>
    <s v="Assembly / Recreation"/>
    <n v="60"/>
    <s v="Classroom"/>
    <n v="13"/>
    <s v="Kitchen"/>
    <n v="8"/>
    <n v="12"/>
    <n v="0"/>
    <n v="0"/>
    <n v="5900"/>
    <n v="5900"/>
    <n v="0"/>
    <x v="0"/>
    <n v="100"/>
    <n v="0"/>
    <n v="0"/>
    <n v="67"/>
    <n v="0"/>
    <n v="0"/>
    <n v="0"/>
    <n v="1"/>
    <n v="0"/>
    <n v="12"/>
    <s v="S"/>
    <n v="0"/>
    <n v="5205"/>
    <n v="714"/>
    <s v="&lt; 6000 HDD"/>
    <n v="100"/>
    <n v="0"/>
    <n v="0"/>
    <s v="No"/>
    <n v="8.61"/>
    <n v="8.61"/>
    <n v="7.56"/>
    <n v="8.61"/>
    <n v="0"/>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350"/>
    <n v="0"/>
    <n v="9"/>
    <n v="3150"/>
    <n v="25"/>
    <n v="79"/>
    <n v="0"/>
    <n v="0"/>
    <n v="21"/>
    <n v="0"/>
    <n v="0"/>
    <n v="0"/>
    <n v="0"/>
    <n v="0"/>
    <n v="21"/>
    <n v="0"/>
    <n v="79"/>
    <n v="0"/>
    <n v="787.5"/>
    <n v="0"/>
    <n v="100"/>
    <n v="0"/>
    <s v="P"/>
    <n v="5"/>
    <s v="Age of Building"/>
    <n v="100"/>
    <n v="0"/>
    <n v="0"/>
    <n v="0"/>
    <n v="0"/>
    <n v="100"/>
    <n v="0"/>
    <n v="0"/>
    <n v="0"/>
    <n v="7064.027"/>
    <n v="0"/>
    <n v="100"/>
    <n v="0"/>
    <n v="0"/>
    <b v="0"/>
    <n v="0"/>
    <n v="0"/>
    <n v="0"/>
    <n v="100"/>
    <n v="0"/>
    <n v="1.119497"/>
    <n v="1.119497"/>
    <s v="NA"/>
    <n v="0"/>
    <n v="6.1017000000000002E-2"/>
    <n v="6605.0339999999997"/>
    <s v="NA"/>
    <n v="0"/>
    <n v="360"/>
    <n v="7.7424179999999998"/>
    <n v="8.7201579999999996"/>
    <s v="Y"/>
    <n v="2"/>
    <n v="0"/>
    <n v="0"/>
    <n v="0"/>
    <n v="0"/>
    <n v="0"/>
    <n v="0"/>
    <n v="41.032040000000002"/>
    <n v="51.780830000000002"/>
    <n v="74.652529999999999"/>
    <n v="0"/>
    <n v="0"/>
    <n v="0"/>
    <n v="0"/>
    <n v="0"/>
    <n v="0"/>
    <n v="0"/>
    <n v="0"/>
    <n v="0"/>
    <n v="0"/>
    <n v="0"/>
    <n v="0"/>
    <n v="58.967959999999998"/>
    <n v="48.219169999999998"/>
    <n v="25.347470000000001"/>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2.0575649999999999"/>
    <n v="6.1935539999999998"/>
    <n v="2.0575649999999999"/>
    <n v="97.942440000000005"/>
    <n v="93.806449999999998"/>
    <n v="97.942440000000005"/>
    <n v="0"/>
    <n v="0"/>
    <n v="0"/>
    <n v="0"/>
    <n v="0"/>
    <n v="0"/>
    <n v="0"/>
    <n v="0"/>
    <n v="0"/>
    <n v="41.032040000000002"/>
    <n v="51.780830000000002"/>
    <n v="74.652529999999999"/>
    <n v="0"/>
    <n v="0"/>
    <n v="0"/>
    <n v="0"/>
    <n v="0"/>
    <n v="0"/>
    <n v="58.967959999999998"/>
    <n v="48.219169999999998"/>
    <n v="25.34747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96.513050000000007"/>
    <n v="10"/>
    <n v="10"/>
    <n v="100"/>
    <n v="0"/>
    <n v="0"/>
    <n v="0"/>
    <n v="0"/>
    <n v="58.554830000000003"/>
    <n v="41.445169999999997"/>
    <n v="0"/>
    <s v="NA"/>
    <s v="NA"/>
    <s v="NA"/>
    <s v="NA"/>
    <s v="NA"/>
    <s v="NA"/>
    <s v="NA"/>
    <s v="NA"/>
    <s v="NA"/>
    <s v="NA"/>
    <s v="NA"/>
    <s v="NA"/>
    <s v="NA"/>
    <s v="NA"/>
    <s v="NA"/>
    <s v="NA"/>
    <s v="NA"/>
    <s v="NA"/>
    <s v="NA"/>
    <s v="NA"/>
    <n v="0"/>
    <n v="0"/>
    <n v="0"/>
    <n v="0"/>
    <n v="0"/>
    <n v="0"/>
    <n v="0"/>
    <b v="0"/>
    <b v="0"/>
    <b v="0"/>
    <b v="0"/>
    <b v="1"/>
    <b v="0"/>
    <n v="474"/>
    <s v="NA"/>
    <s v="NA"/>
    <s v="NA"/>
    <s v="NA"/>
    <s v="NA"/>
    <s v="NA"/>
    <s v="NA"/>
    <n v="0"/>
    <n v="0"/>
    <n v="0"/>
    <s v="NA"/>
    <s v="NA"/>
    <s v="NA"/>
    <s v="NA"/>
    <s v="NA"/>
    <n v="0"/>
    <n v="0"/>
    <n v="0"/>
    <x v="1"/>
    <s v="NA"/>
    <s v="NA"/>
    <n v="0"/>
    <n v="0"/>
    <n v="0"/>
    <s v="NA"/>
    <s v="NA"/>
    <s v="NA"/>
    <s v="NA"/>
    <s v="NA"/>
    <s v="NA"/>
    <n v="0"/>
    <n v="0"/>
    <n v="3"/>
    <n v="0"/>
    <n v="2"/>
    <n v="1"/>
    <n v="0"/>
    <n v="0"/>
    <n v="0"/>
    <n v="0"/>
    <n v="2.1350850000000001"/>
    <n v="1.930051"/>
    <s v="actual"/>
    <n v="12597"/>
    <n v="11387.3"/>
    <n v="766.19539999999995"/>
    <n v="647.03449999999998"/>
    <n v="801.13789999999995"/>
    <n v="906.61069999999995"/>
    <n v="894.65480000000002"/>
    <n v="1178.367"/>
    <n v="1801.4580000000001"/>
    <n v="1918.808"/>
    <n v="1227.377"/>
    <n v="767.97090000000003"/>
    <n v="762.81550000000004"/>
    <n v="924.56989999999996"/>
    <n v="825.52350000000001"/>
    <n v="727.33550000000002"/>
    <n v="777.74739999999997"/>
    <n v="740.15239999999994"/>
    <n v="835.88170000000002"/>
    <n v="1105.002"/>
    <n v="1580.692"/>
    <n v="1482.229"/>
    <n v="956.68960000000004"/>
    <n v="759.82629999999995"/>
    <n v="770.9248"/>
    <n v="825.29920000000004"/>
    <n v="0.24787400000000001"/>
    <n v="2.1860490000000001"/>
    <s v="model"/>
    <n v="1462.454"/>
    <n v="12897.69"/>
    <s v="NA"/>
    <s v="NA"/>
    <s v="NA"/>
    <s v="NA"/>
    <s v="NA"/>
    <s v="NA"/>
    <s v="NA"/>
    <s v="NA"/>
    <s v="NA"/>
    <s v="NA"/>
    <s v="NA"/>
    <s v="NA"/>
    <s v="NA"/>
    <s v="NA"/>
    <s v="NA"/>
    <s v="NA"/>
    <s v="NA"/>
    <s v="NA"/>
    <s v="NA"/>
    <s v="NA"/>
    <s v="NA"/>
    <s v="NA"/>
    <s v="NA"/>
    <s v="NA"/>
  </r>
  <r>
    <x v="376"/>
    <x v="2"/>
    <s v="core"/>
    <x v="4"/>
    <x v="0"/>
    <s v="&lt;20,001"/>
    <s v="rural"/>
    <n v="75"/>
    <n v="311.64940000000001"/>
    <n v="5492198"/>
    <n v="5492198"/>
    <n v="5492198"/>
    <n v="1985"/>
    <n v="1985"/>
    <s v="1981-2003"/>
    <s v="F"/>
    <m/>
    <s v="Religious Assembly"/>
    <m/>
    <s v="Other"/>
    <s v="Religious Worship"/>
    <s v="Other"/>
    <b v="0"/>
    <s v="Assembly / Recreation"/>
    <n v="94"/>
    <s v="Office"/>
    <n v="6"/>
    <s v="NA"/>
    <n v="0"/>
    <n v="0"/>
    <n v="0"/>
    <n v="0"/>
    <n v="17623"/>
    <n v="17623"/>
    <n v="0"/>
    <x v="0"/>
    <n v="100"/>
    <n v="0"/>
    <n v="100"/>
    <n v="100"/>
    <n v="100"/>
    <n v="0"/>
    <n v="0"/>
    <n v="2"/>
    <n v="0"/>
    <n v="120"/>
    <s v="S"/>
    <n v="0"/>
    <n v="4731"/>
    <n v="909"/>
    <s v="&lt; 6000 HDD"/>
    <n v="100"/>
    <n v="0"/>
    <n v="0"/>
    <s v="No"/>
    <n v="25.92"/>
    <n v="25.92"/>
    <n v="25.92"/>
    <n v="25.92"/>
    <n v="1"/>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775"/>
    <n v="775"/>
    <n v="11"/>
    <n v="17050"/>
    <n v="10"/>
    <n v="0"/>
    <n v="0"/>
    <n v="0"/>
    <n v="0"/>
    <n v="0"/>
    <n v="100"/>
    <n v="0"/>
    <n v="0"/>
    <n v="0"/>
    <n v="100"/>
    <n v="0"/>
    <n v="0"/>
    <n v="0"/>
    <n v="1705"/>
    <n v="0"/>
    <n v="100"/>
    <n v="0"/>
    <s v="P"/>
    <n v="12.75"/>
    <s v="20-30 years"/>
    <n v="51"/>
    <n v="0"/>
    <n v="0"/>
    <n v="49"/>
    <n v="0"/>
    <n v="0"/>
    <n v="0"/>
    <n v="100"/>
    <n v="0"/>
    <n v="19830"/>
    <n v="22.33989"/>
    <n v="77.660110000000003"/>
    <n v="0"/>
    <n v="0"/>
    <b v="0"/>
    <n v="0"/>
    <n v="100"/>
    <n v="0"/>
    <n v="0"/>
    <n v="0"/>
    <n v="1.1446989999999999"/>
    <n v="1.1446989999999999"/>
    <s v="NA"/>
    <n v="0"/>
    <n v="0.14074800000000001"/>
    <n v="20173.03"/>
    <s v="NA"/>
    <n v="0"/>
    <n v="2480.4079999999999"/>
    <n v="11.97209"/>
    <n v="11.517060000000001"/>
    <s v="Y"/>
    <s v="NA"/>
    <n v="28.25506"/>
    <n v="11.904540000000001"/>
    <n v="30.73845"/>
    <n v="33.00629"/>
    <n v="50.018569999999997"/>
    <n v="35.907269999999997"/>
    <n v="25.08822"/>
    <n v="14.731159999999999"/>
    <n v="27.29327"/>
    <n v="7.3314019999999998"/>
    <n v="14.919879999999999"/>
    <n v="4.4368280000000002"/>
    <n v="0"/>
    <n v="0"/>
    <n v="0"/>
    <n v="0"/>
    <n v="0"/>
    <n v="0"/>
    <n v="0"/>
    <n v="0"/>
    <n v="0"/>
    <n v="6.3190270000000002"/>
    <n v="8.4258500000000005"/>
    <n v="1.6241760000000001"/>
    <n v="0"/>
    <n v="0"/>
    <n v="0"/>
    <n v="0"/>
    <n v="0"/>
    <n v="0"/>
    <n v="100"/>
    <n v="100"/>
    <n v="100"/>
    <n v="100"/>
    <n v="100"/>
    <n v="100"/>
    <n v="0"/>
    <n v="0"/>
    <n v="0"/>
    <n v="0"/>
    <n v="0"/>
    <n v="0"/>
    <n v="100"/>
    <n v="100"/>
    <n v="100"/>
    <n v="0"/>
    <n v="0"/>
    <n v="0"/>
    <n v="0"/>
    <n v="0"/>
    <n v="0"/>
    <n v="0"/>
    <n v="0"/>
    <n v="0"/>
    <n v="0"/>
    <n v="0"/>
    <n v="0"/>
    <s v="NA"/>
    <s v="NA"/>
    <s v="NA"/>
    <s v="NA"/>
    <s v="NA"/>
    <s v="NA"/>
    <n v="7.7259599999999997"/>
    <n v="15.908620000000001"/>
    <n v="7.7259599999999997"/>
    <n v="52.136029999999998"/>
    <n v="55.40851"/>
    <n v="52.136029999999998"/>
    <n v="40.138010000000001"/>
    <n v="28.682870000000001"/>
    <n v="40.138010000000001"/>
    <n v="0"/>
    <n v="0"/>
    <n v="0"/>
    <n v="0"/>
    <n v="0"/>
    <n v="0"/>
    <n v="3.4939930000000001"/>
    <n v="6.7520689999999997"/>
    <n v="3.4939930000000001"/>
    <n v="0"/>
    <n v="0"/>
    <n v="0"/>
    <n v="96.506010000000003"/>
    <n v="93.247929999999997"/>
    <n v="96.506010000000003"/>
    <n v="28.25506"/>
    <n v="11.904540000000001"/>
    <n v="30.73845"/>
    <n v="58.09451"/>
    <n v="64.74973"/>
    <n v="63.200539999999997"/>
    <n v="0"/>
    <n v="0"/>
    <n v="0"/>
    <n v="1.7979860000000001"/>
    <n v="6.4652789999999998"/>
    <n v="1.0881080000000001"/>
    <n v="11.85244"/>
    <n v="16.88045"/>
    <n v="4.9728950000000003"/>
    <n v="100"/>
    <n v="100"/>
    <n v="100"/>
    <n v="0"/>
    <n v="0"/>
    <n v="0"/>
    <n v="0"/>
    <n v="0"/>
    <n v="0"/>
    <n v="0"/>
    <n v="0"/>
    <n v="0"/>
    <n v="0"/>
    <n v="0"/>
    <n v="0"/>
    <b v="0"/>
    <n v="0"/>
    <b v="0"/>
    <n v="0"/>
    <b v="0"/>
    <n v="0"/>
    <b v="0"/>
    <n v="0"/>
    <b v="1"/>
    <n v="99.293670000000006"/>
    <b v="0"/>
    <n v="0"/>
    <b v="1"/>
    <n v="0.70632600000000001"/>
    <b v="0"/>
    <n v="0"/>
    <n v="11.103339999999999"/>
    <n v="30"/>
    <n v="9.5827329999999993"/>
    <n v="70.552899999999994"/>
    <n v="35"/>
    <n v="84.756690000000006"/>
    <n v="0"/>
    <n v="0"/>
    <n v="0"/>
    <n v="18.34376"/>
    <n v="35"/>
    <n v="5.6605730000000003"/>
    <n v="0"/>
    <n v="0"/>
    <n v="0"/>
    <n v="0"/>
    <n v="0"/>
    <n v="0"/>
    <n v="0"/>
    <n v="0"/>
    <n v="0"/>
    <n v="3.362679"/>
    <n v="15"/>
    <n v="2.4432070000000001"/>
    <n v="0"/>
    <n v="0"/>
    <n v="0"/>
    <n v="75.874610000000004"/>
    <n v="45"/>
    <n v="91.149770000000004"/>
    <n v="0"/>
    <n v="0"/>
    <n v="0"/>
    <n v="20.762709999999998"/>
    <n v="40"/>
    <n v="6.4070220000000004"/>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35.700000000000003"/>
    <n v="64.3"/>
    <s v="Furnace"/>
    <s v="Natural Gas"/>
    <s v="None"/>
    <s v="5-9 Years"/>
    <s v="Electric Resistance"/>
    <s v="Electricity"/>
    <s v="None"/>
    <s v="20+ Years"/>
    <s v="NA"/>
    <s v="NA"/>
    <s v="NA"/>
    <s v="NA"/>
    <s v="NA"/>
    <s v="NA"/>
    <s v="NA"/>
    <s v="NA"/>
    <s v="DX - Air"/>
    <s v="5-9 Years"/>
    <s v="DX - Air"/>
    <s v="20+ Years"/>
    <s v="NA"/>
    <s v="NA"/>
    <s v="NA"/>
    <s v="NA"/>
    <s v="NA"/>
    <s v="NA"/>
    <s v="NA"/>
    <b v="0"/>
    <b v="0"/>
    <b v="0"/>
    <b v="0"/>
    <b v="1"/>
    <b v="0"/>
    <b v="0"/>
    <b v="0"/>
    <b v="0"/>
    <b v="1"/>
    <b v="1"/>
    <n v="44.356000000000002"/>
    <n v="4.3846150000000002"/>
    <n v="5"/>
    <n v="100"/>
    <n v="0"/>
    <n v="0"/>
    <n v="0"/>
    <n v="0"/>
    <n v="100"/>
    <n v="0"/>
    <n v="0"/>
    <s v="NA"/>
    <s v="NA"/>
    <s v="NA"/>
    <s v="NA"/>
    <s v="NA"/>
    <s v="NA"/>
    <s v="NA"/>
    <s v="NA"/>
    <s v="NA"/>
    <s v="NA"/>
    <s v="NA"/>
    <s v="NA"/>
    <s v="NA"/>
    <s v="NA"/>
    <s v="NA"/>
    <s v="NA"/>
    <s v="NA"/>
    <s v="NA"/>
    <s v="NA"/>
    <s v="NA"/>
    <n v="0"/>
    <n v="0"/>
    <n v="0"/>
    <n v="0"/>
    <n v="1"/>
    <n v="0"/>
    <n v="1"/>
    <b v="0"/>
    <b v="0"/>
    <b v="0"/>
    <b v="0"/>
    <b v="1"/>
    <b v="0"/>
    <n v="629"/>
    <s v="N"/>
    <s v="N"/>
    <s v="N"/>
    <s v="N"/>
    <s v="N"/>
    <s v="E"/>
    <s v="E"/>
    <s v="NA"/>
    <s v="NA"/>
    <s v="NA"/>
    <s v="NA"/>
    <s v="NA"/>
    <s v="NA"/>
    <s v="NA"/>
    <s v="NA"/>
    <n v="0"/>
    <n v="0"/>
    <n v="0"/>
    <x v="1"/>
    <s v="NA"/>
    <s v="NA"/>
    <n v="0"/>
    <n v="0"/>
    <n v="0"/>
    <s v="NA"/>
    <s v="NA"/>
    <s v="NA"/>
    <s v="NA"/>
    <s v="NA"/>
    <s v="NA"/>
    <n v="0"/>
    <n v="0"/>
    <n v="0"/>
    <n v="0"/>
    <n v="0"/>
    <n v="0"/>
    <n v="0"/>
    <n v="0"/>
    <n v="0"/>
    <n v="0"/>
    <n v="5.7152459999999996"/>
    <n v="32.283059999999999"/>
    <s v="model"/>
    <n v="100719.8"/>
    <n v="568924.4"/>
    <s v="NA"/>
    <s v="NA"/>
    <s v="NA"/>
    <s v="NA"/>
    <s v="NA"/>
    <s v="NA"/>
    <s v="NA"/>
    <s v="NA"/>
    <s v="NA"/>
    <s v="NA"/>
    <s v="NA"/>
    <s v="NA"/>
    <s v="NA"/>
    <s v="NA"/>
    <s v="NA"/>
    <s v="NA"/>
    <s v="NA"/>
    <s v="NA"/>
    <s v="NA"/>
    <s v="NA"/>
    <s v="NA"/>
    <s v="NA"/>
    <s v="NA"/>
    <s v="NA"/>
    <n v="0.28812199999999999"/>
    <n v="0.92505000000000004"/>
    <s v="model"/>
    <n v="5077.5780000000004"/>
    <n v="16302.16"/>
    <s v="NA"/>
    <s v="NA"/>
    <s v="NA"/>
    <s v="NA"/>
    <s v="NA"/>
    <s v="NA"/>
    <s v="NA"/>
    <s v="NA"/>
    <s v="NA"/>
    <s v="NA"/>
    <s v="NA"/>
    <s v="NA"/>
    <s v="NA"/>
    <s v="NA"/>
    <s v="NA"/>
    <s v="NA"/>
    <s v="NA"/>
    <s v="NA"/>
    <s v="NA"/>
    <s v="NA"/>
    <s v="NA"/>
    <s v="NA"/>
    <s v="NA"/>
    <s v="NA"/>
  </r>
  <r>
    <x v="377"/>
    <x v="2"/>
    <s v="core"/>
    <x v="11"/>
    <x v="0"/>
    <s v="&lt;5,001"/>
    <s v="urban"/>
    <n v="13"/>
    <n v="105.0061"/>
    <n v="352820.5"/>
    <n v="352820.5"/>
    <n v="352820.5"/>
    <n v="1968"/>
    <n v="1968"/>
    <s v="Pre-1980"/>
    <s v="F"/>
    <m/>
    <s v="Convenience Store (&lt;"/>
    <m/>
    <s v="Grocery"/>
    <s v="Food Sales"/>
    <s v="MiniMart"/>
    <b v="0"/>
    <s v="Sales"/>
    <n v="80"/>
    <s v="Storage - Low Bay"/>
    <n v="20"/>
    <s v="NA"/>
    <n v="0"/>
    <n v="0"/>
    <n v="0"/>
    <n v="0"/>
    <n v="3360"/>
    <n v="3360"/>
    <n v="0"/>
    <x v="4"/>
    <n v="100"/>
    <n v="20"/>
    <n v="0"/>
    <n v="100"/>
    <n v="0"/>
    <n v="0"/>
    <n v="0"/>
    <n v="1"/>
    <n v="0"/>
    <n v="9"/>
    <s v="S"/>
    <n v="0"/>
    <n v="5199"/>
    <n v="121"/>
    <s v="&lt; 6000 HDD"/>
    <n v="100"/>
    <n v="0"/>
    <n v="0"/>
    <s v="No"/>
    <n v="168"/>
    <n v="168"/>
    <n v="168"/>
    <n v="168"/>
    <n v="1"/>
    <n v="1"/>
    <n v="1"/>
    <s v="120-168 Hrs/Wk"/>
    <n v="52"/>
    <b v="1"/>
    <b v="0"/>
    <b v="0"/>
    <b v="0"/>
    <b v="0"/>
    <b v="0"/>
    <b v="0"/>
    <b v="0"/>
    <b v="0"/>
    <s v="NA"/>
    <s v="NA"/>
    <s v="NA"/>
    <s v="NA"/>
    <s v="Yes"/>
    <n v="2"/>
    <n v="100"/>
    <s v="Unknown"/>
    <s v="Yes"/>
    <n v="2"/>
    <n v="100"/>
    <s v="Unknown"/>
    <s v="No"/>
    <s v="NA"/>
    <s v="NA"/>
    <s v="Unknown"/>
    <s v="Unknown"/>
    <s v="NA"/>
    <s v="NA"/>
    <s v="Unknown"/>
    <s v="Unknown"/>
    <s v="NA"/>
    <s v="NA"/>
    <s v="Unknown"/>
    <s v="Unknown"/>
    <s v="NA"/>
    <s v="NA"/>
    <s v="Unknown"/>
    <s v="No"/>
    <s v="NA"/>
    <s v="NA"/>
    <s v="No"/>
    <s v="No"/>
    <s v="NA"/>
    <s v="NA"/>
    <s v="No"/>
    <n v="220"/>
    <n v="0"/>
    <n v="9"/>
    <n v="1980"/>
    <n v="20"/>
    <n v="100"/>
    <n v="0"/>
    <n v="0"/>
    <n v="0"/>
    <n v="0"/>
    <n v="0"/>
    <n v="0"/>
    <n v="0"/>
    <n v="0"/>
    <n v="0"/>
    <n v="0"/>
    <n v="0"/>
    <n v="0"/>
    <n v="396"/>
    <n v="100"/>
    <n v="0"/>
    <n v="0"/>
    <s v="S"/>
    <n v="20"/>
    <s v="Age of Building"/>
    <n v="100"/>
    <n v="0"/>
    <n v="0"/>
    <n v="0"/>
    <n v="100"/>
    <n v="0"/>
    <n v="0"/>
    <n v="0"/>
    <n v="0"/>
    <n v="3360"/>
    <n v="100"/>
    <n v="0"/>
    <n v="0"/>
    <n v="0"/>
    <b v="0"/>
    <n v="0"/>
    <n v="100"/>
    <n v="0"/>
    <n v="0"/>
    <n v="0"/>
    <n v="0.50128700000000004"/>
    <n v="0.50128700000000004"/>
    <s v="NA"/>
    <n v="5.3571000000000001E-2"/>
    <n v="0.35714299999999999"/>
    <n v="1684.3230000000001"/>
    <s v="NA"/>
    <n v="180"/>
    <n v="1200"/>
    <n v="9.2713020000000004"/>
    <n v="9.4961780000000005"/>
    <s v="Y"/>
    <s v="NA"/>
    <n v="0"/>
    <n v="0"/>
    <n v="0"/>
    <n v="24.808879999999998"/>
    <n v="16.84665"/>
    <n v="24.33962"/>
    <n v="0"/>
    <n v="0"/>
    <n v="0"/>
    <n v="0"/>
    <n v="0"/>
    <n v="0"/>
    <n v="0"/>
    <n v="0"/>
    <n v="0"/>
    <n v="0"/>
    <n v="0"/>
    <n v="0"/>
    <n v="75.191119999999998"/>
    <n v="83.153350000000003"/>
    <n v="75.660380000000004"/>
    <n v="0"/>
    <n v="0"/>
    <n v="0"/>
    <n v="0"/>
    <n v="0"/>
    <n v="0"/>
    <n v="0"/>
    <n v="0"/>
    <n v="0"/>
    <n v="100"/>
    <n v="100"/>
    <n v="100"/>
    <s v="NA"/>
    <s v="NA"/>
    <s v="NA"/>
    <s v="NA"/>
    <s v="NA"/>
    <s v="NA"/>
    <s v="NA"/>
    <s v="NA"/>
    <s v="NA"/>
    <s v="NA"/>
    <s v="NA"/>
    <s v="NA"/>
    <s v="NA"/>
    <s v="NA"/>
    <s v="NA"/>
    <s v="NA"/>
    <s v="NA"/>
    <s v="NA"/>
    <s v="NA"/>
    <s v="NA"/>
    <s v="NA"/>
    <s v="NA"/>
    <s v="NA"/>
    <s v="NA"/>
    <s v="NA"/>
    <s v="NA"/>
    <s v="NA"/>
    <s v="NA"/>
    <s v="NA"/>
    <s v="NA"/>
    <n v="9.3567250000000008"/>
    <n v="16.66667"/>
    <n v="9.3567250000000008"/>
    <n v="90.643270000000001"/>
    <n v="83.333330000000004"/>
    <n v="90.643270000000001"/>
    <n v="0"/>
    <n v="0"/>
    <n v="0"/>
    <n v="0"/>
    <n v="0"/>
    <n v="0"/>
    <s v="NA"/>
    <s v="NA"/>
    <s v="NA"/>
    <s v="NA"/>
    <s v="NA"/>
    <s v="NA"/>
    <s v="NA"/>
    <s v="NA"/>
    <s v="NA"/>
    <s v="NA"/>
    <s v="NA"/>
    <s v="NA"/>
    <n v="0"/>
    <n v="0"/>
    <n v="0"/>
    <n v="24.808879999999998"/>
    <n v="16.84665"/>
    <n v="24.33962"/>
    <n v="0"/>
    <n v="0"/>
    <n v="0"/>
    <n v="0"/>
    <n v="0"/>
    <n v="0"/>
    <n v="75.191119999999998"/>
    <n v="83.153350000000003"/>
    <n v="75.660380000000004"/>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63.333329999999997"/>
    <n v="50"/>
    <n v="60.768830000000001"/>
    <n v="36.666670000000003"/>
    <n v="50"/>
    <n v="39.231169999999999"/>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NA"/>
    <s v="None"/>
    <s v="NA"/>
    <s v="NA"/>
    <s v="NA"/>
    <s v="NA"/>
    <s v="NA"/>
    <s v="NA"/>
    <s v="NA"/>
    <s v="NA"/>
    <s v="NA"/>
    <s v="NA"/>
    <s v="NA"/>
    <s v="DX - Air"/>
    <s v="NA"/>
    <s v="None"/>
    <s v="NA"/>
    <s v="NA"/>
    <s v="NA"/>
    <s v="NA"/>
    <s v="NA"/>
    <s v="NA"/>
    <s v="NA"/>
    <s v="NA"/>
    <b v="0"/>
    <b v="0"/>
    <b v="0"/>
    <b v="0"/>
    <b v="1"/>
    <b v="0"/>
    <b v="0"/>
    <b v="0"/>
    <b v="0"/>
    <b v="0"/>
    <b v="0"/>
    <n v="30.92596"/>
    <s v="NA"/>
    <s v="NA"/>
    <n v="100"/>
    <n v="0"/>
    <n v="0"/>
    <n v="0"/>
    <n v="0"/>
    <n v="100"/>
    <n v="0"/>
    <n v="0"/>
    <s v="NA"/>
    <s v="NA"/>
    <s v="NA"/>
    <s v="NA"/>
    <s v="NA"/>
    <s v="NA"/>
    <s v="NA"/>
    <s v="NA"/>
    <s v="NA"/>
    <b v="1"/>
    <n v="16"/>
    <n v="100"/>
    <s v="LED"/>
    <b v="0"/>
    <n v="0"/>
    <s v="NA"/>
    <b v="1"/>
    <n v="210"/>
    <n v="100"/>
    <s v="LED"/>
    <n v="0"/>
    <n v="0"/>
    <n v="2"/>
    <n v="1"/>
    <n v="0"/>
    <n v="0"/>
    <n v="0"/>
    <b v="1"/>
    <b v="0"/>
    <b v="0"/>
    <b v="0"/>
    <b v="0"/>
    <b v="0"/>
    <n v="100"/>
    <s v="N"/>
    <s v="N"/>
    <s v="N"/>
    <s v="E"/>
    <s v="N"/>
    <s v="N"/>
    <s v="N"/>
    <n v="0"/>
    <n v="0"/>
    <n v="0"/>
    <s v="NA"/>
    <s v="NA"/>
    <s v="NA"/>
    <s v="NA"/>
    <s v="NA"/>
    <n v="0"/>
    <n v="0"/>
    <n v="0"/>
    <x v="1"/>
    <s v="NA"/>
    <s v="NA"/>
    <n v="0"/>
    <n v="0"/>
    <n v="0"/>
    <s v="NA"/>
    <s v="NA"/>
    <s v="NA"/>
    <s v="NA"/>
    <s v="NA"/>
    <s v="NA"/>
    <n v="2"/>
    <n v="0"/>
    <n v="0"/>
    <n v="0"/>
    <n v="0"/>
    <n v="4"/>
    <n v="0"/>
    <n v="0"/>
    <n v="0"/>
    <n v="0"/>
    <n v="102.68340000000001"/>
    <n v="72.326130000000006"/>
    <s v="model"/>
    <n v="345016.1"/>
    <n v="243015.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78"/>
    <x v="2"/>
    <s v="core"/>
    <x v="11"/>
    <x v="0"/>
    <s v="5,001+"/>
    <s v="rural"/>
    <n v="18"/>
    <n v="59.73836"/>
    <n v="896075.4"/>
    <n v="896075.4"/>
    <n v="689978.1"/>
    <n v="1974"/>
    <n v="1974"/>
    <s v="Pre-1980"/>
    <s v="F"/>
    <m/>
    <s v="Grocery (&gt; 5000sf)"/>
    <m/>
    <s v="Grocery"/>
    <s v="Food Sales"/>
    <s v="Supermarket"/>
    <b v="0"/>
    <s v="Sales"/>
    <n v="77"/>
    <s v="Storage - Low Bay"/>
    <n v="23"/>
    <s v="NA"/>
    <n v="0"/>
    <n v="0"/>
    <n v="0"/>
    <n v="0"/>
    <n v="15000"/>
    <n v="15000"/>
    <n v="0"/>
    <x v="0"/>
    <n v="100"/>
    <n v="23"/>
    <n v="100"/>
    <n v="77"/>
    <n v="100"/>
    <n v="0"/>
    <n v="0"/>
    <n v="1"/>
    <n v="1"/>
    <n v="50"/>
    <s v="S"/>
    <n v="0"/>
    <n v="5518"/>
    <n v="121"/>
    <s v="&lt; 6000 HDD"/>
    <n v="100"/>
    <n v="0"/>
    <n v="0"/>
    <s v="No"/>
    <n v="80"/>
    <n v="100"/>
    <n v="80"/>
    <n v="100"/>
    <n v="1"/>
    <n v="1"/>
    <n v="0"/>
    <s v="80-119 Hrs/Wk"/>
    <n v="52"/>
    <b v="1"/>
    <b v="0"/>
    <b v="0"/>
    <b v="0"/>
    <b v="0"/>
    <b v="0"/>
    <b v="0"/>
    <b v="0"/>
    <b v="0"/>
    <s v="NA"/>
    <s v="NA"/>
    <s v="NA"/>
    <s v="NA"/>
    <s v="Yes"/>
    <n v="13"/>
    <n v="100"/>
    <s v="No"/>
    <s v="Yes"/>
    <n v="13"/>
    <n v="100"/>
    <s v="No"/>
    <s v="Unknown"/>
    <s v="NA"/>
    <s v="NA"/>
    <s v="No"/>
    <s v="No"/>
    <s v="NA"/>
    <s v="NA"/>
    <s v="No"/>
    <s v="Yes"/>
    <s v="NA"/>
    <n v="100"/>
    <s v="No"/>
    <s v="Yes"/>
    <s v="NA"/>
    <s v="NA"/>
    <s v="No"/>
    <s v="No"/>
    <s v="NA"/>
    <s v="NA"/>
    <s v="No"/>
    <s v="No"/>
    <s v="NA"/>
    <s v="NA"/>
    <s v="No"/>
    <n v="440"/>
    <n v="0"/>
    <n v="12"/>
    <n v="5280"/>
    <n v="5"/>
    <n v="0"/>
    <n v="0"/>
    <n v="100"/>
    <n v="0"/>
    <n v="0"/>
    <n v="0"/>
    <n v="0"/>
    <n v="0"/>
    <n v="0"/>
    <n v="100"/>
    <n v="0"/>
    <n v="0"/>
    <n v="0"/>
    <n v="264"/>
    <n v="0"/>
    <n v="100"/>
    <n v="0"/>
    <s v="P"/>
    <n v="0"/>
    <s v="Unknown"/>
    <n v="100"/>
    <n v="0"/>
    <n v="0"/>
    <n v="0"/>
    <n v="100"/>
    <n v="0"/>
    <n v="0"/>
    <n v="0"/>
    <n v="0"/>
    <n v="12000"/>
    <n v="100"/>
    <n v="0"/>
    <n v="0"/>
    <n v="0"/>
    <b v="0"/>
    <n v="0"/>
    <n v="0"/>
    <n v="0"/>
    <n v="0"/>
    <n v="100"/>
    <n v="1.070506"/>
    <n v="1.070506"/>
    <s v="NA"/>
    <n v="9.2399999999999996E-2"/>
    <n v="7.4732000000000007E-2"/>
    <n v="16057.59"/>
    <s v="NA"/>
    <n v="1386"/>
    <n v="1120.973"/>
    <n v="11.716010000000001"/>
    <n v="11.916270000000001"/>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94.646010000000004"/>
    <n v="96.429860000000005"/>
    <n v="94.646010000000004"/>
    <n v="5.3539890000000003"/>
    <n v="3.570141"/>
    <n v="5.3539890000000003"/>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84.838700000000003"/>
    <b v="0"/>
    <n v="0"/>
    <b v="1"/>
    <n v="15.161300000000001"/>
    <b v="0"/>
    <n v="0"/>
    <n v="0"/>
    <n v="0"/>
    <n v="0"/>
    <n v="54.325389999999999"/>
    <n v="20"/>
    <n v="54.325389999999999"/>
    <n v="0"/>
    <n v="0"/>
    <n v="0"/>
    <n v="45.674610000000001"/>
    <n v="80"/>
    <n v="45.674610000000001"/>
    <n v="0"/>
    <n v="0"/>
    <n v="0"/>
    <n v="0"/>
    <n v="0"/>
    <n v="0"/>
    <n v="0"/>
    <n v="0"/>
    <n v="0"/>
    <n v="0"/>
    <n v="0"/>
    <n v="0"/>
    <n v="0"/>
    <n v="0"/>
    <n v="0"/>
    <n v="100"/>
    <n v="100"/>
    <n v="100"/>
    <n v="0"/>
    <n v="0"/>
    <n v="0"/>
    <n v="0"/>
    <n v="0"/>
    <n v="0"/>
    <n v="0"/>
    <n v="0"/>
    <n v="0"/>
    <b v="1"/>
    <n v="54.325389999999999"/>
    <b v="1"/>
    <n v="45.674610000000001"/>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Y"/>
    <s v="NA"/>
    <s v="NA"/>
    <n v="100"/>
    <n v="0"/>
    <s v="Electric Resistance"/>
    <s v="Electricity"/>
    <s v="None"/>
    <s v="20+ Years"/>
    <s v="None"/>
    <s v="NA"/>
    <s v="NA"/>
    <s v="NA"/>
    <s v="NA"/>
    <s v="NA"/>
    <s v="NA"/>
    <s v="NA"/>
    <s v="NA"/>
    <s v="NA"/>
    <s v="NA"/>
    <s v="NA"/>
    <s v="DX - Air"/>
    <s v="20+ Years"/>
    <s v="None"/>
    <s v="NA"/>
    <s v="NA"/>
    <s v="NA"/>
    <s v="NA"/>
    <s v="NA"/>
    <s v="NA"/>
    <s v="NA"/>
    <s v="NA"/>
    <b v="0"/>
    <b v="0"/>
    <b v="0"/>
    <b v="0"/>
    <b v="1"/>
    <b v="0"/>
    <b v="0"/>
    <b v="1"/>
    <b v="0"/>
    <b v="1"/>
    <b v="1"/>
    <n v="61.415999999999997"/>
    <s v="NA"/>
    <s v="NA"/>
    <n v="100"/>
    <n v="0"/>
    <n v="0"/>
    <n v="0"/>
    <n v="0"/>
    <n v="100"/>
    <n v="0"/>
    <n v="0"/>
    <n v="0"/>
    <n v="100"/>
    <n v="0"/>
    <s v="Unknown"/>
    <s v="No"/>
    <s v="Space Heating/Reheat"/>
    <s v="Air-cooled"/>
    <s v="Yes"/>
    <s v="Shaded Pole"/>
    <b v="1"/>
    <n v="282"/>
    <n v="53.900709999999997"/>
    <s v="T8"/>
    <b v="1"/>
    <n v="631"/>
    <s v="INC"/>
    <b v="0"/>
    <n v="0"/>
    <s v="NA"/>
    <s v="NA"/>
    <n v="2"/>
    <n v="0"/>
    <n v="4"/>
    <n v="1"/>
    <n v="0"/>
    <n v="0"/>
    <n v="0"/>
    <b v="0"/>
    <b v="0"/>
    <b v="0"/>
    <b v="0"/>
    <b v="0"/>
    <b v="0"/>
    <n v="0"/>
    <s v="NA"/>
    <s v="NA"/>
    <s v="NA"/>
    <s v="NA"/>
    <s v="NA"/>
    <s v="NA"/>
    <s v="NA"/>
    <n v="1"/>
    <n v="0"/>
    <n v="1"/>
    <s v="NA"/>
    <s v="NA"/>
    <s v="NA"/>
    <s v="NA"/>
    <s v="NA"/>
    <n v="0"/>
    <n v="0"/>
    <n v="0"/>
    <x v="1"/>
    <s v="NA"/>
    <s v="NA"/>
    <n v="0"/>
    <n v="0"/>
    <n v="0"/>
    <s v="NA"/>
    <s v="NA"/>
    <s v="NA"/>
    <s v="NA"/>
    <s v="NA"/>
    <s v="NA"/>
    <n v="6"/>
    <n v="0"/>
    <n v="0"/>
    <n v="0"/>
    <n v="0"/>
    <n v="2"/>
    <n v="0"/>
    <n v="0"/>
    <n v="0"/>
    <n v="0"/>
    <n v="54.071759999999998"/>
    <n v="56.57085"/>
    <s v="actual"/>
    <n v="811076.4"/>
    <n v="848562.7"/>
    <n v="76116.36"/>
    <n v="62720"/>
    <n v="65196.36"/>
    <n v="63483.64"/>
    <n v="65016.77"/>
    <n v="64856.98"/>
    <n v="70931.77"/>
    <n v="71034.48"/>
    <n v="66102.5"/>
    <n v="64189.91"/>
    <n v="66667.59"/>
    <n v="74760"/>
    <n v="72732.37"/>
    <n v="64300.88"/>
    <n v="68997.399999999994"/>
    <n v="64104.17"/>
    <n v="65054.37"/>
    <n v="63840.21"/>
    <n v="84386.54"/>
    <n v="89748.76"/>
    <n v="70489.06"/>
    <n v="64843.56"/>
    <n v="67524.98"/>
    <n v="72540.39"/>
    <s v="NA"/>
    <s v="NA"/>
    <s v="no gas"/>
    <s v="NA"/>
    <s v="NA"/>
    <s v="NA"/>
    <s v="NA"/>
    <s v="NA"/>
    <s v="NA"/>
    <s v="NA"/>
    <s v="NA"/>
    <s v="NA"/>
    <s v="NA"/>
    <s v="NA"/>
    <s v="NA"/>
    <s v="NA"/>
    <s v="NA"/>
    <s v="NA"/>
    <s v="NA"/>
    <s v="NA"/>
    <s v="NA"/>
    <s v="NA"/>
    <s v="NA"/>
    <s v="NA"/>
    <s v="NA"/>
    <s v="NA"/>
    <s v="NA"/>
    <s v="NA"/>
    <s v="NA"/>
  </r>
  <r>
    <x v="379"/>
    <x v="2"/>
    <s v="core"/>
    <x v="10"/>
    <x v="0"/>
    <s v="&lt;50,001"/>
    <s v="rural"/>
    <n v="47"/>
    <n v="42.418379999999999"/>
    <n v="181890"/>
    <n v="181890"/>
    <n v="0"/>
    <n v="1999"/>
    <n v="1999"/>
    <s v="1981-2003"/>
    <s v="F"/>
    <m/>
    <s v="Assisted Living"/>
    <m/>
    <s v="Hotel-Motel"/>
    <s v="Lodging"/>
    <s v="Lodging"/>
    <b v="0"/>
    <s v="Guest Room"/>
    <n v="40"/>
    <s v="NA"/>
    <n v="0"/>
    <s v="NA"/>
    <n v="0"/>
    <n v="60"/>
    <n v="0"/>
    <n v="0"/>
    <n v="4288"/>
    <n v="4288"/>
    <n v="0"/>
    <x v="4"/>
    <n v="100"/>
    <n v="0"/>
    <n v="60"/>
    <n v="0"/>
    <n v="0"/>
    <n v="0"/>
    <n v="0"/>
    <n v="1"/>
    <n v="0"/>
    <n v="0"/>
    <s v="S"/>
    <n v="0"/>
    <n v="5197"/>
    <n v="47"/>
    <s v="&lt; 6000 HDD"/>
    <n v="100"/>
    <n v="0"/>
    <n v="0"/>
    <s v="No"/>
    <n v="168"/>
    <n v="168"/>
    <n v="168"/>
    <n v="168"/>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260"/>
    <n v="0"/>
    <n v="8"/>
    <n v="2080"/>
    <n v="10"/>
    <n v="0"/>
    <n v="0"/>
    <n v="0"/>
    <n v="100"/>
    <n v="0"/>
    <n v="0"/>
    <n v="0"/>
    <n v="0"/>
    <n v="0"/>
    <n v="0"/>
    <n v="0"/>
    <n v="0"/>
    <n v="0"/>
    <n v="208"/>
    <n v="0"/>
    <n v="100"/>
    <n v="0"/>
    <s v="P"/>
    <n v="20"/>
    <s v="Age of Building"/>
    <n v="100"/>
    <n v="0"/>
    <n v="0"/>
    <n v="0"/>
    <n v="0"/>
    <n v="0"/>
    <n v="0"/>
    <n v="100"/>
    <n v="0"/>
    <n v="4906.5389999999998"/>
    <n v="0"/>
    <n v="100"/>
    <n v="0"/>
    <n v="0"/>
    <b v="0"/>
    <n v="0"/>
    <n v="0"/>
    <n v="0"/>
    <n v="100"/>
    <n v="0"/>
    <n v="0.79029099999999997"/>
    <n v="0.79029099999999997"/>
    <s v="NA"/>
    <n v="0"/>
    <n v="0.15321299999999999"/>
    <n v="3388.77"/>
    <s v="NA"/>
    <n v="0"/>
    <n v="656.9778"/>
    <n v="7.9573609999999997"/>
    <n v="8"/>
    <s v="Y"/>
    <s v="NA"/>
    <n v="0"/>
    <n v="0"/>
    <n v="0"/>
    <n v="36.717039999999997"/>
    <n v="29.492940000000001"/>
    <n v="55.047829999999998"/>
    <n v="0"/>
    <n v="0"/>
    <n v="0"/>
    <n v="44.77948"/>
    <n v="54.386310000000002"/>
    <n v="37.346629999999998"/>
    <n v="0"/>
    <n v="0"/>
    <n v="0"/>
    <n v="0"/>
    <n v="0"/>
    <n v="0"/>
    <n v="0.88831499999999997"/>
    <n v="4.4239410000000001"/>
    <n v="1.3659509999999999"/>
    <n v="17.615159999999999"/>
    <n v="11.696809999999999"/>
    <n v="6.2395940000000003"/>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36.717039999999997"/>
    <n v="29.492940000000001"/>
    <n v="55.047829999999998"/>
    <n v="15.10136"/>
    <n v="23.594349999999999"/>
    <n v="12.594720000000001"/>
    <n v="0"/>
    <n v="0"/>
    <n v="0"/>
    <n v="48.181600000000003"/>
    <n v="46.912709999999997"/>
    <n v="32.35745"/>
    <s v="NA"/>
    <s v="NA"/>
    <s v="NA"/>
    <s v="NA"/>
    <s v="NA"/>
    <s v="NA"/>
    <s v="NA"/>
    <s v="NA"/>
    <s v="NA"/>
    <s v="NA"/>
    <s v="NA"/>
    <s v="NA"/>
    <s v="NA"/>
    <s v="NA"/>
    <s v="NA"/>
    <b v="0"/>
    <n v="0"/>
    <b v="0"/>
    <n v="0"/>
    <b v="0"/>
    <n v="0"/>
    <b v="0"/>
    <n v="0"/>
    <b v="1"/>
    <n v="99.111680000000007"/>
    <b v="0"/>
    <n v="0"/>
    <b v="1"/>
    <n v="0.88831499999999997"/>
    <b v="0"/>
    <n v="0"/>
    <n v="100"/>
    <n v="100"/>
    <n v="100"/>
    <n v="0"/>
    <n v="0"/>
    <n v="0"/>
    <n v="0"/>
    <n v="0"/>
    <n v="0"/>
    <n v="0"/>
    <n v="0"/>
    <n v="0"/>
    <n v="0"/>
    <n v="0"/>
    <n v="0"/>
    <n v="0"/>
    <n v="0"/>
    <n v="0"/>
    <n v="0"/>
    <n v="0"/>
    <n v="0"/>
    <n v="6.8495460000000001"/>
    <n v="23.076920000000001"/>
    <n v="4.2579010000000004"/>
    <n v="0"/>
    <n v="0"/>
    <n v="0"/>
    <n v="93.150450000000006"/>
    <n v="76.923079999999999"/>
    <n v="95.742099999999994"/>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None"/>
    <s v="NA"/>
    <s v="None"/>
    <s v="NA"/>
    <s v="NA"/>
    <s v="NA"/>
    <s v="NA"/>
    <s v="NA"/>
    <s v="NA"/>
    <s v="NA"/>
    <s v="NA"/>
    <b v="0"/>
    <b v="0"/>
    <b v="0"/>
    <b v="0"/>
    <b v="1"/>
    <b v="0"/>
    <b v="0"/>
    <b v="0"/>
    <b v="0"/>
    <b v="0"/>
    <b v="0"/>
    <n v="76"/>
    <n v="7"/>
    <n v="7"/>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1"/>
    <s v="S"/>
    <n v="100"/>
    <n v="0"/>
    <n v="1"/>
    <n v="8"/>
    <n v="12"/>
    <n v="0"/>
    <x v="0"/>
    <n v="0"/>
    <s v="N"/>
    <n v="0"/>
    <n v="0"/>
    <n v="0"/>
    <b v="0"/>
    <b v="0"/>
    <s v="None"/>
    <b v="0"/>
    <b v="0"/>
    <s v="None"/>
    <n v="0"/>
    <n v="0"/>
    <n v="0"/>
    <n v="0"/>
    <n v="0"/>
    <n v="2"/>
    <n v="0"/>
    <n v="0"/>
    <n v="0"/>
    <n v="0"/>
    <n v="6.3508290000000001"/>
    <n v="6.3039160000000001"/>
    <s v="actual"/>
    <n v="27232.35"/>
    <n v="27031.19"/>
    <n v="2651.5160000000001"/>
    <n v="2150.4830000000002"/>
    <n v="2126.4549999999999"/>
    <n v="2087.683"/>
    <n v="2080.067"/>
    <n v="2127.3130000000001"/>
    <n v="2337.7930000000001"/>
    <n v="2509.1439999999998"/>
    <n v="2085.614"/>
    <n v="2145.2150000000001"/>
    <n v="2337.9520000000002"/>
    <n v="2593.12"/>
    <n v="2479.3809999999999"/>
    <n v="2164.0839999999998"/>
    <n v="2306.77"/>
    <n v="2126.0329999999999"/>
    <n v="2036.2170000000001"/>
    <n v="1957.981"/>
    <n v="2359.6260000000002"/>
    <n v="2635.2249999999999"/>
    <n v="2085.6950000000002"/>
    <n v="2148.7049999999999"/>
    <n v="2264.703"/>
    <n v="2466.7750000000001"/>
    <n v="1.0584119999999999"/>
    <n v="1.0494570000000001"/>
    <s v="actual"/>
    <n v="4538.4719999999998"/>
    <n v="4500.0739999999996"/>
    <n v="777.375"/>
    <n v="671.96969999999999"/>
    <n v="464.06060000000002"/>
    <n v="431.96969999999999"/>
    <n v="255.3793"/>
    <n v="155.83279999999999"/>
    <n v="80.787880000000001"/>
    <n v="128.94120000000001"/>
    <n v="139.4118"/>
    <n v="359.8322"/>
    <n v="495.40309999999999"/>
    <n v="577.50850000000003"/>
    <n v="633.85799999999995"/>
    <n v="514.41899999999998"/>
    <n v="500.7801"/>
    <n v="402.65210000000002"/>
    <n v="292.19170000000003"/>
    <n v="190.32550000000001"/>
    <n v="127.71339999999999"/>
    <n v="119.48950000000001"/>
    <n v="206.0257"/>
    <n v="378.91669999999999"/>
    <n v="509.56299999999999"/>
    <n v="624.13890000000004"/>
  </r>
  <r>
    <x v="380"/>
    <x v="2"/>
    <s v="core"/>
    <x v="8"/>
    <x v="1"/>
    <s v="&lt;20,001"/>
    <s v="urban"/>
    <n v="4"/>
    <n v="334.46519999999998"/>
    <n v="3026910"/>
    <n v="3026910"/>
    <n v="847534.8"/>
    <n v="2009"/>
    <n v="2009"/>
    <s v="2004-2013"/>
    <s v="F"/>
    <m/>
    <s v="Auto Parts"/>
    <m/>
    <s v="Dry Goods Retail"/>
    <s v="Mercantile - Retail"/>
    <s v="Small Box"/>
    <b v="0"/>
    <s v="Other"/>
    <n v="37"/>
    <s v="Sales"/>
    <n v="35"/>
    <s v="Office"/>
    <n v="28"/>
    <n v="0"/>
    <n v="0"/>
    <n v="0"/>
    <n v="9050"/>
    <n v="9050"/>
    <n v="0"/>
    <x v="0"/>
    <n v="100"/>
    <n v="0"/>
    <n v="0"/>
    <n v="28"/>
    <n v="0"/>
    <n v="0"/>
    <n v="37"/>
    <n v="1"/>
    <n v="1"/>
    <n v="20"/>
    <s v="S"/>
    <n v="0"/>
    <n v="4991"/>
    <n v="153"/>
    <s v="&lt; 6000 HDD"/>
    <n v="100"/>
    <n v="0"/>
    <n v="0"/>
    <s v="No"/>
    <n v="48.15"/>
    <n v="48.15"/>
    <n v="48.15"/>
    <n v="48.15"/>
    <n v="0.63"/>
    <n v="0"/>
    <n v="0"/>
    <s v="40-49 Hrs/Wk"/>
    <n v="51"/>
    <b v="1"/>
    <b v="0"/>
    <b v="0"/>
    <b v="0"/>
    <b v="0"/>
    <b v="0"/>
    <b v="0"/>
    <b v="0"/>
    <b v="0"/>
    <s v="NA"/>
    <s v="NA"/>
    <s v="NA"/>
    <s v="NA"/>
    <s v="No"/>
    <s v="NA"/>
    <s v="NA"/>
    <s v="No"/>
    <s v="No"/>
    <s v="NA"/>
    <s v="NA"/>
    <s v="No"/>
    <s v="No"/>
    <s v="NA"/>
    <s v="NA"/>
    <s v="No"/>
    <s v="Yes"/>
    <n v="3"/>
    <n v="30"/>
    <s v="No"/>
    <s v="No"/>
    <s v="NA"/>
    <s v="NA"/>
    <s v="No"/>
    <s v="No"/>
    <s v="NA"/>
    <s v="NA"/>
    <s v="No"/>
    <s v="No"/>
    <s v="NA"/>
    <s v="NA"/>
    <s v="No"/>
    <s v="No"/>
    <s v="NA"/>
    <s v="NA"/>
    <s v="No"/>
    <n v="336"/>
    <n v="0"/>
    <n v="18"/>
    <n v="6048"/>
    <n v="5"/>
    <n v="100"/>
    <n v="0"/>
    <n v="0"/>
    <n v="0"/>
    <n v="0"/>
    <n v="0"/>
    <n v="0"/>
    <n v="0"/>
    <n v="100"/>
    <n v="0"/>
    <n v="0"/>
    <n v="0"/>
    <n v="0"/>
    <n v="302.39999999999998"/>
    <n v="0"/>
    <n v="100"/>
    <n v="0"/>
    <s v="P"/>
    <n v="0"/>
    <s v="Age of Building"/>
    <n v="100"/>
    <n v="0"/>
    <n v="0"/>
    <n v="0"/>
    <n v="100"/>
    <n v="0"/>
    <n v="0"/>
    <n v="0"/>
    <n v="0"/>
    <n v="5900"/>
    <n v="100"/>
    <n v="0"/>
    <n v="0"/>
    <n v="0"/>
    <b v="0"/>
    <n v="0"/>
    <n v="100"/>
    <n v="0"/>
    <n v="0"/>
    <n v="0"/>
    <n v="1.0889359999999999"/>
    <n v="1.0889359999999999"/>
    <s v="NA"/>
    <n v="0"/>
    <n v="0.11436499999999999"/>
    <n v="9854.8690000000006"/>
    <s v="NA"/>
    <n v="0"/>
    <n v="1035"/>
    <n v="14.97725"/>
    <n v="17.15578"/>
    <s v="Y"/>
    <n v="25"/>
    <n v="0"/>
    <n v="0"/>
    <n v="0"/>
    <n v="13.05233"/>
    <n v="30.595009999999998"/>
    <n v="13.985659999999999"/>
    <n v="3.5976840000000001"/>
    <n v="9.308249"/>
    <n v="3.8549419999999999"/>
    <n v="0"/>
    <n v="0"/>
    <n v="0"/>
    <n v="0"/>
    <n v="0"/>
    <n v="0"/>
    <n v="83.228549999999998"/>
    <n v="52.556669999999997"/>
    <n v="82.025949999999995"/>
    <n v="0.12142799999999999"/>
    <n v="7.5400729999999996"/>
    <n v="0.13344700000000001"/>
    <n v="0"/>
    <n v="0"/>
    <n v="0"/>
    <n v="0"/>
    <n v="0"/>
    <n v="0"/>
    <n v="0"/>
    <n v="0"/>
    <n v="0"/>
    <n v="100"/>
    <n v="100"/>
    <n v="100"/>
    <s v="NA"/>
    <s v="NA"/>
    <s v="NA"/>
    <s v="NA"/>
    <s v="NA"/>
    <s v="NA"/>
    <s v="NA"/>
    <s v="NA"/>
    <s v="NA"/>
    <s v="NA"/>
    <s v="NA"/>
    <s v="NA"/>
    <s v="NA"/>
    <s v="NA"/>
    <s v="NA"/>
    <s v="NA"/>
    <s v="NA"/>
    <s v="NA"/>
    <s v="NA"/>
    <s v="NA"/>
    <s v="NA"/>
    <s v="NA"/>
    <s v="NA"/>
    <s v="NA"/>
    <n v="0"/>
    <n v="0"/>
    <n v="0"/>
    <n v="100"/>
    <n v="100"/>
    <n v="100"/>
    <n v="0"/>
    <n v="0"/>
    <n v="0"/>
    <n v="34.044199999999996"/>
    <n v="43.638170000000002"/>
    <n v="34.044199999999996"/>
    <n v="65.955799999999996"/>
    <n v="56.361829999999998"/>
    <n v="65.955799999999996"/>
    <n v="0"/>
    <n v="0"/>
    <n v="0"/>
    <n v="0"/>
    <n v="0"/>
    <n v="0"/>
    <n v="100"/>
    <n v="100"/>
    <n v="100"/>
    <n v="0"/>
    <n v="0"/>
    <n v="0"/>
    <n v="0"/>
    <n v="0"/>
    <n v="0"/>
    <n v="83.228549999999998"/>
    <n v="52.556669999999997"/>
    <n v="82.025949999999995"/>
    <n v="16.650020000000001"/>
    <n v="39.903260000000003"/>
    <n v="17.840610000000002"/>
    <n v="0"/>
    <n v="0"/>
    <n v="0"/>
    <n v="0"/>
    <n v="0"/>
    <n v="0"/>
    <n v="0.12142799999999999"/>
    <n v="7.5400729999999996"/>
    <n v="0.13344700000000001"/>
    <n v="0"/>
    <n v="0"/>
    <n v="0"/>
    <n v="0"/>
    <n v="0"/>
    <n v="0"/>
    <n v="0"/>
    <n v="0"/>
    <n v="0"/>
    <n v="100"/>
    <n v="100"/>
    <n v="100"/>
    <n v="0"/>
    <n v="0"/>
    <n v="0"/>
    <b v="0"/>
    <n v="0"/>
    <b v="0"/>
    <n v="0"/>
    <b v="0"/>
    <n v="0"/>
    <b v="0"/>
    <n v="0"/>
    <b v="1"/>
    <n v="97.965509999999995"/>
    <b v="0"/>
    <n v="0"/>
    <b v="1"/>
    <n v="2.0344880000000001"/>
    <b v="0"/>
    <n v="0"/>
    <n v="100"/>
    <n v="100"/>
    <n v="100"/>
    <n v="0"/>
    <n v="0"/>
    <n v="0"/>
    <n v="0"/>
    <n v="0"/>
    <n v="0"/>
    <n v="0"/>
    <n v="0"/>
    <n v="0"/>
    <n v="0"/>
    <n v="0"/>
    <n v="0"/>
    <n v="0"/>
    <n v="0"/>
    <n v="0"/>
    <n v="0"/>
    <n v="0"/>
    <n v="0"/>
    <n v="14.492749999999999"/>
    <n v="50"/>
    <n v="9.2978260000000006"/>
    <n v="0"/>
    <n v="0"/>
    <n v="0"/>
    <n v="85.507249999999999"/>
    <n v="50"/>
    <n v="90.702169999999995"/>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3"/>
    <n v="0"/>
    <s v="Unknown"/>
    <s v="None"/>
    <s v="None"/>
    <s v="0-4 Years"/>
    <s v="Electric Resistance"/>
    <s v="Electricity"/>
    <s v="None"/>
    <s v="0-4 Years"/>
    <s v="NA"/>
    <s v="NA"/>
    <s v="NA"/>
    <s v="NA"/>
    <s v="NA"/>
    <s v="NA"/>
    <s v="NA"/>
    <s v="NA"/>
    <s v="DX - Air"/>
    <s v="0-4 Years"/>
    <s v="None"/>
    <s v="NA"/>
    <s v="NA"/>
    <s v="NA"/>
    <s v="NA"/>
    <s v="NA"/>
    <s v="NA"/>
    <s v="NA"/>
    <s v="NA"/>
    <b v="0"/>
    <b v="0"/>
    <b v="0"/>
    <b v="0"/>
    <b v="1"/>
    <b v="0"/>
    <b v="0"/>
    <b v="0"/>
    <b v="0"/>
    <b v="0"/>
    <b v="0"/>
    <n v="15.353999999999999"/>
    <n v="4"/>
    <n v="4"/>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4"/>
    <n v="1"/>
    <n v="2"/>
    <n v="5"/>
    <n v="0"/>
    <n v="0"/>
    <n v="0"/>
    <n v="0"/>
    <n v="0"/>
    <n v="8.5849849999999996"/>
    <n v="8.2978439999999996"/>
    <s v="actual"/>
    <n v="77694.12"/>
    <n v="75095.48"/>
    <n v="10177.77"/>
    <n v="8540.69"/>
    <n v="7515.8620000000001"/>
    <n v="5624.4269999999997"/>
    <n v="4640.8599999999997"/>
    <n v="4176"/>
    <n v="4741.8490000000002"/>
    <n v="4775.4840000000004"/>
    <n v="4609.6549999999997"/>
    <n v="5695.3450000000003"/>
    <n v="7590.4840000000004"/>
    <n v="9605.6929999999993"/>
    <n v="9176.3799999999992"/>
    <n v="7540.5330000000004"/>
    <n v="7399.8980000000001"/>
    <n v="5943.6"/>
    <n v="4515.84"/>
    <n v="3644.3220000000001"/>
    <n v="5219.424"/>
    <n v="5363.8249999999998"/>
    <n v="4006.0450000000001"/>
    <n v="5535.5680000000002"/>
    <n v="7544.3860000000004"/>
    <n v="9205.6630000000005"/>
    <s v="NA"/>
    <s v="NA"/>
    <s v="no gas"/>
    <s v="NA"/>
    <s v="NA"/>
    <s v="NA"/>
    <s v="NA"/>
    <s v="NA"/>
    <s v="NA"/>
    <s v="NA"/>
    <s v="NA"/>
    <s v="NA"/>
    <s v="NA"/>
    <s v="NA"/>
    <s v="NA"/>
    <s v="NA"/>
    <s v="NA"/>
    <s v="NA"/>
    <s v="NA"/>
    <s v="NA"/>
    <s v="NA"/>
    <s v="NA"/>
    <s v="NA"/>
    <s v="NA"/>
    <s v="NA"/>
    <s v="NA"/>
    <s v="NA"/>
    <s v="NA"/>
    <s v="NA"/>
  </r>
  <r>
    <x v="381"/>
    <x v="2"/>
    <s v="core"/>
    <x v="11"/>
    <x v="0"/>
    <s v="&lt;5,001"/>
    <s v="urban"/>
    <n v="13"/>
    <n v="105.0061"/>
    <n v="262515.3"/>
    <n v="262515.3"/>
    <n v="262515.3"/>
    <n v="1977"/>
    <n v="1977"/>
    <s v="Pre-1980"/>
    <s v="F"/>
    <m/>
    <s v="Gas Station With A Convenience Store"/>
    <m/>
    <s v="Grocery"/>
    <s v="Food Sales"/>
    <s v="MiniMart"/>
    <b v="0"/>
    <s v="Sales"/>
    <n v="88"/>
    <s v="Storage - Low Bay"/>
    <n v="12"/>
    <s v="NA"/>
    <n v="0"/>
    <n v="0"/>
    <n v="0"/>
    <n v="0"/>
    <n v="2500"/>
    <n v="2500"/>
    <n v="0"/>
    <x v="4"/>
    <n v="100"/>
    <n v="12"/>
    <n v="0"/>
    <n v="100"/>
    <n v="0"/>
    <n v="0"/>
    <n v="0"/>
    <n v="1"/>
    <n v="0"/>
    <n v="8"/>
    <s v="S"/>
    <n v="0"/>
    <n v="4615"/>
    <n v="192"/>
    <s v="&lt; 6000 HDD"/>
    <n v="100"/>
    <n v="0"/>
    <n v="0"/>
    <s v="No"/>
    <n v="168"/>
    <n v="168"/>
    <n v="168"/>
    <n v="168"/>
    <n v="1"/>
    <n v="1"/>
    <n v="1"/>
    <s v="120-168 Hrs/Wk"/>
    <n v="52"/>
    <b v="1"/>
    <b v="1"/>
    <b v="0"/>
    <b v="0"/>
    <b v="0"/>
    <b v="0"/>
    <b v="0"/>
    <b v="0"/>
    <b v="0"/>
    <s v="NA"/>
    <s v="NA"/>
    <s v="NA"/>
    <s v="NA"/>
    <s v="Yes"/>
    <n v="1"/>
    <n v="100"/>
    <s v="No"/>
    <s v="Yes"/>
    <n v="1"/>
    <n v="100"/>
    <s v="No"/>
    <s v="No"/>
    <s v="NA"/>
    <s v="NA"/>
    <s v="No"/>
    <s v="Yes"/>
    <n v="0"/>
    <n v="0"/>
    <s v="Unknown"/>
    <s v="Unknown"/>
    <s v="NA"/>
    <s v="NA"/>
    <s v="Unknown"/>
    <s v="Unknown"/>
    <s v="NA"/>
    <s v="NA"/>
    <s v="Unknown"/>
    <s v="Unknown"/>
    <s v="NA"/>
    <s v="NA"/>
    <s v="Unknown"/>
    <s v="No"/>
    <s v="NA"/>
    <s v="NA"/>
    <s v="No"/>
    <n v="200"/>
    <n v="0"/>
    <n v="10"/>
    <n v="2000"/>
    <n v="25"/>
    <n v="100"/>
    <n v="0"/>
    <n v="0"/>
    <n v="0"/>
    <n v="0"/>
    <n v="0"/>
    <n v="0"/>
    <n v="0"/>
    <n v="100"/>
    <n v="0"/>
    <n v="0"/>
    <n v="0"/>
    <n v="0"/>
    <n v="500"/>
    <n v="100"/>
    <n v="0"/>
    <n v="0"/>
    <s v="S"/>
    <n v="15"/>
    <s v="Age of Building"/>
    <n v="100"/>
    <n v="0"/>
    <n v="0"/>
    <n v="0"/>
    <n v="100"/>
    <n v="0"/>
    <n v="0"/>
    <n v="0"/>
    <n v="0"/>
    <n v="2400"/>
    <n v="100"/>
    <n v="0"/>
    <n v="0"/>
    <n v="0"/>
    <b v="0"/>
    <n v="0"/>
    <n v="100"/>
    <n v="0"/>
    <n v="0"/>
    <n v="0"/>
    <n v="0.50319999999999998"/>
    <n v="0.50319999999999998"/>
    <s v="NA"/>
    <n v="0.12759999999999999"/>
    <n v="0.1996"/>
    <n v="1258"/>
    <s v="NA"/>
    <n v="319"/>
    <n v="499"/>
    <n v="9.9523050000000008"/>
    <n v="10"/>
    <s v="Y"/>
    <s v="NA"/>
    <n v="0"/>
    <n v="0"/>
    <n v="0"/>
    <n v="14.94436"/>
    <n v="11.428570000000001"/>
    <n v="14.625389999999999"/>
    <n v="0"/>
    <n v="0"/>
    <n v="0"/>
    <n v="0"/>
    <n v="0"/>
    <n v="0"/>
    <n v="0"/>
    <n v="0"/>
    <n v="0"/>
    <n v="0"/>
    <n v="0"/>
    <n v="0"/>
    <n v="85.055639999999997"/>
    <n v="88.571430000000007"/>
    <n v="85.374610000000004"/>
    <n v="0"/>
    <n v="0"/>
    <n v="0"/>
    <n v="0"/>
    <n v="0"/>
    <n v="0"/>
    <n v="0"/>
    <n v="0"/>
    <n v="0"/>
    <n v="100"/>
    <n v="100"/>
    <n v="100"/>
    <s v="NA"/>
    <s v="NA"/>
    <s v="NA"/>
    <s v="NA"/>
    <s v="NA"/>
    <s v="NA"/>
    <s v="NA"/>
    <s v="NA"/>
    <s v="NA"/>
    <s v="NA"/>
    <s v="NA"/>
    <s v="NA"/>
    <s v="NA"/>
    <s v="NA"/>
    <s v="NA"/>
    <s v="NA"/>
    <s v="NA"/>
    <s v="NA"/>
    <s v="NA"/>
    <s v="NA"/>
    <s v="NA"/>
    <s v="NA"/>
    <s v="NA"/>
    <s v="NA"/>
    <s v="NA"/>
    <s v="NA"/>
    <s v="NA"/>
    <s v="NA"/>
    <s v="NA"/>
    <s v="NA"/>
    <n v="34.042549999999999"/>
    <n v="50"/>
    <n v="34.042549999999999"/>
    <n v="65.957449999999994"/>
    <n v="50"/>
    <n v="65.957449999999994"/>
    <n v="0"/>
    <n v="0"/>
    <n v="0"/>
    <n v="0"/>
    <n v="0"/>
    <n v="0"/>
    <s v="NA"/>
    <s v="NA"/>
    <s v="NA"/>
    <s v="NA"/>
    <s v="NA"/>
    <s v="NA"/>
    <s v="NA"/>
    <s v="NA"/>
    <s v="NA"/>
    <s v="NA"/>
    <s v="NA"/>
    <s v="NA"/>
    <n v="0"/>
    <n v="0"/>
    <n v="0"/>
    <n v="14.94436"/>
    <n v="11.428570000000001"/>
    <n v="14.625389999999999"/>
    <n v="0"/>
    <n v="0"/>
    <n v="0"/>
    <n v="0"/>
    <n v="0"/>
    <n v="0"/>
    <n v="85.055639999999997"/>
    <n v="88.571430000000007"/>
    <n v="85.374610000000004"/>
    <s v="NA"/>
    <s v="NA"/>
    <s v="NA"/>
    <s v="NA"/>
    <s v="NA"/>
    <s v="NA"/>
    <s v="NA"/>
    <s v="NA"/>
    <s v="NA"/>
    <s v="NA"/>
    <s v="NA"/>
    <s v="NA"/>
    <s v="NA"/>
    <s v="NA"/>
    <s v="NA"/>
    <s v="NA"/>
    <s v="NA"/>
    <s v="NA"/>
    <s v="NA"/>
    <s v="NA"/>
    <s v="NA"/>
    <s v="NA"/>
    <s v="NA"/>
    <s v="NA"/>
    <s v="NA"/>
    <s v="NA"/>
    <s v="NA"/>
    <s v="NA"/>
    <s v="NA"/>
    <s v="NA"/>
    <s v="NA"/>
    <n v="100"/>
    <n v="100"/>
    <n v="100"/>
    <n v="0"/>
    <n v="0"/>
    <n v="0"/>
    <n v="0"/>
    <n v="0"/>
    <n v="0"/>
    <n v="0"/>
    <n v="0"/>
    <n v="0"/>
    <n v="0"/>
    <n v="0"/>
    <n v="0"/>
    <n v="0"/>
    <n v="0"/>
    <n v="0"/>
    <n v="55.911819999999999"/>
    <n v="60"/>
    <n v="55.286819999999999"/>
    <n v="0"/>
    <n v="0"/>
    <n v="0"/>
    <n v="0"/>
    <n v="0"/>
    <n v="0"/>
    <n v="0"/>
    <n v="0"/>
    <n v="0"/>
    <n v="44.088180000000001"/>
    <n v="40"/>
    <n v="44.713180000000001"/>
    <n v="0"/>
    <n v="0"/>
    <n v="0"/>
    <n v="0"/>
    <n v="0"/>
    <n v="0"/>
    <b v="0"/>
    <n v="0"/>
    <b v="1"/>
    <n v="55.911819999999999"/>
    <b v="0"/>
    <n v="0"/>
    <b v="0"/>
    <n v="0"/>
    <b v="0"/>
    <n v="0"/>
    <b v="1"/>
    <n v="44.088180000000001"/>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0"/>
    <b v="0"/>
    <b v="0"/>
    <n v="15.353999999999999"/>
    <s v="NA"/>
    <s v="NA"/>
    <n v="100"/>
    <n v="0"/>
    <n v="0"/>
    <n v="0"/>
    <n v="0"/>
    <n v="100"/>
    <n v="0"/>
    <n v="0"/>
    <s v="NA"/>
    <s v="NA"/>
    <s v="NA"/>
    <s v="NA"/>
    <s v="NA"/>
    <s v="NA"/>
    <s v="NA"/>
    <s v="NA"/>
    <s v="NA"/>
    <b v="1"/>
    <n v="17"/>
    <n v="100"/>
    <s v="LED"/>
    <b v="0"/>
    <n v="0"/>
    <s v="NA"/>
    <b v="1"/>
    <n v="400"/>
    <n v="100"/>
    <s v="LED"/>
    <n v="0"/>
    <n v="1"/>
    <n v="6"/>
    <n v="1"/>
    <n v="1"/>
    <n v="0"/>
    <n v="1"/>
    <b v="1"/>
    <b v="0"/>
    <b v="0"/>
    <b v="0"/>
    <b v="0"/>
    <b v="0"/>
    <n v="100"/>
    <s v="N"/>
    <s v="E"/>
    <s v="N"/>
    <s v="N"/>
    <s v="N"/>
    <s v="E"/>
    <s v="N"/>
    <n v="0"/>
    <n v="0"/>
    <n v="1"/>
    <s v="NA"/>
    <s v="NA"/>
    <s v="NA"/>
    <s v="NA"/>
    <s v="NA"/>
    <n v="0"/>
    <n v="0"/>
    <n v="0"/>
    <x v="1"/>
    <s v="NA"/>
    <s v="NA"/>
    <n v="0"/>
    <n v="0"/>
    <n v="0"/>
    <s v="NA"/>
    <s v="NA"/>
    <s v="NA"/>
    <s v="NA"/>
    <s v="NA"/>
    <s v="NA"/>
    <n v="2"/>
    <n v="0"/>
    <n v="0"/>
    <n v="0"/>
    <n v="0"/>
    <n v="3"/>
    <n v="0"/>
    <n v="0"/>
    <n v="0"/>
    <s v="NA"/>
    <n v="84.116680000000002"/>
    <n v="82.626670000000004"/>
    <s v="actual"/>
    <n v="210291.7"/>
    <n v="206566.7"/>
    <n v="17831.52"/>
    <n v="15799.58"/>
    <n v="15366.14"/>
    <n v="15207.88"/>
    <n v="16463.84"/>
    <n v="17087.59"/>
    <n v="18222.86"/>
    <n v="20359.810000000001"/>
    <n v="19569.45"/>
    <n v="18749.259999999998"/>
    <n v="17603.78"/>
    <n v="18029.990000000002"/>
    <n v="17645.8"/>
    <n v="15836.2"/>
    <n v="17388.82"/>
    <n v="16636.62"/>
    <n v="17028.490000000002"/>
    <n v="16571.080000000002"/>
    <n v="18329.990000000002"/>
    <n v="18638.27"/>
    <n v="16894.93"/>
    <n v="17074.21"/>
    <n v="16867.13"/>
    <n v="17655.14"/>
    <n v="0.63004199999999999"/>
    <n v="0.419736"/>
    <s v="model"/>
    <n v="1575.105"/>
    <n v="1049.3399999999999"/>
    <s v="NA"/>
    <s v="NA"/>
    <s v="NA"/>
    <s v="NA"/>
    <s v="NA"/>
    <s v="NA"/>
    <s v="NA"/>
    <s v="NA"/>
    <s v="NA"/>
    <s v="NA"/>
    <s v="NA"/>
    <s v="NA"/>
    <s v="NA"/>
    <s v="NA"/>
    <s v="NA"/>
    <s v="NA"/>
    <s v="NA"/>
    <s v="NA"/>
    <s v="NA"/>
    <s v="NA"/>
    <s v="NA"/>
    <s v="NA"/>
    <s v="NA"/>
    <s v="NA"/>
  </r>
  <r>
    <x v="382"/>
    <x v="2"/>
    <s v="core"/>
    <x v="11"/>
    <x v="0"/>
    <s v="&lt;5,001"/>
    <s v="urban"/>
    <n v="13"/>
    <n v="105.0061"/>
    <n v="252014.7"/>
    <n v="252014.7"/>
    <n v="252014.7"/>
    <n v="1976"/>
    <n v="1976"/>
    <s v="Pre-1980"/>
    <s v="F"/>
    <m/>
    <s v="Convenience Store (&lt;"/>
    <m/>
    <s v="Grocery"/>
    <s v="Food Sales"/>
    <s v="MiniMart"/>
    <b v="0"/>
    <s v="Sales"/>
    <n v="67"/>
    <s v="Storage - Low Bay"/>
    <n v="33"/>
    <s v="NA"/>
    <n v="0"/>
    <n v="0"/>
    <n v="0"/>
    <n v="0"/>
    <n v="2400"/>
    <n v="2400"/>
    <n v="0"/>
    <x v="4"/>
    <n v="100"/>
    <n v="0"/>
    <n v="0"/>
    <n v="100"/>
    <n v="0"/>
    <n v="0"/>
    <n v="0"/>
    <n v="1"/>
    <n v="0"/>
    <n v="7"/>
    <s v="S"/>
    <n v="0"/>
    <n v="4650"/>
    <n v="167"/>
    <s v="&lt; 6000 HDD"/>
    <n v="100"/>
    <n v="0"/>
    <n v="0"/>
    <s v="No"/>
    <n v="168"/>
    <n v="168"/>
    <n v="168"/>
    <n v="168"/>
    <n v="1"/>
    <n v="1"/>
    <n v="1"/>
    <s v="120-168 Hrs/Wk"/>
    <n v="52"/>
    <b v="1"/>
    <b v="1"/>
    <b v="0"/>
    <b v="0"/>
    <b v="0"/>
    <b v="0"/>
    <b v="0"/>
    <b v="0"/>
    <b v="0"/>
    <s v="NA"/>
    <s v="NA"/>
    <s v="NA"/>
    <s v="NA"/>
    <s v="Yes"/>
    <n v="2"/>
    <n v="100"/>
    <s v="No"/>
    <s v="Yes"/>
    <n v="2"/>
    <n v="100"/>
    <s v="No"/>
    <s v="Unknown"/>
    <s v="NA"/>
    <s v="NA"/>
    <s v="Unknown"/>
    <s v="Unknown"/>
    <s v="NA"/>
    <s v="NA"/>
    <s v="Unknown"/>
    <s v="Unknown"/>
    <s v="NA"/>
    <s v="NA"/>
    <s v="Unknown"/>
    <s v="No"/>
    <s v="NA"/>
    <s v="NA"/>
    <s v="No"/>
    <s v="No"/>
    <s v="NA"/>
    <s v="NA"/>
    <s v="No"/>
    <s v="No"/>
    <s v="NA"/>
    <s v="NA"/>
    <s v="No"/>
    <n v="200"/>
    <n v="0"/>
    <n v="9"/>
    <n v="1800"/>
    <n v="25"/>
    <n v="100"/>
    <n v="0"/>
    <n v="0"/>
    <n v="0"/>
    <n v="0"/>
    <n v="0"/>
    <n v="0"/>
    <n v="0"/>
    <n v="0"/>
    <n v="0"/>
    <n v="0"/>
    <n v="0"/>
    <n v="100"/>
    <n v="450"/>
    <n v="100"/>
    <n v="0"/>
    <n v="0"/>
    <s v="S"/>
    <n v="20"/>
    <s v="Age of Building"/>
    <n v="100"/>
    <n v="0"/>
    <n v="0"/>
    <n v="0"/>
    <n v="100"/>
    <n v="0"/>
    <n v="0"/>
    <n v="0"/>
    <n v="0"/>
    <n v="2400"/>
    <n v="100"/>
    <n v="0"/>
    <n v="0"/>
    <n v="0"/>
    <b v="0"/>
    <n v="0"/>
    <n v="100"/>
    <n v="0"/>
    <n v="0"/>
    <n v="0"/>
    <n v="0.79026300000000005"/>
    <n v="0.79026300000000005"/>
    <s v="NA"/>
    <n v="0.13500000000000001"/>
    <n v="0.30493199999999998"/>
    <n v="1896.63"/>
    <s v="NA"/>
    <n v="324"/>
    <n v="731.83799999999997"/>
    <n v="9.5178030000000007"/>
    <n v="9.5178030000000007"/>
    <s v="Y"/>
    <n v="50"/>
    <n v="0"/>
    <n v="0"/>
    <n v="0"/>
    <n v="51.780259999999998"/>
    <n v="37.741239999999998"/>
    <n v="51.147869999999998"/>
    <n v="0"/>
    <n v="0"/>
    <n v="0"/>
    <n v="0"/>
    <n v="0"/>
    <n v="0"/>
    <n v="0"/>
    <n v="0"/>
    <n v="0"/>
    <n v="0"/>
    <n v="0"/>
    <n v="0"/>
    <n v="48.219740000000002"/>
    <n v="62.258760000000002"/>
    <n v="48.852130000000002"/>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51.780259999999998"/>
    <n v="37.741239999999998"/>
    <n v="51.147869999999998"/>
    <n v="0"/>
    <n v="0"/>
    <n v="0"/>
    <n v="0"/>
    <n v="0"/>
    <n v="0"/>
    <n v="48.219740000000002"/>
    <n v="62.258760000000002"/>
    <n v="48.852130000000002"/>
    <s v="NA"/>
    <s v="NA"/>
    <s v="NA"/>
    <s v="NA"/>
    <s v="NA"/>
    <s v="NA"/>
    <s v="NA"/>
    <s v="NA"/>
    <s v="NA"/>
    <s v="NA"/>
    <s v="NA"/>
    <s v="NA"/>
    <s v="NA"/>
    <s v="NA"/>
    <s v="NA"/>
    <s v="NA"/>
    <s v="NA"/>
    <s v="NA"/>
    <s v="NA"/>
    <s v="NA"/>
    <s v="NA"/>
    <s v="NA"/>
    <s v="NA"/>
    <s v="NA"/>
    <s v="NA"/>
    <s v="NA"/>
    <s v="NA"/>
    <s v="NA"/>
    <s v="NA"/>
    <s v="NA"/>
    <s v="NA"/>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0"/>
    <b v="0"/>
    <b v="0"/>
    <n v="15.353999999999999"/>
    <n v="4"/>
    <n v="4"/>
    <n v="100"/>
    <n v="0"/>
    <n v="0"/>
    <n v="0"/>
    <n v="0"/>
    <n v="100"/>
    <n v="0"/>
    <n v="0"/>
    <s v="NA"/>
    <s v="NA"/>
    <s v="NA"/>
    <s v="NA"/>
    <s v="NA"/>
    <s v="NA"/>
    <s v="NA"/>
    <s v="NA"/>
    <s v="NA"/>
    <b v="1"/>
    <n v="17"/>
    <n v="100"/>
    <s v="LED"/>
    <b v="0"/>
    <n v="0"/>
    <s v="NA"/>
    <b v="1"/>
    <n v="360"/>
    <n v="100"/>
    <s v="LED"/>
    <n v="0"/>
    <n v="0"/>
    <n v="4"/>
    <n v="0"/>
    <n v="0"/>
    <n v="0"/>
    <n v="0"/>
    <b v="1"/>
    <b v="0"/>
    <b v="0"/>
    <b v="0"/>
    <b v="0"/>
    <b v="0"/>
    <n v="60"/>
    <s v="N"/>
    <s v="E"/>
    <s v="N"/>
    <s v="E"/>
    <s v="N"/>
    <s v="N"/>
    <s v="N"/>
    <n v="0"/>
    <n v="0"/>
    <n v="0"/>
    <s v="NA"/>
    <s v="NA"/>
    <s v="NA"/>
    <s v="NA"/>
    <s v="NA"/>
    <n v="0"/>
    <n v="0"/>
    <n v="0"/>
    <x v="1"/>
    <s v="NA"/>
    <s v="NA"/>
    <n v="0"/>
    <n v="0"/>
    <n v="0"/>
    <s v="NA"/>
    <s v="NA"/>
    <s v="NA"/>
    <s v="NA"/>
    <s v="NA"/>
    <s v="NA"/>
    <n v="2"/>
    <n v="0"/>
    <n v="0"/>
    <n v="0"/>
    <n v="0"/>
    <n v="3"/>
    <n v="0"/>
    <n v="0"/>
    <n v="0"/>
    <n v="0"/>
    <n v="90.39179"/>
    <n v="13.60472"/>
    <s v="model"/>
    <n v="216940.3"/>
    <n v="32651.32"/>
    <s v="NA"/>
    <s v="NA"/>
    <s v="NA"/>
    <s v="NA"/>
    <s v="NA"/>
    <s v="NA"/>
    <s v="NA"/>
    <s v="NA"/>
    <s v="NA"/>
    <s v="NA"/>
    <s v="NA"/>
    <s v="NA"/>
    <s v="NA"/>
    <s v="NA"/>
    <s v="NA"/>
    <s v="NA"/>
    <s v="NA"/>
    <s v="NA"/>
    <s v="NA"/>
    <s v="NA"/>
    <s v="NA"/>
    <s v="NA"/>
    <s v="NA"/>
    <s v="NA"/>
    <n v="0.78840299999999996"/>
    <n v="0.57831200000000005"/>
    <s v="model"/>
    <n v="1892.1669999999999"/>
    <n v="1387.9490000000001"/>
    <s v="NA"/>
    <s v="NA"/>
    <s v="NA"/>
    <s v="NA"/>
    <s v="NA"/>
    <s v="NA"/>
    <s v="NA"/>
    <s v="NA"/>
    <s v="NA"/>
    <s v="NA"/>
    <s v="NA"/>
    <s v="NA"/>
    <s v="NA"/>
    <s v="NA"/>
    <s v="NA"/>
    <s v="NA"/>
    <s v="NA"/>
    <s v="NA"/>
    <s v="NA"/>
    <s v="NA"/>
    <s v="NA"/>
    <s v="NA"/>
    <s v="NA"/>
    <s v="NA"/>
  </r>
  <r>
    <x v="383"/>
    <x v="2"/>
    <s v="core"/>
    <x v="11"/>
    <x v="0"/>
    <s v="&lt;5,001"/>
    <s v="urban"/>
    <n v="13"/>
    <n v="105.0061"/>
    <n v="397448.1"/>
    <n v="397448.1"/>
    <n v="397448.1"/>
    <n v="1988"/>
    <n v="1988"/>
    <s v="1981-2003"/>
    <s v="F"/>
    <m/>
    <s v="Gas Station With A Convenience Store"/>
    <m/>
    <s v="Grocery"/>
    <s v="Food Sales"/>
    <s v="MiniMart"/>
    <b v="0"/>
    <s v="Sales"/>
    <n v="90"/>
    <s v="Storage - Low Bay"/>
    <n v="10"/>
    <s v="NA"/>
    <n v="0"/>
    <n v="0"/>
    <n v="0"/>
    <n v="0"/>
    <n v="3785"/>
    <n v="3785"/>
    <n v="0"/>
    <x v="4"/>
    <n v="100"/>
    <n v="0"/>
    <n v="0"/>
    <n v="100"/>
    <n v="0"/>
    <n v="0"/>
    <n v="0"/>
    <n v="1"/>
    <n v="0"/>
    <n v="6"/>
    <s v="S"/>
    <n v="0"/>
    <n v="4615"/>
    <n v="192"/>
    <s v="&lt; 6000 HDD"/>
    <n v="100"/>
    <n v="0"/>
    <n v="0"/>
    <s v="No"/>
    <n v="133"/>
    <n v="133"/>
    <n v="133"/>
    <n v="133"/>
    <n v="1"/>
    <n v="1"/>
    <n v="0"/>
    <s v="120-168 Hrs/Wk"/>
    <n v="52"/>
    <b v="1"/>
    <b v="1"/>
    <b v="0"/>
    <b v="0"/>
    <b v="0"/>
    <b v="0"/>
    <b v="0"/>
    <b v="0"/>
    <b v="0"/>
    <s v="NA"/>
    <s v="NA"/>
    <s v="NA"/>
    <s v="NA"/>
    <s v="Yes"/>
    <n v="6"/>
    <n v="70"/>
    <s v="No"/>
    <s v="Yes"/>
    <n v="6"/>
    <n v="70"/>
    <s v="No"/>
    <s v="No"/>
    <s v="NA"/>
    <s v="NA"/>
    <s v="No"/>
    <s v="Yes"/>
    <n v="7"/>
    <n v="67"/>
    <s v="No"/>
    <s v="No"/>
    <s v="NA"/>
    <s v="NA"/>
    <s v="No"/>
    <s v="No"/>
    <s v="NA"/>
    <s v="NA"/>
    <s v="No"/>
    <s v="No"/>
    <s v="NA"/>
    <s v="NA"/>
    <s v="No"/>
    <s v="No"/>
    <s v="NA"/>
    <s v="NA"/>
    <s v="No"/>
    <n v="240"/>
    <n v="0"/>
    <n v="9"/>
    <n v="2160"/>
    <n v="25"/>
    <n v="0"/>
    <n v="0"/>
    <n v="0"/>
    <n v="0"/>
    <n v="0"/>
    <n v="100"/>
    <n v="0"/>
    <n v="0"/>
    <n v="0"/>
    <n v="0"/>
    <n v="0"/>
    <n v="0"/>
    <n v="0"/>
    <n v="540"/>
    <n v="100"/>
    <n v="0"/>
    <n v="0"/>
    <s v="S"/>
    <n v="10"/>
    <s v="Age of Building"/>
    <n v="100"/>
    <n v="0"/>
    <n v="0"/>
    <n v="0"/>
    <n v="100"/>
    <n v="0"/>
    <n v="0"/>
    <n v="0"/>
    <n v="0"/>
    <n v="4158.9189999999999"/>
    <n v="0"/>
    <n v="100"/>
    <n v="0"/>
    <n v="0"/>
    <b v="0"/>
    <n v="0"/>
    <n v="100"/>
    <n v="0"/>
    <n v="0"/>
    <n v="0"/>
    <n v="1.010969"/>
    <n v="1.010969"/>
    <s v="NA"/>
    <n v="0.14451800000000001"/>
    <n v="0.26288"/>
    <n v="3826.518"/>
    <s v="NA"/>
    <n v="547"/>
    <n v="995"/>
    <n v="9"/>
    <n v="9"/>
    <s v="Y"/>
    <n v="25"/>
    <n v="0"/>
    <n v="0"/>
    <n v="0"/>
    <n v="99.738169999999997"/>
    <n v="94.995609999999999"/>
    <n v="99.731470000000002"/>
    <n v="0"/>
    <n v="0"/>
    <n v="0"/>
    <n v="0"/>
    <n v="0"/>
    <n v="0"/>
    <n v="0"/>
    <n v="0"/>
    <n v="0"/>
    <n v="0"/>
    <n v="0"/>
    <n v="0"/>
    <n v="0.26183400000000001"/>
    <n v="5.0043899999999999"/>
    <n v="0.26852900000000002"/>
    <n v="0"/>
    <n v="0"/>
    <n v="0"/>
    <n v="0"/>
    <n v="0"/>
    <n v="0"/>
    <n v="0"/>
    <n v="0"/>
    <n v="0"/>
    <n v="100"/>
    <n v="100"/>
    <n v="100"/>
    <s v="NA"/>
    <s v="NA"/>
    <s v="NA"/>
    <s v="NA"/>
    <s v="NA"/>
    <s v="NA"/>
    <s v="NA"/>
    <s v="NA"/>
    <s v="NA"/>
    <s v="NA"/>
    <s v="NA"/>
    <s v="NA"/>
    <s v="NA"/>
    <s v="NA"/>
    <s v="NA"/>
    <s v="NA"/>
    <s v="NA"/>
    <s v="NA"/>
    <s v="NA"/>
    <s v="NA"/>
    <s v="NA"/>
    <s v="NA"/>
    <s v="NA"/>
    <s v="NA"/>
    <s v="NA"/>
    <s v="NA"/>
    <s v="NA"/>
    <s v="NA"/>
    <s v="NA"/>
    <s v="NA"/>
    <n v="0"/>
    <n v="0"/>
    <n v="0"/>
    <n v="16.238240000000001"/>
    <n v="26.278500000000001"/>
    <n v="16.238240000000001"/>
    <n v="0"/>
    <n v="0"/>
    <n v="0"/>
    <n v="83.761759999999995"/>
    <n v="73.721500000000006"/>
    <n v="83.761759999999995"/>
    <s v="NA"/>
    <s v="NA"/>
    <s v="NA"/>
    <s v="NA"/>
    <s v="NA"/>
    <s v="NA"/>
    <s v="NA"/>
    <s v="NA"/>
    <s v="NA"/>
    <s v="NA"/>
    <s v="NA"/>
    <s v="NA"/>
    <n v="0"/>
    <n v="0"/>
    <n v="0"/>
    <n v="99.738169999999997"/>
    <n v="94.995609999999999"/>
    <n v="99.731470000000002"/>
    <n v="0"/>
    <n v="0"/>
    <n v="0"/>
    <n v="0"/>
    <n v="0"/>
    <n v="0"/>
    <n v="0.26183400000000001"/>
    <n v="5.0043899999999999"/>
    <n v="0.26852900000000002"/>
    <s v="NA"/>
    <s v="NA"/>
    <s v="NA"/>
    <s v="NA"/>
    <s v="NA"/>
    <s v="NA"/>
    <s v="NA"/>
    <s v="NA"/>
    <s v="NA"/>
    <s v="NA"/>
    <s v="NA"/>
    <s v="NA"/>
    <s v="NA"/>
    <s v="NA"/>
    <s v="NA"/>
    <b v="0"/>
    <n v="0"/>
    <b v="0"/>
    <n v="0"/>
    <b v="0"/>
    <n v="0"/>
    <b v="0"/>
    <n v="0"/>
    <b v="1"/>
    <n v="100"/>
    <b v="0"/>
    <n v="0"/>
    <b v="0"/>
    <n v="0"/>
    <b v="0"/>
    <n v="0"/>
    <n v="1.0050250000000001"/>
    <n v="13.33333"/>
    <n v="1.056022"/>
    <n v="0"/>
    <n v="0"/>
    <n v="0"/>
    <n v="0"/>
    <n v="0"/>
    <n v="0"/>
    <n v="98.994969999999995"/>
    <n v="86.666669999999996"/>
    <n v="98.943979999999996"/>
    <n v="0"/>
    <n v="0"/>
    <n v="0"/>
    <n v="0"/>
    <n v="0"/>
    <n v="0"/>
    <n v="0"/>
    <n v="0"/>
    <n v="0"/>
    <n v="10.552759999999999"/>
    <n v="33.333329999999997"/>
    <n v="6.0140450000000003"/>
    <n v="0"/>
    <n v="0"/>
    <n v="0"/>
    <n v="0"/>
    <n v="0"/>
    <n v="0"/>
    <n v="89.447239999999994"/>
    <n v="66.666669999999996"/>
    <n v="93.985950000000003"/>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5-9 Years"/>
    <s v="None"/>
    <s v="NA"/>
    <s v="NA"/>
    <s v="NA"/>
    <s v="NA"/>
    <s v="NA"/>
    <s v="NA"/>
    <s v="NA"/>
    <s v="NA"/>
    <s v="NA"/>
    <s v="NA"/>
    <s v="NA"/>
    <s v="DX - Air"/>
    <s v="5-9 Years"/>
    <s v="None"/>
    <s v="NA"/>
    <s v="NA"/>
    <s v="NA"/>
    <s v="NA"/>
    <s v="NA"/>
    <s v="NA"/>
    <s v="NA"/>
    <s v="NA"/>
    <b v="0"/>
    <b v="0"/>
    <b v="0"/>
    <b v="0"/>
    <b v="1"/>
    <b v="0"/>
    <b v="0"/>
    <b v="0"/>
    <b v="0"/>
    <b v="0"/>
    <b v="0"/>
    <n v="122.83199999999999"/>
    <n v="1"/>
    <n v="1"/>
    <n v="100"/>
    <n v="0"/>
    <n v="0"/>
    <n v="0"/>
    <n v="0"/>
    <n v="0"/>
    <n v="100"/>
    <n v="0"/>
    <s v="NA"/>
    <s v="NA"/>
    <s v="NA"/>
    <s v="NA"/>
    <s v="NA"/>
    <s v="NA"/>
    <s v="NA"/>
    <s v="NA"/>
    <s v="NA"/>
    <b v="1"/>
    <n v="30"/>
    <n v="100"/>
    <s v="T8"/>
    <b v="0"/>
    <n v="0"/>
    <s v="NA"/>
    <b v="1"/>
    <n v="324"/>
    <n v="100"/>
    <s v="LED"/>
    <n v="0"/>
    <n v="0"/>
    <n v="3"/>
    <n v="1"/>
    <n v="1"/>
    <n v="0"/>
    <n v="1"/>
    <b v="0"/>
    <b v="0"/>
    <b v="0"/>
    <b v="0"/>
    <b v="1"/>
    <b v="0"/>
    <n v="100"/>
    <s v="N"/>
    <s v="E"/>
    <s v="E"/>
    <s v="N"/>
    <s v="N"/>
    <s v="E"/>
    <s v="N"/>
    <n v="0"/>
    <n v="0"/>
    <n v="0"/>
    <s v="NA"/>
    <s v="NA"/>
    <s v="NA"/>
    <s v="NA"/>
    <s v="NA"/>
    <n v="0"/>
    <n v="0"/>
    <n v="0"/>
    <x v="1"/>
    <s v="NA"/>
    <s v="NA"/>
    <n v="0"/>
    <n v="0"/>
    <n v="0"/>
    <s v="NA"/>
    <s v="NA"/>
    <s v="NA"/>
    <s v="NA"/>
    <s v="NA"/>
    <s v="NA"/>
    <n v="0"/>
    <n v="0"/>
    <n v="0"/>
    <n v="0"/>
    <n v="0"/>
    <n v="1"/>
    <n v="0"/>
    <n v="0"/>
    <n v="0"/>
    <n v="0"/>
    <n v="48.19641"/>
    <n v="51.540689999999998"/>
    <s v="actual"/>
    <n v="182423.4"/>
    <n v="195081.5"/>
    <n v="14018.34"/>
    <n v="13064.47"/>
    <n v="15061.51"/>
    <n v="14478.16"/>
    <n v="15570.17"/>
    <n v="15791.67"/>
    <n v="16782.22"/>
    <n v="16819.5"/>
    <n v="15791.61"/>
    <n v="15537.24"/>
    <n v="15481.16"/>
    <n v="14027.35"/>
    <n v="16536.12"/>
    <n v="14935.85"/>
    <n v="16536.12"/>
    <n v="16002.7"/>
    <n v="16544.080000000002"/>
    <n v="16032.54"/>
    <n v="16669.419999999998"/>
    <n v="16693.3"/>
    <n v="16056.42"/>
    <n v="16536.12"/>
    <n v="16002.7"/>
    <n v="16536.12"/>
    <n v="0.52033300000000005"/>
    <n v="0.49787199999999998"/>
    <s v="model"/>
    <n v="1969.46"/>
    <n v="1884.4449999999999"/>
    <s v="NA"/>
    <s v="NA"/>
    <s v="NA"/>
    <s v="NA"/>
    <s v="NA"/>
    <s v="NA"/>
    <s v="NA"/>
    <s v="NA"/>
    <s v="NA"/>
    <s v="NA"/>
    <s v="NA"/>
    <s v="NA"/>
    <s v="NA"/>
    <s v="NA"/>
    <s v="NA"/>
    <s v="NA"/>
    <s v="NA"/>
    <s v="NA"/>
    <s v="NA"/>
    <s v="NA"/>
    <s v="NA"/>
    <s v="NA"/>
    <s v="NA"/>
    <s v="NA"/>
  </r>
  <r>
    <x v="384"/>
    <x v="2"/>
    <s v="core"/>
    <x v="8"/>
    <x v="0"/>
    <s v="20,001-100,000"/>
    <s v="rural"/>
    <n v="8"/>
    <n v="118.5791"/>
    <n v="2372175"/>
    <n v="2372175"/>
    <n v="711652.5"/>
    <n v="1965"/>
    <n v="1965"/>
    <s v="Pre-1980"/>
    <s v="F"/>
    <m/>
    <s v="Vehicle Repair"/>
    <m/>
    <s v="Other"/>
    <s v="Service"/>
    <s v="Other"/>
    <b v="0"/>
    <s v="Warehouse - High Bay"/>
    <n v="70"/>
    <s v="Storage - Low Bay"/>
    <n v="11"/>
    <s v="Office"/>
    <n v="6"/>
    <n v="12"/>
    <n v="0"/>
    <n v="0"/>
    <n v="20005"/>
    <n v="20005"/>
    <n v="0"/>
    <x v="1"/>
    <n v="100"/>
    <n v="0"/>
    <n v="0"/>
    <n v="30"/>
    <n v="0"/>
    <n v="0"/>
    <n v="0"/>
    <n v="1"/>
    <n v="0"/>
    <n v="32"/>
    <s v="S"/>
    <n v="0"/>
    <n v="6785"/>
    <n v="330"/>
    <s v="6000-8000 HDD"/>
    <n v="0"/>
    <n v="100"/>
    <n v="1"/>
    <s v="No"/>
    <n v="64.8"/>
    <n v="64.8"/>
    <n v="64.8"/>
    <n v="64.8"/>
    <n v="1"/>
    <n v="0"/>
    <n v="0"/>
    <s v="60-79 Hrs/Wk"/>
    <n v="52"/>
    <b v="1"/>
    <b v="1"/>
    <b v="1"/>
    <b v="0"/>
    <b v="0"/>
    <b v="0"/>
    <b v="0"/>
    <b v="0"/>
    <b v="0"/>
    <s v="NA"/>
    <s v="NA"/>
    <s v="NA"/>
    <s v="NA"/>
    <s v="No"/>
    <s v="NA"/>
    <s v="NA"/>
    <s v="No"/>
    <s v="No"/>
    <s v="NA"/>
    <s v="NA"/>
    <s v="No"/>
    <s v="No"/>
    <s v="NA"/>
    <s v="NA"/>
    <s v="No"/>
    <s v="No"/>
    <s v="NA"/>
    <s v="NA"/>
    <s v="No"/>
    <s v="No"/>
    <s v="NA"/>
    <s v="NA"/>
    <s v="No"/>
    <s v="No"/>
    <s v="NA"/>
    <s v="NA"/>
    <s v="No"/>
    <s v="No"/>
    <s v="NA"/>
    <s v="NA"/>
    <s v="No"/>
    <s v="No"/>
    <s v="NA"/>
    <s v="NA"/>
    <s v="No"/>
    <n v="520"/>
    <n v="0"/>
    <n v="12"/>
    <n v="6240"/>
    <n v="40"/>
    <n v="0"/>
    <n v="0"/>
    <n v="100"/>
    <n v="0"/>
    <n v="0"/>
    <n v="0"/>
    <n v="0"/>
    <n v="0"/>
    <n v="0"/>
    <n v="100"/>
    <n v="0"/>
    <n v="0"/>
    <n v="0"/>
    <n v="2496"/>
    <n v="75"/>
    <n v="25"/>
    <n v="0"/>
    <s v="P"/>
    <n v="7.5"/>
    <s v="Age of Building"/>
    <n v="100"/>
    <n v="0"/>
    <n v="0"/>
    <n v="0"/>
    <n v="100"/>
    <n v="0"/>
    <n v="0"/>
    <n v="0"/>
    <n v="0"/>
    <n v="20000"/>
    <n v="100"/>
    <n v="0"/>
    <n v="0"/>
    <n v="0"/>
    <b v="0"/>
    <n v="0"/>
    <n v="0"/>
    <n v="0"/>
    <n v="100"/>
    <n v="0"/>
    <n v="0.62626599999999999"/>
    <n v="0.62626599999999999"/>
    <s v="NA"/>
    <n v="0"/>
    <n v="0.29223399999999999"/>
    <n v="12528.45"/>
    <s v="NA"/>
    <n v="0"/>
    <n v="5846.1390000000001"/>
    <n v="15.462910000000001"/>
    <n v="15.462910000000001"/>
    <s v="Y"/>
    <n v="5"/>
    <n v="0"/>
    <n v="0"/>
    <n v="0"/>
    <n v="58.204650000000001"/>
    <n v="69.778869999999998"/>
    <n v="59.365929999999999"/>
    <n v="38.250529999999998"/>
    <n v="25.52007"/>
    <n v="39.013689999999997"/>
    <n v="2.3472460000000002"/>
    <n v="3.3579029999999999"/>
    <n v="1.3317969999999999"/>
    <n v="0"/>
    <n v="0"/>
    <n v="0"/>
    <n v="0"/>
    <n v="0"/>
    <n v="0"/>
    <n v="0"/>
    <n v="0"/>
    <n v="0"/>
    <n v="1.1975739999999999"/>
    <n v="1.343161"/>
    <n v="0.28858899999999998"/>
    <n v="0"/>
    <n v="0"/>
    <n v="0"/>
    <n v="83.553529999999995"/>
    <n v="89.413150000000002"/>
    <n v="83.553529999999995"/>
    <n v="16.446470000000001"/>
    <n v="10.58685"/>
    <n v="16.446470000000001"/>
    <n v="71.768709999999999"/>
    <n v="40"/>
    <n v="71.768709999999999"/>
    <n v="28.231290000000001"/>
    <n v="60"/>
    <n v="28.231290000000001"/>
    <s v="NA"/>
    <s v="NA"/>
    <s v="NA"/>
    <s v="NA"/>
    <s v="NA"/>
    <s v="NA"/>
    <s v="NA"/>
    <s v="NA"/>
    <s v="NA"/>
    <s v="NA"/>
    <s v="NA"/>
    <s v="NA"/>
    <s v="NA"/>
    <s v="NA"/>
    <s v="NA"/>
    <s v="NA"/>
    <s v="NA"/>
    <s v="NA"/>
    <s v="NA"/>
    <s v="NA"/>
    <s v="NA"/>
    <s v="NA"/>
    <s v="NA"/>
    <s v="NA"/>
    <n v="0"/>
    <n v="0"/>
    <n v="0"/>
    <n v="46.010579999999997"/>
    <n v="53.802819999999997"/>
    <n v="46.010579999999997"/>
    <n v="53.989420000000003"/>
    <n v="46.197180000000003"/>
    <n v="53.989420000000003"/>
    <n v="0"/>
    <n v="0"/>
    <n v="0"/>
    <n v="0"/>
    <n v="0"/>
    <n v="0"/>
    <n v="100"/>
    <n v="100"/>
    <n v="100"/>
    <n v="0"/>
    <n v="0"/>
    <n v="0"/>
    <n v="0"/>
    <n v="0"/>
    <n v="0"/>
    <n v="0"/>
    <n v="0"/>
    <n v="0"/>
    <n v="96.455179999999999"/>
    <n v="95.298940000000002"/>
    <n v="98.37961"/>
    <n v="0"/>
    <n v="0"/>
    <n v="0"/>
    <n v="1.684588"/>
    <n v="1.343161"/>
    <n v="0.95581300000000002"/>
    <n v="1.8602320000000001"/>
    <n v="3.3579029999999999"/>
    <n v="0.66457200000000005"/>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30"/>
    <s v="Furnace"/>
    <s v="Fuel Oil"/>
    <s v="None"/>
    <s v="20+ Years"/>
    <s v="Furnace"/>
    <s v="Natural Gas"/>
    <s v="None"/>
    <s v="20+ Years"/>
    <s v="NA"/>
    <s v="NA"/>
    <s v="NA"/>
    <s v="NA"/>
    <s v="NA"/>
    <s v="NA"/>
    <s v="NA"/>
    <s v="NA"/>
    <s v="DX - Air"/>
    <s v="10-19 Years"/>
    <s v="DX - Air"/>
    <s v="10-19 Years"/>
    <s v="NA"/>
    <s v="NA"/>
    <s v="NA"/>
    <s v="NA"/>
    <s v="NA"/>
    <s v="NA"/>
    <s v="NA"/>
    <b v="0"/>
    <b v="0"/>
    <b v="0"/>
    <b v="0"/>
    <b v="1"/>
    <b v="0"/>
    <b v="0"/>
    <b v="0"/>
    <b v="0"/>
    <b v="0"/>
    <b v="0"/>
    <n v="10.236000000000001"/>
    <n v="25"/>
    <n v="25"/>
    <n v="100"/>
    <n v="0"/>
    <n v="0"/>
    <n v="0"/>
    <n v="0"/>
    <n v="100"/>
    <n v="0"/>
    <n v="0"/>
    <s v="NA"/>
    <s v="NA"/>
    <s v="NA"/>
    <s v="NA"/>
    <s v="NA"/>
    <s v="NA"/>
    <s v="NA"/>
    <s v="NA"/>
    <s v="NA"/>
    <s v="NA"/>
    <s v="NA"/>
    <s v="NA"/>
    <s v="NA"/>
    <s v="NA"/>
    <s v="NA"/>
    <s v="NA"/>
    <s v="NA"/>
    <s v="NA"/>
    <s v="NA"/>
    <s v="NA"/>
    <n v="4"/>
    <n v="0"/>
    <n v="0"/>
    <n v="0"/>
    <n v="0"/>
    <n v="0"/>
    <n v="0"/>
    <b v="0"/>
    <b v="0"/>
    <b v="0"/>
    <b v="0"/>
    <b v="0"/>
    <b v="0"/>
    <n v="0"/>
    <s v="NA"/>
    <s v="NA"/>
    <s v="NA"/>
    <s v="NA"/>
    <s v="NA"/>
    <s v="NA"/>
    <s v="NA"/>
    <n v="0"/>
    <n v="0"/>
    <n v="0"/>
    <s v="NA"/>
    <s v="NA"/>
    <s v="NA"/>
    <s v="NA"/>
    <s v="NA"/>
    <n v="0"/>
    <n v="0"/>
    <n v="0"/>
    <x v="1"/>
    <s v="NA"/>
    <s v="NA"/>
    <n v="0"/>
    <n v="0"/>
    <n v="0"/>
    <s v="NA"/>
    <s v="NA"/>
    <s v="NA"/>
    <s v="NA"/>
    <s v="NA"/>
    <s v="NA"/>
    <n v="0"/>
    <n v="20"/>
    <n v="0"/>
    <n v="10"/>
    <n v="11"/>
    <n v="1"/>
    <n v="0"/>
    <n v="0"/>
    <n v="0"/>
    <n v="0"/>
    <n v="11.18985"/>
    <n v="11.465920000000001"/>
    <s v="actual"/>
    <n v="223852.9"/>
    <n v="229375.7"/>
    <n v="19684.13"/>
    <n v="18463.34"/>
    <n v="27140.06"/>
    <n v="20034.939999999999"/>
    <n v="18268.669999999998"/>
    <n v="16512.21"/>
    <n v="18788.650000000001"/>
    <n v="17512.349999999999"/>
    <n v="15530.38"/>
    <n v="15681.3"/>
    <n v="17742.7"/>
    <n v="18494.13"/>
    <n v="20292.740000000002"/>
    <n v="18108.54"/>
    <n v="19717.47"/>
    <n v="18815.740000000002"/>
    <n v="19138.310000000001"/>
    <n v="18315.439999999999"/>
    <n v="18798.310000000001"/>
    <n v="18793.14"/>
    <n v="18409.810000000001"/>
    <n v="19442.11"/>
    <n v="19274.669999999998"/>
    <n v="20269.48"/>
    <n v="0.53026600000000002"/>
    <n v="0.68076800000000004"/>
    <s v="actual"/>
    <n v="10607.97"/>
    <n v="13618.77"/>
    <n v="2541.067"/>
    <n v="1553.2650000000001"/>
    <n v="1423.0350000000001"/>
    <n v="708.61429999999996"/>
    <n v="221.8571"/>
    <n v="102.873"/>
    <n v="26.822220000000002"/>
    <n v="57.096969999999999"/>
    <n v="174.8364"/>
    <n v="800.17499999999995"/>
    <n v="1331.8920000000001"/>
    <n v="1666.433"/>
    <n v="2416.654"/>
    <n v="1840.5909999999999"/>
    <n v="1523.4549999999999"/>
    <n v="1061.8019999999999"/>
    <n v="624.23530000000005"/>
    <n v="285.0206"/>
    <n v="96.344999999999999"/>
    <n v="88.316249999999997"/>
    <n v="431.5453"/>
    <n v="1095.924"/>
    <n v="1774.354"/>
    <n v="2380.5239999999999"/>
  </r>
  <r>
    <x v="385"/>
    <x v="1"/>
    <s v="core"/>
    <x v="8"/>
    <x v="0"/>
    <s v="&lt;20,001"/>
    <s v="rural"/>
    <n v="7"/>
    <n v="1200.95"/>
    <n v="2057227"/>
    <n v="1337198"/>
    <n v="1337198"/>
    <n v="1955"/>
    <n v="1955"/>
    <s v="Pre-1980"/>
    <s v="F"/>
    <m/>
    <s v="Repair Shop"/>
    <m/>
    <s v="Other"/>
    <s v="Service"/>
    <s v="Other"/>
    <b v="0"/>
    <s v="Other"/>
    <n v="54"/>
    <s v="Storage - Low Bay"/>
    <n v="35"/>
    <s v="Office"/>
    <n v="7"/>
    <n v="4"/>
    <n v="0"/>
    <n v="0"/>
    <n v="1713"/>
    <n v="1713"/>
    <n v="0"/>
    <x v="4"/>
    <n v="65"/>
    <n v="0"/>
    <n v="0"/>
    <n v="65"/>
    <n v="0"/>
    <n v="0"/>
    <n v="35"/>
    <n v="1"/>
    <n v="0"/>
    <n v="0"/>
    <s v="M"/>
    <n v="2"/>
    <n v="6773"/>
    <n v="501"/>
    <s v="6000-8000 HDD"/>
    <n v="100"/>
    <n v="0"/>
    <n v="0"/>
    <s v="No"/>
    <n v="63.5"/>
    <n v="39"/>
    <n v="98.15"/>
    <n v="39"/>
    <n v="1"/>
    <n v="0.35"/>
    <n v="0"/>
    <s v="60-79 Hrs/Wk"/>
    <n v="52"/>
    <b v="1"/>
    <b v="0"/>
    <b v="1"/>
    <b v="0"/>
    <b v="0"/>
    <b v="0"/>
    <b v="0"/>
    <b v="0"/>
    <b v="0"/>
    <b v="1"/>
    <b v="0"/>
    <b v="0"/>
    <n v="44"/>
    <s v="No"/>
    <s v="NA"/>
    <s v="NA"/>
    <s v="No"/>
    <s v="No"/>
    <s v="NA"/>
    <s v="NA"/>
    <s v="No"/>
    <s v="No"/>
    <s v="NA"/>
    <s v="NA"/>
    <s v="No"/>
    <s v="No"/>
    <s v="NA"/>
    <s v="NA"/>
    <s v="No"/>
    <s v="No"/>
    <s v="NA"/>
    <s v="NA"/>
    <s v="No"/>
    <s v="No"/>
    <s v="NA"/>
    <s v="NA"/>
    <s v="No"/>
    <s v="No"/>
    <s v="NA"/>
    <s v="NA"/>
    <s v="No"/>
    <s v="No"/>
    <s v="NA"/>
    <s v="NA"/>
    <s v="No"/>
    <n v="260"/>
    <n v="0"/>
    <n v="10"/>
    <n v="2600"/>
    <n v="5"/>
    <n v="0"/>
    <n v="0"/>
    <n v="0"/>
    <n v="0"/>
    <n v="100"/>
    <n v="0"/>
    <n v="0"/>
    <n v="0"/>
    <n v="0"/>
    <n v="100"/>
    <n v="0"/>
    <n v="0"/>
    <n v="0"/>
    <n v="130"/>
    <n v="100"/>
    <n v="0"/>
    <n v="0"/>
    <s v="P"/>
    <n v="15"/>
    <s v="Age of Building"/>
    <n v="100"/>
    <n v="0"/>
    <n v="0"/>
    <n v="0"/>
    <n v="0"/>
    <n v="0"/>
    <n v="0"/>
    <n v="0"/>
    <n v="100"/>
    <n v="1829.896"/>
    <n v="0"/>
    <n v="100"/>
    <n v="0"/>
    <n v="0"/>
    <b v="0"/>
    <n v="0"/>
    <n v="100"/>
    <n v="0"/>
    <n v="0"/>
    <n v="0"/>
    <n v="1.6064400000000001"/>
    <n v="1.6064400000000001"/>
    <s v="NA"/>
    <n v="0"/>
    <n v="0.46117900000000001"/>
    <n v="2751.8319999999999"/>
    <s v="NA"/>
    <n v="0"/>
    <n v="790"/>
    <n v="7.8150449999999996"/>
    <n v="10.42952"/>
    <s v="Y"/>
    <n v="0"/>
    <n v="0"/>
    <n v="0"/>
    <n v="0"/>
    <n v="0"/>
    <n v="0"/>
    <n v="0"/>
    <n v="95.331289999999996"/>
    <n v="94.656270000000006"/>
    <n v="98.856170000000006"/>
    <n v="0"/>
    <n v="0"/>
    <n v="0"/>
    <n v="0"/>
    <n v="0"/>
    <n v="0"/>
    <n v="0"/>
    <n v="0"/>
    <n v="0"/>
    <n v="0"/>
    <n v="0"/>
    <n v="0"/>
    <n v="4.6687079999999996"/>
    <n v="5.3437279999999996"/>
    <n v="1.143831"/>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28.694569999999999"/>
    <n v="31.50244"/>
    <n v="28.694569999999999"/>
    <n v="0"/>
    <n v="0"/>
    <n v="0"/>
    <n v="71.305430000000001"/>
    <n v="68.497559999999993"/>
    <n v="71.305430000000001"/>
    <n v="0"/>
    <n v="0"/>
    <n v="0"/>
    <n v="95.331289999999996"/>
    <n v="94.656270000000006"/>
    <n v="98.856170000000006"/>
    <n v="0"/>
    <n v="0"/>
    <n v="0"/>
    <n v="0"/>
    <n v="0"/>
    <n v="0"/>
    <n v="4.6687079999999996"/>
    <n v="5.3437279999999996"/>
    <n v="1.143831"/>
    <s v="NA"/>
    <s v="NA"/>
    <s v="NA"/>
    <s v="NA"/>
    <s v="NA"/>
    <s v="NA"/>
    <s v="NA"/>
    <s v="NA"/>
    <s v="NA"/>
    <s v="NA"/>
    <s v="NA"/>
    <s v="NA"/>
    <s v="NA"/>
    <s v="NA"/>
    <s v="NA"/>
    <b v="0"/>
    <n v="0"/>
    <b v="0"/>
    <n v="0"/>
    <b v="0"/>
    <n v="0"/>
    <b v="0"/>
    <n v="0"/>
    <b v="1"/>
    <n v="100"/>
    <b v="0"/>
    <n v="0"/>
    <b v="0"/>
    <n v="0"/>
    <b v="0"/>
    <n v="0"/>
    <n v="0"/>
    <n v="0"/>
    <n v="0"/>
    <n v="49.367089999999997"/>
    <n v="20"/>
    <n v="49.367089999999997"/>
    <n v="0"/>
    <n v="0"/>
    <n v="0"/>
    <n v="50.632910000000003"/>
    <n v="80"/>
    <n v="50.632910000000003"/>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Y"/>
    <s v="NA"/>
    <s v="NA"/>
    <n v="0"/>
    <n v="0"/>
    <s v="Furnace"/>
    <s v="Fuel Oil"/>
    <s v="None"/>
    <s v="20+ Years"/>
    <s v="Furnace"/>
    <s v="Fuel Oil"/>
    <s v="None"/>
    <s v="20+ Years"/>
    <s v="NA"/>
    <s v="NA"/>
    <s v="NA"/>
    <s v="NA"/>
    <s v="NA"/>
    <s v="NA"/>
    <s v="NA"/>
    <s v="NA"/>
    <s v="Evaporative"/>
    <s v="20+ Years"/>
    <s v="None"/>
    <s v="NA"/>
    <s v="NA"/>
    <s v="NA"/>
    <s v="NA"/>
    <s v="NA"/>
    <s v="NA"/>
    <s v="NA"/>
    <s v="NA"/>
    <b v="0"/>
    <b v="0"/>
    <b v="0"/>
    <b v="0"/>
    <b v="0"/>
    <b v="1"/>
    <b v="0"/>
    <b v="0"/>
    <b v="0"/>
    <b v="0"/>
    <b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4.5059269999999998"/>
    <n v="4.7011209999999997"/>
    <s v="actual"/>
    <n v="7718.6530000000002"/>
    <n v="8053.0209999999997"/>
    <n v="767.59050000000002"/>
    <n v="728.84169999999995"/>
    <n v="848.84370000000001"/>
    <n v="708.94770000000005"/>
    <n v="501.88479999999998"/>
    <n v="347.21199999999999"/>
    <n v="353.37240000000003"/>
    <n v="370.27269999999999"/>
    <n v="470"/>
    <n v="669.06669999999997"/>
    <n v="947.93330000000003"/>
    <n v="1004.688"/>
    <n v="990.36"/>
    <n v="825.55989999999997"/>
    <n v="788.33759999999995"/>
    <n v="647.64139999999998"/>
    <n v="561.70090000000005"/>
    <n v="460.94479999999999"/>
    <n v="427.94810000000001"/>
    <n v="428.41250000000002"/>
    <n v="489.27440000000001"/>
    <n v="646.68970000000002"/>
    <n v="811.58150000000001"/>
    <n v="974.56979999999999"/>
    <s v="NA"/>
    <s v="NA"/>
    <s v="no gas"/>
    <s v="NA"/>
    <s v="NA"/>
    <s v="NA"/>
    <s v="NA"/>
    <s v="NA"/>
    <s v="NA"/>
    <s v="NA"/>
    <s v="NA"/>
    <s v="NA"/>
    <s v="NA"/>
    <s v="NA"/>
    <s v="NA"/>
    <s v="NA"/>
    <s v="NA"/>
    <s v="NA"/>
    <s v="NA"/>
    <s v="NA"/>
    <s v="NA"/>
    <s v="NA"/>
    <s v="NA"/>
    <s v="NA"/>
    <s v="NA"/>
    <s v="NA"/>
    <s v="NA"/>
    <s v="NA"/>
    <s v="NA"/>
  </r>
  <r>
    <x v="386"/>
    <x v="2"/>
    <s v="core"/>
    <x v="8"/>
    <x v="1"/>
    <s v="&lt;20,001"/>
    <s v="urban"/>
    <n v="4"/>
    <n v="334.46519999999998"/>
    <n v="5599616"/>
    <n v="5599616"/>
    <n v="5599616"/>
    <n v="2009"/>
    <n v="2009"/>
    <s v="2004-2013"/>
    <s v="F"/>
    <m/>
    <s v="Pharmacy"/>
    <m/>
    <s v="Dry Goods Retail"/>
    <s v="Mercantile - Retail"/>
    <s v="Small Box"/>
    <b v="0"/>
    <s v="Sales"/>
    <n v="85"/>
    <s v="Storage - Low Bay"/>
    <n v="15"/>
    <s v="NA"/>
    <n v="0"/>
    <n v="0"/>
    <n v="0"/>
    <n v="0"/>
    <n v="16742"/>
    <n v="16742"/>
    <n v="0"/>
    <x v="0"/>
    <n v="100"/>
    <n v="0"/>
    <n v="0"/>
    <n v="100"/>
    <n v="0"/>
    <n v="0"/>
    <n v="0"/>
    <n v="1"/>
    <n v="0"/>
    <n v="61"/>
    <s v="S"/>
    <n v="0"/>
    <n v="4991"/>
    <n v="153"/>
    <s v="&lt; 6000 HDD"/>
    <n v="0"/>
    <n v="100"/>
    <s v="NA"/>
    <s v="No"/>
    <n v="105"/>
    <n v="98"/>
    <n v="105"/>
    <n v="105"/>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530"/>
    <n v="0"/>
    <n v="13"/>
    <n v="6890"/>
    <n v="15"/>
    <n v="100"/>
    <n v="0"/>
    <n v="0"/>
    <n v="0"/>
    <n v="0"/>
    <n v="0"/>
    <n v="0"/>
    <n v="0"/>
    <n v="100"/>
    <n v="0"/>
    <n v="0"/>
    <n v="0"/>
    <n v="0"/>
    <n v="1033.5"/>
    <n v="0"/>
    <n v="100"/>
    <n v="0"/>
    <s v="S"/>
    <n v="6.6666670000000003"/>
    <s v="Age of Building"/>
    <n v="100"/>
    <n v="0"/>
    <n v="0"/>
    <n v="0"/>
    <n v="100"/>
    <n v="0"/>
    <n v="0"/>
    <n v="0"/>
    <n v="0"/>
    <n v="16742"/>
    <n v="100"/>
    <n v="0"/>
    <n v="0"/>
    <n v="0"/>
    <b v="0"/>
    <n v="0"/>
    <n v="100"/>
    <n v="0"/>
    <n v="0"/>
    <n v="0"/>
    <n v="1.549642"/>
    <n v="1.549642"/>
    <s v="NA"/>
    <n v="8.3143999999999996E-2"/>
    <n v="0.254552"/>
    <n v="25944.11"/>
    <s v="NA"/>
    <n v="1392"/>
    <n v="4261.7139999999999"/>
    <n v="11.36661"/>
    <n v="13.147489999999999"/>
    <s v="Y"/>
    <n v="50"/>
    <n v="7.7060690000000003"/>
    <n v="9.6142810000000001"/>
    <n v="7.9668679999999998"/>
    <n v="84.876900000000006"/>
    <n v="78.392799999999994"/>
    <n v="87.749420000000001"/>
    <n v="0"/>
    <n v="0"/>
    <n v="0"/>
    <n v="7.379804"/>
    <n v="11.41696"/>
    <n v="4.2442349999999998"/>
    <n v="0"/>
    <n v="0"/>
    <n v="0"/>
    <n v="0"/>
    <n v="0"/>
    <n v="0"/>
    <n v="3.7228999999999998E-2"/>
    <n v="0.57596000000000003"/>
    <n v="3.9475999999999997E-2"/>
    <n v="0"/>
    <n v="0"/>
    <n v="0"/>
    <n v="0"/>
    <n v="0"/>
    <n v="0"/>
    <n v="0"/>
    <n v="0"/>
    <n v="0"/>
    <n v="100"/>
    <n v="100"/>
    <n v="100"/>
    <n v="0"/>
    <n v="0"/>
    <n v="0"/>
    <n v="100"/>
    <n v="100"/>
    <n v="100"/>
    <s v="NA"/>
    <s v="NA"/>
    <s v="NA"/>
    <s v="NA"/>
    <s v="NA"/>
    <s v="NA"/>
    <s v="NA"/>
    <s v="NA"/>
    <s v="NA"/>
    <s v="NA"/>
    <s v="NA"/>
    <s v="NA"/>
    <s v="NA"/>
    <s v="NA"/>
    <s v="NA"/>
    <s v="NA"/>
    <s v="NA"/>
    <s v="NA"/>
    <s v="NA"/>
    <s v="NA"/>
    <s v="NA"/>
    <s v="NA"/>
    <s v="NA"/>
    <s v="NA"/>
    <n v="0.14036100000000001"/>
    <n v="0.36735499999999999"/>
    <n v="0.14036100000000001"/>
    <n v="21.552299999999999"/>
    <n v="29.11326"/>
    <n v="21.552299999999999"/>
    <n v="78.307339999999996"/>
    <n v="70.519379999999998"/>
    <n v="78.307339999999996"/>
    <n v="0"/>
    <n v="0"/>
    <n v="0"/>
    <s v="NA"/>
    <s v="NA"/>
    <s v="NA"/>
    <s v="NA"/>
    <s v="NA"/>
    <s v="NA"/>
    <s v="NA"/>
    <s v="NA"/>
    <s v="NA"/>
    <s v="NA"/>
    <s v="NA"/>
    <s v="NA"/>
    <n v="0"/>
    <n v="0"/>
    <n v="0"/>
    <n v="84.876900000000006"/>
    <n v="78.392799999999994"/>
    <n v="87.749420000000001"/>
    <n v="7.379804"/>
    <n v="11.41696"/>
    <n v="4.2442349999999998"/>
    <n v="7.7060690000000003"/>
    <n v="9.6142810000000001"/>
    <n v="7.9668679999999998"/>
    <n v="3.7228999999999998E-2"/>
    <n v="0.57596000000000003"/>
    <n v="3.9475999999999997E-2"/>
    <s v="NA"/>
    <s v="NA"/>
    <s v="NA"/>
    <s v="NA"/>
    <s v="NA"/>
    <s v="NA"/>
    <s v="NA"/>
    <s v="NA"/>
    <s v="NA"/>
    <s v="NA"/>
    <s v="NA"/>
    <s v="NA"/>
    <s v="NA"/>
    <s v="NA"/>
    <s v="NA"/>
    <b v="1"/>
    <n v="94.824719999999999"/>
    <b v="0"/>
    <n v="0"/>
    <b v="0"/>
    <n v="0"/>
    <b v="1"/>
    <n v="5.1380470000000003"/>
    <b v="0"/>
    <n v="0"/>
    <b v="0"/>
    <n v="0"/>
    <b v="1"/>
    <n v="3.7228999999999998E-2"/>
    <b v="0"/>
    <n v="0"/>
    <n v="0"/>
    <n v="14.28571"/>
    <n v="0"/>
    <n v="87.020650000000003"/>
    <n v="28.571429999999999"/>
    <n v="86.046589999999995"/>
    <n v="0"/>
    <n v="0"/>
    <n v="0"/>
    <n v="12.97935"/>
    <n v="57.142859999999999"/>
    <n v="13.95341"/>
    <n v="0"/>
    <n v="0"/>
    <n v="0"/>
    <n v="12.97935"/>
    <n v="14.28571"/>
    <n v="13.95341"/>
    <n v="0"/>
    <n v="0"/>
    <n v="0"/>
    <n v="0"/>
    <n v="0"/>
    <n v="0"/>
    <n v="0"/>
    <n v="0"/>
    <n v="0"/>
    <n v="87.020650000000003"/>
    <n v="28.571429999999999"/>
    <n v="86.046589999999995"/>
    <n v="0"/>
    <n v="0"/>
    <n v="0"/>
    <n v="0"/>
    <n v="0"/>
    <n v="0"/>
    <n v="0"/>
    <n v="57.142859999999999"/>
    <n v="0"/>
    <b v="1"/>
    <n v="4.5722709999999998"/>
    <b v="0"/>
    <n v="0"/>
    <b v="1"/>
    <n v="95.427729999999997"/>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0-4 Years"/>
    <s v="None"/>
    <s v="NA"/>
    <s v="NA"/>
    <s v="NA"/>
    <s v="NA"/>
    <s v="NA"/>
    <s v="NA"/>
    <s v="NA"/>
    <s v="NA"/>
    <s v="NA"/>
    <s v="NA"/>
    <s v="NA"/>
    <s v="DX - Air"/>
    <s v="0-4 Years"/>
    <s v="DX - Air"/>
    <s v="0-4 Years"/>
    <s v="NA"/>
    <s v="NA"/>
    <s v="NA"/>
    <s v="NA"/>
    <s v="NA"/>
    <s v="NA"/>
    <s v="NA"/>
    <b v="0"/>
    <b v="0"/>
    <b v="0"/>
    <b v="0"/>
    <b v="1"/>
    <b v="0"/>
    <b v="0"/>
    <b v="1"/>
    <b v="0"/>
    <b v="0"/>
    <b v="0"/>
    <n v="74.649929999999998"/>
    <n v="4"/>
    <n v="4"/>
    <n v="100"/>
    <n v="0"/>
    <n v="0"/>
    <n v="0"/>
    <n v="0"/>
    <n v="100"/>
    <n v="0"/>
    <n v="0"/>
    <s v="NA"/>
    <s v="NA"/>
    <s v="NA"/>
    <s v="NA"/>
    <s v="NA"/>
    <s v="NA"/>
    <s v="NA"/>
    <s v="NA"/>
    <s v="NA"/>
    <b v="1"/>
    <n v="60"/>
    <n v="100"/>
    <s v="T8"/>
    <b v="0"/>
    <n v="0"/>
    <s v="NA"/>
    <b v="0"/>
    <n v="0"/>
    <s v="NA"/>
    <s v="NA"/>
    <n v="0"/>
    <n v="0"/>
    <n v="0"/>
    <n v="1"/>
    <n v="0"/>
    <n v="0"/>
    <n v="0"/>
    <b v="0"/>
    <b v="0"/>
    <b v="0"/>
    <b v="0"/>
    <b v="0"/>
    <b v="0"/>
    <n v="0"/>
    <s v="NA"/>
    <s v="NA"/>
    <s v="NA"/>
    <s v="NA"/>
    <s v="NA"/>
    <s v="NA"/>
    <s v="NA"/>
    <n v="0"/>
    <n v="0"/>
    <n v="0"/>
    <s v="NA"/>
    <s v="NA"/>
    <s v="NA"/>
    <s v="NA"/>
    <s v="NA"/>
    <n v="0"/>
    <n v="0"/>
    <n v="0"/>
    <x v="1"/>
    <s v="NA"/>
    <s v="NA"/>
    <n v="0"/>
    <n v="0"/>
    <n v="0"/>
    <s v="NA"/>
    <s v="NA"/>
    <s v="NA"/>
    <s v="NA"/>
    <s v="NA"/>
    <s v="NA"/>
    <n v="3"/>
    <n v="4"/>
    <n v="0"/>
    <n v="6"/>
    <n v="4"/>
    <n v="2"/>
    <n v="0"/>
    <n v="0"/>
    <n v="0"/>
    <n v="0"/>
    <n v="16.632010000000001"/>
    <n v="0.150837"/>
    <s v="model"/>
    <n v="278453.09999999998"/>
    <n v="2525.306"/>
    <s v="NA"/>
    <s v="NA"/>
    <s v="NA"/>
    <s v="NA"/>
    <s v="NA"/>
    <s v="NA"/>
    <s v="NA"/>
    <s v="NA"/>
    <s v="NA"/>
    <s v="NA"/>
    <s v="NA"/>
    <s v="NA"/>
    <s v="NA"/>
    <s v="NA"/>
    <s v="NA"/>
    <s v="NA"/>
    <s v="NA"/>
    <s v="NA"/>
    <s v="NA"/>
    <s v="NA"/>
    <s v="NA"/>
    <s v="NA"/>
    <s v="NA"/>
    <s v="NA"/>
    <n v="0.17927000000000001"/>
    <n v="0.240957"/>
    <s v="actual"/>
    <n v="3001.3440000000001"/>
    <n v="4034.1060000000002"/>
    <n v="581.3229"/>
    <n v="440.66520000000003"/>
    <n v="315.48500000000001"/>
    <n v="184.22800000000001"/>
    <n v="73.903019999999998"/>
    <n v="13.695830000000001"/>
    <n v="0.36666700000000002"/>
    <n v="0"/>
    <n v="25.517240000000001"/>
    <n v="175.01609999999999"/>
    <n v="519.40419999999995"/>
    <n v="671.73990000000003"/>
    <n v="629.64710000000002"/>
    <n v="506.78919999999999"/>
    <n v="482.54090000000002"/>
    <n v="366.14909999999998"/>
    <n v="235.20840000000001"/>
    <n v="120.4331"/>
    <n v="50.921399999999998"/>
    <n v="50.113120000000002"/>
    <n v="133.3656"/>
    <n v="328.1601"/>
    <n v="498.70639999999997"/>
    <n v="632.072"/>
  </r>
  <r>
    <x v="387"/>
    <x v="0"/>
    <s v="core"/>
    <x v="1"/>
    <x v="0"/>
    <s v="&lt;50,001"/>
    <s v="rural"/>
    <n v="63"/>
    <n v="87.243549999999999"/>
    <n v="2245387"/>
    <n v="2245387"/>
    <n v="157177.1"/>
    <n v="1974"/>
    <n v="1974"/>
    <s v="Pre-1980"/>
    <s v="F"/>
    <m/>
    <s v="Elementary School"/>
    <m/>
    <s v="School"/>
    <s v="Education"/>
    <s v="K-12"/>
    <b v="0"/>
    <s v="Classroom"/>
    <n v="69"/>
    <s v="Assembly / Recreation"/>
    <n v="22"/>
    <s v="Office"/>
    <n v="9"/>
    <n v="0"/>
    <n v="0"/>
    <n v="0"/>
    <n v="25737"/>
    <n v="25737"/>
    <n v="0"/>
    <x v="1"/>
    <n v="100"/>
    <n v="0"/>
    <n v="86"/>
    <n v="7"/>
    <n v="100"/>
    <n v="0"/>
    <n v="0"/>
    <n v="1"/>
    <n v="0"/>
    <n v="0"/>
    <s v="S"/>
    <n v="0"/>
    <n v="6416"/>
    <n v="419"/>
    <s v="6000-8000 HDD"/>
    <n v="100"/>
    <n v="0"/>
    <n v="0"/>
    <s v="No"/>
    <n v="45"/>
    <n v="52.5"/>
    <n v="42.5"/>
    <n v="0"/>
    <n v="0"/>
    <n v="0"/>
    <n v="0"/>
    <s v="40-49 Hrs/Wk"/>
    <n v="42"/>
    <b v="1"/>
    <b v="1"/>
    <b v="0"/>
    <b v="0"/>
    <b v="0"/>
    <b v="0"/>
    <b v="0"/>
    <b v="0"/>
    <b v="0"/>
    <s v="NA"/>
    <s v="NA"/>
    <s v="NA"/>
    <s v="NA"/>
    <s v="Yes"/>
    <n v="5"/>
    <n v="100"/>
    <s v="No"/>
    <s v="Yes"/>
    <n v="5"/>
    <n v="100"/>
    <s v="No"/>
    <s v="No"/>
    <s v="NA"/>
    <s v="NA"/>
    <s v="No"/>
    <s v="No"/>
    <s v="NA"/>
    <s v="NA"/>
    <s v="No"/>
    <s v="Yes"/>
    <n v="20"/>
    <n v="50"/>
    <s v="No"/>
    <s v="No"/>
    <s v="NA"/>
    <s v="NA"/>
    <s v="No"/>
    <s v="No"/>
    <s v="NA"/>
    <s v="NA"/>
    <s v="No"/>
    <s v="Yes"/>
    <n v="20"/>
    <n v="100"/>
    <s v="No"/>
    <n v="839"/>
    <n v="0"/>
    <s v="NA"/>
    <n v="12636.64"/>
    <n v="51.418410000000002"/>
    <n v="0"/>
    <n v="22"/>
    <n v="0"/>
    <n v="78"/>
    <n v="0"/>
    <n v="0"/>
    <n v="0"/>
    <n v="0"/>
    <n v="0"/>
    <n v="78"/>
    <n v="22"/>
    <n v="0"/>
    <n v="0"/>
    <n v="6497.558"/>
    <n v="100"/>
    <n v="0"/>
    <n v="0"/>
    <s v="P"/>
    <n v="43.056600000000003"/>
    <s v="Age of Building"/>
    <n v="100"/>
    <n v="0"/>
    <n v="0"/>
    <n v="0"/>
    <n v="0"/>
    <n v="0"/>
    <n v="100"/>
    <n v="0"/>
    <n v="0"/>
    <n v="25139"/>
    <n v="100"/>
    <n v="0"/>
    <n v="0"/>
    <n v="0"/>
    <b v="0"/>
    <n v="0"/>
    <n v="86"/>
    <n v="0"/>
    <n v="14"/>
    <n v="0"/>
    <n v="0.75610599999999994"/>
    <n v="0.75610599999999994"/>
    <s v="NA"/>
    <n v="0"/>
    <n v="8.8588E-2"/>
    <n v="19459.91"/>
    <s v="NA"/>
    <n v="0"/>
    <n v="2280"/>
    <n v="13.041410000000001"/>
    <n v="13.80344"/>
    <s v="Y"/>
    <n v="80"/>
    <n v="37.726689999999998"/>
    <n v="20.964919999999999"/>
    <n v="38.38832"/>
    <n v="59.304720000000003"/>
    <n v="73.713939999999994"/>
    <n v="60.344769999999997"/>
    <n v="0"/>
    <n v="0"/>
    <n v="0"/>
    <n v="1.6989339999999999"/>
    <n v="3.6808489999999998"/>
    <n v="0.96167100000000005"/>
    <n v="0"/>
    <n v="0"/>
    <n v="0"/>
    <n v="0"/>
    <n v="0"/>
    <n v="0"/>
    <n v="0"/>
    <n v="0"/>
    <n v="0"/>
    <n v="1.269663"/>
    <n v="1.6402950000000001"/>
    <n v="0.30523600000000001"/>
    <n v="0"/>
    <n v="0"/>
    <n v="0"/>
    <s v="NA"/>
    <s v="NA"/>
    <s v="NA"/>
    <s v="NA"/>
    <s v="NA"/>
    <s v="NA"/>
    <n v="0"/>
    <n v="0"/>
    <n v="0"/>
    <n v="100"/>
    <n v="100"/>
    <n v="100"/>
    <n v="0"/>
    <n v="0"/>
    <n v="0"/>
    <n v="100"/>
    <n v="100"/>
    <n v="100"/>
    <n v="0"/>
    <n v="0"/>
    <n v="0"/>
    <n v="0"/>
    <n v="0"/>
    <n v="0"/>
    <n v="0"/>
    <n v="0"/>
    <n v="0"/>
    <n v="0"/>
    <n v="0"/>
    <n v="0"/>
    <s v="NA"/>
    <s v="NA"/>
    <s v="NA"/>
    <s v="NA"/>
    <s v="NA"/>
    <s v="NA"/>
    <n v="0"/>
    <n v="0"/>
    <n v="0"/>
    <n v="100"/>
    <n v="100"/>
    <n v="100"/>
    <n v="0"/>
    <n v="0"/>
    <n v="0"/>
    <n v="0"/>
    <n v="0"/>
    <n v="0"/>
    <s v="NA"/>
    <s v="NA"/>
    <s v="NA"/>
    <s v="NA"/>
    <s v="NA"/>
    <s v="NA"/>
    <s v="NA"/>
    <s v="NA"/>
    <s v="NA"/>
    <s v="NA"/>
    <s v="NA"/>
    <s v="NA"/>
    <n v="37.726689999999998"/>
    <n v="20.964919999999999"/>
    <n v="38.38832"/>
    <n v="59.304720000000003"/>
    <n v="73.713939999999994"/>
    <n v="60.344769999999997"/>
    <n v="1.6989339999999999"/>
    <n v="3.6808489999999998"/>
    <n v="0.96167100000000005"/>
    <n v="0"/>
    <n v="0"/>
    <n v="0"/>
    <n v="1.269663"/>
    <n v="1.6402950000000001"/>
    <n v="0.30523600000000001"/>
    <n v="100"/>
    <n v="100"/>
    <n v="100"/>
    <n v="0"/>
    <n v="0"/>
    <n v="0"/>
    <n v="0"/>
    <n v="0"/>
    <n v="0"/>
    <n v="0"/>
    <n v="0"/>
    <n v="0"/>
    <n v="0"/>
    <n v="0"/>
    <n v="0"/>
    <b v="0"/>
    <n v="0"/>
    <b v="0"/>
    <n v="0"/>
    <b v="0"/>
    <n v="0"/>
    <b v="1"/>
    <n v="37.726689999999998"/>
    <b v="1"/>
    <n v="61.89866"/>
    <b v="0"/>
    <n v="0"/>
    <b v="1"/>
    <n v="0.37465300000000001"/>
    <b v="0"/>
    <n v="0"/>
    <n v="100"/>
    <n v="100"/>
    <n v="100"/>
    <n v="0"/>
    <n v="0"/>
    <n v="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3"/>
    <n v="7"/>
    <s v="Electric Resistance"/>
    <s v="Electricity"/>
    <s v="Electricity"/>
    <s v="20+ Years"/>
    <s v="Electric Resistance"/>
    <s v="Electricity"/>
    <s v="None"/>
    <s v="20+ Years"/>
    <s v="NA"/>
    <s v="NA"/>
    <s v="NA"/>
    <s v="NA"/>
    <s v="NA"/>
    <s v="NA"/>
    <s v="NA"/>
    <s v="NA"/>
    <s v="DX - Air"/>
    <s v="10-19 Years"/>
    <s v="None"/>
    <s v="NA"/>
    <s v="NA"/>
    <s v="NA"/>
    <s v="NA"/>
    <s v="NA"/>
    <s v="NA"/>
    <s v="NA"/>
    <s v="NA"/>
    <s v="NA"/>
    <s v="NA"/>
    <s v="NA"/>
    <s v="NA"/>
    <s v="NA"/>
    <s v="NA"/>
    <s v="NA"/>
    <s v="NA"/>
    <s v="NA"/>
    <s v="NA"/>
    <s v="NA"/>
    <n v="51.18"/>
    <n v="40"/>
    <n v="40"/>
    <n v="0"/>
    <n v="0"/>
    <n v="10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4"/>
    <n v="2"/>
    <n v="1"/>
    <n v="2"/>
    <n v="11"/>
    <n v="0"/>
    <n v="0"/>
    <n v="1"/>
    <n v="0"/>
    <n v="5.5650820000000003"/>
    <n v="3.9925619999999999"/>
    <s v="model"/>
    <n v="143228.5"/>
    <n v="102756.6"/>
    <s v="NA"/>
    <s v="NA"/>
    <s v="NA"/>
    <s v="NA"/>
    <s v="NA"/>
    <s v="NA"/>
    <s v="NA"/>
    <s v="NA"/>
    <s v="NA"/>
    <s v="NA"/>
    <s v="NA"/>
    <s v="NA"/>
    <s v="NA"/>
    <s v="NA"/>
    <s v="NA"/>
    <s v="NA"/>
    <s v="NA"/>
    <s v="NA"/>
    <s v="NA"/>
    <s v="NA"/>
    <s v="NA"/>
    <s v="NA"/>
    <s v="NA"/>
    <s v="NA"/>
    <n v="0.43255500000000002"/>
    <n v="0.177706"/>
    <s v="model"/>
    <n v="11132.67"/>
    <n v="4573.6090000000004"/>
    <s v="NA"/>
    <s v="NA"/>
    <s v="NA"/>
    <s v="NA"/>
    <s v="NA"/>
    <s v="NA"/>
    <s v="NA"/>
    <s v="NA"/>
    <s v="NA"/>
    <s v="NA"/>
    <s v="NA"/>
    <s v="NA"/>
    <s v="NA"/>
    <s v="NA"/>
    <s v="NA"/>
    <s v="NA"/>
    <s v="NA"/>
    <s v="NA"/>
    <s v="NA"/>
    <s v="NA"/>
    <s v="NA"/>
    <s v="NA"/>
    <s v="NA"/>
    <s v="NA"/>
  </r>
  <r>
    <x v="388"/>
    <x v="2"/>
    <s v="core"/>
    <x v="1"/>
    <x v="0"/>
    <s v="&lt;50,001"/>
    <s v="rural"/>
    <n v="63"/>
    <n v="87.243549999999999"/>
    <n v="3276606"/>
    <n v="3276606"/>
    <n v="3276606"/>
    <n v="1998"/>
    <n v="1998"/>
    <s v="1981-2003"/>
    <s v="F"/>
    <m/>
    <s v="High School"/>
    <m/>
    <s v="School"/>
    <s v="Education"/>
    <s v="K-12"/>
    <b v="0"/>
    <s v="Assembly / Recreation"/>
    <n v="48"/>
    <s v="Classroom"/>
    <n v="31"/>
    <s v="Office"/>
    <n v="3"/>
    <n v="17"/>
    <n v="0"/>
    <n v="0"/>
    <n v="37557"/>
    <n v="37557"/>
    <n v="0"/>
    <x v="1"/>
    <n v="100"/>
    <n v="0"/>
    <n v="100"/>
    <n v="100"/>
    <n v="100"/>
    <n v="0"/>
    <n v="0"/>
    <n v="1"/>
    <n v="0"/>
    <n v="47"/>
    <s v="M"/>
    <n v="4"/>
    <n v="4731"/>
    <n v="909"/>
    <s v="&lt; 6000 HDD"/>
    <n v="100"/>
    <n v="0"/>
    <n v="0"/>
    <s v="Yes"/>
    <n v="55.625"/>
    <n v="55.625"/>
    <n v="55.625"/>
    <n v="55.625"/>
    <n v="0.75"/>
    <n v="0"/>
    <n v="0"/>
    <s v="50-59 Hrs/Wk"/>
    <n v="48"/>
    <b v="1"/>
    <b v="1"/>
    <b v="0"/>
    <b v="0"/>
    <b v="0"/>
    <b v="0"/>
    <b v="0"/>
    <b v="0"/>
    <b v="0"/>
    <s v="NA"/>
    <s v="NA"/>
    <s v="NA"/>
    <s v="NA"/>
    <s v="No"/>
    <s v="NA"/>
    <s v="NA"/>
    <s v="No"/>
    <s v="No"/>
    <s v="NA"/>
    <s v="NA"/>
    <s v="No"/>
    <s v="No"/>
    <s v="NA"/>
    <s v="NA"/>
    <s v="No"/>
    <s v="No"/>
    <s v="NA"/>
    <s v="NA"/>
    <s v="No"/>
    <s v="No"/>
    <s v="NA"/>
    <s v="NA"/>
    <s v="No"/>
    <s v="No"/>
    <s v="NA"/>
    <s v="NA"/>
    <s v="No"/>
    <s v="No"/>
    <s v="NA"/>
    <s v="NA"/>
    <s v="No"/>
    <s v="No"/>
    <s v="NA"/>
    <s v="NA"/>
    <s v="No"/>
    <n v="1011"/>
    <n v="0"/>
    <n v="13"/>
    <n v="13143"/>
    <n v="10.8"/>
    <n v="0"/>
    <n v="0"/>
    <n v="25.257729999999999"/>
    <n v="0"/>
    <n v="74.742270000000005"/>
    <n v="0"/>
    <n v="0"/>
    <n v="0"/>
    <n v="100"/>
    <n v="0"/>
    <n v="0"/>
    <n v="0"/>
    <n v="0"/>
    <n v="1419.444"/>
    <n v="0"/>
    <n v="100"/>
    <n v="0"/>
    <s v="P"/>
    <n v="5.5555560000000002"/>
    <s v="Age of Building"/>
    <n v="100"/>
    <n v="0"/>
    <n v="0"/>
    <n v="0"/>
    <n v="0"/>
    <n v="0"/>
    <n v="88.888890000000004"/>
    <n v="11.11111"/>
    <n v="0"/>
    <n v="32352.94"/>
    <n v="17"/>
    <n v="83"/>
    <n v="0"/>
    <n v="0"/>
    <b v="0"/>
    <n v="0"/>
    <n v="100"/>
    <n v="0"/>
    <n v="0"/>
    <n v="0"/>
    <n v="1.108322"/>
    <n v="1.108322"/>
    <s v="NA"/>
    <n v="0"/>
    <n v="9.2127000000000001E-2"/>
    <n v="41625.25"/>
    <s v="NA"/>
    <n v="0"/>
    <n v="3460"/>
    <n v="18.118490000000001"/>
    <n v="19.2499"/>
    <s v="Y"/>
    <n v="60"/>
    <n v="0"/>
    <n v="0"/>
    <n v="0"/>
    <n v="41.856699999999996"/>
    <n v="66.772080000000003"/>
    <n v="43.903649999999999"/>
    <n v="3.9699659999999999"/>
    <n v="5.8088709999999999"/>
    <n v="4.1641110000000001"/>
    <n v="0.87095599999999995"/>
    <n v="4.1535570000000002"/>
    <n v="0.50819599999999998"/>
    <n v="0"/>
    <n v="0"/>
    <n v="0"/>
    <n v="53.302370000000003"/>
    <n v="23.26549"/>
    <n v="51.424039999999998"/>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21.002949999999998"/>
    <n v="31.7074"/>
    <n v="21.002949999999998"/>
    <n v="78.997050000000002"/>
    <n v="68.292599999999993"/>
    <n v="78.997050000000002"/>
    <n v="0"/>
    <n v="0"/>
    <n v="0"/>
    <n v="0"/>
    <n v="0"/>
    <n v="0"/>
    <n v="100"/>
    <n v="100"/>
    <n v="100"/>
    <n v="0"/>
    <n v="0"/>
    <n v="0"/>
    <n v="0"/>
    <n v="0"/>
    <n v="0"/>
    <n v="53.302370000000003"/>
    <n v="23.26549"/>
    <n v="51.424039999999998"/>
    <n v="45.82667"/>
    <n v="72.580950000000001"/>
    <n v="48.06776"/>
    <n v="0.87095599999999995"/>
    <n v="4.1535570000000002"/>
    <n v="0.50819599999999998"/>
    <n v="0"/>
    <n v="0"/>
    <n v="0"/>
    <n v="0"/>
    <n v="0"/>
    <n v="0"/>
    <n v="0"/>
    <n v="0"/>
    <n v="0"/>
    <n v="0"/>
    <n v="0"/>
    <n v="0"/>
    <n v="0"/>
    <n v="0"/>
    <n v="0"/>
    <n v="100"/>
    <n v="100"/>
    <n v="100"/>
    <n v="0"/>
    <n v="0"/>
    <n v="0"/>
    <b v="0"/>
    <n v="0"/>
    <b v="0"/>
    <n v="0"/>
    <b v="0"/>
    <n v="0"/>
    <b v="0"/>
    <n v="0"/>
    <b v="1"/>
    <n v="100"/>
    <b v="0"/>
    <n v="0"/>
    <b v="0"/>
    <n v="0"/>
    <b v="0"/>
    <n v="0"/>
    <n v="65.895949999999999"/>
    <n v="75"/>
    <n v="65.895949999999999"/>
    <n v="34.104050000000001"/>
    <n v="25"/>
    <n v="34.104050000000001"/>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
    <s v="NA"/>
    <s v="NA"/>
    <n v="4.0434780000000003"/>
    <n v="95.956519999999998"/>
    <s v="Furnace"/>
    <s v="Natural Gas"/>
    <s v="None"/>
    <s v="10-19 Years"/>
    <s v="Furnace"/>
    <s v="Natural Gas"/>
    <s v="None"/>
    <s v="10-19 Years"/>
    <s v="NA"/>
    <s v="NA"/>
    <s v="NA"/>
    <s v="NA"/>
    <s v="NA"/>
    <s v="NA"/>
    <s v="NA"/>
    <s v="NA"/>
    <s v="DX - Air"/>
    <s v="10-19 Years"/>
    <s v="DX - Air"/>
    <s v="10-19 Years"/>
    <s v="NA"/>
    <s v="NA"/>
    <s v="NA"/>
    <s v="NA"/>
    <s v="NA"/>
    <s v="NA"/>
    <s v="NA"/>
    <b v="0"/>
    <b v="0"/>
    <b v="0"/>
    <b v="0"/>
    <b v="1"/>
    <b v="1"/>
    <b v="0"/>
    <b v="1"/>
    <b v="0"/>
    <b v="1"/>
    <b v="1"/>
    <n v="46.061999999999998"/>
    <n v="10"/>
    <n v="10"/>
    <n v="100"/>
    <n v="0"/>
    <n v="0"/>
    <n v="0"/>
    <n v="0"/>
    <n v="100"/>
    <n v="0"/>
    <n v="0"/>
    <s v="NA"/>
    <s v="NA"/>
    <s v="NA"/>
    <s v="NA"/>
    <s v="NA"/>
    <s v="NA"/>
    <s v="NA"/>
    <s v="NA"/>
    <s v="NA"/>
    <s v="NA"/>
    <s v="NA"/>
    <s v="NA"/>
    <s v="NA"/>
    <s v="NA"/>
    <s v="NA"/>
    <s v="NA"/>
    <s v="NA"/>
    <s v="NA"/>
    <s v="NA"/>
    <s v="NA"/>
    <n v="0"/>
    <n v="1"/>
    <n v="5"/>
    <n v="0"/>
    <n v="0"/>
    <n v="0"/>
    <n v="0"/>
    <b v="0"/>
    <b v="0"/>
    <b v="0"/>
    <b v="0"/>
    <b v="0"/>
    <b v="0"/>
    <n v="0"/>
    <s v="NA"/>
    <s v="NA"/>
    <s v="NA"/>
    <s v="NA"/>
    <s v="NA"/>
    <s v="NA"/>
    <s v="NA"/>
    <s v="NA"/>
    <s v="NA"/>
    <s v="NA"/>
    <s v="NA"/>
    <s v="NA"/>
    <s v="NA"/>
    <s v="NA"/>
    <s v="NA"/>
    <n v="0"/>
    <n v="0"/>
    <n v="0"/>
    <x v="1"/>
    <s v="NA"/>
    <s v="NA"/>
    <n v="0"/>
    <n v="0"/>
    <n v="0"/>
    <s v="NA"/>
    <s v="NA"/>
    <s v="NA"/>
    <s v="NA"/>
    <s v="NA"/>
    <s v="NA"/>
    <n v="0"/>
    <n v="0"/>
    <n v="0"/>
    <n v="0"/>
    <n v="0"/>
    <n v="0"/>
    <n v="0"/>
    <n v="0"/>
    <n v="0"/>
    <n v="0"/>
    <n v="10.63832"/>
    <n v="32.793219999999998"/>
    <s v="model"/>
    <n v="399543.3"/>
    <n v="1231615"/>
    <s v="NA"/>
    <s v="NA"/>
    <s v="NA"/>
    <s v="NA"/>
    <s v="NA"/>
    <s v="NA"/>
    <s v="NA"/>
    <s v="NA"/>
    <s v="NA"/>
    <s v="NA"/>
    <s v="NA"/>
    <s v="NA"/>
    <s v="NA"/>
    <s v="NA"/>
    <s v="NA"/>
    <s v="NA"/>
    <s v="NA"/>
    <s v="NA"/>
    <s v="NA"/>
    <s v="NA"/>
    <s v="NA"/>
    <s v="NA"/>
    <s v="NA"/>
    <s v="NA"/>
    <n v="0.32248100000000002"/>
    <n v="1.0384260000000001"/>
    <s v="model"/>
    <n v="12111.41"/>
    <n v="39000.17"/>
    <s v="NA"/>
    <s v="NA"/>
    <s v="NA"/>
    <s v="NA"/>
    <s v="NA"/>
    <s v="NA"/>
    <s v="NA"/>
    <s v="NA"/>
    <s v="NA"/>
    <s v="NA"/>
    <s v="NA"/>
    <s v="NA"/>
    <s v="NA"/>
    <s v="NA"/>
    <s v="NA"/>
    <s v="NA"/>
    <s v="NA"/>
    <s v="NA"/>
    <s v="NA"/>
    <s v="NA"/>
    <s v="NA"/>
    <s v="NA"/>
    <s v="NA"/>
    <s v="NA"/>
  </r>
  <r>
    <x v="389"/>
    <x v="0"/>
    <s v="core"/>
    <x v="8"/>
    <x v="1"/>
    <s v="20,001-100,000"/>
    <s v="urban"/>
    <n v="5"/>
    <n v="177.28460000000001"/>
    <n v="6204959"/>
    <n v="6204959"/>
    <n v="4095273"/>
    <n v="2008"/>
    <n v="2008"/>
    <s v="2004-2013"/>
    <s v="F"/>
    <m/>
    <s v="Other Specialty Merchandise"/>
    <s v="Agricultural Products Store"/>
    <s v="Dry Goods Retail"/>
    <s v="Mercantile - Retail"/>
    <s v="Small Box"/>
    <b v="0"/>
    <s v="Sales"/>
    <n v="57"/>
    <s v="Warehouse - High Bay"/>
    <n v="34"/>
    <s v="Office"/>
    <n v="9"/>
    <n v="0"/>
    <n v="0"/>
    <n v="0"/>
    <n v="35000"/>
    <n v="35000"/>
    <n v="0"/>
    <x v="1"/>
    <n v="100"/>
    <n v="34"/>
    <n v="66"/>
    <n v="66"/>
    <n v="100"/>
    <n v="0"/>
    <n v="0"/>
    <n v="1"/>
    <n v="0"/>
    <n v="76"/>
    <s v="S"/>
    <n v="0"/>
    <n v="4847"/>
    <n v="261"/>
    <s v="&lt; 6000 HDD"/>
    <n v="0"/>
    <n v="100"/>
    <n v="1"/>
    <s v="No"/>
    <n v="81"/>
    <n v="81"/>
    <n v="81"/>
    <n v="81"/>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800"/>
    <n v="0"/>
    <n v="22"/>
    <n v="17600"/>
    <n v="15"/>
    <n v="0"/>
    <n v="0"/>
    <n v="100"/>
    <n v="0"/>
    <n v="0"/>
    <n v="0"/>
    <n v="0"/>
    <n v="0"/>
    <n v="0"/>
    <n v="0"/>
    <n v="100"/>
    <n v="0"/>
    <n v="0"/>
    <n v="2640"/>
    <n v="0"/>
    <n v="100"/>
    <n v="0"/>
    <s v="S"/>
    <n v="0"/>
    <s v="Age of Building"/>
    <n v="100"/>
    <n v="0"/>
    <n v="0"/>
    <n v="0"/>
    <n v="0"/>
    <n v="100"/>
    <n v="0"/>
    <n v="0"/>
    <n v="0"/>
    <n v="37388.42"/>
    <n v="100"/>
    <n v="0"/>
    <n v="0"/>
    <n v="0"/>
    <b v="0"/>
    <n v="0"/>
    <n v="100"/>
    <n v="0"/>
    <n v="0"/>
    <n v="0"/>
    <n v="1.6275999999999999"/>
    <n v="1.6275999999999999"/>
    <s v="NA"/>
    <n v="0"/>
    <n v="0.21616099999999999"/>
    <n v="56965.98"/>
    <s v="NA"/>
    <n v="0"/>
    <n v="7565.6310000000003"/>
    <n v="14.67018"/>
    <n v="21.837800000000001"/>
    <s v="Y"/>
    <n v="50"/>
    <n v="92.881820000000005"/>
    <n v="63.569470000000003"/>
    <n v="95.375069999999994"/>
    <n v="1.164906"/>
    <n v="4.7836559999999997"/>
    <n v="1.1961759999999999"/>
    <n v="0"/>
    <n v="0"/>
    <n v="0"/>
    <n v="5.8949389999999999"/>
    <n v="28.492650000000001"/>
    <n v="3.3673120000000001"/>
    <n v="0"/>
    <n v="0"/>
    <n v="0"/>
    <n v="0"/>
    <n v="0"/>
    <n v="0"/>
    <n v="5.8337E-2"/>
    <n v="3.154223"/>
    <n v="6.1439000000000001E-2"/>
    <n v="0"/>
    <n v="0"/>
    <n v="0"/>
    <n v="0"/>
    <n v="0"/>
    <n v="0"/>
    <n v="0"/>
    <n v="0"/>
    <n v="0"/>
    <n v="100"/>
    <n v="100"/>
    <n v="100"/>
    <n v="100"/>
    <n v="100"/>
    <n v="100"/>
    <n v="0"/>
    <n v="0"/>
    <n v="0"/>
    <s v="NA"/>
    <s v="NA"/>
    <s v="NA"/>
    <s v="NA"/>
    <s v="NA"/>
    <s v="NA"/>
    <s v="NA"/>
    <s v="NA"/>
    <s v="NA"/>
    <s v="NA"/>
    <s v="NA"/>
    <s v="NA"/>
    <s v="NA"/>
    <s v="NA"/>
    <s v="NA"/>
    <s v="NA"/>
    <s v="NA"/>
    <s v="NA"/>
    <s v="NA"/>
    <s v="NA"/>
    <s v="NA"/>
    <s v="NA"/>
    <s v="NA"/>
    <s v="NA"/>
    <n v="60.75949"/>
    <n v="75"/>
    <n v="60.75949"/>
    <n v="39.24051"/>
    <n v="25"/>
    <n v="39.24051"/>
    <n v="0"/>
    <n v="0"/>
    <n v="0"/>
    <n v="0"/>
    <n v="0"/>
    <n v="0"/>
    <s v="NA"/>
    <s v="NA"/>
    <s v="NA"/>
    <s v="NA"/>
    <s v="NA"/>
    <s v="NA"/>
    <s v="NA"/>
    <s v="NA"/>
    <s v="NA"/>
    <s v="NA"/>
    <s v="NA"/>
    <s v="NA"/>
    <n v="92.881820000000005"/>
    <n v="63.569470000000003"/>
    <n v="95.375069999999994"/>
    <n v="1.164906"/>
    <n v="4.7836559999999997"/>
    <n v="1.1961759999999999"/>
    <n v="0.298599"/>
    <n v="1.793871"/>
    <n v="0.170566"/>
    <n v="5.5963399999999996"/>
    <n v="26.698779999999999"/>
    <n v="3.1967460000000001"/>
    <n v="5.8337E-2"/>
    <n v="3.154223"/>
    <n v="6.1439000000000001E-2"/>
    <n v="100"/>
    <n v="100"/>
    <n v="100"/>
    <n v="0"/>
    <n v="0"/>
    <n v="0"/>
    <n v="0"/>
    <n v="0"/>
    <n v="0"/>
    <n v="0"/>
    <n v="0"/>
    <n v="0"/>
    <n v="0"/>
    <n v="0"/>
    <n v="0"/>
    <b v="0"/>
    <n v="0"/>
    <b v="0"/>
    <n v="0"/>
    <b v="0"/>
    <n v="0"/>
    <b v="1"/>
    <n v="0.70779099999999995"/>
    <b v="1"/>
    <n v="0.755714"/>
    <b v="0"/>
    <n v="0"/>
    <b v="1"/>
    <n v="5.8337E-2"/>
    <b v="1"/>
    <n v="98.478160000000003"/>
    <n v="25.20609"/>
    <n v="77.777780000000007"/>
    <n v="23.47935"/>
    <n v="74.793909999999997"/>
    <n v="22.22222"/>
    <n v="76.520650000000003"/>
    <n v="0"/>
    <n v="0"/>
    <n v="0"/>
    <n v="0"/>
    <n v="0"/>
    <n v="0"/>
    <n v="0"/>
    <n v="0"/>
    <n v="0"/>
    <n v="0"/>
    <n v="0"/>
    <n v="0"/>
    <n v="0"/>
    <n v="0"/>
    <n v="0"/>
    <n v="5.7100330000000001"/>
    <n v="59.259259999999998"/>
    <n v="3.533188"/>
    <n v="0"/>
    <n v="0"/>
    <n v="0"/>
    <n v="94.289969999999997"/>
    <n v="40.740740000000002"/>
    <n v="96.466809999999995"/>
    <n v="0"/>
    <n v="0"/>
    <n v="0"/>
    <n v="0"/>
    <n v="0"/>
    <n v="0"/>
    <n v="0"/>
    <n v="0"/>
    <n v="0"/>
    <b v="0"/>
    <n v="0"/>
    <b v="0"/>
    <n v="0"/>
    <b v="1"/>
    <n v="86.491540000000001"/>
    <b v="1"/>
    <n v="13.50845999999999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Furnace"/>
    <s v="Natural Gas"/>
    <s v="None"/>
    <s v="0-4 Years"/>
    <s v="NA"/>
    <s v="NA"/>
    <s v="NA"/>
    <s v="NA"/>
    <s v="NA"/>
    <s v="NA"/>
    <s v="NA"/>
    <s v="NA"/>
    <s v="DX - Air"/>
    <s v="0-4 Years"/>
    <s v="None"/>
    <s v="NA"/>
    <s v="NA"/>
    <s v="NA"/>
    <s v="NA"/>
    <s v="NA"/>
    <s v="NA"/>
    <s v="NA"/>
    <s v="NA"/>
    <b v="0"/>
    <b v="0"/>
    <b v="0"/>
    <b v="0"/>
    <b v="1"/>
    <b v="0"/>
    <b v="0"/>
    <b v="1"/>
    <b v="0"/>
    <b v="1"/>
    <b v="1"/>
    <n v="260"/>
    <n v="4"/>
    <n v="4"/>
    <n v="100"/>
    <n v="0"/>
    <n v="0"/>
    <n v="0"/>
    <n v="0"/>
    <n v="0"/>
    <n v="100"/>
    <n v="0"/>
    <s v="NA"/>
    <s v="NA"/>
    <s v="NA"/>
    <s v="NA"/>
    <s v="NA"/>
    <s v="NA"/>
    <s v="NA"/>
    <s v="NA"/>
    <s v="NA"/>
    <s v="NA"/>
    <s v="NA"/>
    <s v="NA"/>
    <s v="NA"/>
    <s v="NA"/>
    <s v="NA"/>
    <s v="NA"/>
    <s v="NA"/>
    <s v="NA"/>
    <s v="NA"/>
    <s v="NA"/>
    <n v="0"/>
    <n v="0"/>
    <n v="0"/>
    <n v="0"/>
    <n v="3"/>
    <n v="0"/>
    <n v="0"/>
    <b v="0"/>
    <b v="0"/>
    <b v="0"/>
    <b v="0"/>
    <b v="0"/>
    <b v="0"/>
    <n v="0"/>
    <s v="N"/>
    <s v="N"/>
    <s v="N"/>
    <s v="N"/>
    <s v="N"/>
    <s v="N"/>
    <s v="N"/>
    <n v="0"/>
    <n v="0"/>
    <n v="0"/>
    <b v="0"/>
    <s v="N"/>
    <n v="0"/>
    <n v="0"/>
    <n v="0"/>
    <n v="0"/>
    <n v="0"/>
    <n v="0"/>
    <x v="0"/>
    <n v="0"/>
    <s v="N"/>
    <n v="0"/>
    <n v="0"/>
    <n v="0"/>
    <b v="0"/>
    <b v="0"/>
    <s v="None"/>
    <b v="0"/>
    <b v="0"/>
    <s v="None"/>
    <n v="12"/>
    <n v="12"/>
    <n v="0"/>
    <n v="0"/>
    <n v="1"/>
    <n v="1"/>
    <n v="0"/>
    <n v="1"/>
    <n v="0"/>
    <n v="0"/>
    <n v="14.07382"/>
    <n v="15.91207"/>
    <s v="actual"/>
    <n v="492583.9"/>
    <n v="556922.30000000005"/>
    <n v="38770.97"/>
    <n v="36640.9"/>
    <n v="42923.62"/>
    <n v="43243.76"/>
    <n v="46056.24"/>
    <n v="40153.760000000002"/>
    <n v="42365.59"/>
    <n v="42883.87"/>
    <n v="43337.2"/>
    <n v="40640.22"/>
    <n v="37169.78"/>
    <n v="38397.96"/>
    <n v="47300.25"/>
    <n v="42722.81"/>
    <n v="47300.25"/>
    <n v="45774.44"/>
    <n v="47300.25"/>
    <n v="45774.44"/>
    <n v="47300.25"/>
    <n v="47300.25"/>
    <n v="45774.44"/>
    <n v="47300.25"/>
    <n v="45774.44"/>
    <n v="47300.25"/>
    <n v="0.157835"/>
    <n v="0.23342099999999999"/>
    <s v="actual"/>
    <n v="5524.24"/>
    <n v="8169.7420000000002"/>
    <n v="1390.7380000000001"/>
    <n v="839.74599999999998"/>
    <n v="482.49540000000002"/>
    <n v="266.20080000000002"/>
    <n v="99.300780000000003"/>
    <n v="33.279220000000002"/>
    <n v="17.62987"/>
    <n v="16.146629999999998"/>
    <n v="56.890990000000002"/>
    <n v="154.29679999999999"/>
    <n v="397.40899999999999"/>
    <n v="1770.106"/>
    <n v="1309.653"/>
    <n v="1050.0820000000001"/>
    <n v="974.23379999999997"/>
    <n v="755.1155"/>
    <n v="493.85899999999998"/>
    <n v="237.6591"/>
    <n v="79.219700000000003"/>
    <n v="80.905230000000003"/>
    <n v="222.48939999999999"/>
    <n v="630.38660000000004"/>
    <n v="1013.001"/>
    <n v="1323.1379999999999"/>
  </r>
  <r>
    <x v="390"/>
    <x v="2"/>
    <s v="core"/>
    <x v="6"/>
    <x v="0"/>
    <s v="20,001-100,000"/>
    <s v="urban"/>
    <n v="22"/>
    <n v="158.30189999999999"/>
    <n v="6145437"/>
    <n v="6145437"/>
    <n v="4790038"/>
    <n v="2002"/>
    <n v="2002"/>
    <s v="1981-2003"/>
    <s v="F"/>
    <m/>
    <s v="Other Office"/>
    <s v="Public Works Headquarters"/>
    <s v="Office"/>
    <s v="Office"/>
    <s v="Medium Office"/>
    <b v="1"/>
    <s v="Other"/>
    <n v="51.462560000000003"/>
    <s v="Office"/>
    <n v="31.57827"/>
    <s v="Warehouse - High Bay"/>
    <n v="15.90892"/>
    <n v="0"/>
    <n v="0"/>
    <n v="0"/>
    <n v="38821"/>
    <n v="38821"/>
    <n v="0"/>
    <x v="1"/>
    <n v="100"/>
    <n v="68.421729999999997"/>
    <n v="100"/>
    <n v="77.94462"/>
    <n v="100"/>
    <n v="0"/>
    <n v="0"/>
    <n v="2"/>
    <n v="0"/>
    <n v="110"/>
    <s v="M"/>
    <n v="5"/>
    <n v="5393"/>
    <n v="101"/>
    <s v="&lt; 6000 HDD"/>
    <n v="100"/>
    <n v="0"/>
    <n v="0"/>
    <s v="No"/>
    <n v="40"/>
    <n v="40"/>
    <n v="40"/>
    <n v="40"/>
    <n v="0"/>
    <n v="0"/>
    <n v="0"/>
    <s v="&lt; 40 Hrs/Wk"/>
    <n v="50"/>
    <b v="1"/>
    <b v="1"/>
    <b v="1"/>
    <b v="0"/>
    <b v="0"/>
    <b v="0"/>
    <b v="0"/>
    <b v="0"/>
    <b v="0"/>
    <b v="1"/>
    <b v="0"/>
    <b v="1"/>
    <n v="1000"/>
    <s v="No"/>
    <s v="NA"/>
    <s v="NA"/>
    <s v="No"/>
    <s v="No"/>
    <s v="NA"/>
    <s v="NA"/>
    <s v="No"/>
    <s v="No"/>
    <s v="NA"/>
    <s v="NA"/>
    <s v="No"/>
    <s v="No"/>
    <s v="NA"/>
    <s v="NA"/>
    <s v="No"/>
    <s v="No"/>
    <s v="NA"/>
    <s v="NA"/>
    <s v="No"/>
    <s v="No"/>
    <s v="NA"/>
    <s v="NA"/>
    <s v="No"/>
    <s v="No"/>
    <s v="NA"/>
    <s v="NA"/>
    <s v="No"/>
    <s v="No"/>
    <s v="NA"/>
    <s v="NA"/>
    <s v="No"/>
    <n v="1240"/>
    <s v="NA"/>
    <n v="10"/>
    <n v="24800"/>
    <n v="30"/>
    <n v="0"/>
    <n v="0"/>
    <n v="0"/>
    <n v="0"/>
    <n v="100"/>
    <n v="0"/>
    <n v="0"/>
    <n v="0"/>
    <n v="68.421729999999997"/>
    <n v="31.57827"/>
    <n v="0"/>
    <n v="0"/>
    <n v="0"/>
    <n v="7440"/>
    <n v="0"/>
    <n v="100"/>
    <n v="0"/>
    <s v="P"/>
    <n v="50"/>
    <s v="Age of Building"/>
    <n v="100"/>
    <n v="0"/>
    <n v="0"/>
    <n v="0"/>
    <n v="0"/>
    <n v="0"/>
    <n v="100"/>
    <n v="0"/>
    <n v="0"/>
    <n v="20595.580000000002"/>
    <n v="0"/>
    <n v="100"/>
    <n v="0"/>
    <n v="0"/>
    <b v="0"/>
    <n v="0"/>
    <n v="100"/>
    <n v="0"/>
    <n v="0"/>
    <n v="0"/>
    <n v="1.0462579999999999"/>
    <n v="1.0462579999999999"/>
    <s v="NA"/>
    <n v="0"/>
    <n v="0.89877399999999996"/>
    <n v="40616.79"/>
    <s v="NA"/>
    <n v="0"/>
    <n v="34891.31"/>
    <n v="17.540559999999999"/>
    <n v="33.043390000000002"/>
    <s v="Y"/>
    <n v="75"/>
    <n v="0"/>
    <n v="0"/>
    <n v="0"/>
    <n v="47.461190000000002"/>
    <n v="81.294079999999994"/>
    <n v="49.740380000000002"/>
    <n v="0"/>
    <n v="0"/>
    <n v="0"/>
    <n v="1.0111000000000001"/>
    <n v="3.6540979999999998"/>
    <n v="0.58947400000000005"/>
    <n v="0"/>
    <n v="0"/>
    <n v="0"/>
    <n v="51.527709999999999"/>
    <n v="15.051819999999999"/>
    <n v="49.670140000000004"/>
    <n v="0"/>
    <n v="0"/>
    <n v="0"/>
    <n v="0"/>
    <n v="0"/>
    <n v="0"/>
    <n v="0"/>
    <n v="0"/>
    <n v="0"/>
    <n v="100"/>
    <n v="100"/>
    <n v="100"/>
    <n v="0"/>
    <n v="0"/>
    <n v="0"/>
    <n v="0"/>
    <n v="0"/>
    <n v="0"/>
    <n v="100"/>
    <n v="100"/>
    <n v="100"/>
    <s v="NA"/>
    <s v="NA"/>
    <s v="NA"/>
    <s v="NA"/>
    <s v="NA"/>
    <s v="NA"/>
    <s v="NA"/>
    <s v="NA"/>
    <s v="NA"/>
    <s v="NA"/>
    <s v="NA"/>
    <s v="NA"/>
    <s v="NA"/>
    <s v="NA"/>
    <s v="NA"/>
    <s v="NA"/>
    <s v="NA"/>
    <s v="NA"/>
    <n v="0"/>
    <n v="0"/>
    <n v="0"/>
    <n v="100"/>
    <n v="100"/>
    <n v="100"/>
    <n v="8.6020749999999992"/>
    <n v="15.28844"/>
    <n v="8.6020749999999992"/>
    <n v="91.397919999999999"/>
    <n v="84.711560000000006"/>
    <n v="91.397919999999999"/>
    <n v="0"/>
    <n v="0"/>
    <n v="0"/>
    <n v="0"/>
    <n v="0"/>
    <n v="0"/>
    <s v="NA"/>
    <s v="NA"/>
    <s v="NA"/>
    <s v="NA"/>
    <s v="NA"/>
    <s v="NA"/>
    <s v="NA"/>
    <s v="NA"/>
    <s v="NA"/>
    <s v="NA"/>
    <s v="NA"/>
    <s v="NA"/>
    <n v="49.616799999999998"/>
    <n v="13.91563"/>
    <n v="47.828119999999998"/>
    <n v="47.461190000000002"/>
    <n v="81.294079999999994"/>
    <n v="49.740380000000002"/>
    <n v="0.107323"/>
    <n v="0.214947"/>
    <n v="6.2570000000000001E-2"/>
    <n v="0"/>
    <n v="0"/>
    <n v="0"/>
    <n v="2.8146900000000001"/>
    <n v="4.5753409999999999"/>
    <n v="2.3689290000000001"/>
    <n v="0"/>
    <n v="0"/>
    <n v="0"/>
    <n v="0"/>
    <n v="0"/>
    <n v="0"/>
    <n v="0"/>
    <n v="0"/>
    <n v="0"/>
    <n v="100"/>
    <n v="100"/>
    <n v="100"/>
    <n v="0"/>
    <n v="0"/>
    <n v="0"/>
    <b v="0"/>
    <n v="0"/>
    <b v="0"/>
    <n v="0"/>
    <b v="0"/>
    <n v="0"/>
    <b v="0"/>
    <n v="0"/>
    <b v="1"/>
    <n v="100"/>
    <b v="0"/>
    <n v="0"/>
    <b v="0"/>
    <n v="0"/>
    <b v="0"/>
    <n v="0"/>
    <n v="14.70279"/>
    <n v="35.955060000000003"/>
    <n v="14.7195"/>
    <n v="40.079099999999997"/>
    <n v="35.955060000000003"/>
    <n v="40.011020000000002"/>
    <n v="0"/>
    <n v="0"/>
    <n v="0"/>
    <n v="45.218110000000003"/>
    <n v="28.08989"/>
    <n v="45.269480000000001"/>
    <n v="0"/>
    <n v="0"/>
    <n v="0"/>
    <n v="0"/>
    <n v="0"/>
    <n v="0"/>
    <n v="0"/>
    <n v="0"/>
    <n v="0"/>
    <n v="0.24317900000000001"/>
    <n v="4.0404039999999997"/>
    <n v="0.14721799999999999"/>
    <n v="0"/>
    <n v="0"/>
    <n v="0"/>
    <n v="99.756820000000005"/>
    <n v="89.898989999999998"/>
    <n v="99.852779999999996"/>
    <n v="0"/>
    <n v="0"/>
    <n v="0"/>
    <n v="0"/>
    <n v="0"/>
    <n v="0"/>
    <n v="0"/>
    <n v="6.0606059999999999"/>
    <n v="0"/>
    <b v="0"/>
    <n v="0"/>
    <b v="1"/>
    <n v="46.147849999999998"/>
    <b v="0"/>
    <n v="0"/>
    <b v="1"/>
    <n v="53.608969999999999"/>
    <b v="0"/>
    <n v="0"/>
    <b v="1"/>
    <n v="0.24317900000000001"/>
    <s v="NA"/>
    <s v="NA"/>
    <s v="NA"/>
    <s v="NA"/>
    <s v="NA"/>
    <s v="NA"/>
    <s v="NA"/>
    <s v="NA"/>
    <s v="NA"/>
    <s v="NA"/>
    <s v="NA"/>
    <s v="NA"/>
    <s v="NA"/>
    <s v="NA"/>
    <s v="NA"/>
    <s v="NA"/>
    <s v="NA"/>
    <s v="NA"/>
    <s v="NA"/>
    <s v="NA"/>
    <s v="NA"/>
    <s v="NA"/>
    <s v="NA"/>
    <s v="NA"/>
    <s v="NA"/>
    <s v="NA"/>
    <s v="NA"/>
    <s v="NA"/>
    <s v="NA"/>
    <s v="NA"/>
    <s v="NA"/>
    <s v="NA"/>
    <s v="NA"/>
    <s v="NA"/>
    <s v="NA"/>
    <s v="NA"/>
    <s v="NA"/>
    <s v="SZ Ducted"/>
    <s v="none"/>
    <s v="NA"/>
    <s v="N"/>
    <s v="N"/>
    <s v="NA"/>
    <s v="NA"/>
    <n v="34.068089999999998"/>
    <n v="65.931910000000002"/>
    <s v="Heat Pump"/>
    <s v="Electricity"/>
    <s v="None"/>
    <s v="10-19 Years"/>
    <s v="Furnace"/>
    <s v="Natural Gas"/>
    <s v="None"/>
    <s v="10-19 Years"/>
    <s v="NA"/>
    <s v="NA"/>
    <s v="NA"/>
    <s v="NA"/>
    <s v="NA"/>
    <s v="NA"/>
    <s v="NA"/>
    <s v="NA"/>
    <s v="DX - Air"/>
    <s v="10-19 Years"/>
    <s v="DX - Air"/>
    <s v="10-19 Years"/>
    <s v="NA"/>
    <s v="NA"/>
    <s v="NA"/>
    <s v="NA"/>
    <s v="NA"/>
    <s v="NA"/>
    <s v="NA"/>
    <s v="NA"/>
    <s v="NA"/>
    <s v="NA"/>
    <s v="NA"/>
    <s v="NA"/>
    <s v="NA"/>
    <s v="NA"/>
    <s v="NA"/>
    <s v="NA"/>
    <s v="NA"/>
    <s v="NA"/>
    <n v="181.59"/>
    <n v="9.1166359999999997"/>
    <n v="11"/>
    <n v="100"/>
    <n v="0"/>
    <n v="0"/>
    <n v="0"/>
    <n v="0"/>
    <n v="14.09219"/>
    <n v="85.907809999999998"/>
    <n v="0"/>
    <s v="NA"/>
    <s v="NA"/>
    <s v="NA"/>
    <s v="NA"/>
    <s v="NA"/>
    <s v="NA"/>
    <s v="NA"/>
    <s v="NA"/>
    <s v="NA"/>
    <s v="NA"/>
    <s v="NA"/>
    <s v="NA"/>
    <s v="NA"/>
    <s v="NA"/>
    <s v="NA"/>
    <s v="NA"/>
    <s v="NA"/>
    <s v="NA"/>
    <s v="NA"/>
    <s v="NA"/>
    <n v="1"/>
    <n v="1"/>
    <n v="0"/>
    <n v="0"/>
    <n v="0"/>
    <n v="0"/>
    <n v="0"/>
    <b v="0"/>
    <b v="0"/>
    <b v="0"/>
    <b v="0"/>
    <b v="1"/>
    <b v="0"/>
    <n v="200"/>
    <s v="N"/>
    <s v="N"/>
    <s v="N"/>
    <s v="N"/>
    <s v="N"/>
    <s v="E"/>
    <s v="E"/>
    <s v="NA"/>
    <s v="NA"/>
    <s v="NA"/>
    <b v="1"/>
    <s v="S"/>
    <s v="NA"/>
    <n v="2"/>
    <n v="0"/>
    <n v="0"/>
    <n v="0"/>
    <n v="0"/>
    <x v="0"/>
    <n v="0"/>
    <s v="N"/>
    <n v="0"/>
    <n v="0"/>
    <n v="0"/>
    <b v="0"/>
    <b v="0"/>
    <s v="None"/>
    <b v="0"/>
    <b v="0"/>
    <s v="None"/>
    <n v="0"/>
    <n v="36"/>
    <n v="6"/>
    <n v="4"/>
    <n v="3"/>
    <n v="2"/>
    <n v="0"/>
    <n v="0"/>
    <n v="0"/>
    <n v="13"/>
    <n v="12.53734"/>
    <n v="12.72702"/>
    <s v="actual"/>
    <n v="486712"/>
    <n v="494075.5"/>
    <n v="58063.45"/>
    <n v="43216.55"/>
    <n v="44291.25"/>
    <n v="39708.75"/>
    <n v="36088"/>
    <n v="33527"/>
    <n v="32020.86"/>
    <n v="36496.14"/>
    <n v="30573"/>
    <n v="36397.5"/>
    <n v="43537.5"/>
    <n v="52792"/>
    <n v="52303.89"/>
    <n v="45046.51"/>
    <n v="47301.85"/>
    <n v="41842.28"/>
    <n v="37690.11"/>
    <n v="32764.240000000002"/>
    <n v="32254.959999999999"/>
    <n v="32700.09"/>
    <n v="32914.01"/>
    <n v="40730.559999999998"/>
    <n v="46223.14"/>
    <n v="52303.89"/>
    <n v="0.62214100000000006"/>
    <n v="0.82242999999999999"/>
    <s v="actual"/>
    <n v="24152.14"/>
    <n v="31927.54"/>
    <n v="5676.2560000000003"/>
    <n v="3109.2739999999999"/>
    <n v="2446.346"/>
    <n v="1799.134"/>
    <n v="719.50599999999997"/>
    <n v="414.66840000000002"/>
    <n v="322.75220000000002"/>
    <n v="205.78139999999999"/>
    <n v="180.03919999999999"/>
    <n v="1302.258"/>
    <n v="3030.375"/>
    <n v="4945.7539999999999"/>
    <n v="4700.6239999999998"/>
    <n v="3848.1179999999999"/>
    <n v="3794.8359999999998"/>
    <n v="2960.09"/>
    <n v="2054.3029999999999"/>
    <n v="1207.7170000000001"/>
    <n v="568.3374"/>
    <n v="526.89610000000005"/>
    <n v="1207.7170000000001"/>
    <n v="2604.88"/>
    <n v="3753.395"/>
    <n v="4700.6239999999998"/>
  </r>
  <r>
    <x v="391"/>
    <x v="2"/>
    <s v="core"/>
    <x v="0"/>
    <x v="0"/>
    <s v="100,001+"/>
    <s v="urban"/>
    <n v="52"/>
    <n v="4.3308999999999997"/>
    <n v="1450206"/>
    <n v="1225051"/>
    <n v="1200550"/>
    <n v="1990"/>
    <n v="1990"/>
    <s v="1981-2003"/>
    <s v="F"/>
    <m/>
    <s v="Hotel"/>
    <m/>
    <s v="Hotel-Motel"/>
    <s v="Lodging"/>
    <s v="Lodging"/>
    <b v="0"/>
    <s v="Guest Room"/>
    <n v="48"/>
    <s v="Office"/>
    <n v="2"/>
    <s v="Other"/>
    <n v="2"/>
    <n v="48"/>
    <n v="0"/>
    <n v="15.52571"/>
    <n v="334851"/>
    <n v="282863"/>
    <n v="51988"/>
    <x v="3"/>
    <n v="100"/>
    <n v="2"/>
    <n v="0"/>
    <n v="98"/>
    <n v="0"/>
    <n v="0"/>
    <n v="0"/>
    <n v="7"/>
    <n v="2"/>
    <n v="3"/>
    <s v="S"/>
    <n v="0"/>
    <n v="4615"/>
    <n v="192"/>
    <s v="&lt; 6000 HDD"/>
    <n v="100"/>
    <n v="0"/>
    <n v="0"/>
    <s v="Yes"/>
    <n v="162.18"/>
    <n v="81.540000000000006"/>
    <n v="84"/>
    <n v="83.02"/>
    <n v="0.96"/>
    <n v="0.96"/>
    <n v="0.96"/>
    <s v="120-168 Hrs/Wk"/>
    <n v="52"/>
    <b v="1"/>
    <b v="1"/>
    <b v="0"/>
    <b v="0"/>
    <b v="0"/>
    <b v="0"/>
    <b v="0"/>
    <b v="0"/>
    <b v="0"/>
    <s v="NA"/>
    <s v="NA"/>
    <s v="NA"/>
    <s v="NA"/>
    <s v="Yes"/>
    <n v="3"/>
    <n v="80"/>
    <s v="Yes"/>
    <s v="Yes"/>
    <n v="3"/>
    <n v="80"/>
    <s v="Yes"/>
    <s v="No"/>
    <s v="NA"/>
    <s v="NA"/>
    <s v="No"/>
    <s v="No"/>
    <s v="NA"/>
    <s v="NA"/>
    <s v="No"/>
    <s v="Yes"/>
    <n v="7"/>
    <n v="40"/>
    <s v="No"/>
    <s v="Yes"/>
    <n v="2"/>
    <n v="40"/>
    <s v="No"/>
    <s v="No"/>
    <s v="NA"/>
    <s v="NA"/>
    <s v="No"/>
    <s v="No"/>
    <s v="NA"/>
    <s v="NA"/>
    <s v="No"/>
    <n v="1400"/>
    <n v="1300"/>
    <n v="9"/>
    <n v="82800"/>
    <n v="40"/>
    <n v="0"/>
    <n v="0"/>
    <n v="0"/>
    <n v="0"/>
    <n v="0"/>
    <n v="100"/>
    <n v="0"/>
    <n v="0"/>
    <n v="100"/>
    <n v="0"/>
    <n v="0"/>
    <n v="0"/>
    <n v="0"/>
    <n v="33120"/>
    <n v="0"/>
    <n v="100"/>
    <n v="0"/>
    <s v="P"/>
    <n v="50"/>
    <s v="Age of Building"/>
    <n v="0"/>
    <n v="0"/>
    <n v="0"/>
    <n v="100"/>
    <n v="0"/>
    <n v="0"/>
    <n v="0"/>
    <n v="100"/>
    <n v="0"/>
    <n v="30000"/>
    <n v="100"/>
    <n v="0"/>
    <n v="0"/>
    <n v="0"/>
    <b v="1"/>
    <n v="2000"/>
    <n v="0"/>
    <n v="0"/>
    <n v="0"/>
    <n v="100"/>
    <n v="0.51080199999999998"/>
    <n v="0.46652100000000002"/>
    <n v="0.22559100000000001"/>
    <n v="0"/>
    <n v="1.541E-2"/>
    <n v="144486.9"/>
    <n v="11728"/>
    <n v="0"/>
    <n v="4359"/>
    <n v="11.954459999999999"/>
    <n v="17.321210000000001"/>
    <s v="Y"/>
    <n v="5"/>
    <n v="0"/>
    <n v="0"/>
    <n v="0"/>
    <n v="19.997229999999998"/>
    <n v="16.106739999999999"/>
    <n v="32.183450000000001"/>
    <n v="0"/>
    <n v="0"/>
    <n v="0"/>
    <n v="56.326210000000003"/>
    <n v="74.092740000000006"/>
    <n v="50.428170000000001"/>
    <n v="0"/>
    <n v="0"/>
    <n v="0"/>
    <n v="7.5137080000000003"/>
    <n v="1.180812"/>
    <n v="11.12247"/>
    <n v="9.4545000000000004E-2"/>
    <n v="1.63497"/>
    <n v="0.15606200000000001"/>
    <n v="16.06831"/>
    <n v="6.9847349999999997"/>
    <n v="6.1098460000000001"/>
    <n v="0"/>
    <n v="0"/>
    <n v="0"/>
    <n v="99.813050000000004"/>
    <n v="99.732410000000002"/>
    <n v="99.813050000000004"/>
    <n v="0.186949"/>
    <n v="0.26758700000000002"/>
    <n v="0.186949"/>
    <n v="71.191310000000001"/>
    <n v="59.166350000000001"/>
    <n v="71.191310000000001"/>
    <n v="28.808689999999999"/>
    <n v="40.833649999999999"/>
    <n v="28.808689999999999"/>
    <n v="0"/>
    <n v="0"/>
    <n v="0"/>
    <n v="79.569630000000004"/>
    <n v="97.399140000000003"/>
    <n v="79.569630000000004"/>
    <n v="20.43037"/>
    <n v="2.6008619999999998"/>
    <n v="20.43037"/>
    <n v="0"/>
    <n v="0"/>
    <n v="0"/>
    <n v="0"/>
    <n v="0"/>
    <n v="0"/>
    <n v="0"/>
    <n v="0"/>
    <n v="0"/>
    <n v="0"/>
    <n v="0"/>
    <n v="0"/>
    <n v="100"/>
    <n v="100"/>
    <n v="100"/>
    <n v="0"/>
    <n v="0"/>
    <n v="0"/>
    <n v="100"/>
    <n v="100"/>
    <n v="100"/>
    <n v="0"/>
    <n v="0"/>
    <n v="0"/>
    <n v="0"/>
    <n v="0"/>
    <n v="0"/>
    <s v="NA"/>
    <s v="NA"/>
    <s v="NA"/>
    <s v="NA"/>
    <s v="NA"/>
    <s v="NA"/>
    <s v="NA"/>
    <s v="NA"/>
    <s v="NA"/>
    <s v="NA"/>
    <s v="NA"/>
    <s v="NA"/>
    <n v="7.5137080000000003"/>
    <n v="1.180812"/>
    <n v="11.12247"/>
    <n v="19.997229999999998"/>
    <n v="16.106739999999999"/>
    <n v="32.183450000000001"/>
    <n v="30.15192"/>
    <n v="35.260359999999999"/>
    <n v="20.409520000000001"/>
    <n v="0"/>
    <n v="0"/>
    <n v="0"/>
    <n v="42.337150000000001"/>
    <n v="47.452089999999998"/>
    <n v="36.284550000000003"/>
    <n v="0"/>
    <n v="0"/>
    <n v="0"/>
    <n v="0"/>
    <n v="0"/>
    <n v="0"/>
    <n v="0"/>
    <n v="0"/>
    <n v="0"/>
    <n v="100"/>
    <n v="100"/>
    <n v="100"/>
    <n v="0"/>
    <n v="0"/>
    <n v="0"/>
    <b v="0"/>
    <n v="0"/>
    <b v="0"/>
    <n v="0"/>
    <b v="0"/>
    <n v="0"/>
    <b v="0"/>
    <n v="0"/>
    <b v="1"/>
    <n v="96.298599999999993"/>
    <b v="0"/>
    <n v="0"/>
    <b v="1"/>
    <n v="3.7014040000000001"/>
    <b v="0"/>
    <n v="0"/>
    <n v="0"/>
    <n v="0"/>
    <n v="0"/>
    <n v="25.326910000000002"/>
    <n v="53.333329999999997"/>
    <n v="25.326910000000002"/>
    <n v="0"/>
    <n v="0"/>
    <n v="0"/>
    <n v="74.673090000000002"/>
    <n v="46.666670000000003"/>
    <n v="74.673090000000002"/>
    <n v="0"/>
    <n v="0"/>
    <n v="0"/>
    <n v="0"/>
    <n v="0"/>
    <n v="0"/>
    <n v="0"/>
    <n v="0"/>
    <n v="0"/>
    <n v="0"/>
    <n v="0"/>
    <n v="0"/>
    <n v="0"/>
    <n v="0"/>
    <n v="0"/>
    <n v="100"/>
    <n v="100"/>
    <n v="100"/>
    <n v="0"/>
    <n v="0"/>
    <n v="0"/>
    <n v="0"/>
    <n v="0"/>
    <n v="0"/>
    <n v="0"/>
    <n v="0"/>
    <n v="0"/>
    <b v="0"/>
    <n v="0"/>
    <b v="1"/>
    <n v="25.326910000000002"/>
    <b v="0"/>
    <n v="0"/>
    <b v="0"/>
    <n v="0"/>
    <b v="1"/>
    <n v="74.673090000000002"/>
    <b v="0"/>
    <n v="0"/>
    <n v="0"/>
    <n v="0"/>
    <n v="0"/>
    <n v="100"/>
    <n v="100"/>
    <n v="100"/>
    <n v="0"/>
    <n v="0"/>
    <n v="0"/>
    <n v="0"/>
    <n v="0"/>
    <n v="0"/>
    <n v="0"/>
    <n v="0"/>
    <n v="0"/>
    <n v="0"/>
    <n v="0"/>
    <n v="0"/>
    <n v="0"/>
    <n v="0"/>
    <n v="0"/>
    <n v="0"/>
    <n v="0"/>
    <n v="0"/>
    <n v="0"/>
    <n v="0"/>
    <n v="0"/>
    <b v="0"/>
    <n v="0"/>
    <b v="0"/>
    <n v="0"/>
    <b v="0"/>
    <n v="0"/>
    <b v="1"/>
    <n v="100"/>
    <b v="0"/>
    <n v="0"/>
    <s v="VAV"/>
    <s v="standard"/>
    <s v="Variable Air Volume"/>
    <s v="A"/>
    <s v="N"/>
    <n v="20"/>
    <n v="12.5"/>
    <n v="48.979590000000002"/>
    <n v="51.020409999999998"/>
    <s v="Boiler"/>
    <s v="Natural Gas"/>
    <s v="Natural Gas"/>
    <s v="20+ Years"/>
    <s v="Electric Resistance"/>
    <s v="Electricity"/>
    <s v="None"/>
    <s v="20+ Years"/>
    <n v="2"/>
    <s v="Natural Gas"/>
    <n v="850"/>
    <n v="23"/>
    <n v="23"/>
    <s v="SH"/>
    <s v="N"/>
    <s v="N"/>
    <s v="Chiller"/>
    <s v="20+ Years"/>
    <s v="Chiller"/>
    <s v="20+ Years"/>
    <n v="2"/>
    <n v="130"/>
    <n v="23"/>
    <n v="23"/>
    <s v="Centrifugal"/>
    <s v="N"/>
    <s v="N"/>
    <b v="0"/>
    <b v="0"/>
    <b v="1"/>
    <b v="0"/>
    <b v="0"/>
    <b v="0"/>
    <b v="0"/>
    <b v="0"/>
    <b v="0"/>
    <b v="0"/>
    <b v="0"/>
    <n v="3000"/>
    <n v="3"/>
    <n v="3"/>
    <n v="0"/>
    <n v="0"/>
    <n v="100"/>
    <n v="0"/>
    <n v="0"/>
    <n v="0"/>
    <n v="100"/>
    <n v="0"/>
    <s v="NA"/>
    <s v="NA"/>
    <s v="NA"/>
    <s v="NA"/>
    <s v="NA"/>
    <s v="NA"/>
    <s v="NA"/>
    <s v="NA"/>
    <s v="NA"/>
    <s v="NA"/>
    <s v="NA"/>
    <s v="NA"/>
    <s v="NA"/>
    <s v="NA"/>
    <s v="NA"/>
    <s v="NA"/>
    <s v="NA"/>
    <s v="NA"/>
    <s v="NA"/>
    <s v="NA"/>
    <n v="6"/>
    <n v="1"/>
    <n v="7"/>
    <n v="3"/>
    <n v="4"/>
    <n v="0"/>
    <n v="4"/>
    <b v="0"/>
    <b v="0"/>
    <b v="0"/>
    <b v="0"/>
    <b v="1"/>
    <b v="0"/>
    <n v="1244"/>
    <s v="N"/>
    <s v="E"/>
    <s v="N"/>
    <s v="E"/>
    <s v="N"/>
    <s v="E"/>
    <s v="E"/>
    <s v="NA"/>
    <s v="NA"/>
    <s v="NA"/>
    <b v="1"/>
    <s v="L"/>
    <n v="100"/>
    <n v="0"/>
    <n v="4"/>
    <n v="234"/>
    <n v="78"/>
    <n v="100"/>
    <x v="0"/>
    <n v="0"/>
    <s v="N"/>
    <n v="0"/>
    <n v="0"/>
    <n v="0"/>
    <b v="1"/>
    <b v="0"/>
    <s v="Natural Gas"/>
    <b v="1"/>
    <b v="0"/>
    <s v="Natural Gas"/>
    <n v="0"/>
    <n v="10"/>
    <n v="2"/>
    <n v="0"/>
    <n v="8"/>
    <n v="500"/>
    <n v="0"/>
    <n v="0"/>
    <n v="0"/>
    <n v="0"/>
    <n v="11.316700000000001"/>
    <n v="11.21007"/>
    <s v="actual"/>
    <n v="3201077"/>
    <n v="3170914"/>
    <n v="302308.2"/>
    <n v="265880.90000000002"/>
    <n v="272079.7"/>
    <n v="240247.6"/>
    <n v="234591.8"/>
    <n v="233092.6"/>
    <n v="258895.6"/>
    <n v="264237.2"/>
    <n v="258319.7"/>
    <n v="267997.3"/>
    <n v="284408.3"/>
    <n v="319017.7"/>
    <n v="308888.90000000002"/>
    <n v="269824.40000000002"/>
    <n v="285766.5"/>
    <n v="259338.7"/>
    <n v="245883.4"/>
    <n v="225458.8"/>
    <n v="245461.2"/>
    <n v="250812.7"/>
    <n v="232211.7"/>
    <n v="257459.1"/>
    <n v="280078.8"/>
    <n v="309729.8"/>
    <n v="0.34064899999999998"/>
    <n v="0.35037600000000002"/>
    <s v="actual"/>
    <n v="96357.119999999995"/>
    <n v="99108.41"/>
    <n v="11875.67"/>
    <n v="9058.9150000000009"/>
    <n v="10421.120000000001"/>
    <n v="8203.5249999999996"/>
    <n v="6382.27"/>
    <n v="5297.2179999999998"/>
    <n v="4983.835"/>
    <n v="5250.1840000000002"/>
    <n v="5305.5330000000004"/>
    <n v="7856.2640000000001"/>
    <n v="9859.6640000000007"/>
    <n v="11862.92"/>
    <n v="11526.74"/>
    <n v="9807.4330000000009"/>
    <n v="10004.56"/>
    <n v="8548.9040000000005"/>
    <n v="7255.4170000000004"/>
    <n v="5855.1130000000003"/>
    <n v="5281.2"/>
    <n v="5262.7489999999998"/>
    <n v="5928.915"/>
    <n v="8141.0460000000003"/>
    <n v="9914.25"/>
    <n v="11582.09"/>
  </r>
  <r>
    <x v="392"/>
    <x v="1"/>
    <s v="core"/>
    <x v="9"/>
    <x v="0"/>
    <s v="All Sizes"/>
    <s v="rural"/>
    <n v="39"/>
    <n v="852.57399999999996"/>
    <n v="18893041"/>
    <n v="9446520"/>
    <n v="566791.19999999995"/>
    <n v="1990"/>
    <n v="1990"/>
    <s v="1981-2003"/>
    <s v="F"/>
    <m/>
    <s v="Warehouse, Storage"/>
    <m/>
    <s v="Warehouse"/>
    <s v="Warehouse and Storage"/>
    <s v="Warehouse"/>
    <b v="0"/>
    <s v="Warehouse - High Bay"/>
    <n v="97"/>
    <s v="Office"/>
    <n v="3"/>
    <s v="NA"/>
    <n v="0"/>
    <n v="0"/>
    <n v="0"/>
    <n v="0"/>
    <n v="22160"/>
    <n v="22160"/>
    <n v="0"/>
    <x v="1"/>
    <n v="50"/>
    <n v="0"/>
    <n v="100"/>
    <n v="3"/>
    <n v="100"/>
    <n v="0"/>
    <n v="50"/>
    <n v="1"/>
    <n v="0"/>
    <n v="0"/>
    <s v="M"/>
    <n v="2"/>
    <n v="7976"/>
    <n v="104"/>
    <s v="6000-8000 HDD"/>
    <n v="100"/>
    <n v="0"/>
    <n v="0"/>
    <s v="Yes"/>
    <n v="60"/>
    <n v="44"/>
    <n v="60"/>
    <n v="60"/>
    <n v="0.5"/>
    <n v="0.5"/>
    <n v="0"/>
    <s v="60-79 Hrs/Wk"/>
    <n v="52"/>
    <b v="1"/>
    <b v="1"/>
    <b v="0"/>
    <b v="0"/>
    <b v="0"/>
    <b v="0"/>
    <b v="0"/>
    <b v="0"/>
    <b v="0"/>
    <s v="NA"/>
    <s v="NA"/>
    <s v="NA"/>
    <s v="NA"/>
    <s v="No"/>
    <s v="NA"/>
    <s v="NA"/>
    <s v="No"/>
    <s v="No"/>
    <s v="NA"/>
    <s v="NA"/>
    <s v="No"/>
    <s v="No"/>
    <s v="NA"/>
    <s v="NA"/>
    <s v="No"/>
    <s v="No"/>
    <s v="NA"/>
    <s v="NA"/>
    <s v="No"/>
    <s v="No"/>
    <s v="NA"/>
    <s v="NA"/>
    <s v="No"/>
    <s v="Unknown"/>
    <s v="NA"/>
    <s v="NA"/>
    <s v="Unknown"/>
    <s v="No"/>
    <s v="NA"/>
    <s v="NA"/>
    <s v="No"/>
    <s v="No"/>
    <s v="NA"/>
    <s v="NA"/>
    <s v="No"/>
    <n v="854"/>
    <n v="0"/>
    <n v="22"/>
    <n v="18788"/>
    <n v="1.27"/>
    <n v="0"/>
    <n v="0"/>
    <n v="0"/>
    <n v="3"/>
    <n v="97"/>
    <n v="0"/>
    <n v="0"/>
    <n v="0"/>
    <n v="97"/>
    <n v="3"/>
    <n v="0"/>
    <n v="0"/>
    <n v="0"/>
    <n v="238.60759999999999"/>
    <n v="100"/>
    <n v="0"/>
    <n v="0"/>
    <s v="P"/>
    <n v="25"/>
    <s v="Age of Building"/>
    <n v="100"/>
    <n v="0"/>
    <n v="0"/>
    <n v="0"/>
    <n v="100"/>
    <n v="0"/>
    <n v="0"/>
    <n v="0"/>
    <n v="0"/>
    <n v="22000"/>
    <n v="3"/>
    <n v="97"/>
    <n v="0"/>
    <n v="0"/>
    <b v="1"/>
    <n v="512"/>
    <n v="97"/>
    <n v="0"/>
    <n v="3"/>
    <n v="0"/>
    <n v="0.217114"/>
    <n v="0.217114"/>
    <s v="NA"/>
    <n v="0"/>
    <n v="0"/>
    <n v="4811.2349999999997"/>
    <s v="NA"/>
    <n v="0"/>
    <n v="0"/>
    <n v="21.103110000000001"/>
    <n v="21.103110000000001"/>
    <s v="N"/>
    <n v="0"/>
    <n v="0"/>
    <n v="0"/>
    <n v="0"/>
    <n v="0"/>
    <n v="0"/>
    <n v="0"/>
    <n v="93.593630000000005"/>
    <n v="63.164940000000001"/>
    <n v="96.331950000000006"/>
    <n v="6.4063679999999996"/>
    <n v="36.835059999999999"/>
    <n v="3.6680540000000001"/>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93.593630000000005"/>
    <n v="63.164940000000001"/>
    <n v="96.331950000000006"/>
    <n v="0"/>
    <n v="0"/>
    <n v="0"/>
    <n v="0"/>
    <n v="0"/>
    <n v="0"/>
    <n v="6.4063679999999996"/>
    <n v="36.835059999999999"/>
    <n v="3.6680540000000001"/>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3"/>
    <n v="47"/>
    <s v="Furnace"/>
    <s v="Natural Gas"/>
    <s v="None"/>
    <s v="20+ Years"/>
    <s v="Electric Resistance"/>
    <s v="Electricity"/>
    <s v="None"/>
    <s v="20+ Years"/>
    <s v="NA"/>
    <s v="NA"/>
    <s v="NA"/>
    <s v="NA"/>
    <s v="NA"/>
    <s v="NA"/>
    <s v="NA"/>
    <s v="NA"/>
    <s v="DX - Air"/>
    <s v="20+ Years"/>
    <s v="None"/>
    <s v="NA"/>
    <s v="NA"/>
    <s v="NA"/>
    <s v="NA"/>
    <s v="NA"/>
    <s v="NA"/>
    <s v="NA"/>
    <s v="NA"/>
    <b v="0"/>
    <b v="0"/>
    <b v="0"/>
    <b v="0"/>
    <b v="0"/>
    <b v="1"/>
    <b v="0"/>
    <b v="0"/>
    <b v="0"/>
    <b v="0"/>
    <b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4"/>
    <n v="2"/>
    <n v="2"/>
    <n v="3"/>
    <n v="0"/>
    <n v="0"/>
    <n v="0"/>
    <n v="0"/>
    <n v="0"/>
    <n v="2.0081980000000001"/>
    <n v="2.2813720000000002"/>
    <s v="actual"/>
    <n v="44501.66"/>
    <n v="50555.21"/>
    <n v="5593.4849999999997"/>
    <n v="4168.7920000000004"/>
    <n v="3938.0050000000001"/>
    <n v="3198.53"/>
    <n v="2740.0169999999998"/>
    <n v="2634.42"/>
    <n v="3029.9960000000001"/>
    <n v="3202.2739999999999"/>
    <n v="2898.0430000000001"/>
    <n v="3026.922"/>
    <n v="4278.357"/>
    <n v="5792.8149999999996"/>
    <n v="6044.8180000000002"/>
    <n v="5092.4570000000003"/>
    <n v="5147.9229999999998"/>
    <n v="4295.9939999999997"/>
    <n v="3694.5880000000002"/>
    <n v="2878.5430000000001"/>
    <n v="2517.3870000000002"/>
    <n v="2514.7330000000002"/>
    <n v="3041.1080000000002"/>
    <n v="4100.9359999999997"/>
    <n v="5167.2629999999999"/>
    <n v="6059.4610000000002"/>
    <n v="4.9156999999999999E-2"/>
    <n v="0.107127"/>
    <s v="actual"/>
    <n v="1089.3140000000001"/>
    <n v="2373.9270000000001"/>
    <n v="268.1069"/>
    <n v="50.128079999999997"/>
    <n v="52.103900000000003"/>
    <n v="42.481819999999999"/>
    <n v="8.6999999999999993"/>
    <n v="0"/>
    <n v="0"/>
    <n v="0"/>
    <n v="7.5"/>
    <n v="65.637929999999997"/>
    <n v="169.39150000000001"/>
    <n v="425.26369999999997"/>
    <n v="346.44569999999999"/>
    <n v="283.04969999999997"/>
    <n v="273.52550000000002"/>
    <n v="208.93889999999999"/>
    <n v="155.3648"/>
    <n v="92.861739999999998"/>
    <n v="48.81194"/>
    <n v="45.537970000000001"/>
    <n v="103.5766"/>
    <n v="188.40219999999999"/>
    <n v="279.7758"/>
    <n v="347.63630000000001"/>
  </r>
  <r>
    <x v="393"/>
    <x v="2"/>
    <s v="core"/>
    <x v="4"/>
    <x v="1"/>
    <s v="&lt;20,001"/>
    <s v="urban"/>
    <n v="72"/>
    <n v="335.47109999999998"/>
    <n v="4025654"/>
    <n v="4025654"/>
    <n v="4025654"/>
    <n v="2008"/>
    <n v="2008"/>
    <s v="2004-2013"/>
    <s v="F"/>
    <m/>
    <s v="Religious Assembly"/>
    <m/>
    <s v="Other"/>
    <s v="Religious Worship"/>
    <s v="Other"/>
    <b v="0"/>
    <s v="Assembly / Recreation"/>
    <n v="35"/>
    <s v="Classroom"/>
    <n v="9"/>
    <s v="Kitchen"/>
    <n v="6"/>
    <n v="50"/>
    <n v="0"/>
    <n v="0"/>
    <n v="12000"/>
    <n v="12000"/>
    <n v="0"/>
    <x v="0"/>
    <n v="100"/>
    <n v="0"/>
    <n v="0"/>
    <n v="100"/>
    <n v="0"/>
    <n v="0"/>
    <n v="0"/>
    <n v="2"/>
    <n v="0"/>
    <n v="59"/>
    <s v="S"/>
    <n v="0"/>
    <n v="5393"/>
    <n v="101"/>
    <s v="&lt; 6000 HDD"/>
    <n v="100"/>
    <n v="0"/>
    <n v="0"/>
    <s v="No"/>
    <n v="82.63"/>
    <n v="82.63"/>
    <n v="82.63"/>
    <n v="82.63"/>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320"/>
    <n v="320"/>
    <n v="13"/>
    <n v="8320"/>
    <n v="30"/>
    <n v="0"/>
    <n v="0"/>
    <n v="0"/>
    <n v="100"/>
    <n v="0"/>
    <n v="0"/>
    <n v="0"/>
    <n v="0"/>
    <n v="100"/>
    <n v="0"/>
    <n v="0"/>
    <n v="0"/>
    <n v="0"/>
    <n v="2496"/>
    <n v="0"/>
    <n v="100"/>
    <n v="0"/>
    <s v="P"/>
    <n v="10"/>
    <s v="Age of Building"/>
    <n v="100"/>
    <n v="0"/>
    <n v="0"/>
    <n v="0"/>
    <n v="100"/>
    <n v="0"/>
    <n v="0"/>
    <n v="0"/>
    <n v="0"/>
    <n v="6000"/>
    <n v="100"/>
    <n v="0"/>
    <n v="0"/>
    <n v="0"/>
    <b v="1"/>
    <n v="48"/>
    <n v="100"/>
    <n v="0"/>
    <n v="0"/>
    <n v="0"/>
    <n v="1.1595009999999999"/>
    <n v="1.1595009999999999"/>
    <s v="NA"/>
    <n v="1.6670000000000001E-3"/>
    <n v="0.25033300000000003"/>
    <n v="13914.01"/>
    <s v="NA"/>
    <n v="20"/>
    <n v="3004"/>
    <n v="9.4512699999999992"/>
    <n v="10.06424"/>
    <s v="Y"/>
    <n v="70"/>
    <n v="0"/>
    <n v="0"/>
    <n v="0"/>
    <n v="86.845839999999995"/>
    <n v="72.540679999999995"/>
    <n v="93.095939999999999"/>
    <n v="0"/>
    <n v="0"/>
    <n v="0"/>
    <n v="9.8772710000000004"/>
    <n v="21.206589999999998"/>
    <n v="5.8900430000000004"/>
    <n v="0"/>
    <n v="0"/>
    <n v="0"/>
    <n v="0"/>
    <n v="0"/>
    <n v="0"/>
    <n v="0.217552"/>
    <n v="2.8789549999999999"/>
    <n v="0.23918900000000001"/>
    <n v="3.0593319999999999"/>
    <n v="3.3737759999999999"/>
    <n v="0.77482799999999996"/>
    <n v="0"/>
    <n v="0"/>
    <n v="0"/>
    <n v="0"/>
    <n v="0"/>
    <n v="0"/>
    <n v="100"/>
    <n v="100"/>
    <n v="100"/>
    <n v="0"/>
    <n v="0"/>
    <n v="0"/>
    <n v="100"/>
    <n v="100"/>
    <n v="100"/>
    <n v="0"/>
    <n v="0"/>
    <n v="0"/>
    <n v="100"/>
    <n v="100"/>
    <n v="100"/>
    <n v="0"/>
    <n v="0"/>
    <n v="0"/>
    <n v="0"/>
    <n v="0"/>
    <n v="0"/>
    <n v="0"/>
    <n v="0"/>
    <n v="0"/>
    <n v="0"/>
    <n v="0"/>
    <n v="0"/>
    <s v="NA"/>
    <s v="NA"/>
    <s v="NA"/>
    <s v="NA"/>
    <s v="NA"/>
    <s v="NA"/>
    <n v="0"/>
    <n v="0"/>
    <n v="0"/>
    <n v="37.476100000000002"/>
    <n v="47.881860000000003"/>
    <n v="37.476100000000002"/>
    <n v="56.863399999999999"/>
    <n v="48.184829999999998"/>
    <n v="56.863399999999999"/>
    <n v="5.6604999999999999"/>
    <n v="3.9333109999999998"/>
    <n v="5.6604999999999999"/>
    <s v="NA"/>
    <s v="NA"/>
    <s v="NA"/>
    <s v="NA"/>
    <s v="NA"/>
    <s v="NA"/>
    <s v="NA"/>
    <s v="NA"/>
    <s v="NA"/>
    <s v="NA"/>
    <s v="NA"/>
    <s v="NA"/>
    <n v="0"/>
    <n v="0"/>
    <n v="0"/>
    <n v="86.845839999999995"/>
    <n v="72.540679999999995"/>
    <n v="93.095939999999999"/>
    <n v="5.5067969999999997"/>
    <n v="15.422980000000001"/>
    <n v="3.2838289999999999"/>
    <n v="0"/>
    <n v="0"/>
    <n v="0"/>
    <n v="7.6473579999999997"/>
    <n v="12.036350000000001"/>
    <n v="3.620231"/>
    <s v="NA"/>
    <s v="NA"/>
    <s v="NA"/>
    <s v="NA"/>
    <s v="NA"/>
    <s v="NA"/>
    <s v="NA"/>
    <s v="NA"/>
    <s v="NA"/>
    <s v="NA"/>
    <s v="NA"/>
    <s v="NA"/>
    <s v="NA"/>
    <s v="NA"/>
    <s v="NA"/>
    <b v="0"/>
    <n v="0"/>
    <b v="0"/>
    <n v="0"/>
    <b v="0"/>
    <n v="0"/>
    <b v="0"/>
    <n v="0"/>
    <b v="1"/>
    <n v="99.782449999999997"/>
    <b v="0"/>
    <n v="0"/>
    <b v="1"/>
    <n v="0.217552"/>
    <b v="0"/>
    <n v="0"/>
    <n v="55.925429999999999"/>
    <n v="73.684209999999993"/>
    <n v="25.405200000000001"/>
    <n v="39.28096"/>
    <n v="10.52632"/>
    <n v="69.467619999999997"/>
    <n v="0"/>
    <n v="0"/>
    <n v="0"/>
    <n v="4.793609"/>
    <n v="15.78947"/>
    <n v="5.1271810000000002"/>
    <n v="0"/>
    <n v="0"/>
    <n v="0"/>
    <n v="0"/>
    <n v="0"/>
    <n v="0"/>
    <n v="0"/>
    <n v="0"/>
    <n v="0"/>
    <n v="4.793609"/>
    <n v="15.78947"/>
    <n v="5.1271810000000002"/>
    <n v="0"/>
    <n v="0"/>
    <n v="0"/>
    <n v="39.28096"/>
    <n v="10.52632"/>
    <n v="69.467619999999997"/>
    <n v="0"/>
    <n v="0"/>
    <n v="0"/>
    <n v="55.925429999999999"/>
    <n v="73.684209999999993"/>
    <n v="25.40520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9"/>
    <n v="91"/>
    <s v="Furnace"/>
    <s v="Natural Gas"/>
    <s v="None"/>
    <s v="5-9 Years"/>
    <s v="Electric Resistance"/>
    <s v="Electricity"/>
    <s v="None"/>
    <s v="5-9 Years"/>
    <s v="NA"/>
    <s v="NA"/>
    <s v="NA"/>
    <s v="NA"/>
    <s v="NA"/>
    <s v="NA"/>
    <s v="NA"/>
    <s v="NA"/>
    <s v="DX - Air"/>
    <s v="5-9 Years"/>
    <s v="DX - Air"/>
    <s v="5-9 Years"/>
    <s v="NA"/>
    <s v="NA"/>
    <s v="NA"/>
    <s v="NA"/>
    <s v="NA"/>
    <s v="NA"/>
    <s v="NA"/>
    <b v="0"/>
    <b v="0"/>
    <b v="0"/>
    <b v="0"/>
    <b v="0"/>
    <b v="1"/>
    <b v="0"/>
    <b v="0"/>
    <b v="0"/>
    <b v="0"/>
    <b v="0"/>
    <n v="114.9418"/>
    <s v="NA"/>
    <s v="NA"/>
    <n v="100"/>
    <n v="0"/>
    <n v="0"/>
    <n v="0"/>
    <n v="0"/>
    <n v="100"/>
    <n v="0"/>
    <n v="0"/>
    <s v="NA"/>
    <s v="NA"/>
    <s v="NA"/>
    <s v="NA"/>
    <s v="NA"/>
    <s v="NA"/>
    <s v="NA"/>
    <s v="NA"/>
    <s v="NA"/>
    <b v="0"/>
    <n v="0"/>
    <s v="NA"/>
    <s v="NA"/>
    <b v="1"/>
    <n v="56"/>
    <s v="CFL"/>
    <b v="0"/>
    <n v="0"/>
    <s v="NA"/>
    <s v="NA"/>
    <n v="0"/>
    <n v="0"/>
    <n v="0"/>
    <n v="1"/>
    <n v="1"/>
    <n v="0"/>
    <n v="0"/>
    <b v="0"/>
    <b v="0"/>
    <b v="0"/>
    <b v="0"/>
    <b v="1"/>
    <b v="0"/>
    <n v="800"/>
    <s v="N"/>
    <s v="N"/>
    <s v="N"/>
    <s v="N"/>
    <s v="G"/>
    <s v="N"/>
    <s v="G"/>
    <s v="NA"/>
    <s v="NA"/>
    <s v="NA"/>
    <b v="1"/>
    <s v="S"/>
    <n v="100"/>
    <n v="1"/>
    <n v="0"/>
    <n v="0"/>
    <n v="0"/>
    <n v="0"/>
    <x v="0"/>
    <n v="0"/>
    <s v="N"/>
    <n v="0"/>
    <n v="0"/>
    <n v="0"/>
    <b v="0"/>
    <b v="0"/>
    <s v="None"/>
    <b v="0"/>
    <b v="0"/>
    <s v="None"/>
    <n v="0"/>
    <n v="0"/>
    <n v="0"/>
    <n v="0"/>
    <n v="0"/>
    <n v="2"/>
    <n v="0"/>
    <n v="0"/>
    <n v="0"/>
    <n v="0"/>
    <n v="10.992610000000001"/>
    <n v="2.0007570000000001"/>
    <s v="model"/>
    <n v="131911.29999999999"/>
    <n v="24009.08"/>
    <s v="NA"/>
    <s v="NA"/>
    <s v="NA"/>
    <s v="NA"/>
    <s v="NA"/>
    <s v="NA"/>
    <s v="NA"/>
    <s v="NA"/>
    <s v="NA"/>
    <s v="NA"/>
    <s v="NA"/>
    <s v="NA"/>
    <s v="NA"/>
    <s v="NA"/>
    <s v="NA"/>
    <s v="NA"/>
    <s v="NA"/>
    <s v="NA"/>
    <s v="NA"/>
    <s v="NA"/>
    <s v="NA"/>
    <s v="NA"/>
    <s v="NA"/>
    <s v="NA"/>
    <n v="0.33211499999999999"/>
    <n v="4.2146999999999997E-2"/>
    <s v="model"/>
    <n v="3985.3789999999999"/>
    <n v="505.76130000000001"/>
    <s v="NA"/>
    <s v="NA"/>
    <s v="NA"/>
    <s v="NA"/>
    <s v="NA"/>
    <s v="NA"/>
    <s v="NA"/>
    <s v="NA"/>
    <s v="NA"/>
    <s v="NA"/>
    <s v="NA"/>
    <s v="NA"/>
    <s v="NA"/>
    <s v="NA"/>
    <s v="NA"/>
    <s v="NA"/>
    <s v="NA"/>
    <s v="NA"/>
    <s v="NA"/>
    <s v="NA"/>
    <s v="NA"/>
    <s v="NA"/>
    <s v="NA"/>
    <s v="NA"/>
  </r>
  <r>
    <x v="394"/>
    <x v="2"/>
    <s v="core"/>
    <x v="11"/>
    <x v="1"/>
    <s v="5,001+"/>
    <s v="urban"/>
    <n v="16"/>
    <n v="97.814350000000005"/>
    <n v="3625391"/>
    <n v="3625391"/>
    <n v="3625391"/>
    <n v="2008"/>
    <n v="2008"/>
    <s v="2004-2013"/>
    <s v="F"/>
    <m/>
    <s v="Grocery (&gt; 5000sf)"/>
    <m/>
    <s v="Grocery"/>
    <s v="Food Sales"/>
    <s v="Supermarket"/>
    <b v="1"/>
    <s v="Sales"/>
    <n v="72.350530000000006"/>
    <s v="Storage - Low Bay"/>
    <n v="15.66803"/>
    <s v="Kitchen"/>
    <n v="9.2164900000000003"/>
    <n v="0"/>
    <n v="0"/>
    <n v="0"/>
    <n v="37064"/>
    <n v="37064"/>
    <n v="0"/>
    <x v="1"/>
    <n v="100"/>
    <n v="0"/>
    <n v="100"/>
    <n v="100"/>
    <n v="100"/>
    <n v="0"/>
    <n v="0"/>
    <n v="2"/>
    <n v="0"/>
    <n v="104"/>
    <s v="S"/>
    <n v="0"/>
    <n v="4756"/>
    <n v="174"/>
    <s v="&lt; 6000 HDD"/>
    <n v="50"/>
    <n v="50"/>
    <n v="1"/>
    <s v="No"/>
    <n v="114.5121"/>
    <n v="114.5121"/>
    <n v="114.771"/>
    <n v="114.5121"/>
    <n v="1"/>
    <n v="1"/>
    <n v="0"/>
    <s v="80-119 Hrs/Wk"/>
    <n v="52"/>
    <b v="1"/>
    <b v="1"/>
    <b v="0"/>
    <b v="0"/>
    <b v="0"/>
    <b v="0"/>
    <b v="0"/>
    <b v="0"/>
    <b v="0"/>
    <b v="1"/>
    <b v="0"/>
    <b v="0"/>
    <s v="NA"/>
    <s v="Yes"/>
    <n v="5"/>
    <n v="100"/>
    <s v="No"/>
    <s v="Yes"/>
    <n v="5"/>
    <n v="100"/>
    <s v="No"/>
    <s v="Yes"/>
    <n v="5"/>
    <n v="100"/>
    <s v="No"/>
    <s v="Yes"/>
    <n v="5"/>
    <n v="100"/>
    <s v="No"/>
    <s v="Yes"/>
    <n v="5"/>
    <n v="100"/>
    <s v="No"/>
    <s v="Yes"/>
    <n v="5"/>
    <n v="100"/>
    <s v="No"/>
    <s v="Yes"/>
    <n v="5"/>
    <n v="100"/>
    <s v="No"/>
    <s v="Yes"/>
    <n v="5"/>
    <n v="100"/>
    <s v="No"/>
    <n v="760"/>
    <n v="0"/>
    <n v="20"/>
    <n v="30400"/>
    <n v="20"/>
    <n v="0"/>
    <n v="0"/>
    <n v="0"/>
    <n v="0"/>
    <n v="0"/>
    <n v="100"/>
    <n v="0"/>
    <n v="0"/>
    <n v="0"/>
    <n v="0"/>
    <n v="100"/>
    <n v="0"/>
    <n v="0"/>
    <n v="6080"/>
    <n v="0"/>
    <n v="100"/>
    <n v="0"/>
    <s v="S"/>
    <n v="0"/>
    <s v="Age of Building"/>
    <n v="100"/>
    <n v="0"/>
    <n v="0"/>
    <n v="0"/>
    <n v="0"/>
    <n v="100"/>
    <n v="0"/>
    <n v="0"/>
    <n v="0"/>
    <n v="36144"/>
    <n v="100"/>
    <n v="0"/>
    <n v="0"/>
    <n v="0"/>
    <b v="1"/>
    <n v="1900"/>
    <n v="100"/>
    <n v="0"/>
    <n v="0"/>
    <n v="0"/>
    <n v="1.0734600000000001"/>
    <n v="1.0734600000000001"/>
    <s v="NA"/>
    <n v="9.9288000000000001E-2"/>
    <n v="0.235294"/>
    <n v="39786.720000000001"/>
    <s v="NA"/>
    <n v="3680"/>
    <n v="8720.9249999999993"/>
    <n v="10.213570000000001"/>
    <n v="19.20374"/>
    <s v="Y"/>
    <n v="15"/>
    <n v="0"/>
    <n v="0"/>
    <n v="0"/>
    <n v="54.890149999999998"/>
    <n v="66.832809999999995"/>
    <n v="66.648210000000006"/>
    <n v="0"/>
    <n v="0"/>
    <n v="0"/>
    <n v="0.55334099999999997"/>
    <n v="1.882549"/>
    <n v="0.373755"/>
    <n v="0"/>
    <n v="0"/>
    <n v="0"/>
    <n v="24.334420000000001"/>
    <n v="7.7013379999999998"/>
    <n v="27.176850000000002"/>
    <n v="0"/>
    <n v="0"/>
    <n v="0"/>
    <n v="20.222090000000001"/>
    <n v="22.932870000000001"/>
    <n v="5.8011900000000001"/>
    <n v="0"/>
    <n v="0.65042599999999995"/>
    <n v="0"/>
    <n v="0"/>
    <n v="0"/>
    <n v="0"/>
    <n v="100"/>
    <n v="100"/>
    <n v="100"/>
    <n v="0"/>
    <n v="0"/>
    <n v="0"/>
    <n v="100"/>
    <n v="100"/>
    <n v="100"/>
    <n v="0"/>
    <n v="0"/>
    <n v="0"/>
    <n v="0"/>
    <n v="0"/>
    <n v="0"/>
    <n v="0"/>
    <n v="0"/>
    <n v="0"/>
    <n v="100"/>
    <n v="100"/>
    <n v="100"/>
    <n v="0"/>
    <n v="0"/>
    <n v="0"/>
    <n v="0"/>
    <n v="0"/>
    <n v="0"/>
    <n v="0"/>
    <n v="0"/>
    <n v="0"/>
    <n v="100"/>
    <n v="100"/>
    <n v="100"/>
    <n v="12.8521"/>
    <n v="22.44464"/>
    <n v="12.8521"/>
    <n v="83.832949999999997"/>
    <n v="75.563400000000001"/>
    <n v="83.832949999999997"/>
    <n v="3.3149459999999999"/>
    <n v="1.9919659999999999"/>
    <n v="3.3149459999999999"/>
    <n v="0"/>
    <n v="0"/>
    <n v="0"/>
    <s v="NA"/>
    <s v="NA"/>
    <s v="NA"/>
    <s v="NA"/>
    <s v="NA"/>
    <s v="NA"/>
    <s v="NA"/>
    <s v="NA"/>
    <s v="NA"/>
    <s v="NA"/>
    <s v="NA"/>
    <s v="NA"/>
    <n v="0"/>
    <n v="0"/>
    <n v="0"/>
    <n v="54.890149999999998"/>
    <n v="66.832809999999995"/>
    <n v="66.648210000000006"/>
    <n v="0"/>
    <n v="0"/>
    <n v="0"/>
    <n v="20.222090000000001"/>
    <n v="22.932870000000001"/>
    <n v="5.8011900000000001"/>
    <n v="24.88776"/>
    <n v="10.234310000000001"/>
    <n v="27.550599999999999"/>
    <s v="NA"/>
    <s v="NA"/>
    <s v="NA"/>
    <s v="NA"/>
    <s v="NA"/>
    <s v="NA"/>
    <s v="NA"/>
    <s v="NA"/>
    <s v="NA"/>
    <s v="NA"/>
    <s v="NA"/>
    <s v="NA"/>
    <s v="NA"/>
    <s v="NA"/>
    <s v="NA"/>
    <b v="0"/>
    <n v="0"/>
    <b v="0"/>
    <n v="0"/>
    <b v="0"/>
    <n v="0"/>
    <b v="1"/>
    <n v="1.1871670000000001"/>
    <b v="1"/>
    <n v="22.707619999999999"/>
    <b v="0"/>
    <n v="0"/>
    <b v="0"/>
    <n v="0"/>
    <b v="1"/>
    <n v="76.10521"/>
    <n v="0"/>
    <n v="0"/>
    <n v="0"/>
    <n v="83.794700000000006"/>
    <n v="21.428570000000001"/>
    <n v="85.849779999999996"/>
    <n v="0"/>
    <n v="0"/>
    <n v="0"/>
    <n v="16.205300000000001"/>
    <n v="78.571430000000007"/>
    <n v="14.150219999999999"/>
    <n v="0"/>
    <n v="0"/>
    <n v="0"/>
    <n v="0"/>
    <n v="0"/>
    <n v="0"/>
    <n v="0"/>
    <n v="0"/>
    <n v="0"/>
    <n v="6.0572900000000001"/>
    <n v="67.857140000000001"/>
    <n v="3.7533300000000001"/>
    <n v="0"/>
    <n v="0"/>
    <n v="0"/>
    <n v="93.942710000000005"/>
    <n v="32.142859999999999"/>
    <n v="96.246669999999995"/>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one"/>
    <s v="A"/>
    <s v="N"/>
    <n v="7.5"/>
    <s v="NA"/>
    <n v="0"/>
    <n v="100"/>
    <s v="Furnace"/>
    <s v="Natural Gas"/>
    <s v="None"/>
    <s v="5-9 Years"/>
    <s v="Furnace"/>
    <s v="Natural Gas"/>
    <s v="None"/>
    <s v="5-9 Years"/>
    <s v="NA"/>
    <s v="NA"/>
    <s v="NA"/>
    <s v="NA"/>
    <s v="NA"/>
    <s v="NA"/>
    <s v="NA"/>
    <s v="NA"/>
    <s v="DX - Air"/>
    <s v="5-9 Years"/>
    <s v="DX - Air"/>
    <s v="5-9 Years"/>
    <s v="NA"/>
    <s v="NA"/>
    <s v="NA"/>
    <s v="NA"/>
    <s v="NA"/>
    <s v="NA"/>
    <s v="NA"/>
    <b v="1"/>
    <b v="0"/>
    <b v="0"/>
    <b v="0"/>
    <b v="1"/>
    <b v="0"/>
    <b v="0"/>
    <b v="0"/>
    <b v="0"/>
    <b v="1"/>
    <b v="1"/>
    <n v="295.35399999999998"/>
    <n v="5.7861099999999999"/>
    <n v="6"/>
    <n v="100"/>
    <n v="0"/>
    <n v="0"/>
    <n v="0"/>
    <n v="0"/>
    <n v="0"/>
    <n v="72.91386"/>
    <n v="27.08614"/>
    <n v="50"/>
    <n v="50"/>
    <n v="0"/>
    <s v="Unknown"/>
    <s v="Yes"/>
    <s v="Space Heating/Reheat"/>
    <s v="Air-cooled"/>
    <s v="Yes"/>
    <s v="Shaded Pole"/>
    <b v="1"/>
    <n v="271"/>
    <n v="42.435420000000001"/>
    <s v="T8"/>
    <b v="1"/>
    <n v="1716"/>
    <s v="T8"/>
    <b v="0"/>
    <n v="0"/>
    <s v="NA"/>
    <s v="NA"/>
    <n v="0"/>
    <n v="0"/>
    <n v="0"/>
    <n v="0"/>
    <n v="0"/>
    <n v="0"/>
    <n v="3"/>
    <b v="0"/>
    <b v="0"/>
    <b v="0"/>
    <b v="1"/>
    <b v="0"/>
    <b v="0"/>
    <n v="3066"/>
    <s v="N"/>
    <s v="E"/>
    <s v="N"/>
    <s v="N"/>
    <s v="E"/>
    <s v="E"/>
    <s v="E"/>
    <n v="1"/>
    <n v="1"/>
    <n v="1"/>
    <s v="NA"/>
    <s v="NA"/>
    <s v="NA"/>
    <s v="NA"/>
    <s v="NA"/>
    <n v="0"/>
    <n v="0"/>
    <n v="0"/>
    <x v="1"/>
    <s v="NA"/>
    <s v="NA"/>
    <n v="0"/>
    <n v="0"/>
    <n v="0"/>
    <s v="NA"/>
    <s v="NA"/>
    <s v="NA"/>
    <s v="NA"/>
    <s v="NA"/>
    <s v="NA"/>
    <n v="6"/>
    <n v="0"/>
    <n v="0"/>
    <n v="0"/>
    <n v="0"/>
    <n v="3"/>
    <n v="0"/>
    <n v="0"/>
    <n v="0"/>
    <n v="0"/>
    <n v="35.112310000000001"/>
    <n v="38.993429999999996"/>
    <s v="actual"/>
    <n v="1301403"/>
    <n v="1445253"/>
    <n v="102623.8"/>
    <n v="93818.67"/>
    <n v="103263.4"/>
    <n v="100739.3"/>
    <n v="107666.6"/>
    <n v="111090.7"/>
    <n v="121960"/>
    <n v="124634.7"/>
    <n v="115264.7"/>
    <n v="111450"/>
    <n v="103552.5"/>
    <n v="105338.2"/>
    <n v="113574.5"/>
    <n v="102583.4"/>
    <n v="113574.5"/>
    <n v="109910.8"/>
    <n v="116057.4"/>
    <n v="116118"/>
    <n v="148334.6"/>
    <n v="161369.60000000001"/>
    <n v="126670.1"/>
    <n v="113574.5"/>
    <n v="109910.8"/>
    <n v="113574.5"/>
    <n v="1.3971370000000001"/>
    <n v="1.329124"/>
    <s v="actual"/>
    <n v="51783.48"/>
    <n v="49262.65"/>
    <n v="6162.4989999999998"/>
    <n v="4904.7190000000001"/>
    <n v="4903.2849999999999"/>
    <n v="4100.723"/>
    <n v="3580.6959999999999"/>
    <n v="3224.0129999999999"/>
    <n v="2791.9940000000001"/>
    <n v="2746.3530000000001"/>
    <n v="3209.2809999999999"/>
    <n v="4473.5540000000001"/>
    <n v="5372.6490000000003"/>
    <n v="6313.7129999999997"/>
    <n v="5757.7259999999997"/>
    <n v="4923.6949999999997"/>
    <n v="5043.3310000000001"/>
    <n v="4307.143"/>
    <n v="3646.1909999999998"/>
    <n v="2932.6109999999999"/>
    <n v="2574.5990000000002"/>
    <n v="2538.4270000000001"/>
    <n v="2891.9180000000001"/>
    <n v="4003.3890000000001"/>
    <n v="4881.3720000000003"/>
    <n v="5762.2470000000003"/>
  </r>
  <r>
    <x v="395"/>
    <x v="2"/>
    <s v="core"/>
    <x v="1"/>
    <x v="0"/>
    <s v="&lt;50,001"/>
    <s v="urban"/>
    <n v="59"/>
    <n v="127.1157"/>
    <n v="574562.80000000005"/>
    <n v="574562.80000000005"/>
    <n v="574562.80000000005"/>
    <n v="1973"/>
    <n v="1973"/>
    <s v="Pre-1980"/>
    <s v="F"/>
    <m/>
    <s v="Other K-12 School"/>
    <s v="Day Care"/>
    <s v="School"/>
    <s v="Education"/>
    <s v="K-12"/>
    <b v="0"/>
    <s v="Classroom"/>
    <n v="86"/>
    <s v="Office"/>
    <n v="4"/>
    <s v="Kitchen"/>
    <n v="3"/>
    <n v="7"/>
    <n v="0"/>
    <n v="0"/>
    <n v="4520"/>
    <n v="4520"/>
    <n v="0"/>
    <x v="4"/>
    <n v="100"/>
    <n v="0"/>
    <n v="100"/>
    <n v="100"/>
    <n v="100"/>
    <n v="0"/>
    <n v="0"/>
    <n v="1"/>
    <n v="0"/>
    <n v="10"/>
    <s v="S"/>
    <n v="0"/>
    <n v="4650"/>
    <n v="167"/>
    <s v="&lt; 6000 HDD"/>
    <n v="0"/>
    <n v="100"/>
    <n v="1"/>
    <s v="No"/>
    <n v="25"/>
    <n v="77.5"/>
    <n v="77.5"/>
    <n v="77.5"/>
    <n v="0"/>
    <n v="0"/>
    <n v="0"/>
    <s v="&lt; 40 Hrs/Wk"/>
    <n v="52"/>
    <b v="1"/>
    <b v="1"/>
    <b v="0"/>
    <b v="0"/>
    <b v="0"/>
    <b v="0"/>
    <b v="0"/>
    <b v="0"/>
    <b v="0"/>
    <s v="NA"/>
    <s v="NA"/>
    <s v="NA"/>
    <s v="NA"/>
    <s v="Yes"/>
    <n v="5"/>
    <n v="75"/>
    <s v="No"/>
    <s v="Yes"/>
    <n v="5"/>
    <n v="75"/>
    <s v="No"/>
    <s v="No"/>
    <s v="NA"/>
    <s v="NA"/>
    <s v="No"/>
    <s v="Yes"/>
    <n v="1"/>
    <n v="100"/>
    <s v="No"/>
    <s v="No"/>
    <s v="NA"/>
    <s v="NA"/>
    <s v="No"/>
    <s v="No"/>
    <s v="NA"/>
    <s v="NA"/>
    <s v="No"/>
    <s v="No"/>
    <s v="NA"/>
    <s v="NA"/>
    <s v="Yes"/>
    <s v="Yes"/>
    <n v="22"/>
    <n v="100"/>
    <s v="No"/>
    <n v="306"/>
    <n v="0"/>
    <n v="8"/>
    <n v="2448"/>
    <n v="30"/>
    <n v="0"/>
    <n v="0"/>
    <n v="100"/>
    <n v="0"/>
    <n v="0"/>
    <n v="0"/>
    <n v="0"/>
    <n v="0"/>
    <n v="0"/>
    <n v="0"/>
    <n v="100"/>
    <n v="0"/>
    <n v="0"/>
    <n v="734.4"/>
    <n v="100"/>
    <n v="0"/>
    <n v="0"/>
    <s v="P"/>
    <n v="50"/>
    <s v="Unknown"/>
    <n v="100"/>
    <n v="0"/>
    <n v="0"/>
    <n v="0"/>
    <n v="100"/>
    <n v="0"/>
    <n v="0"/>
    <n v="0"/>
    <n v="0"/>
    <n v="4858.7"/>
    <n v="0"/>
    <n v="100"/>
    <n v="0"/>
    <n v="0"/>
    <b v="0"/>
    <n v="0"/>
    <n v="100"/>
    <n v="0"/>
    <n v="0"/>
    <n v="0"/>
    <n v="0.78006799999999998"/>
    <n v="0.78006799999999998"/>
    <s v="NA"/>
    <n v="0"/>
    <n v="0.108407"/>
    <n v="3525.9059999999999"/>
    <s v="NA"/>
    <n v="0"/>
    <n v="490"/>
    <n v="8"/>
    <n v="8"/>
    <s v="Y"/>
    <n v="0"/>
    <n v="0"/>
    <n v="0"/>
    <n v="0"/>
    <n v="61.26061"/>
    <n v="55.786859999999997"/>
    <n v="68.73442"/>
    <n v="19.41141"/>
    <n v="21.364529999999998"/>
    <n v="21.779610000000002"/>
    <n v="12.14911"/>
    <n v="11.26022"/>
    <n v="7.5829329999999997"/>
    <n v="0"/>
    <n v="0"/>
    <n v="0"/>
    <n v="0"/>
    <n v="0"/>
    <n v="0"/>
    <n v="0"/>
    <n v="0"/>
    <n v="0"/>
    <n v="7.1788650000000001"/>
    <n v="11.58839"/>
    <n v="1.9030309999999999"/>
    <n v="0"/>
    <n v="0"/>
    <n v="0"/>
    <n v="0"/>
    <n v="0"/>
    <n v="0"/>
    <n v="100"/>
    <n v="100"/>
    <n v="100"/>
    <n v="100"/>
    <n v="100"/>
    <n v="100"/>
    <n v="0"/>
    <n v="0"/>
    <n v="0"/>
    <n v="0"/>
    <n v="0"/>
    <n v="0"/>
    <n v="100"/>
    <n v="100"/>
    <n v="100"/>
    <n v="0"/>
    <n v="0"/>
    <n v="0"/>
    <n v="0"/>
    <n v="0"/>
    <n v="0"/>
    <n v="0"/>
    <n v="0"/>
    <n v="0"/>
    <n v="0"/>
    <n v="0"/>
    <n v="0"/>
    <s v="NA"/>
    <s v="NA"/>
    <s v="NA"/>
    <s v="NA"/>
    <s v="NA"/>
    <s v="NA"/>
    <n v="0"/>
    <n v="0"/>
    <n v="0"/>
    <n v="8.5675059999999998"/>
    <n v="14.69708"/>
    <n v="8.5675059999999998"/>
    <n v="0"/>
    <n v="0"/>
    <n v="0"/>
    <n v="91.432490000000001"/>
    <n v="85.30292"/>
    <n v="91.432490000000001"/>
    <n v="0"/>
    <n v="0"/>
    <n v="0"/>
    <n v="100"/>
    <n v="100"/>
    <n v="100"/>
    <n v="0"/>
    <n v="0"/>
    <n v="0"/>
    <n v="0"/>
    <n v="0"/>
    <n v="0"/>
    <n v="0"/>
    <n v="0"/>
    <n v="0"/>
    <n v="80.672030000000007"/>
    <n v="77.151380000000003"/>
    <n v="90.514039999999994"/>
    <n v="0"/>
    <n v="0"/>
    <n v="0"/>
    <n v="0"/>
    <n v="0"/>
    <n v="0"/>
    <n v="19.327970000000001"/>
    <n v="22.84862"/>
    <n v="9.4859639999999992"/>
    <s v="NA"/>
    <s v="NA"/>
    <s v="NA"/>
    <s v="NA"/>
    <s v="NA"/>
    <s v="NA"/>
    <s v="NA"/>
    <s v="NA"/>
    <s v="NA"/>
    <s v="NA"/>
    <s v="NA"/>
    <s v="NA"/>
    <s v="NA"/>
    <s v="NA"/>
    <s v="NA"/>
    <b v="0"/>
    <n v="0"/>
    <b v="0"/>
    <n v="0"/>
    <b v="0"/>
    <n v="0"/>
    <b v="0"/>
    <n v="0"/>
    <b v="1"/>
    <n v="100"/>
    <b v="0"/>
    <n v="0"/>
    <b v="0"/>
    <n v="0"/>
    <b v="0"/>
    <n v="0"/>
    <n v="0"/>
    <n v="0"/>
    <n v="0"/>
    <n v="38.775509999999997"/>
    <n v="33.333329999999997"/>
    <n v="71.144810000000007"/>
    <n v="0"/>
    <n v="0"/>
    <n v="0"/>
    <n v="61.224490000000003"/>
    <n v="66.666669999999996"/>
    <n v="28.85519"/>
    <n v="0"/>
    <n v="0"/>
    <n v="0"/>
    <n v="0"/>
    <n v="0"/>
    <n v="0"/>
    <n v="0"/>
    <n v="0"/>
    <n v="0"/>
    <n v="0"/>
    <n v="0"/>
    <n v="0"/>
    <n v="0"/>
    <n v="0"/>
    <n v="0"/>
    <n v="38.775509999999997"/>
    <n v="33.333329999999997"/>
    <n v="71.144810000000007"/>
    <n v="0"/>
    <n v="0"/>
    <n v="0"/>
    <n v="61.224490000000003"/>
    <n v="66.666669999999996"/>
    <n v="28.85519"/>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None"/>
    <s v="NA"/>
    <s v="NA"/>
    <s v="NA"/>
    <s v="NA"/>
    <s v="NA"/>
    <s v="NA"/>
    <s v="NA"/>
    <s v="NA"/>
    <s v="NA"/>
    <s v="NA"/>
    <s v="NA"/>
    <s v="DX - Air"/>
    <s v="0-4 Years"/>
    <s v="None"/>
    <s v="NA"/>
    <s v="NA"/>
    <s v="NA"/>
    <s v="NA"/>
    <s v="NA"/>
    <s v="NA"/>
    <s v="NA"/>
    <s v="NA"/>
    <b v="0"/>
    <b v="0"/>
    <b v="0"/>
    <b v="0"/>
    <b v="1"/>
    <b v="0"/>
    <b v="0"/>
    <b v="0"/>
    <b v="0"/>
    <b v="0"/>
    <b v="0"/>
    <n v="27.295999999999999"/>
    <n v="14"/>
    <n v="14"/>
    <n v="100"/>
    <n v="0"/>
    <n v="0"/>
    <n v="0"/>
    <n v="0"/>
    <n v="100"/>
    <n v="0"/>
    <n v="0"/>
    <s v="NA"/>
    <s v="NA"/>
    <s v="NA"/>
    <s v="NA"/>
    <s v="NA"/>
    <s v="NA"/>
    <s v="NA"/>
    <s v="NA"/>
    <s v="NA"/>
    <s v="NA"/>
    <s v="NA"/>
    <s v="NA"/>
    <s v="NA"/>
    <s v="NA"/>
    <s v="NA"/>
    <s v="NA"/>
    <s v="NA"/>
    <s v="NA"/>
    <s v="NA"/>
    <s v="NA"/>
    <n v="0"/>
    <n v="0"/>
    <n v="0"/>
    <n v="0"/>
    <n v="0"/>
    <n v="0"/>
    <n v="0"/>
    <b v="0"/>
    <b v="0"/>
    <b v="0"/>
    <b v="0"/>
    <b v="1"/>
    <b v="0"/>
    <n v="113"/>
    <s v="N"/>
    <s v="N"/>
    <s v="N"/>
    <s v="N"/>
    <s v="E"/>
    <s v="N"/>
    <s v="E"/>
    <s v="NA"/>
    <s v="NA"/>
    <s v="NA"/>
    <b v="1"/>
    <s v="S"/>
    <n v="100"/>
    <n v="1"/>
    <n v="0"/>
    <n v="0"/>
    <n v="0"/>
    <n v="0"/>
    <x v="0"/>
    <n v="0"/>
    <s v="N"/>
    <n v="0"/>
    <n v="0"/>
    <n v="0"/>
    <b v="0"/>
    <b v="0"/>
    <s v="None"/>
    <b v="0"/>
    <b v="0"/>
    <s v="None"/>
    <n v="0"/>
    <n v="1"/>
    <n v="0"/>
    <n v="0"/>
    <n v="1"/>
    <n v="1"/>
    <n v="0"/>
    <n v="0"/>
    <n v="0"/>
    <n v="0"/>
    <n v="6.5404059999999999"/>
    <n v="6.3101469999999997"/>
    <s v="actual"/>
    <n v="29562.639999999999"/>
    <n v="28521.86"/>
    <n v="2928.3620000000001"/>
    <n v="2540.357"/>
    <n v="2648.433"/>
    <n v="2299.355"/>
    <n v="2169.355"/>
    <n v="2332"/>
    <n v="2693.4839999999999"/>
    <n v="2704.8490000000002"/>
    <n v="2299.3220000000001"/>
    <n v="2239.4070000000002"/>
    <n v="2327.2710000000002"/>
    <n v="2380.4409999999998"/>
    <n v="2736.402"/>
    <n v="2385.9630000000002"/>
    <n v="2509.3629999999998"/>
    <n v="2255.029"/>
    <n v="2143.04"/>
    <n v="2047.837"/>
    <n v="2428.096"/>
    <n v="2509.02"/>
    <n v="2059.5129999999999"/>
    <n v="2252.4850000000001"/>
    <n v="2457.4180000000001"/>
    <n v="2737.6990000000001"/>
    <n v="0.73094599999999998"/>
    <n v="0.83109500000000003"/>
    <s v="actual"/>
    <n v="3303.875"/>
    <n v="3756.5479999999998"/>
    <n v="601.19569999999999"/>
    <n v="468.9554"/>
    <n v="392.3886"/>
    <n v="247.4315"/>
    <n v="143.79589999999999"/>
    <n v="51.870600000000003"/>
    <n v="12.894880000000001"/>
    <n v="7.637683"/>
    <n v="70.595870000000005"/>
    <n v="293.47250000000003"/>
    <n v="500.0924"/>
    <n v="513.54359999999997"/>
    <n v="601.04780000000005"/>
    <n v="489.56310000000002"/>
    <n v="459.67230000000001"/>
    <n v="336.87759999999997"/>
    <n v="213.27500000000001"/>
    <n v="104.2139"/>
    <n v="37.161549999999998"/>
    <n v="38.777270000000001"/>
    <n v="111.4847"/>
    <n v="299.71600000000001"/>
    <n v="462.90370000000001"/>
    <n v="601.85559999999998"/>
  </r>
  <r>
    <x v="396"/>
    <x v="2"/>
    <s v="core"/>
    <x v="9"/>
    <x v="1"/>
    <s v="All Sizes"/>
    <s v="urban"/>
    <n v="38"/>
    <n v="194.7627"/>
    <n v="3447690"/>
    <n v="3447690"/>
    <n v="1137738"/>
    <n v="2007"/>
    <n v="2007"/>
    <s v="2004-2013"/>
    <s v="F"/>
    <m/>
    <s v="Warehouse, Distribution"/>
    <m/>
    <s v="Warehouse"/>
    <s v="Warehouse and Storage"/>
    <s v="Warehouse"/>
    <b v="0"/>
    <s v="Warehouse - High Bay"/>
    <n v="67"/>
    <s v="Office"/>
    <n v="33"/>
    <s v="NA"/>
    <n v="0"/>
    <n v="0"/>
    <n v="0"/>
    <n v="0"/>
    <n v="17702"/>
    <n v="17702"/>
    <n v="0"/>
    <x v="0"/>
    <n v="100"/>
    <n v="0"/>
    <n v="100"/>
    <n v="33"/>
    <n v="100"/>
    <n v="0"/>
    <n v="0"/>
    <n v="2"/>
    <n v="0"/>
    <n v="27"/>
    <s v="S"/>
    <n v="0"/>
    <n v="4624"/>
    <n v="219"/>
    <s v="&lt; 6000 HDD"/>
    <n v="0"/>
    <n v="100"/>
    <n v="1"/>
    <s v="No"/>
    <n v="42.5"/>
    <n v="40"/>
    <n v="70"/>
    <n v="50"/>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510"/>
    <n v="232"/>
    <n v="30"/>
    <n v="22260"/>
    <n v="4.6399999999999997"/>
    <n v="0"/>
    <n v="100"/>
    <n v="0"/>
    <n v="0"/>
    <n v="0"/>
    <n v="0"/>
    <n v="0"/>
    <n v="0"/>
    <n v="0"/>
    <n v="0"/>
    <n v="100"/>
    <n v="0"/>
    <n v="0"/>
    <n v="1032.864"/>
    <n v="0"/>
    <n v="100"/>
    <n v="0"/>
    <s v="P"/>
    <n v="30"/>
    <s v="Age of Building"/>
    <n v="100"/>
    <n v="0"/>
    <n v="0"/>
    <n v="0"/>
    <n v="100"/>
    <n v="0"/>
    <n v="0"/>
    <n v="0"/>
    <n v="0"/>
    <n v="16082"/>
    <n v="100"/>
    <n v="0"/>
    <n v="0"/>
    <n v="0"/>
    <b v="1"/>
    <n v="300"/>
    <n v="100"/>
    <n v="0"/>
    <n v="0"/>
    <n v="0"/>
    <n v="0.78751499999999997"/>
    <n v="0.78751499999999997"/>
    <s v="NA"/>
    <n v="0"/>
    <n v="7.4285000000000004E-2"/>
    <n v="13940.58"/>
    <s v="NA"/>
    <n v="0"/>
    <n v="1315"/>
    <n v="12.899570000000001"/>
    <n v="15.861829999999999"/>
    <s v="Y"/>
    <s v="NA"/>
    <n v="0"/>
    <n v="0"/>
    <n v="0"/>
    <n v="65.518630000000002"/>
    <n v="85.212040000000002"/>
    <n v="68.271450000000002"/>
    <n v="0"/>
    <n v="0"/>
    <n v="0"/>
    <n v="0"/>
    <n v="0"/>
    <n v="0"/>
    <n v="0"/>
    <n v="0"/>
    <n v="0"/>
    <n v="32.629060000000003"/>
    <n v="10.56283"/>
    <n v="31.27253"/>
    <n v="0"/>
    <n v="0"/>
    <n v="0"/>
    <n v="1.8523050000000001"/>
    <n v="4.2251310000000002"/>
    <n v="0.45601999999999998"/>
    <n v="0"/>
    <n v="0"/>
    <n v="0"/>
    <n v="0"/>
    <n v="0"/>
    <n v="0"/>
    <n v="100"/>
    <n v="100"/>
    <n v="100"/>
    <s v="NA"/>
    <s v="NA"/>
    <s v="NA"/>
    <s v="NA"/>
    <s v="NA"/>
    <s v="NA"/>
    <n v="100"/>
    <n v="100"/>
    <n v="100"/>
    <n v="0"/>
    <n v="0"/>
    <n v="0"/>
    <n v="0"/>
    <n v="0"/>
    <n v="0"/>
    <n v="0"/>
    <n v="0"/>
    <n v="0"/>
    <n v="0"/>
    <n v="0"/>
    <n v="0"/>
    <n v="0"/>
    <n v="0"/>
    <n v="0"/>
    <n v="0"/>
    <n v="0"/>
    <n v="0"/>
    <n v="100"/>
    <n v="100"/>
    <n v="100"/>
    <n v="0"/>
    <n v="0"/>
    <n v="0"/>
    <n v="0"/>
    <n v="0"/>
    <n v="0"/>
    <n v="0"/>
    <n v="0"/>
    <n v="0"/>
    <n v="100"/>
    <n v="100"/>
    <n v="100"/>
    <s v="NA"/>
    <s v="NA"/>
    <s v="NA"/>
    <s v="NA"/>
    <s v="NA"/>
    <s v="NA"/>
    <s v="NA"/>
    <s v="NA"/>
    <s v="NA"/>
    <s v="NA"/>
    <s v="NA"/>
    <s v="NA"/>
    <n v="32.629060000000003"/>
    <n v="10.56283"/>
    <n v="31.27253"/>
    <n v="65.518630000000002"/>
    <n v="85.212040000000002"/>
    <n v="68.271450000000002"/>
    <n v="1.8523050000000001"/>
    <n v="4.2251310000000002"/>
    <n v="0.45601999999999998"/>
    <n v="0"/>
    <n v="0"/>
    <n v="0"/>
    <n v="0"/>
    <n v="0"/>
    <n v="0"/>
    <n v="0"/>
    <n v="0"/>
    <n v="0"/>
    <n v="0"/>
    <n v="0"/>
    <n v="0"/>
    <n v="0"/>
    <n v="0"/>
    <n v="0"/>
    <n v="100"/>
    <n v="100"/>
    <n v="100"/>
    <n v="0"/>
    <n v="0"/>
    <n v="0"/>
    <b v="0"/>
    <n v="0"/>
    <b v="0"/>
    <n v="0"/>
    <b v="0"/>
    <n v="0"/>
    <b v="0"/>
    <n v="0"/>
    <b v="1"/>
    <n v="100"/>
    <b v="0"/>
    <n v="0"/>
    <b v="0"/>
    <n v="0"/>
    <b v="0"/>
    <n v="0"/>
    <n v="81.749049999999997"/>
    <n v="55.55556"/>
    <n v="94.576269999999994"/>
    <n v="0"/>
    <n v="0"/>
    <n v="0"/>
    <n v="0"/>
    <n v="0"/>
    <n v="0"/>
    <n v="18.25095"/>
    <n v="44.44444"/>
    <n v="5.4237289999999998"/>
    <n v="0"/>
    <n v="0"/>
    <n v="0"/>
    <n v="0"/>
    <n v="0"/>
    <n v="0"/>
    <n v="0"/>
    <n v="0"/>
    <n v="0"/>
    <n v="0"/>
    <n v="0"/>
    <n v="0"/>
    <n v="0"/>
    <n v="0"/>
    <n v="0"/>
    <n v="81.749049999999997"/>
    <n v="55.55556"/>
    <n v="94.576269999999994"/>
    <n v="0"/>
    <n v="0"/>
    <n v="0"/>
    <n v="18.25095"/>
    <n v="44.44444"/>
    <n v="5.4237289999999998"/>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5-9 Years"/>
    <s v="Furnace"/>
    <s v="Natural Gas"/>
    <s v="None"/>
    <s v="5-9 Years"/>
    <s v="NA"/>
    <s v="NA"/>
    <s v="NA"/>
    <s v="NA"/>
    <s v="NA"/>
    <s v="NA"/>
    <s v="NA"/>
    <s v="NA"/>
    <s v="DX - Air"/>
    <s v="5-9 Years"/>
    <s v="None"/>
    <s v="NA"/>
    <s v="NA"/>
    <s v="NA"/>
    <s v="NA"/>
    <s v="NA"/>
    <s v="NA"/>
    <s v="NA"/>
    <s v="NA"/>
    <b v="0"/>
    <b v="0"/>
    <b v="0"/>
    <b v="0"/>
    <b v="0"/>
    <b v="0"/>
    <b v="0"/>
    <b v="0"/>
    <b v="0"/>
    <b v="0"/>
    <b v="0"/>
    <n v="75.099999999999994"/>
    <n v="6"/>
    <n v="6"/>
    <n v="100"/>
    <n v="0"/>
    <n v="0"/>
    <n v="0"/>
    <n v="0"/>
    <n v="0"/>
    <n v="100"/>
    <n v="0"/>
    <s v="NA"/>
    <s v="NA"/>
    <s v="NA"/>
    <s v="NA"/>
    <s v="NA"/>
    <s v="NA"/>
    <s v="NA"/>
    <s v="NA"/>
    <s v="NA"/>
    <s v="NA"/>
    <s v="NA"/>
    <s v="NA"/>
    <s v="NA"/>
    <s v="NA"/>
    <s v="NA"/>
    <s v="NA"/>
    <s v="NA"/>
    <s v="NA"/>
    <s v="NA"/>
    <s v="NA"/>
    <n v="0"/>
    <n v="0"/>
    <n v="0"/>
    <n v="0"/>
    <n v="0"/>
    <n v="0"/>
    <n v="0"/>
    <b v="0"/>
    <b v="0"/>
    <b v="0"/>
    <b v="0"/>
    <b v="0"/>
    <b v="0"/>
    <n v="0"/>
    <s v="N"/>
    <s v="N"/>
    <s v="N"/>
    <s v="N"/>
    <s v="N"/>
    <s v="N"/>
    <s v="N"/>
    <n v="0"/>
    <n v="0"/>
    <n v="0"/>
    <s v="NA"/>
    <s v="NA"/>
    <s v="NA"/>
    <s v="NA"/>
    <s v="NA"/>
    <n v="0"/>
    <n v="0"/>
    <n v="0"/>
    <x v="1"/>
    <s v="NA"/>
    <s v="NA"/>
    <n v="0"/>
    <n v="0"/>
    <n v="0"/>
    <s v="NA"/>
    <s v="NA"/>
    <s v="NA"/>
    <s v="NA"/>
    <s v="NA"/>
    <s v="NA"/>
    <n v="0"/>
    <n v="3"/>
    <n v="0"/>
    <n v="1"/>
    <n v="2"/>
    <n v="0"/>
    <n v="0"/>
    <n v="1"/>
    <n v="0"/>
    <n v="0"/>
    <n v="5.1657169999999999"/>
    <n v="7.2323370000000002"/>
    <s v="model"/>
    <n v="91443.520000000004"/>
    <n v="128026.8"/>
    <s v="NA"/>
    <s v="NA"/>
    <s v="NA"/>
    <s v="NA"/>
    <s v="NA"/>
    <s v="NA"/>
    <s v="NA"/>
    <s v="NA"/>
    <s v="NA"/>
    <s v="NA"/>
    <s v="NA"/>
    <s v="NA"/>
    <s v="NA"/>
    <s v="NA"/>
    <s v="NA"/>
    <s v="NA"/>
    <s v="NA"/>
    <s v="NA"/>
    <s v="NA"/>
    <s v="NA"/>
    <s v="NA"/>
    <s v="NA"/>
    <s v="NA"/>
    <s v="NA"/>
    <n v="9.0412000000000006E-2"/>
    <n v="0.25515100000000002"/>
    <s v="model"/>
    <n v="1600.473"/>
    <n v="4516.6769999999997"/>
    <s v="NA"/>
    <s v="NA"/>
    <s v="NA"/>
    <s v="NA"/>
    <s v="NA"/>
    <s v="NA"/>
    <s v="NA"/>
    <s v="NA"/>
    <s v="NA"/>
    <s v="NA"/>
    <s v="NA"/>
    <s v="NA"/>
    <s v="NA"/>
    <s v="NA"/>
    <s v="NA"/>
    <s v="NA"/>
    <s v="NA"/>
    <s v="NA"/>
    <s v="NA"/>
    <s v="NA"/>
    <s v="NA"/>
    <s v="NA"/>
    <s v="NA"/>
    <s v="NA"/>
  </r>
  <r>
    <x v="397"/>
    <x v="2"/>
    <s v="core"/>
    <x v="6"/>
    <x v="1"/>
    <s v="&lt;20,001"/>
    <s v="rural"/>
    <n v="24"/>
    <n v="702.05409999999995"/>
    <n v="5616433"/>
    <n v="5616433"/>
    <n v="5616433"/>
    <n v="2006"/>
    <n v="2006"/>
    <s v="2004-2013"/>
    <s v="F"/>
    <m/>
    <s v="Other Office"/>
    <s v="Office/warehouse"/>
    <s v="Office"/>
    <s v="Office"/>
    <s v="Medium Office"/>
    <b v="0"/>
    <s v="Office"/>
    <n v="45"/>
    <s v="Other"/>
    <n v="22.5"/>
    <s v="Storage - Low Bay"/>
    <n v="15"/>
    <n v="5"/>
    <n v="0"/>
    <n v="0"/>
    <n v="8000"/>
    <n v="8000"/>
    <n v="0"/>
    <x v="0"/>
    <n v="100"/>
    <n v="22.5"/>
    <n v="72.5"/>
    <n v="100"/>
    <n v="78.431370000000001"/>
    <n v="0"/>
    <n v="0"/>
    <n v="2"/>
    <n v="0"/>
    <n v="25"/>
    <s v="S"/>
    <n v="0"/>
    <n v="4994"/>
    <n v="158"/>
    <s v="&lt; 6000 HDD"/>
    <n v="0"/>
    <n v="100"/>
    <n v="4"/>
    <s v="Yes"/>
    <n v="36.25"/>
    <n v="36.25"/>
    <n v="36.25"/>
    <n v="36.25"/>
    <n v="0"/>
    <n v="0"/>
    <n v="0"/>
    <s v="&lt; 40 Hrs/Wk"/>
    <n v="52"/>
    <b v="1"/>
    <b v="0"/>
    <b v="0"/>
    <b v="0"/>
    <b v="0"/>
    <b v="0"/>
    <b v="0"/>
    <b v="0"/>
    <b v="1"/>
    <s v="NA"/>
    <s v="NA"/>
    <s v="NA"/>
    <s v="NA"/>
    <s v="No"/>
    <s v="NA"/>
    <s v="NA"/>
    <s v="Yes"/>
    <s v="No"/>
    <s v="NA"/>
    <s v="NA"/>
    <s v="Yes"/>
    <s v="No"/>
    <s v="NA"/>
    <s v="NA"/>
    <s v="No"/>
    <s v="No"/>
    <s v="NA"/>
    <s v="NA"/>
    <s v="No"/>
    <s v="No"/>
    <s v="NA"/>
    <s v="NA"/>
    <s v="No"/>
    <s v="No"/>
    <s v="NA"/>
    <s v="NA"/>
    <s v="No"/>
    <s v="No"/>
    <s v="NA"/>
    <s v="NA"/>
    <s v="No"/>
    <s v="No"/>
    <s v="NA"/>
    <s v="NA"/>
    <s v="No"/>
    <n v="280"/>
    <n v="280"/>
    <n v="12"/>
    <n v="6720"/>
    <n v="15"/>
    <n v="0"/>
    <n v="100"/>
    <n v="0"/>
    <n v="0"/>
    <n v="0"/>
    <n v="0"/>
    <n v="0"/>
    <n v="0"/>
    <n v="0"/>
    <n v="100"/>
    <n v="0"/>
    <n v="0"/>
    <n v="0"/>
    <n v="1008"/>
    <n v="0"/>
    <n v="100"/>
    <n v="0"/>
    <s v="P"/>
    <n v="0"/>
    <s v="Age of Building"/>
    <n v="100"/>
    <n v="0"/>
    <n v="0"/>
    <n v="0"/>
    <n v="0"/>
    <n v="0"/>
    <n v="0"/>
    <n v="100"/>
    <n v="0"/>
    <n v="4244.2139999999999"/>
    <n v="0"/>
    <n v="100"/>
    <n v="0"/>
    <n v="0"/>
    <b v="0"/>
    <n v="0"/>
    <n v="100"/>
    <n v="0"/>
    <n v="0"/>
    <n v="0"/>
    <n v="0.68074699999999999"/>
    <n v="0.68074699999999999"/>
    <s v="NA"/>
    <n v="0"/>
    <n v="0.31900000000000001"/>
    <n v="5445.98"/>
    <s v="NA"/>
    <n v="0"/>
    <n v="2552"/>
    <n v="9.9118429999999993"/>
    <n v="12.239850000000001"/>
    <s v="Y"/>
    <n v="100"/>
    <n v="0"/>
    <n v="0"/>
    <n v="0"/>
    <n v="99.319569999999999"/>
    <n v="95.024379999999994"/>
    <n v="99.302239999999998"/>
    <n v="0"/>
    <n v="0"/>
    <n v="0"/>
    <n v="0"/>
    <n v="0"/>
    <n v="0"/>
    <n v="0"/>
    <n v="0"/>
    <n v="0"/>
    <n v="0"/>
    <n v="0"/>
    <n v="0"/>
    <n v="0.68042999999999998"/>
    <n v="4.9756179999999999"/>
    <n v="0.69775600000000004"/>
    <n v="0"/>
    <n v="0"/>
    <n v="0"/>
    <n v="0"/>
    <n v="0"/>
    <n v="0"/>
    <n v="0"/>
    <n v="0"/>
    <n v="0"/>
    <n v="100"/>
    <n v="100"/>
    <n v="100"/>
    <s v="NA"/>
    <s v="NA"/>
    <s v="NA"/>
    <s v="NA"/>
    <s v="NA"/>
    <s v="NA"/>
    <s v="NA"/>
    <s v="NA"/>
    <s v="NA"/>
    <s v="NA"/>
    <s v="NA"/>
    <s v="NA"/>
    <s v="NA"/>
    <s v="NA"/>
    <s v="NA"/>
    <s v="NA"/>
    <s v="NA"/>
    <s v="NA"/>
    <s v="NA"/>
    <s v="NA"/>
    <s v="NA"/>
    <s v="NA"/>
    <s v="NA"/>
    <s v="NA"/>
    <s v="NA"/>
    <s v="NA"/>
    <s v="NA"/>
    <s v="NA"/>
    <s v="NA"/>
    <s v="NA"/>
    <n v="0"/>
    <n v="0"/>
    <n v="0"/>
    <n v="93.542000000000002"/>
    <n v="96.362210000000005"/>
    <n v="93.542000000000002"/>
    <n v="0"/>
    <n v="0"/>
    <n v="0"/>
    <n v="6.4579959999999996"/>
    <n v="3.637791"/>
    <n v="6.4579959999999996"/>
    <s v="NA"/>
    <s v="NA"/>
    <s v="NA"/>
    <s v="NA"/>
    <s v="NA"/>
    <s v="NA"/>
    <s v="NA"/>
    <s v="NA"/>
    <s v="NA"/>
    <s v="NA"/>
    <s v="NA"/>
    <s v="NA"/>
    <n v="0"/>
    <n v="0"/>
    <n v="0"/>
    <n v="99.319569999999999"/>
    <n v="95.024379999999994"/>
    <n v="99.302239999999998"/>
    <n v="0"/>
    <n v="0"/>
    <n v="0"/>
    <n v="0"/>
    <n v="0"/>
    <n v="0"/>
    <n v="0.68042999999999998"/>
    <n v="4.9756179999999999"/>
    <n v="0.69775600000000004"/>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100"/>
    <n v="0"/>
    <s v="Heat Pump"/>
    <s v="Electricity"/>
    <s v="None"/>
    <s v="5-9 Years"/>
    <s v="Unknown"/>
    <s v="Electricity"/>
    <s v="None"/>
    <s v="5-9 Years"/>
    <s v="NA"/>
    <s v="NA"/>
    <s v="NA"/>
    <s v="NA"/>
    <s v="NA"/>
    <s v="NA"/>
    <s v="NA"/>
    <s v="NA"/>
    <s v="DX - Water"/>
    <s v="5-9 Years"/>
    <s v="Unknown"/>
    <s v="5-9 Years"/>
    <s v="NA"/>
    <s v="NA"/>
    <s v="NA"/>
    <s v="NA"/>
    <s v="NA"/>
    <s v="NA"/>
    <s v="NA"/>
    <b v="0"/>
    <b v="0"/>
    <b v="0"/>
    <b v="0"/>
    <b v="1"/>
    <b v="0"/>
    <b v="0"/>
    <b v="1"/>
    <b v="1"/>
    <b v="1"/>
    <b v="1"/>
    <n v="27.295999999999999"/>
    <n v="9"/>
    <n v="9"/>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5"/>
    <n v="5"/>
    <n v="0"/>
    <n v="0"/>
    <n v="2"/>
    <n v="0"/>
    <n v="0"/>
    <n v="0"/>
    <n v="3.75"/>
    <n v="13.921279999999999"/>
    <n v="346.78989999999999"/>
    <s v="model"/>
    <n v="111370.3"/>
    <n v="277431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398"/>
    <x v="0"/>
    <s v="core"/>
    <x v="7"/>
    <x v="1"/>
    <s v="20,001-100,000"/>
    <s v="rural"/>
    <n v="85"/>
    <n v="140.53190000000001"/>
    <n v="4126438"/>
    <n v="4126438"/>
    <n v="4126438"/>
    <n v="2005"/>
    <n v="2005"/>
    <s v="2004-2013"/>
    <s v="F"/>
    <s v="Vocational Training"/>
    <s v="Adult/career Education"/>
    <m/>
    <s v="School"/>
    <s v="Education"/>
    <s v="University"/>
    <b v="0"/>
    <s v="Office"/>
    <n v="25"/>
    <s v="Other"/>
    <n v="15"/>
    <s v="Classroom"/>
    <n v="3"/>
    <n v="57"/>
    <n v="0"/>
    <n v="0"/>
    <n v="29363"/>
    <n v="29363"/>
    <n v="0"/>
    <x v="1"/>
    <n v="100"/>
    <n v="0"/>
    <n v="100"/>
    <n v="100"/>
    <n v="100"/>
    <n v="0"/>
    <n v="0"/>
    <n v="2"/>
    <n v="1"/>
    <n v="98"/>
    <s v="S"/>
    <n v="0"/>
    <n v="6416"/>
    <n v="419"/>
    <s v="6000-8000 HDD"/>
    <n v="100"/>
    <n v="0"/>
    <n v="0"/>
    <s v="NA"/>
    <n v="55"/>
    <n v="55"/>
    <n v="55"/>
    <n v="5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512"/>
    <n v="504"/>
    <n v="15"/>
    <n v="15240"/>
    <n v="40"/>
    <n v="50"/>
    <n v="0"/>
    <n v="0"/>
    <n v="0"/>
    <n v="0"/>
    <n v="0"/>
    <n v="50"/>
    <n v="0"/>
    <n v="100"/>
    <n v="0"/>
    <n v="0"/>
    <n v="0"/>
    <n v="0"/>
    <n v="6096"/>
    <n v="0"/>
    <n v="100"/>
    <n v="0"/>
    <s v="C"/>
    <n v="0.625"/>
    <s v="Age of Building"/>
    <n v="0"/>
    <n v="0"/>
    <n v="0"/>
    <n v="100"/>
    <n v="100"/>
    <n v="0"/>
    <n v="0"/>
    <n v="0"/>
    <n v="0"/>
    <n v="10000"/>
    <n v="100"/>
    <n v="0"/>
    <n v="0"/>
    <n v="0"/>
    <b v="0"/>
    <n v="0"/>
    <n v="0"/>
    <n v="0"/>
    <n v="0"/>
    <n v="100"/>
    <n v="0.81031900000000001"/>
    <n v="0.81031900000000001"/>
    <s v="NA"/>
    <n v="0"/>
    <n v="0.102201"/>
    <n v="23793.4"/>
    <s v="NA"/>
    <n v="0"/>
    <n v="3000.9209999999998"/>
    <n v="9.1143929999999997"/>
    <n v="10.539529999999999"/>
    <s v="Y"/>
    <n v="5"/>
    <n v="0"/>
    <n v="0"/>
    <n v="0"/>
    <n v="88.790959999999998"/>
    <n v="75.31062"/>
    <n v="92.260140000000007"/>
    <n v="0"/>
    <n v="0"/>
    <n v="0"/>
    <n v="8.6238489999999999"/>
    <n v="9.642315"/>
    <n v="4.9847840000000003"/>
    <n v="0"/>
    <n v="0"/>
    <n v="0"/>
    <n v="0"/>
    <n v="0"/>
    <n v="0"/>
    <n v="2.5851899999999999"/>
    <n v="15.04707"/>
    <n v="2.755074"/>
    <n v="0"/>
    <n v="0"/>
    <n v="0"/>
    <n v="0"/>
    <n v="0"/>
    <n v="0"/>
    <n v="0"/>
    <n v="0"/>
    <n v="0"/>
    <n v="100"/>
    <n v="100"/>
    <n v="100"/>
    <n v="0"/>
    <n v="0"/>
    <n v="0"/>
    <n v="100"/>
    <n v="100"/>
    <n v="100"/>
    <s v="NA"/>
    <s v="NA"/>
    <s v="NA"/>
    <s v="NA"/>
    <s v="NA"/>
    <s v="NA"/>
    <s v="NA"/>
    <s v="NA"/>
    <s v="NA"/>
    <s v="NA"/>
    <s v="NA"/>
    <s v="NA"/>
    <s v="NA"/>
    <s v="NA"/>
    <s v="NA"/>
    <s v="NA"/>
    <s v="NA"/>
    <s v="NA"/>
    <s v="NA"/>
    <s v="NA"/>
    <s v="NA"/>
    <s v="NA"/>
    <s v="NA"/>
    <s v="NA"/>
    <n v="4.0733439999999996"/>
    <n v="7.6139099999999997"/>
    <n v="4.0733439999999996"/>
    <n v="95.926659999999998"/>
    <n v="92.386089999999996"/>
    <n v="95.926659999999998"/>
    <n v="0"/>
    <n v="0"/>
    <n v="0"/>
    <n v="0"/>
    <n v="0"/>
    <n v="0"/>
    <s v="NA"/>
    <s v="NA"/>
    <s v="NA"/>
    <s v="NA"/>
    <s v="NA"/>
    <s v="NA"/>
    <s v="NA"/>
    <s v="NA"/>
    <s v="NA"/>
    <s v="NA"/>
    <s v="NA"/>
    <s v="NA"/>
    <n v="0"/>
    <n v="0"/>
    <n v="0"/>
    <n v="88.790959999999998"/>
    <n v="75.31062"/>
    <n v="92.260140000000007"/>
    <n v="9.6233749999999993"/>
    <n v="14.71325"/>
    <n v="6.0499929999999997"/>
    <n v="0"/>
    <n v="0"/>
    <n v="0"/>
    <n v="1.585664"/>
    <n v="9.9761299999999995"/>
    <n v="1.689865"/>
    <s v="NA"/>
    <s v="NA"/>
    <s v="NA"/>
    <s v="NA"/>
    <s v="NA"/>
    <s v="NA"/>
    <s v="NA"/>
    <s v="NA"/>
    <s v="NA"/>
    <s v="NA"/>
    <s v="NA"/>
    <s v="NA"/>
    <s v="NA"/>
    <s v="NA"/>
    <s v="NA"/>
    <b v="0"/>
    <n v="0"/>
    <b v="0"/>
    <n v="0"/>
    <b v="0"/>
    <n v="0"/>
    <b v="1"/>
    <n v="1.965735"/>
    <b v="1"/>
    <n v="98.034270000000006"/>
    <b v="0"/>
    <n v="0"/>
    <b v="0"/>
    <n v="0"/>
    <b v="0"/>
    <n v="0"/>
    <n v="0"/>
    <n v="0"/>
    <n v="0"/>
    <n v="100"/>
    <n v="80"/>
    <n v="100"/>
    <n v="0"/>
    <n v="0"/>
    <n v="0"/>
    <n v="0"/>
    <n v="20"/>
    <n v="0"/>
    <n v="0"/>
    <n v="0"/>
    <n v="0"/>
    <n v="0"/>
    <n v="0"/>
    <n v="0"/>
    <n v="0"/>
    <n v="0"/>
    <n v="0"/>
    <n v="0"/>
    <n v="0"/>
    <n v="0"/>
    <n v="0"/>
    <n v="0"/>
    <n v="0"/>
    <n v="100"/>
    <n v="80"/>
    <n v="100"/>
    <n v="0"/>
    <n v="0"/>
    <n v="0"/>
    <n v="0"/>
    <n v="0"/>
    <n v="0"/>
    <n v="0"/>
    <n v="2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VAV"/>
    <s v="none"/>
    <s v="Variable Air Volume"/>
    <s v="A"/>
    <s v="N"/>
    <n v="25"/>
    <n v="7.5"/>
    <n v="0"/>
    <n v="100"/>
    <s v="Boiler"/>
    <s v="Natural Gas"/>
    <s v="Natural Gas"/>
    <s v="5-9 Years"/>
    <s v="Furnace"/>
    <s v="Natural Gas"/>
    <s v="None"/>
    <s v="NA"/>
    <n v="3"/>
    <s v="Natural Gas"/>
    <s v="NA"/>
    <n v="8"/>
    <n v="8"/>
    <s v="SH"/>
    <s v="NA"/>
    <s v="N"/>
    <s v="DX - Air"/>
    <s v="5-9 Years"/>
    <s v="DX - Air"/>
    <s v="NA"/>
    <s v="NA"/>
    <s v="NA"/>
    <s v="NA"/>
    <s v="NA"/>
    <s v="NA"/>
    <s v="NA"/>
    <s v="NA"/>
    <b v="0"/>
    <b v="0"/>
    <b v="1"/>
    <b v="0"/>
    <b v="0"/>
    <b v="0"/>
    <b v="0"/>
    <b v="0"/>
    <b v="0"/>
    <b v="1"/>
    <b v="1"/>
    <n v="398"/>
    <n v="8"/>
    <n v="8"/>
    <n v="100"/>
    <n v="0"/>
    <n v="0"/>
    <n v="0"/>
    <n v="0"/>
    <n v="0"/>
    <n v="100"/>
    <n v="0"/>
    <s v="NA"/>
    <s v="NA"/>
    <s v="NA"/>
    <s v="NA"/>
    <s v="NA"/>
    <s v="NA"/>
    <s v="NA"/>
    <s v="NA"/>
    <s v="NA"/>
    <s v="NA"/>
    <s v="NA"/>
    <s v="NA"/>
    <s v="NA"/>
    <s v="NA"/>
    <s v="NA"/>
    <s v="NA"/>
    <s v="NA"/>
    <s v="NA"/>
    <s v="NA"/>
    <s v="NA"/>
    <n v="0"/>
    <n v="0"/>
    <n v="1"/>
    <n v="0"/>
    <n v="0"/>
    <n v="0"/>
    <n v="0"/>
    <b v="0"/>
    <b v="0"/>
    <b v="0"/>
    <b v="0"/>
    <b v="0"/>
    <b v="0"/>
    <n v="0"/>
    <s v="NA"/>
    <s v="NA"/>
    <s v="NA"/>
    <s v="NA"/>
    <s v="NA"/>
    <s v="NA"/>
    <s v="NA"/>
    <s v="NA"/>
    <s v="NA"/>
    <s v="NA"/>
    <b v="0"/>
    <s v="N"/>
    <n v="0"/>
    <n v="0"/>
    <n v="0"/>
    <n v="0"/>
    <n v="0"/>
    <n v="0"/>
    <x v="3"/>
    <n v="0"/>
    <s v="Y"/>
    <n v="0"/>
    <n v="0"/>
    <n v="0"/>
    <b v="0"/>
    <b v="0"/>
    <s v="None"/>
    <b v="0"/>
    <b v="0"/>
    <s v="None"/>
    <n v="0"/>
    <n v="99"/>
    <n v="40"/>
    <n v="0"/>
    <n v="2"/>
    <n v="1"/>
    <n v="0"/>
    <n v="0"/>
    <n v="0"/>
    <n v="0"/>
    <n v="11.77238"/>
    <n v="11.73455"/>
    <s v="actual"/>
    <n v="345672.5"/>
    <n v="344561.6"/>
    <n v="31268.33"/>
    <n v="26523.51"/>
    <n v="22987.16"/>
    <n v="35248.5"/>
    <n v="27454.17"/>
    <n v="26083.68"/>
    <n v="30689.66"/>
    <n v="30197.33"/>
    <n v="26685.17"/>
    <n v="28317.5"/>
    <n v="29413.33"/>
    <n v="30804.17"/>
    <n v="30366.560000000001"/>
    <n v="27068.37"/>
    <n v="29432.94"/>
    <n v="27953.39"/>
    <n v="28251.07"/>
    <n v="27355.85"/>
    <n v="29443.67"/>
    <n v="29449.61"/>
    <n v="27584.77"/>
    <n v="28647.040000000001"/>
    <n v="28727.47"/>
    <n v="30280.880000000001"/>
    <n v="0.31221100000000002"/>
    <n v="0.35759099999999999"/>
    <s v="actual"/>
    <n v="9167.4480000000003"/>
    <n v="10499.95"/>
    <n v="1868.671"/>
    <n v="1126.2280000000001"/>
    <n v="945.46159999999998"/>
    <n v="753.5172"/>
    <n v="495.82760000000002"/>
    <n v="50.625"/>
    <n v="45.908329999999999"/>
    <n v="44.193939999999998"/>
    <n v="194.23699999999999"/>
    <n v="682.15689999999995"/>
    <n v="1113.636"/>
    <n v="1846.9839999999999"/>
    <n v="1764.175"/>
    <n v="1394.32"/>
    <n v="1247.0329999999999"/>
    <n v="913.1816"/>
    <n v="562.96500000000003"/>
    <n v="243.8424"/>
    <n v="68.734099999999998"/>
    <n v="86.735889999999998"/>
    <n v="348.58010000000002"/>
    <n v="811.71699999999998"/>
    <n v="1341.951"/>
    <n v="1716.7159999999999"/>
  </r>
  <r>
    <x v="399"/>
    <x v="2"/>
    <s v="core"/>
    <x v="10"/>
    <x v="0"/>
    <s v="50,001+"/>
    <s v="urban"/>
    <n v="44"/>
    <n v="24.08231"/>
    <n v="2932238"/>
    <n v="2487366"/>
    <n v="2487366"/>
    <n v="1918"/>
    <n v="1997"/>
    <s v="1981-2003"/>
    <s v="F"/>
    <m/>
    <s v="Retirement Home"/>
    <m/>
    <s v="Hotel-Motel"/>
    <s v="Lodging"/>
    <s v="Lodging"/>
    <b v="0"/>
    <s v="Guest Room"/>
    <n v="31"/>
    <s v="NA"/>
    <n v="0"/>
    <s v="NA"/>
    <n v="0"/>
    <n v="69"/>
    <n v="0"/>
    <n v="15.17177"/>
    <n v="121759"/>
    <n v="103286"/>
    <n v="18473"/>
    <x v="3"/>
    <n v="100"/>
    <n v="0"/>
    <n v="0"/>
    <n v="100"/>
    <n v="0"/>
    <n v="0"/>
    <n v="0"/>
    <n v="2"/>
    <n v="1"/>
    <n v="44"/>
    <s v="M"/>
    <n v="10"/>
    <n v="4615"/>
    <n v="192"/>
    <s v="&lt; 6000 HDD"/>
    <n v="0"/>
    <n v="100"/>
    <n v="1"/>
    <s v="Yes"/>
    <n v="168"/>
    <n v="168"/>
    <n v="168"/>
    <n v="130.91999999999999"/>
    <n v="1"/>
    <n v="1"/>
    <n v="1"/>
    <s v="120-168 Hrs/Wk"/>
    <n v="52"/>
    <b v="1"/>
    <b v="1"/>
    <b v="1"/>
    <b v="1"/>
    <b v="0"/>
    <b v="0"/>
    <b v="0"/>
    <b v="0"/>
    <b v="0"/>
    <b v="1"/>
    <b v="0"/>
    <b v="0"/>
    <s v="NA"/>
    <s v="Yes"/>
    <n v="8"/>
    <n v="75"/>
    <s v="Yes"/>
    <s v="Yes"/>
    <n v="8"/>
    <n v="75"/>
    <s v="Yes"/>
    <s v="No"/>
    <s v="NA"/>
    <s v="NA"/>
    <s v="Yes"/>
    <s v="Yes"/>
    <n v="1"/>
    <n v="40"/>
    <s v="Yes"/>
    <s v="Yes"/>
    <n v="1"/>
    <n v="40"/>
    <s v="Yes"/>
    <s v="Yes"/>
    <n v="1"/>
    <n v="25"/>
    <s v="Yes"/>
    <s v="Unknown"/>
    <s v="NA"/>
    <s v="NA"/>
    <s v="Yes"/>
    <s v="Yes"/>
    <s v="NA"/>
    <n v="20"/>
    <s v="No"/>
    <n v="2279"/>
    <n v="2279"/>
    <n v="8"/>
    <n v="36464"/>
    <n v="36"/>
    <n v="0"/>
    <n v="31"/>
    <n v="0"/>
    <n v="69"/>
    <n v="0"/>
    <n v="0"/>
    <n v="0"/>
    <n v="0"/>
    <n v="31"/>
    <n v="69"/>
    <n v="0"/>
    <n v="0"/>
    <n v="0"/>
    <n v="13127.04"/>
    <n v="41.666670000000003"/>
    <n v="58.333329999999997"/>
    <n v="0"/>
    <s v="P"/>
    <n v="22.5"/>
    <s v="30+ years"/>
    <n v="77.777780000000007"/>
    <n v="0"/>
    <n v="22.22222"/>
    <n v="0"/>
    <n v="41.666670000000003"/>
    <n v="0"/>
    <n v="0"/>
    <n v="58.333329999999997"/>
    <n v="0"/>
    <n v="59092.44"/>
    <n v="0"/>
    <n v="100"/>
    <n v="0"/>
    <n v="0"/>
    <b v="1"/>
    <n v="456"/>
    <n v="100"/>
    <n v="0"/>
    <n v="0"/>
    <n v="0"/>
    <n v="2.2229540000000001"/>
    <n v="2.2229540000000001"/>
    <s v="NA"/>
    <n v="2.2850000000000001E-3"/>
    <s v="NA"/>
    <n v="229600"/>
    <s v="NA"/>
    <n v="236"/>
    <n v="0"/>
    <n v="8.0054759999999998"/>
    <n v="8.0109510000000004"/>
    <s v="Y"/>
    <s v="NA"/>
    <n v="0"/>
    <n v="0"/>
    <n v="0"/>
    <n v="0"/>
    <n v="0"/>
    <n v="0"/>
    <n v="34.801360000000003"/>
    <n v="39.090000000000003"/>
    <n v="63.52928"/>
    <n v="13.66924"/>
    <n v="32.832509999999999"/>
    <n v="13.881030000000001"/>
    <n v="0"/>
    <n v="0"/>
    <n v="0"/>
    <n v="0"/>
    <n v="0"/>
    <n v="0"/>
    <n v="0.25350200000000001"/>
    <n v="5.199535"/>
    <n v="0.47463"/>
    <n v="51.2759"/>
    <n v="22.877949999999998"/>
    <n v="22.11506"/>
    <n v="0"/>
    <n v="0"/>
    <n v="0"/>
    <s v="NA"/>
    <s v="NA"/>
    <s v="NA"/>
    <s v="NA"/>
    <s v="NA"/>
    <s v="NA"/>
    <n v="38.952170000000002"/>
    <n v="33.733820000000001"/>
    <n v="38.952170000000002"/>
    <n v="61.047829999999998"/>
    <n v="66.266180000000006"/>
    <n v="61.047829999999998"/>
    <n v="0"/>
    <n v="0"/>
    <n v="0"/>
    <n v="100"/>
    <n v="100"/>
    <n v="100"/>
    <n v="0"/>
    <n v="0"/>
    <n v="0"/>
    <n v="0"/>
    <n v="0"/>
    <n v="0"/>
    <n v="0"/>
    <n v="0"/>
    <n v="0"/>
    <n v="0"/>
    <n v="0"/>
    <n v="0"/>
    <s v="NA"/>
    <s v="NA"/>
    <s v="NA"/>
    <s v="NA"/>
    <s v="NA"/>
    <s v="NA"/>
    <s v="NA"/>
    <s v="NA"/>
    <s v="NA"/>
    <s v="NA"/>
    <s v="NA"/>
    <s v="NA"/>
    <s v="NA"/>
    <s v="NA"/>
    <s v="NA"/>
    <s v="NA"/>
    <s v="NA"/>
    <s v="NA"/>
    <n v="0"/>
    <n v="0"/>
    <n v="0"/>
    <n v="51.156730000000003"/>
    <n v="69.012249999999995"/>
    <n v="51.156730000000003"/>
    <n v="0"/>
    <n v="0"/>
    <n v="0"/>
    <n v="48.843269999999997"/>
    <n v="30.987749999999998"/>
    <n v="48.843269999999997"/>
    <n v="0"/>
    <n v="0"/>
    <n v="0"/>
    <n v="34.801360000000003"/>
    <n v="39.090000000000003"/>
    <n v="63.52928"/>
    <n v="0"/>
    <n v="0"/>
    <n v="0"/>
    <n v="25.16517"/>
    <n v="7.0193719999999997"/>
    <n v="10.853619999999999"/>
    <n v="40.033470000000001"/>
    <n v="53.890630000000002"/>
    <n v="25.617100000000001"/>
    <s v="NA"/>
    <s v="NA"/>
    <s v="NA"/>
    <s v="NA"/>
    <s v="NA"/>
    <s v="NA"/>
    <s v="NA"/>
    <s v="NA"/>
    <s v="NA"/>
    <s v="NA"/>
    <s v="NA"/>
    <s v="NA"/>
    <s v="NA"/>
    <s v="NA"/>
    <s v="NA"/>
    <b v="0"/>
    <n v="0"/>
    <b v="0"/>
    <n v="0"/>
    <b v="0"/>
    <n v="0"/>
    <b v="0"/>
    <n v="0"/>
    <b v="1"/>
    <n v="99.196399999999997"/>
    <b v="0"/>
    <n v="0"/>
    <b v="1"/>
    <n v="0.80360200000000004"/>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Unknown"/>
    <s v="none"/>
    <s v="NA"/>
    <s v="NA"/>
    <s v="NA"/>
    <s v="NA"/>
    <s v="NA"/>
    <n v="15"/>
    <n v="85"/>
    <s v="Boiler"/>
    <s v="Natural Gas"/>
    <s v="Natural Gas"/>
    <s v="NA"/>
    <s v="Boiler"/>
    <s v="Natural Gas"/>
    <s v="Other"/>
    <s v="NA"/>
    <n v="4"/>
    <s v="Natural Gas"/>
    <n v="852"/>
    <s v="NA"/>
    <s v="NA"/>
    <s v="C"/>
    <s v="NA"/>
    <s v="NA"/>
    <s v="Chiller"/>
    <s v="NA"/>
    <s v="Chiller"/>
    <s v="NA"/>
    <n v="2"/>
    <n v="90"/>
    <n v="1"/>
    <s v="NA"/>
    <s v="NA"/>
    <s v="NA"/>
    <s v="NA"/>
    <b v="0"/>
    <b v="0"/>
    <b v="1"/>
    <b v="0"/>
    <b v="1"/>
    <b v="0"/>
    <b v="0"/>
    <b v="0"/>
    <b v="0"/>
    <b v="0"/>
    <b v="0"/>
    <n v="3548.9459999999999"/>
    <n v="2"/>
    <n v="2"/>
    <n v="15.49756"/>
    <n v="0"/>
    <n v="35.503500000000003"/>
    <n v="0"/>
    <n v="0"/>
    <n v="0"/>
    <n v="51.001060000000003"/>
    <n v="0"/>
    <s v="NA"/>
    <s v="NA"/>
    <s v="NA"/>
    <s v="NA"/>
    <s v="NA"/>
    <s v="NA"/>
    <s v="NA"/>
    <s v="NA"/>
    <s v="NA"/>
    <b v="1"/>
    <n v="4"/>
    <n v="100"/>
    <s v="LED"/>
    <b v="1"/>
    <n v="228"/>
    <s v="INC"/>
    <b v="0"/>
    <n v="0"/>
    <s v="NA"/>
    <s v="NA"/>
    <s v="NA"/>
    <s v="NA"/>
    <s v="NA"/>
    <n v="2"/>
    <n v="11"/>
    <n v="2"/>
    <n v="2"/>
    <b v="0"/>
    <b v="0"/>
    <b v="0"/>
    <b v="1"/>
    <b v="0"/>
    <b v="0"/>
    <n v="4764"/>
    <s v="E"/>
    <s v="N"/>
    <s v="G"/>
    <s v="G"/>
    <s v="G"/>
    <s v="G"/>
    <s v="G"/>
    <s v="NA"/>
    <s v="NA"/>
    <s v="NA"/>
    <b v="1"/>
    <s v="L"/>
    <s v="NA"/>
    <s v="NA"/>
    <s v="NA"/>
    <n v="80"/>
    <n v="98"/>
    <n v="0"/>
    <x v="0"/>
    <n v="0"/>
    <s v="N"/>
    <n v="0"/>
    <n v="43"/>
    <s v="NA"/>
    <b v="0"/>
    <b v="0"/>
    <s v="None"/>
    <b v="0"/>
    <b v="0"/>
    <s v="None"/>
    <n v="0"/>
    <n v="0"/>
    <n v="0"/>
    <n v="0"/>
    <n v="0"/>
    <n v="91"/>
    <n v="0"/>
    <n v="0"/>
    <n v="0"/>
    <n v="0"/>
    <n v="15.05273"/>
    <n v="2.36585"/>
    <s v="model"/>
    <n v="1554736"/>
    <n v="244359.2"/>
    <s v="NA"/>
    <s v="NA"/>
    <s v="NA"/>
    <s v="NA"/>
    <s v="NA"/>
    <s v="NA"/>
    <s v="NA"/>
    <s v="NA"/>
    <s v="NA"/>
    <s v="NA"/>
    <s v="NA"/>
    <s v="NA"/>
    <s v="NA"/>
    <s v="NA"/>
    <s v="NA"/>
    <s v="NA"/>
    <s v="NA"/>
    <s v="NA"/>
    <s v="NA"/>
    <s v="NA"/>
    <s v="NA"/>
    <s v="NA"/>
    <s v="NA"/>
    <s v="NA"/>
    <n v="0.28875200000000001"/>
    <n v="3.9409E-2"/>
    <s v="model"/>
    <n v="29824.09"/>
    <n v="4070.4"/>
    <s v="NA"/>
    <s v="NA"/>
    <s v="NA"/>
    <s v="NA"/>
    <s v="NA"/>
    <s v="NA"/>
    <s v="NA"/>
    <s v="NA"/>
    <s v="NA"/>
    <s v="NA"/>
    <s v="NA"/>
    <s v="NA"/>
    <s v="NA"/>
    <s v="NA"/>
    <s v="NA"/>
    <s v="NA"/>
    <s v="NA"/>
    <s v="NA"/>
    <s v="NA"/>
    <s v="NA"/>
    <s v="NA"/>
    <s v="NA"/>
    <s v="NA"/>
    <s v="NA"/>
  </r>
  <r>
    <x v="400"/>
    <x v="1"/>
    <s v="core"/>
    <x v="5"/>
    <x v="0"/>
    <s v="All Sizes"/>
    <s v="rural"/>
    <n v="35"/>
    <n v="340.72059999999999"/>
    <n v="909724"/>
    <n v="909724"/>
    <n v="909724"/>
    <n v="1970"/>
    <n v="1970"/>
    <s v="Pre-1980"/>
    <s v="F"/>
    <m/>
    <s v="Sit Down Restaurant"/>
    <m/>
    <s v="Restaurant"/>
    <s v="Food Service"/>
    <s v="Restaurant"/>
    <b v="0"/>
    <s v="Kitchen"/>
    <n v="43"/>
    <s v="Dining"/>
    <n v="37"/>
    <s v="Storage - Low Bay"/>
    <n v="14"/>
    <n v="0"/>
    <n v="0"/>
    <n v="0"/>
    <n v="2670"/>
    <n v="2670"/>
    <n v="0"/>
    <x v="4"/>
    <n v="100"/>
    <n v="0"/>
    <n v="0"/>
    <n v="100"/>
    <n v="0"/>
    <n v="0"/>
    <n v="0"/>
    <n v="1"/>
    <n v="0"/>
    <n v="4"/>
    <s v="S"/>
    <n v="0"/>
    <n v="7976"/>
    <n v="104"/>
    <s v="6000-8000 HDD"/>
    <n v="100"/>
    <n v="0"/>
    <n v="0"/>
    <s v="No"/>
    <n v="73.5"/>
    <n v="112"/>
    <n v="112"/>
    <n v="112"/>
    <n v="1"/>
    <n v="1"/>
    <n v="0"/>
    <s v="60-79 Hrs/Wk"/>
    <n v="52"/>
    <b v="1"/>
    <b v="1"/>
    <b v="0"/>
    <b v="0"/>
    <b v="0"/>
    <b v="0"/>
    <b v="0"/>
    <b v="0"/>
    <b v="0"/>
    <s v="NA"/>
    <s v="NA"/>
    <s v="NA"/>
    <s v="NA"/>
    <s v="No"/>
    <s v="NA"/>
    <s v="NA"/>
    <s v="No"/>
    <s v="No"/>
    <s v="NA"/>
    <s v="NA"/>
    <s v="No"/>
    <s v="No"/>
    <s v="NA"/>
    <s v="NA"/>
    <s v="No"/>
    <s v="Yes"/>
    <n v="1"/>
    <n v="25"/>
    <s v="No"/>
    <s v="No"/>
    <s v="NA"/>
    <s v="NA"/>
    <s v="No"/>
    <s v="No"/>
    <s v="NA"/>
    <s v="NA"/>
    <s v="No"/>
    <s v="No"/>
    <s v="NA"/>
    <s v="NA"/>
    <s v="No"/>
    <s v="No"/>
    <s v="NA"/>
    <s v="NA"/>
    <s v="No"/>
    <n v="213"/>
    <n v="0"/>
    <n v="13"/>
    <n v="2769"/>
    <n v="15"/>
    <n v="0"/>
    <n v="0"/>
    <n v="100"/>
    <n v="0"/>
    <n v="0"/>
    <n v="0"/>
    <n v="0"/>
    <n v="0"/>
    <n v="0"/>
    <n v="0"/>
    <n v="100"/>
    <n v="0"/>
    <n v="0"/>
    <n v="415.35"/>
    <n v="0"/>
    <n v="100"/>
    <n v="0"/>
    <s v="S"/>
    <n v="5"/>
    <s v="Age of Building"/>
    <n v="100"/>
    <n v="0"/>
    <n v="0"/>
    <n v="0"/>
    <n v="0"/>
    <n v="100"/>
    <n v="0"/>
    <n v="0"/>
    <n v="0"/>
    <n v="2670"/>
    <n v="0"/>
    <n v="100"/>
    <n v="0"/>
    <n v="0"/>
    <b v="0"/>
    <n v="0"/>
    <n v="100"/>
    <n v="0"/>
    <n v="0"/>
    <n v="0"/>
    <n v="1.2251840000000001"/>
    <n v="1.2251840000000001"/>
    <s v="NA"/>
    <n v="3.7453E-2"/>
    <n v="0.48030800000000001"/>
    <n v="3271.241"/>
    <s v="NA"/>
    <n v="100"/>
    <n v="1282.422"/>
    <n v="8.3298959999999997"/>
    <n v="9.3321529999999999"/>
    <s v="Y"/>
    <s v="NA"/>
    <n v="0"/>
    <n v="0"/>
    <n v="0"/>
    <n v="73.356939999999994"/>
    <n v="49.884729999999998"/>
    <n v="87.885769999999994"/>
    <n v="0"/>
    <n v="0"/>
    <n v="0"/>
    <n v="11.92652"/>
    <n v="31.891539999999999"/>
    <n v="7.948607"/>
    <n v="0"/>
    <n v="0"/>
    <n v="0"/>
    <n v="0"/>
    <n v="0"/>
    <n v="0"/>
    <n v="0"/>
    <n v="0"/>
    <n v="0"/>
    <n v="14.716530000000001"/>
    <n v="18.223739999999999"/>
    <n v="4.1656219999999999"/>
    <n v="0"/>
    <n v="0"/>
    <n v="0"/>
    <n v="0"/>
    <n v="0"/>
    <n v="0"/>
    <n v="100"/>
    <n v="100"/>
    <n v="100"/>
    <n v="100"/>
    <n v="100"/>
    <n v="100"/>
    <n v="0"/>
    <n v="0"/>
    <n v="0"/>
    <n v="0"/>
    <n v="0"/>
    <n v="0"/>
    <n v="100"/>
    <n v="100"/>
    <n v="100"/>
    <n v="0"/>
    <n v="0"/>
    <n v="0"/>
    <n v="0"/>
    <n v="0"/>
    <n v="0"/>
    <n v="0"/>
    <n v="0"/>
    <n v="0"/>
    <n v="0"/>
    <n v="0"/>
    <n v="0"/>
    <s v="NA"/>
    <s v="NA"/>
    <s v="NA"/>
    <s v="NA"/>
    <s v="NA"/>
    <s v="NA"/>
    <n v="0"/>
    <n v="0"/>
    <n v="0"/>
    <n v="5.1738099999999996"/>
    <n v="9.1174970000000002"/>
    <n v="5.1738099999999996"/>
    <n v="0"/>
    <n v="0"/>
    <n v="0"/>
    <n v="94.826189999999997"/>
    <n v="90.882499999999993"/>
    <n v="94.826189999999997"/>
    <s v="NA"/>
    <s v="NA"/>
    <s v="NA"/>
    <s v="NA"/>
    <s v="NA"/>
    <s v="NA"/>
    <s v="NA"/>
    <s v="NA"/>
    <s v="NA"/>
    <s v="NA"/>
    <s v="NA"/>
    <s v="NA"/>
    <n v="0"/>
    <n v="0"/>
    <n v="0"/>
    <n v="73.356939999999994"/>
    <n v="49.884729999999998"/>
    <n v="87.885769999999994"/>
    <n v="0"/>
    <n v="0"/>
    <n v="0"/>
    <n v="11.92652"/>
    <n v="31.891539999999999"/>
    <n v="7.948607"/>
    <n v="14.716530000000001"/>
    <n v="18.223739999999999"/>
    <n v="4.1656219999999999"/>
    <s v="NA"/>
    <s v="NA"/>
    <s v="NA"/>
    <s v="NA"/>
    <s v="NA"/>
    <s v="NA"/>
    <s v="NA"/>
    <s v="NA"/>
    <s v="NA"/>
    <s v="NA"/>
    <s v="NA"/>
    <s v="NA"/>
    <s v="NA"/>
    <s v="NA"/>
    <s v="NA"/>
    <b v="0"/>
    <n v="0"/>
    <b v="0"/>
    <n v="0"/>
    <b v="0"/>
    <n v="0"/>
    <b v="0"/>
    <n v="0"/>
    <b v="1"/>
    <n v="100"/>
    <b v="0"/>
    <n v="0"/>
    <b v="0"/>
    <n v="0"/>
    <b v="0"/>
    <n v="0"/>
    <n v="56.020710000000001"/>
    <n v="84.210530000000006"/>
    <n v="54.434600000000003"/>
    <n v="0"/>
    <n v="0"/>
    <n v="0"/>
    <n v="0"/>
    <n v="0"/>
    <n v="0"/>
    <n v="43.979289999999999"/>
    <n v="15.78947"/>
    <n v="45.565399999999997"/>
    <n v="0"/>
    <n v="0"/>
    <n v="0"/>
    <n v="38.676819999999999"/>
    <n v="42.105260000000001"/>
    <n v="43.566609999999997"/>
    <n v="0"/>
    <n v="0"/>
    <n v="0"/>
    <n v="17.343889999999998"/>
    <n v="42.105260000000001"/>
    <n v="10.867990000000001"/>
    <n v="0"/>
    <n v="0"/>
    <n v="0"/>
    <n v="43.979289999999999"/>
    <n v="15.78947"/>
    <n v="45.56539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Furnace"/>
    <s v="Natural Gas"/>
    <s v="None"/>
    <s v="10-19 Years"/>
    <s v="NA"/>
    <s v="NA"/>
    <s v="NA"/>
    <s v="NA"/>
    <s v="NA"/>
    <s v="NA"/>
    <s v="NA"/>
    <s v="NA"/>
    <s v="DX - Air"/>
    <s v="0-4 Years"/>
    <s v="Evaporative"/>
    <s v="10-19 Years"/>
    <s v="NA"/>
    <s v="NA"/>
    <s v="NA"/>
    <s v="NA"/>
    <s v="NA"/>
    <s v="NA"/>
    <s v="NA"/>
    <b v="0"/>
    <b v="0"/>
    <b v="0"/>
    <b v="0"/>
    <b v="1"/>
    <b v="0"/>
    <b v="0"/>
    <b v="0"/>
    <b v="0"/>
    <b v="0"/>
    <b v="0"/>
    <n v="75"/>
    <n v="5"/>
    <n v="5"/>
    <n v="100"/>
    <n v="0"/>
    <n v="0"/>
    <n v="0"/>
    <n v="0"/>
    <n v="0"/>
    <n v="100"/>
    <n v="0"/>
    <s v="NA"/>
    <s v="NA"/>
    <s v="NA"/>
    <s v="NA"/>
    <s v="NA"/>
    <s v="NA"/>
    <s v="NA"/>
    <s v="NA"/>
    <s v="NA"/>
    <b v="0"/>
    <n v="0"/>
    <s v="NA"/>
    <s v="NA"/>
    <b v="1"/>
    <n v="192"/>
    <s v="T5"/>
    <b v="0"/>
    <n v="0"/>
    <s v="NA"/>
    <s v="NA"/>
    <n v="1"/>
    <n v="0"/>
    <n v="1"/>
    <n v="1"/>
    <n v="2"/>
    <n v="0"/>
    <n v="0"/>
    <b v="0"/>
    <b v="0"/>
    <b v="1"/>
    <b v="0"/>
    <b v="0"/>
    <b v="0"/>
    <n v="1150"/>
    <s v="N"/>
    <s v="E"/>
    <s v="N"/>
    <s v="N"/>
    <s v="N"/>
    <s v="G"/>
    <s v="N"/>
    <s v="NA"/>
    <s v="NA"/>
    <s v="NA"/>
    <s v="NA"/>
    <s v="NA"/>
    <s v="NA"/>
    <s v="NA"/>
    <s v="NA"/>
    <n v="0"/>
    <n v="0"/>
    <n v="0"/>
    <x v="1"/>
    <s v="NA"/>
    <s v="NA"/>
    <n v="0"/>
    <n v="0"/>
    <n v="0"/>
    <s v="NA"/>
    <s v="NA"/>
    <s v="NA"/>
    <s v="NA"/>
    <s v="NA"/>
    <s v="NA"/>
    <n v="0"/>
    <n v="8"/>
    <n v="0"/>
    <n v="0"/>
    <n v="9"/>
    <n v="5"/>
    <n v="0"/>
    <n v="0"/>
    <n v="0"/>
    <n v="0"/>
    <n v="43.227820000000001"/>
    <n v="1257.3309999999999"/>
    <s v="model"/>
    <n v="115418.3"/>
    <n v="3357073"/>
    <s v="NA"/>
    <s v="NA"/>
    <s v="NA"/>
    <s v="NA"/>
    <s v="NA"/>
    <s v="NA"/>
    <s v="NA"/>
    <s v="NA"/>
    <s v="NA"/>
    <s v="NA"/>
    <s v="NA"/>
    <s v="NA"/>
    <s v="NA"/>
    <s v="NA"/>
    <s v="NA"/>
    <s v="NA"/>
    <s v="NA"/>
    <s v="NA"/>
    <s v="NA"/>
    <s v="NA"/>
    <s v="NA"/>
    <s v="NA"/>
    <s v="NA"/>
    <s v="NA"/>
    <n v="1.953673"/>
    <n v="15.127789999999999"/>
    <s v="model"/>
    <n v="5216.308"/>
    <n v="40391.21"/>
    <s v="NA"/>
    <s v="NA"/>
    <s v="NA"/>
    <s v="NA"/>
    <s v="NA"/>
    <s v="NA"/>
    <s v="NA"/>
    <s v="NA"/>
    <s v="NA"/>
    <s v="NA"/>
    <s v="NA"/>
    <s v="NA"/>
    <s v="NA"/>
    <s v="NA"/>
    <s v="NA"/>
    <s v="NA"/>
    <s v="NA"/>
    <s v="NA"/>
    <s v="NA"/>
    <s v="NA"/>
    <s v="NA"/>
    <s v="NA"/>
    <s v="NA"/>
    <s v="NA"/>
  </r>
  <r>
    <x v="401"/>
    <x v="0"/>
    <s v="core"/>
    <x v="6"/>
    <x v="1"/>
    <s v="&lt;20,001"/>
    <s v="urban"/>
    <n v="24"/>
    <n v="702.05409999999995"/>
    <n v="2404535"/>
    <n v="2404535"/>
    <n v="2404535"/>
    <n v="2006"/>
    <n v="2006"/>
    <s v="2004-2013"/>
    <s v="F"/>
    <m/>
    <s v="Other Office"/>
    <s v="Foster Care/Mentoring"/>
    <s v="Office"/>
    <s v="Office"/>
    <s v="Medium Office"/>
    <b v="0"/>
    <s v="Office"/>
    <n v="35"/>
    <s v="NA"/>
    <n v="0"/>
    <s v="NA"/>
    <n v="0"/>
    <n v="65"/>
    <n v="0"/>
    <n v="0"/>
    <n v="3425"/>
    <n v="3425"/>
    <n v="0"/>
    <x v="4"/>
    <n v="100"/>
    <n v="0"/>
    <n v="100"/>
    <n v="100"/>
    <n v="100"/>
    <n v="0"/>
    <n v="0"/>
    <n v="2"/>
    <n v="0"/>
    <n v="0"/>
    <s v="S"/>
    <n v="0"/>
    <n v="4778"/>
    <n v="247"/>
    <s v="&lt; 6000 HDD"/>
    <n v="100"/>
    <n v="0"/>
    <n v="0"/>
    <s v="No"/>
    <n v="40"/>
    <n v="50"/>
    <n v="46.25"/>
    <n v="45"/>
    <n v="0"/>
    <n v="0"/>
    <n v="0"/>
    <s v="&lt; 40 Hrs/Wk"/>
    <n v="51"/>
    <b v="1"/>
    <b v="1"/>
    <b v="0"/>
    <b v="0"/>
    <b v="0"/>
    <b v="0"/>
    <b v="0"/>
    <b v="0"/>
    <b v="0"/>
    <s v="NA"/>
    <s v="NA"/>
    <s v="NA"/>
    <s v="NA"/>
    <s v="No"/>
    <s v="NA"/>
    <s v="NA"/>
    <s v="No"/>
    <s v="No"/>
    <s v="NA"/>
    <s v="NA"/>
    <s v="No"/>
    <s v="No"/>
    <s v="NA"/>
    <s v="NA"/>
    <s v="No"/>
    <s v="No"/>
    <s v="NA"/>
    <s v="NA"/>
    <s v="No"/>
    <s v="No"/>
    <s v="NA"/>
    <s v="NA"/>
    <s v="No"/>
    <s v="No"/>
    <s v="NA"/>
    <s v="NA"/>
    <s v="No"/>
    <s v="No"/>
    <s v="NA"/>
    <s v="NA"/>
    <s v="No"/>
    <s v="No"/>
    <s v="NA"/>
    <s v="NA"/>
    <s v="No"/>
    <n v="188"/>
    <n v="188"/>
    <n v="10"/>
    <n v="3760"/>
    <n v="20"/>
    <n v="0"/>
    <n v="0"/>
    <n v="0"/>
    <n v="100"/>
    <n v="0"/>
    <n v="0"/>
    <n v="0"/>
    <n v="0"/>
    <n v="0"/>
    <n v="100"/>
    <n v="0"/>
    <n v="0"/>
    <n v="0"/>
    <n v="752"/>
    <n v="0"/>
    <n v="100"/>
    <n v="0"/>
    <s v="P"/>
    <n v="47.5"/>
    <s v="Age of Building"/>
    <n v="100"/>
    <n v="0"/>
    <n v="0"/>
    <n v="0"/>
    <n v="0"/>
    <n v="0"/>
    <n v="0"/>
    <n v="100"/>
    <n v="0"/>
    <n v="1862"/>
    <n v="0"/>
    <n v="100"/>
    <n v="0"/>
    <n v="0"/>
    <b v="0"/>
    <n v="0"/>
    <n v="100"/>
    <n v="0"/>
    <n v="0"/>
    <n v="0"/>
    <n v="1.7218519999999999"/>
    <n v="1.7218519999999999"/>
    <s v="NA"/>
    <n v="0"/>
    <n v="0.18102199999999999"/>
    <n v="5897.3440000000001"/>
    <s v="NA"/>
    <n v="0"/>
    <n v="620"/>
    <n v="8.4113790000000002"/>
    <n v="10.78866"/>
    <s v="Y"/>
    <s v="NA"/>
    <n v="0"/>
    <n v="0"/>
    <n v="0"/>
    <n v="0"/>
    <n v="0"/>
    <n v="0"/>
    <n v="0"/>
    <n v="0"/>
    <n v="0"/>
    <n v="0"/>
    <n v="0"/>
    <n v="0"/>
    <n v="0"/>
    <n v="0"/>
    <n v="0"/>
    <n v="0"/>
    <n v="0"/>
    <n v="0"/>
    <n v="0.33932299999999999"/>
    <n v="4.9418410000000002"/>
    <n v="1.4565159999999999"/>
    <n v="99.660679999999999"/>
    <n v="95.058160000000001"/>
    <n v="98.543480000000002"/>
    <n v="0"/>
    <n v="0"/>
    <n v="0"/>
    <s v="NA"/>
    <s v="NA"/>
    <s v="NA"/>
    <s v="NA"/>
    <s v="NA"/>
    <s v="NA"/>
    <s v="NA"/>
    <s v="NA"/>
    <s v="NA"/>
    <s v="NA"/>
    <s v="NA"/>
    <s v="NA"/>
    <n v="0"/>
    <n v="0"/>
    <n v="0"/>
    <n v="95.908699999999996"/>
    <n v="97.397090000000006"/>
    <n v="95.908699999999996"/>
    <n v="0"/>
    <n v="0"/>
    <n v="0"/>
    <n v="4.0912949999999997"/>
    <n v="2.6029140000000002"/>
    <n v="4.0912949999999997"/>
    <n v="0"/>
    <n v="0"/>
    <n v="0"/>
    <n v="0"/>
    <n v="0"/>
    <n v="0"/>
    <s v="NA"/>
    <s v="NA"/>
    <s v="NA"/>
    <s v="NA"/>
    <s v="NA"/>
    <s v="NA"/>
    <s v="NA"/>
    <s v="NA"/>
    <s v="NA"/>
    <s v="NA"/>
    <s v="NA"/>
    <s v="NA"/>
    <s v="NA"/>
    <s v="NA"/>
    <s v="NA"/>
    <s v="NA"/>
    <s v="NA"/>
    <s v="NA"/>
    <s v="NA"/>
    <s v="NA"/>
    <s v="NA"/>
    <s v="NA"/>
    <s v="NA"/>
    <s v="NA"/>
    <s v="NA"/>
    <s v="NA"/>
    <s v="NA"/>
    <s v="NA"/>
    <s v="NA"/>
    <s v="NA"/>
    <n v="0"/>
    <n v="0"/>
    <n v="0"/>
    <n v="0"/>
    <n v="0"/>
    <n v="0"/>
    <n v="61.702710000000003"/>
    <n v="69.125259999999997"/>
    <n v="61.011020000000002"/>
    <n v="4.0774119999999998"/>
    <n v="2.4742829999999998"/>
    <n v="4.0317049999999997"/>
    <n v="34.219880000000003"/>
    <n v="28.400459999999999"/>
    <n v="34.95727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5-9 Years"/>
    <s v="None"/>
    <s v="NA"/>
    <s v="NA"/>
    <s v="NA"/>
    <s v="NA"/>
    <s v="NA"/>
    <s v="NA"/>
    <s v="NA"/>
    <s v="NA"/>
    <s v="NA"/>
    <s v="NA"/>
    <s v="NA"/>
    <s v="DX - Air"/>
    <s v="5-9 Years"/>
    <s v="DX - Air"/>
    <s v="5-9 Years"/>
    <s v="NA"/>
    <s v="NA"/>
    <s v="NA"/>
    <s v="NA"/>
    <s v="NA"/>
    <s v="NA"/>
    <s v="NA"/>
    <b v="0"/>
    <b v="0"/>
    <b v="0"/>
    <b v="0"/>
    <b v="0"/>
    <b v="1"/>
    <b v="0"/>
    <b v="1"/>
    <b v="0"/>
    <b v="1"/>
    <b v="1"/>
    <n v="15.353999999999999"/>
    <n v="7"/>
    <n v="7"/>
    <n v="100"/>
    <n v="0"/>
    <n v="0"/>
    <n v="0"/>
    <n v="0"/>
    <n v="100"/>
    <n v="0"/>
    <n v="0"/>
    <s v="NA"/>
    <s v="NA"/>
    <s v="NA"/>
    <s v="NA"/>
    <s v="NA"/>
    <s v="NA"/>
    <s v="NA"/>
    <s v="NA"/>
    <s v="NA"/>
    <s v="NA"/>
    <s v="NA"/>
    <s v="NA"/>
    <s v="NA"/>
    <s v="NA"/>
    <s v="NA"/>
    <s v="NA"/>
    <s v="NA"/>
    <s v="NA"/>
    <s v="NA"/>
    <s v="NA"/>
    <n v="0"/>
    <n v="0"/>
    <n v="0"/>
    <n v="0"/>
    <n v="0"/>
    <n v="0"/>
    <n v="0"/>
    <b v="0"/>
    <b v="0"/>
    <b v="0"/>
    <b v="0"/>
    <b v="1"/>
    <b v="0"/>
    <n v="24"/>
    <s v="N"/>
    <s v="N"/>
    <s v="N"/>
    <s v="N"/>
    <s v="N"/>
    <s v="N"/>
    <s v="N"/>
    <s v="NA"/>
    <s v="NA"/>
    <s v="NA"/>
    <s v="NA"/>
    <s v="NA"/>
    <s v="NA"/>
    <s v="NA"/>
    <s v="NA"/>
    <n v="0"/>
    <n v="0"/>
    <n v="0"/>
    <x v="1"/>
    <s v="NA"/>
    <s v="NA"/>
    <n v="0"/>
    <n v="0"/>
    <n v="0"/>
    <s v="NA"/>
    <s v="NA"/>
    <s v="NA"/>
    <s v="NA"/>
    <s v="NA"/>
    <s v="NA"/>
    <n v="0"/>
    <n v="8"/>
    <n v="1"/>
    <n v="1"/>
    <n v="3"/>
    <n v="1"/>
    <n v="0"/>
    <n v="0"/>
    <n v="0"/>
    <n v="0"/>
    <n v="25.05799"/>
    <n v="24.430520000000001"/>
    <s v="actual"/>
    <n v="85823.62"/>
    <n v="83674.52"/>
    <n v="9091.5159999999996"/>
    <n v="7172.7489999999998"/>
    <n v="7218"/>
    <n v="6784.8969999999999"/>
    <n v="6462.625"/>
    <n v="6278.375"/>
    <n v="7379.625"/>
    <n v="7453.1419999999998"/>
    <n v="6050.82"/>
    <n v="5785.4830000000002"/>
    <n v="7245.2179999999998"/>
    <n v="8901.1720000000005"/>
    <n v="8824.5490000000009"/>
    <n v="7453.616"/>
    <n v="7570.0460000000003"/>
    <n v="6685.2659999999996"/>
    <n v="6064.6350000000002"/>
    <n v="5538.942"/>
    <n v="6518.1949999999997"/>
    <n v="6456.223"/>
    <n v="5750.7420000000002"/>
    <n v="6412.2030000000004"/>
    <n v="7592.902"/>
    <n v="8807.2049999999999"/>
    <n v="0.38725399999999999"/>
    <n v="0.48465000000000003"/>
    <s v="actual"/>
    <n v="1326.347"/>
    <n v="1659.925"/>
    <n v="262.90910000000002"/>
    <n v="194.3571"/>
    <n v="122.9532"/>
    <n v="57.103450000000002"/>
    <n v="33.052869999999999"/>
    <n v="12.80606"/>
    <n v="7.7962379999999998"/>
    <n v="6.9622840000000004"/>
    <n v="30.934270000000001"/>
    <n v="84.634479999999996"/>
    <n v="222.21250000000001"/>
    <n v="290.625"/>
    <n v="271.32709999999997"/>
    <n v="214.00450000000001"/>
    <n v="195.9392"/>
    <n v="151.1233"/>
    <n v="99.011830000000003"/>
    <n v="48.637390000000003"/>
    <n v="17.71791"/>
    <n v="15.28604"/>
    <n v="45.858110000000003"/>
    <n v="125.0676"/>
    <n v="205.66669999999999"/>
    <n v="270.28489999999999"/>
  </r>
  <r>
    <x v="402"/>
    <x v="2"/>
    <s v="core"/>
    <x v="4"/>
    <x v="1"/>
    <s v="20,001-100,000"/>
    <s v="urban"/>
    <n v="73"/>
    <n v="115.11109999999999"/>
    <n v="7082212"/>
    <n v="7082212"/>
    <n v="7082212"/>
    <n v="2010"/>
    <n v="2012"/>
    <s v="2004-2013"/>
    <s v="F"/>
    <m/>
    <s v="Library"/>
    <m/>
    <s v="Other"/>
    <s v="Public Assembly"/>
    <s v="Other"/>
    <b v="0"/>
    <s v="Assembly / Recreation"/>
    <n v="100"/>
    <s v="NA"/>
    <n v="0"/>
    <s v="NA"/>
    <n v="0"/>
    <n v="0"/>
    <n v="0"/>
    <n v="0"/>
    <n v="61525"/>
    <n v="61525"/>
    <n v="0"/>
    <x v="2"/>
    <n v="100"/>
    <n v="0"/>
    <n v="100"/>
    <n v="100"/>
    <n v="100"/>
    <n v="0"/>
    <n v="0"/>
    <n v="5"/>
    <n v="1"/>
    <n v="73"/>
    <s v="S"/>
    <n v="0"/>
    <n v="4990"/>
    <n v="197"/>
    <s v="&lt; 6000 HDD"/>
    <n v="100"/>
    <n v="0"/>
    <n v="0"/>
    <s v="No"/>
    <n v="68"/>
    <n v="140"/>
    <n v="84"/>
    <n v="140"/>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658"/>
    <n v="658"/>
    <n v="10"/>
    <n v="32900"/>
    <n v="80"/>
    <n v="0"/>
    <n v="100"/>
    <n v="0"/>
    <n v="0"/>
    <n v="0"/>
    <n v="0"/>
    <n v="0"/>
    <n v="0"/>
    <n v="100"/>
    <n v="0"/>
    <n v="0"/>
    <n v="0"/>
    <n v="0"/>
    <n v="26320"/>
    <n v="0"/>
    <n v="100"/>
    <n v="0"/>
    <s v="C"/>
    <n v="0"/>
    <s v="Age of Building"/>
    <n v="0"/>
    <n v="0"/>
    <n v="100"/>
    <n v="0"/>
    <n v="100"/>
    <n v="0"/>
    <n v="0"/>
    <n v="0"/>
    <n v="0"/>
    <n v="22000"/>
    <n v="100"/>
    <n v="0"/>
    <n v="0"/>
    <n v="0"/>
    <b v="0"/>
    <n v="0"/>
    <n v="100"/>
    <n v="0"/>
    <n v="0"/>
    <n v="0"/>
    <n v="1.5924750000000001"/>
    <n v="1.5924750000000001"/>
    <s v="NA"/>
    <n v="0"/>
    <n v="5.5259999999999997E-3"/>
    <n v="97977"/>
    <s v="NA"/>
    <n v="0"/>
    <n v="340"/>
    <n v="8.1169460000000004"/>
    <n v="9.9508460000000003"/>
    <s v="Y"/>
    <s v="NA"/>
    <n v="67.076970000000003"/>
    <n v="64.990799999999993"/>
    <n v="80.506370000000004"/>
    <n v="0.13064300000000001"/>
    <n v="0.24524799999999999"/>
    <n v="0.15679899999999999"/>
    <n v="0"/>
    <n v="0"/>
    <n v="0"/>
    <n v="12.83975"/>
    <n v="22.685469999999999"/>
    <n v="8.5726119999999995"/>
    <n v="0"/>
    <n v="0"/>
    <n v="0"/>
    <n v="5.8472910000000002"/>
    <n v="1.7167380000000001"/>
    <n v="6.4549899999999996"/>
    <n v="0.32660699999999998"/>
    <n v="2.0846110000000002"/>
    <n v="0.40204800000000002"/>
    <n v="13.778740000000001"/>
    <n v="8.2771310000000007"/>
    <n v="3.907181"/>
    <n v="0"/>
    <n v="0"/>
    <n v="0"/>
    <n v="0"/>
    <n v="0"/>
    <n v="0"/>
    <n v="100"/>
    <n v="100"/>
    <n v="100"/>
    <n v="0"/>
    <n v="0"/>
    <n v="0"/>
    <n v="100"/>
    <n v="100"/>
    <n v="100"/>
    <n v="0"/>
    <n v="0"/>
    <n v="0"/>
    <n v="25.925930000000001"/>
    <n v="25.925930000000001"/>
    <n v="25.925930000000001"/>
    <n v="0"/>
    <n v="0"/>
    <n v="0"/>
    <n v="0"/>
    <n v="0"/>
    <n v="0"/>
    <n v="74.074070000000006"/>
    <n v="74.074070000000006"/>
    <n v="74.074070000000006"/>
    <n v="0"/>
    <n v="0"/>
    <n v="0"/>
    <n v="0"/>
    <n v="0"/>
    <n v="0"/>
    <n v="100"/>
    <n v="100"/>
    <n v="100"/>
    <n v="100"/>
    <n v="100"/>
    <n v="100"/>
    <n v="0"/>
    <n v="0"/>
    <n v="0"/>
    <n v="0"/>
    <n v="0"/>
    <n v="0"/>
    <n v="0"/>
    <n v="0"/>
    <n v="0"/>
    <s v="NA"/>
    <s v="NA"/>
    <s v="NA"/>
    <s v="NA"/>
    <s v="NA"/>
    <s v="NA"/>
    <s v="NA"/>
    <s v="NA"/>
    <s v="NA"/>
    <s v="NA"/>
    <s v="NA"/>
    <s v="NA"/>
    <n v="0"/>
    <n v="0"/>
    <n v="0"/>
    <n v="67.207610000000003"/>
    <n v="65.236050000000006"/>
    <n v="80.663169999999994"/>
    <n v="16.412019999999998"/>
    <n v="24.831389999999999"/>
    <n v="9.5855840000000008"/>
    <n v="10.39019"/>
    <n v="7.3574489999999999"/>
    <n v="3.1203599999999998"/>
    <n v="5.9901809999999998"/>
    <n v="2.575107"/>
    <n v="6.6308860000000003"/>
    <s v="NA"/>
    <s v="NA"/>
    <s v="NA"/>
    <s v="NA"/>
    <s v="NA"/>
    <s v="NA"/>
    <s v="NA"/>
    <s v="NA"/>
    <s v="NA"/>
    <s v="NA"/>
    <s v="NA"/>
    <s v="NA"/>
    <s v="NA"/>
    <s v="NA"/>
    <s v="NA"/>
    <b v="0"/>
    <n v="0"/>
    <b v="0"/>
    <n v="0"/>
    <b v="0"/>
    <n v="0"/>
    <b v="1"/>
    <n v="97.542280000000005"/>
    <b v="1"/>
    <n v="2.4577200000000001"/>
    <b v="0"/>
    <n v="0"/>
    <b v="0"/>
    <n v="0"/>
    <b v="0"/>
    <n v="0"/>
    <n v="100"/>
    <n v="100"/>
    <n v="100"/>
    <n v="0"/>
    <n v="0"/>
    <n v="0"/>
    <n v="0"/>
    <n v="0"/>
    <n v="0"/>
    <n v="0"/>
    <n v="0"/>
    <n v="0"/>
    <n v="0"/>
    <n v="0"/>
    <n v="0"/>
    <n v="0"/>
    <n v="0"/>
    <n v="0"/>
    <n v="0"/>
    <n v="0"/>
    <n v="0"/>
    <n v="100"/>
    <n v="100"/>
    <n v="100"/>
    <n v="0"/>
    <n v="0"/>
    <n v="0"/>
    <n v="0"/>
    <n v="0"/>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A"/>
    <s v="Y"/>
    <n v="100"/>
    <n v="40"/>
    <n v="27.718340000000001"/>
    <n v="72.281660000000002"/>
    <s v="Boiler"/>
    <s v="Natural Gas"/>
    <s v="Natural Gas"/>
    <s v="0-4 Years"/>
    <s v="Heat Pump"/>
    <s v="Electricity"/>
    <s v="None"/>
    <s v="0-4 Years"/>
    <n v="2"/>
    <s v="Natural Gas"/>
    <n v="2000"/>
    <n v="2"/>
    <n v="2"/>
    <s v="SH"/>
    <s v="N"/>
    <s v="NA"/>
    <s v="Chiller"/>
    <s v="0-4 Years"/>
    <s v="DX - Air"/>
    <s v="0-4 Years"/>
    <n v="2"/>
    <n v="90"/>
    <n v="2"/>
    <n v="2"/>
    <s v="Scroll"/>
    <s v="Y"/>
    <s v="N"/>
    <b v="1"/>
    <b v="0"/>
    <b v="0"/>
    <b v="0"/>
    <b v="0"/>
    <b v="0"/>
    <b v="0"/>
    <b v="0"/>
    <b v="1"/>
    <b v="1"/>
    <b v="1"/>
    <n v="200"/>
    <n v="2"/>
    <n v="2"/>
    <n v="100"/>
    <n v="0"/>
    <n v="0"/>
    <n v="0"/>
    <n v="0"/>
    <n v="0"/>
    <n v="100"/>
    <n v="0"/>
    <s v="NA"/>
    <s v="NA"/>
    <s v="NA"/>
    <s v="NA"/>
    <s v="NA"/>
    <s v="NA"/>
    <s v="NA"/>
    <s v="NA"/>
    <s v="NA"/>
    <s v="NA"/>
    <s v="NA"/>
    <s v="NA"/>
    <s v="NA"/>
    <s v="NA"/>
    <s v="NA"/>
    <s v="NA"/>
    <s v="NA"/>
    <s v="NA"/>
    <s v="NA"/>
    <s v="NA"/>
    <n v="3"/>
    <n v="0"/>
    <n v="0"/>
    <n v="1"/>
    <n v="1"/>
    <n v="0"/>
    <n v="0"/>
    <b v="0"/>
    <b v="0"/>
    <b v="0"/>
    <b v="0"/>
    <b v="0"/>
    <b v="0"/>
    <n v="0"/>
    <s v="NA"/>
    <s v="NA"/>
    <s v="NA"/>
    <s v="NA"/>
    <s v="NA"/>
    <s v="NA"/>
    <s v="NA"/>
    <s v="NA"/>
    <s v="NA"/>
    <s v="NA"/>
    <s v="NA"/>
    <s v="NA"/>
    <s v="NA"/>
    <s v="NA"/>
    <s v="NA"/>
    <n v="0"/>
    <n v="0"/>
    <n v="0"/>
    <x v="1"/>
    <s v="NA"/>
    <s v="NA"/>
    <n v="0"/>
    <n v="0"/>
    <n v="0"/>
    <s v="NA"/>
    <s v="NA"/>
    <s v="NA"/>
    <s v="NA"/>
    <s v="NA"/>
    <s v="NA"/>
    <n v="0"/>
    <n v="150"/>
    <n v="10"/>
    <n v="0"/>
    <n v="8"/>
    <n v="3"/>
    <n v="0"/>
    <n v="0"/>
    <n v="0"/>
    <n v="0"/>
    <n v="20.423749999999998"/>
    <n v="22.191299999999998"/>
    <s v="actual"/>
    <n v="1256571"/>
    <n v="1365320"/>
    <n v="90625"/>
    <n v="86762.59"/>
    <n v="102078.2"/>
    <n v="105609.2"/>
    <n v="114310.7"/>
    <n v="116647.4"/>
    <n v="131119.79999999999"/>
    <n v="133095.29999999999"/>
    <n v="109156.4"/>
    <n v="90103.87"/>
    <n v="84342.86"/>
    <n v="92720"/>
    <n v="113358.6"/>
    <n v="102388.4"/>
    <n v="113358.6"/>
    <n v="109701.9"/>
    <n v="113824.8"/>
    <n v="112343.7"/>
    <n v="125013.5"/>
    <n v="125479.7"/>
    <n v="113431.5"/>
    <n v="113358.6"/>
    <n v="109701.9"/>
    <n v="113358.6"/>
    <n v="0.38461400000000001"/>
    <n v="0.39887800000000001"/>
    <s v="actual"/>
    <n v="23663.38"/>
    <n v="24540.99"/>
    <n v="2992.4009999999998"/>
    <n v="1988.7239999999999"/>
    <n v="1602.6679999999999"/>
    <n v="1458.16"/>
    <n v="2897.404"/>
    <n v="1157.308"/>
    <n v="650.53679999999997"/>
    <n v="549.03499999999997"/>
    <n v="1071.492"/>
    <n v="1789.6690000000001"/>
    <n v="3291.6210000000001"/>
    <n v="4214.3639999999996"/>
    <n v="3278.1460000000002"/>
    <n v="2697.5259999999998"/>
    <n v="2589.1350000000002"/>
    <n v="2138.7809999999999"/>
    <n v="1662.1010000000001"/>
    <n v="1196.0889999999999"/>
    <n v="951.16700000000003"/>
    <n v="960.56259999999997"/>
    <n v="1205.4839999999999"/>
    <n v="1981.5519999999999"/>
    <n v="2636.748"/>
    <n v="3243.6950000000002"/>
  </r>
  <r>
    <x v="403"/>
    <x v="2"/>
    <s v="core"/>
    <x v="5"/>
    <x v="0"/>
    <s v="All Sizes"/>
    <s v="urban"/>
    <n v="33"/>
    <n v="450.19650000000001"/>
    <n v="1509509"/>
    <n v="1509509"/>
    <n v="1509509"/>
    <n v="1998"/>
    <n v="1998"/>
    <s v="1981-2003"/>
    <s v="F"/>
    <m/>
    <s v="Sit Down Restaurant"/>
    <m/>
    <s v="Restaurant"/>
    <s v="Food Service"/>
    <s v="Restaurant"/>
    <b v="0"/>
    <s v="Dining"/>
    <n v="53"/>
    <s v="Kitchen"/>
    <n v="20"/>
    <s v="Other"/>
    <n v="14"/>
    <n v="11"/>
    <n v="0"/>
    <n v="0"/>
    <n v="3353"/>
    <n v="3353"/>
    <n v="0"/>
    <x v="4"/>
    <n v="100"/>
    <n v="0"/>
    <n v="0"/>
    <n v="100"/>
    <n v="0"/>
    <n v="0"/>
    <n v="0"/>
    <n v="1"/>
    <n v="0"/>
    <n v="19"/>
    <s v="S"/>
    <n v="0"/>
    <n v="4624"/>
    <n v="219"/>
    <s v="&lt; 6000 HDD"/>
    <n v="0"/>
    <n v="100"/>
    <n v="1"/>
    <s v="No"/>
    <n v="68"/>
    <n v="68"/>
    <n v="68"/>
    <n v="68"/>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230"/>
    <n v="0"/>
    <n v="10"/>
    <n v="2300"/>
    <n v="60"/>
    <n v="0"/>
    <n v="0"/>
    <n v="0"/>
    <n v="100"/>
    <n v="0"/>
    <n v="0"/>
    <n v="0"/>
    <n v="0"/>
    <n v="0"/>
    <n v="100"/>
    <n v="0"/>
    <n v="0"/>
    <n v="0"/>
    <n v="1380"/>
    <n v="0"/>
    <n v="100"/>
    <n v="0"/>
    <s v="P"/>
    <n v="0"/>
    <s v="Age of Building"/>
    <n v="100"/>
    <n v="0"/>
    <n v="0"/>
    <n v="0"/>
    <n v="0"/>
    <n v="0"/>
    <n v="0"/>
    <n v="100"/>
    <n v="0"/>
    <n v="3204.4720000000002"/>
    <n v="0"/>
    <n v="0"/>
    <n v="100"/>
    <n v="0"/>
    <b v="1"/>
    <n v="48"/>
    <n v="100"/>
    <n v="0"/>
    <n v="0"/>
    <n v="0"/>
    <n v="1.0992519999999999"/>
    <n v="1.0992519999999999"/>
    <s v="NA"/>
    <n v="2.9799999999999998E-4"/>
    <n v="0.14912"/>
    <n v="3685.7910000000002"/>
    <s v="NA"/>
    <n v="1"/>
    <n v="500"/>
    <n v="9.2634720000000002"/>
    <n v="11.380559999999999"/>
    <s v="Y"/>
    <s v="NA"/>
    <n v="0"/>
    <n v="0"/>
    <n v="0"/>
    <n v="29.44436"/>
    <n v="23.17343"/>
    <n v="59.406059999999997"/>
    <n v="0"/>
    <n v="0"/>
    <n v="0"/>
    <n v="10.78191"/>
    <n v="46.402729999999998"/>
    <n v="12.10108"/>
    <n v="0"/>
    <n v="0"/>
    <n v="0"/>
    <n v="0"/>
    <n v="0"/>
    <n v="0"/>
    <n v="0"/>
    <n v="0"/>
    <n v="0"/>
    <n v="59.77373"/>
    <n v="30.423839999999998"/>
    <n v="28.49286"/>
    <n v="0"/>
    <n v="0"/>
    <n v="0"/>
    <n v="0"/>
    <n v="0"/>
    <n v="0"/>
    <n v="100"/>
    <n v="100"/>
    <n v="100"/>
    <n v="100"/>
    <n v="100"/>
    <n v="100"/>
    <n v="0"/>
    <n v="0"/>
    <n v="0"/>
    <n v="0"/>
    <n v="0"/>
    <n v="0"/>
    <n v="76.847530000000006"/>
    <n v="58.807569999999998"/>
    <n v="76.847530000000006"/>
    <n v="9.2958990000000004"/>
    <n v="29.47588"/>
    <n v="9.2958990000000004"/>
    <n v="13.85657"/>
    <n v="11.716559999999999"/>
    <n v="13.85657"/>
    <n v="0"/>
    <n v="0"/>
    <n v="0"/>
    <n v="0"/>
    <n v="0"/>
    <n v="0"/>
    <s v="NA"/>
    <s v="NA"/>
    <s v="NA"/>
    <s v="NA"/>
    <s v="NA"/>
    <s v="NA"/>
    <n v="0"/>
    <n v="0"/>
    <n v="0"/>
    <n v="59.0242"/>
    <n v="69.164450000000002"/>
    <n v="59.0242"/>
    <n v="40.9758"/>
    <n v="30.835550000000001"/>
    <n v="40.9758"/>
    <n v="0"/>
    <n v="0"/>
    <n v="0"/>
    <s v="NA"/>
    <s v="NA"/>
    <s v="NA"/>
    <s v="NA"/>
    <s v="NA"/>
    <s v="NA"/>
    <s v="NA"/>
    <s v="NA"/>
    <s v="NA"/>
    <s v="NA"/>
    <s v="NA"/>
    <s v="NA"/>
    <n v="0"/>
    <n v="0"/>
    <n v="0"/>
    <n v="29.44436"/>
    <n v="23.17343"/>
    <n v="59.406059999999997"/>
    <n v="0"/>
    <n v="0"/>
    <n v="0"/>
    <n v="8.6967199999999991"/>
    <n v="5.3469389999999999"/>
    <n v="4.4129319999999996"/>
    <n v="61.858919999999998"/>
    <n v="71.47963"/>
    <n v="36.181010000000001"/>
    <s v="NA"/>
    <s v="NA"/>
    <s v="NA"/>
    <s v="NA"/>
    <s v="NA"/>
    <s v="NA"/>
    <s v="NA"/>
    <s v="NA"/>
    <s v="NA"/>
    <s v="NA"/>
    <s v="NA"/>
    <s v="NA"/>
    <s v="NA"/>
    <s v="NA"/>
    <s v="NA"/>
    <b v="0"/>
    <n v="0"/>
    <b v="0"/>
    <n v="0"/>
    <b v="0"/>
    <n v="0"/>
    <b v="0"/>
    <n v="0"/>
    <b v="1"/>
    <n v="95.00761"/>
    <b v="0"/>
    <n v="0"/>
    <b v="1"/>
    <n v="4.9923849999999996"/>
    <b v="0"/>
    <n v="0"/>
    <n v="0"/>
    <n v="0"/>
    <n v="0"/>
    <n v="58"/>
    <n v="6.6666670000000003"/>
    <n v="69.542839999999998"/>
    <n v="0"/>
    <n v="0"/>
    <n v="0"/>
    <n v="42"/>
    <n v="93.333330000000004"/>
    <n v="30.457159999999998"/>
    <n v="0"/>
    <n v="0"/>
    <n v="0"/>
    <n v="0"/>
    <n v="0"/>
    <n v="0"/>
    <n v="0"/>
    <n v="0"/>
    <n v="0"/>
    <n v="42"/>
    <n v="93.333330000000004"/>
    <n v="30.457159999999998"/>
    <n v="0"/>
    <n v="0"/>
    <n v="0"/>
    <n v="58"/>
    <n v="6.6666670000000003"/>
    <n v="69.542839999999998"/>
    <n v="0"/>
    <n v="0"/>
    <n v="0"/>
    <n v="0"/>
    <n v="0"/>
    <n v="0"/>
    <n v="0"/>
    <n v="0"/>
    <n v="0"/>
    <b v="1"/>
    <n v="58"/>
    <b v="0"/>
    <n v="0"/>
    <b v="0"/>
    <n v="0"/>
    <b v="1"/>
    <n v="4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10-19 Years"/>
    <s v="None"/>
    <s v="NA"/>
    <s v="NA"/>
    <s v="NA"/>
    <s v="NA"/>
    <s v="NA"/>
    <s v="NA"/>
    <s v="NA"/>
    <s v="NA"/>
    <s v="NA"/>
    <s v="NA"/>
    <s v="NA"/>
    <s v="DX - Air"/>
    <s v="10-19 Years"/>
    <s v="None"/>
    <s v="NA"/>
    <s v="NA"/>
    <s v="NA"/>
    <s v="NA"/>
    <s v="NA"/>
    <s v="NA"/>
    <s v="NA"/>
    <s v="NA"/>
    <b v="0"/>
    <b v="0"/>
    <b v="0"/>
    <b v="0"/>
    <b v="1"/>
    <b v="0"/>
    <b v="0"/>
    <b v="1"/>
    <b v="0"/>
    <b v="0"/>
    <b v="0"/>
    <n v="76"/>
    <n v="20"/>
    <n v="20"/>
    <n v="100"/>
    <n v="0"/>
    <n v="0"/>
    <n v="0"/>
    <n v="0"/>
    <n v="0"/>
    <n v="100"/>
    <n v="0"/>
    <s v="NA"/>
    <s v="NA"/>
    <s v="NA"/>
    <s v="NA"/>
    <s v="NA"/>
    <s v="NA"/>
    <s v="NA"/>
    <s v="NA"/>
    <s v="NA"/>
    <b v="0"/>
    <n v="0"/>
    <s v="NA"/>
    <s v="NA"/>
    <b v="1"/>
    <n v="100"/>
    <s v="NA"/>
    <b v="0"/>
    <n v="0"/>
    <s v="NA"/>
    <s v="NA"/>
    <n v="2"/>
    <n v="0"/>
    <n v="0"/>
    <n v="1"/>
    <n v="3"/>
    <n v="0"/>
    <n v="0"/>
    <b v="0"/>
    <b v="0"/>
    <b v="0"/>
    <b v="1"/>
    <b v="0"/>
    <b v="0"/>
    <n v="673"/>
    <s v="N"/>
    <s v="N"/>
    <s v="E"/>
    <s v="G"/>
    <s v="N"/>
    <s v="N"/>
    <s v="G"/>
    <s v="NA"/>
    <s v="NA"/>
    <s v="NA"/>
    <s v="NA"/>
    <s v="NA"/>
    <s v="NA"/>
    <s v="NA"/>
    <s v="NA"/>
    <n v="0"/>
    <n v="0"/>
    <n v="0"/>
    <x v="1"/>
    <s v="NA"/>
    <s v="NA"/>
    <n v="0"/>
    <n v="0"/>
    <n v="0"/>
    <s v="NA"/>
    <s v="NA"/>
    <s v="NA"/>
    <s v="NA"/>
    <s v="NA"/>
    <s v="NA"/>
    <n v="0"/>
    <n v="0"/>
    <n v="0"/>
    <n v="0"/>
    <n v="0"/>
    <n v="0"/>
    <n v="0"/>
    <n v="0"/>
    <n v="0"/>
    <n v="0"/>
    <n v="41.488039999999998"/>
    <n v="75.761470000000003"/>
    <s v="model"/>
    <n v="139109.4"/>
    <n v="254028.2"/>
    <s v="NA"/>
    <s v="NA"/>
    <s v="NA"/>
    <s v="NA"/>
    <s v="NA"/>
    <s v="NA"/>
    <s v="NA"/>
    <s v="NA"/>
    <s v="NA"/>
    <s v="NA"/>
    <s v="NA"/>
    <s v="NA"/>
    <s v="NA"/>
    <s v="NA"/>
    <s v="NA"/>
    <s v="NA"/>
    <s v="NA"/>
    <s v="NA"/>
    <s v="NA"/>
    <s v="NA"/>
    <s v="NA"/>
    <s v="NA"/>
    <s v="NA"/>
    <s v="NA"/>
    <n v="1.3494409999999999"/>
    <n v="0.47035500000000002"/>
    <s v="model"/>
    <n v="4524.6760000000004"/>
    <n v="1577.1"/>
    <s v="NA"/>
    <s v="NA"/>
    <s v="NA"/>
    <s v="NA"/>
    <s v="NA"/>
    <s v="NA"/>
    <s v="NA"/>
    <s v="NA"/>
    <s v="NA"/>
    <s v="NA"/>
    <s v="NA"/>
    <s v="NA"/>
    <s v="NA"/>
    <s v="NA"/>
    <s v="NA"/>
    <s v="NA"/>
    <s v="NA"/>
    <s v="NA"/>
    <s v="NA"/>
    <s v="NA"/>
    <s v="NA"/>
    <s v="NA"/>
    <s v="NA"/>
    <s v="NA"/>
  </r>
  <r>
    <x v="404"/>
    <x v="2"/>
    <s v="core"/>
    <x v="4"/>
    <x v="0"/>
    <s v="20,001-100,000"/>
    <s v="urban"/>
    <n v="70"/>
    <n v="100.9871"/>
    <n v="2529828"/>
    <n v="2529828"/>
    <n v="1125773"/>
    <n v="1968"/>
    <n v="1968"/>
    <s v="Pre-1980"/>
    <s v="F"/>
    <m/>
    <s v="Religious Assembly"/>
    <m/>
    <s v="Other"/>
    <s v="Religious Worship"/>
    <s v="Other"/>
    <b v="0"/>
    <s v="Assembly / Recreation"/>
    <n v="37.5"/>
    <s v="Classroom"/>
    <n v="28.5"/>
    <s v="Office"/>
    <n v="7"/>
    <n v="27"/>
    <n v="0"/>
    <n v="0"/>
    <n v="25051"/>
    <n v="25051"/>
    <n v="0"/>
    <x v="1"/>
    <n v="100"/>
    <n v="0"/>
    <n v="0"/>
    <n v="44.5"/>
    <n v="0"/>
    <n v="0"/>
    <n v="0"/>
    <n v="1"/>
    <n v="0"/>
    <n v="83"/>
    <s v="S"/>
    <n v="0"/>
    <n v="4650"/>
    <n v="167"/>
    <s v="&lt; 6000 HDD"/>
    <n v="100"/>
    <n v="0"/>
    <n v="0"/>
    <s v="No"/>
    <n v="13.395"/>
    <n v="13.395"/>
    <n v="13.395"/>
    <n v="13.395"/>
    <n v="0.64500000000000002"/>
    <n v="1"/>
    <n v="0"/>
    <s v="&lt; 40 Hrs/Wk"/>
    <n v="52"/>
    <b v="1"/>
    <b v="1"/>
    <b v="0"/>
    <b v="0"/>
    <b v="0"/>
    <b v="0"/>
    <b v="0"/>
    <b v="0"/>
    <b v="0"/>
    <s v="NA"/>
    <s v="NA"/>
    <s v="NA"/>
    <s v="NA"/>
    <s v="Yes"/>
    <n v="5"/>
    <n v="50"/>
    <s v="No"/>
    <s v="Yes"/>
    <n v="5"/>
    <n v="50"/>
    <s v="No"/>
    <s v="No"/>
    <s v="NA"/>
    <s v="NA"/>
    <s v="No"/>
    <s v="No"/>
    <s v="NA"/>
    <s v="NA"/>
    <s v="No"/>
    <s v="No"/>
    <s v="NA"/>
    <s v="NA"/>
    <s v="No"/>
    <s v="No"/>
    <s v="NA"/>
    <s v="NA"/>
    <s v="No"/>
    <s v="No"/>
    <s v="NA"/>
    <s v="NA"/>
    <s v="No"/>
    <s v="No"/>
    <s v="NA"/>
    <s v="NA"/>
    <s v="No"/>
    <s v="NA"/>
    <n v="0"/>
    <n v="11"/>
    <n v="14409.51"/>
    <n v="26.02"/>
    <n v="0"/>
    <n v="0"/>
    <n v="0"/>
    <n v="100"/>
    <n v="0"/>
    <n v="0"/>
    <n v="0"/>
    <n v="0"/>
    <n v="0"/>
    <n v="100"/>
    <n v="0"/>
    <n v="0"/>
    <n v="0"/>
    <n v="3749.3539999999998"/>
    <n v="57.724829999999997"/>
    <n v="42.275170000000003"/>
    <n v="0"/>
    <s v="P"/>
    <n v="7.1137589999999999"/>
    <s v="Age of Building"/>
    <n v="0"/>
    <n v="0"/>
    <n v="100"/>
    <n v="0"/>
    <n v="0"/>
    <n v="0"/>
    <n v="0"/>
    <n v="42.275170000000003"/>
    <n v="57.724829999999997"/>
    <n v="25898.18"/>
    <n v="27.5"/>
    <n v="72.5"/>
    <n v="0"/>
    <n v="0"/>
    <b v="0"/>
    <n v="0"/>
    <n v="27.5"/>
    <n v="0"/>
    <n v="0"/>
    <n v="72.5"/>
    <n v="1.2659940000000001"/>
    <n v="1.2659940000000001"/>
    <s v="NA"/>
    <n v="0"/>
    <n v="0.31271599999999999"/>
    <n v="31714.42"/>
    <s v="NA"/>
    <n v="0"/>
    <n v="7833.8459999999995"/>
    <n v="10.00343"/>
    <n v="11.09449"/>
    <s v="Y"/>
    <s v="NA"/>
    <n v="0"/>
    <n v="0"/>
    <n v="0"/>
    <n v="49.126620000000003"/>
    <n v="46.34919"/>
    <n v="66.906630000000007"/>
    <n v="0"/>
    <n v="0"/>
    <n v="0"/>
    <n v="37.888829999999999"/>
    <n v="39.219299999999997"/>
    <n v="28.705380000000002"/>
    <n v="0"/>
    <n v="0"/>
    <n v="0"/>
    <n v="0"/>
    <n v="0"/>
    <n v="0"/>
    <n v="0.19525700000000001"/>
    <n v="1.609855"/>
    <n v="0.27274399999999999"/>
    <n v="12.789289999999999"/>
    <n v="12.82165"/>
    <n v="4.1152470000000001"/>
    <n v="0"/>
    <n v="0"/>
    <n v="0"/>
    <n v="0"/>
    <n v="0"/>
    <n v="0"/>
    <n v="100"/>
    <n v="100"/>
    <n v="100"/>
    <n v="15.439399999999999"/>
    <n v="31.34357"/>
    <n v="15.439399999999999"/>
    <n v="84.560599999999994"/>
    <n v="68.65643"/>
    <n v="84.560599999999994"/>
    <n v="27.290559999999999"/>
    <n v="32.781080000000003"/>
    <n v="27.290559999999999"/>
    <n v="50.822330000000001"/>
    <n v="51.846249999999998"/>
    <n v="50.822330000000001"/>
    <n v="0"/>
    <n v="0"/>
    <n v="0"/>
    <n v="21.88711"/>
    <n v="15.372669999999999"/>
    <n v="21.88711"/>
    <n v="0"/>
    <n v="0"/>
    <n v="0"/>
    <n v="0"/>
    <n v="0"/>
    <n v="0"/>
    <s v="NA"/>
    <s v="NA"/>
    <s v="NA"/>
    <s v="NA"/>
    <s v="NA"/>
    <s v="NA"/>
    <n v="5.5269219999999999"/>
    <n v="13.331569999999999"/>
    <n v="5.5269219999999999"/>
    <n v="23.319800000000001"/>
    <n v="28.85885"/>
    <n v="23.319800000000001"/>
    <n v="66.157489999999996"/>
    <n v="54.453490000000002"/>
    <n v="66.157489999999996"/>
    <n v="4.9957859999999998"/>
    <n v="3.356087"/>
    <n v="4.9957859999999998"/>
    <s v="NA"/>
    <s v="NA"/>
    <s v="NA"/>
    <s v="NA"/>
    <s v="NA"/>
    <s v="NA"/>
    <s v="NA"/>
    <s v="NA"/>
    <s v="NA"/>
    <s v="NA"/>
    <s v="NA"/>
    <s v="NA"/>
    <n v="0"/>
    <n v="0"/>
    <n v="0"/>
    <n v="49.126620000000003"/>
    <n v="46.34919"/>
    <n v="66.906630000000007"/>
    <n v="32.813450000000003"/>
    <n v="27.811240000000002"/>
    <n v="24.522629999999999"/>
    <n v="6.2894769999999998"/>
    <n v="6.1741060000000001"/>
    <n v="2.0237829999999999"/>
    <n v="11.77045"/>
    <n v="19.665459999999999"/>
    <n v="6.5469559999999998"/>
    <s v="NA"/>
    <s v="NA"/>
    <s v="NA"/>
    <s v="NA"/>
    <s v="NA"/>
    <s v="NA"/>
    <s v="NA"/>
    <s v="NA"/>
    <s v="NA"/>
    <s v="NA"/>
    <s v="NA"/>
    <s v="NA"/>
    <s v="NA"/>
    <s v="NA"/>
    <s v="NA"/>
    <b v="0"/>
    <n v="0"/>
    <b v="0"/>
    <n v="0"/>
    <b v="0"/>
    <n v="0"/>
    <b v="1"/>
    <n v="1.334773"/>
    <b v="1"/>
    <n v="91.172430000000006"/>
    <b v="1"/>
    <n v="3.8910049999999998"/>
    <b v="1"/>
    <n v="3.6017920000000001"/>
    <b v="0"/>
    <n v="0"/>
    <n v="0"/>
    <n v="0"/>
    <n v="0"/>
    <n v="66.509559999999993"/>
    <n v="35.897440000000003"/>
    <n v="73.1785"/>
    <n v="7.4626869999999998"/>
    <n v="7.6923079999999997"/>
    <n v="8.3576859999999993"/>
    <n v="26.027760000000001"/>
    <n v="56.410260000000001"/>
    <n v="18.463809999999999"/>
    <n v="0"/>
    <n v="0"/>
    <n v="0"/>
    <n v="0"/>
    <n v="0"/>
    <n v="0"/>
    <n v="0"/>
    <n v="0"/>
    <n v="0"/>
    <n v="21.681069999999998"/>
    <n v="46.153849999999998"/>
    <n v="14.685449999999999"/>
    <n v="0"/>
    <n v="0"/>
    <n v="0"/>
    <n v="75.438599999999994"/>
    <n v="41.025640000000003"/>
    <n v="84.485950000000003"/>
    <n v="0"/>
    <n v="0"/>
    <n v="0"/>
    <n v="2.8803350000000001"/>
    <n v="10.256410000000001"/>
    <n v="0.82860400000000001"/>
    <n v="0"/>
    <n v="2.5641029999999998"/>
    <n v="0"/>
    <b v="0"/>
    <n v="0"/>
    <b v="0"/>
    <n v="0"/>
    <b v="0"/>
    <n v="0"/>
    <b v="1"/>
    <n v="33.49044"/>
    <b v="0"/>
    <n v="0"/>
    <b v="1"/>
    <n v="66.509559999999993"/>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7"/>
    <n v="83"/>
    <s v="Furnace"/>
    <s v="Natural Gas"/>
    <s v="None"/>
    <s v="20+ Years"/>
    <s v="Furnace"/>
    <s v="Natural Gas"/>
    <s v="None"/>
    <s v="20+ Years"/>
    <s v="NA"/>
    <s v="NA"/>
    <s v="NA"/>
    <s v="NA"/>
    <s v="NA"/>
    <s v="NA"/>
    <s v="NA"/>
    <s v="NA"/>
    <s v="DX - Air"/>
    <s v="0-4 Years"/>
    <s v="DX - Air"/>
    <s v="0-4 Years"/>
    <s v="NA"/>
    <s v="NA"/>
    <s v="NA"/>
    <s v="NA"/>
    <s v="NA"/>
    <s v="NA"/>
    <s v="NA"/>
    <b v="0"/>
    <b v="0"/>
    <b v="0"/>
    <b v="0"/>
    <b v="1"/>
    <b v="1"/>
    <b v="0"/>
    <b v="1"/>
    <b v="0"/>
    <b v="0"/>
    <b v="0"/>
    <n v="615.45060000000001"/>
    <n v="20"/>
    <n v="20"/>
    <n v="100"/>
    <n v="0"/>
    <n v="0"/>
    <n v="0"/>
    <n v="0"/>
    <n v="0"/>
    <n v="100"/>
    <n v="0"/>
    <s v="NA"/>
    <s v="NA"/>
    <s v="NA"/>
    <s v="NA"/>
    <s v="NA"/>
    <s v="NA"/>
    <s v="NA"/>
    <s v="NA"/>
    <s v="NA"/>
    <s v="NA"/>
    <s v="NA"/>
    <s v="NA"/>
    <s v="NA"/>
    <s v="NA"/>
    <s v="NA"/>
    <s v="NA"/>
    <s v="NA"/>
    <s v="NA"/>
    <s v="NA"/>
    <s v="NA"/>
    <n v="0"/>
    <n v="0"/>
    <n v="0"/>
    <n v="1"/>
    <n v="2"/>
    <n v="0"/>
    <n v="1"/>
    <b v="0"/>
    <b v="0"/>
    <b v="0"/>
    <b v="1"/>
    <b v="0"/>
    <b v="0"/>
    <n v="957"/>
    <s v="N"/>
    <s v="E"/>
    <s v="N"/>
    <s v="G"/>
    <s v="N"/>
    <s v="G"/>
    <s v="G"/>
    <s v="NA"/>
    <s v="NA"/>
    <s v="NA"/>
    <s v="NA"/>
    <s v="NA"/>
    <s v="NA"/>
    <s v="NA"/>
    <s v="NA"/>
    <n v="0"/>
    <n v="0"/>
    <n v="0"/>
    <x v="1"/>
    <s v="NA"/>
    <s v="NA"/>
    <n v="0"/>
    <n v="0"/>
    <n v="0"/>
    <s v="NA"/>
    <s v="NA"/>
    <s v="NA"/>
    <s v="NA"/>
    <s v="NA"/>
    <s v="NA"/>
    <n v="0"/>
    <n v="10"/>
    <n v="0"/>
    <n v="1"/>
    <n v="5"/>
    <n v="4"/>
    <n v="0"/>
    <n v="0"/>
    <n v="0"/>
    <n v="0"/>
    <n v="7.2111989999999997"/>
    <n v="6.6971879999999997"/>
    <s v="actual"/>
    <n v="180647.7"/>
    <n v="167771.20000000001"/>
    <n v="24722.06"/>
    <n v="17853.419999999998"/>
    <n v="18112.93"/>
    <n v="13721.38"/>
    <n v="10458.280000000001"/>
    <n v="9927.9310000000005"/>
    <n v="8318.0689999999995"/>
    <n v="9259"/>
    <n v="10650"/>
    <n v="15065.59"/>
    <n v="18917.650000000001"/>
    <n v="23641.439999999999"/>
    <n v="20998.639999999999"/>
    <n v="17469.849999999999"/>
    <n v="17030.22"/>
    <n v="13450.23"/>
    <n v="10360.48"/>
    <n v="8317.0450000000001"/>
    <n v="10185.6"/>
    <n v="10888.69"/>
    <n v="8521.1350000000002"/>
    <n v="12540.24"/>
    <n v="16987.79"/>
    <n v="21021.32"/>
    <n v="0.170987"/>
    <n v="0.161662"/>
    <s v="actual"/>
    <n v="4283.402"/>
    <n v="4049.8020000000001"/>
    <n v="1338.7339999999999"/>
    <n v="693.38900000000001"/>
    <n v="210.14660000000001"/>
    <n v="1.170399"/>
    <n v="1.163664"/>
    <n v="47.977080000000001"/>
    <n v="108.6966"/>
    <n v="120.36"/>
    <n v="256.41809999999998"/>
    <n v="606.85739999999998"/>
    <n v="686.30709999999999"/>
    <n v="212.18270000000001"/>
    <n v="647.9683"/>
    <n v="527.78070000000002"/>
    <n v="495.5564"/>
    <n v="363.17579999999998"/>
    <n v="229.92420000000001"/>
    <n v="112.3493"/>
    <n v="40.062559999999998"/>
    <n v="41.804409999999997"/>
    <n v="120.18770000000001"/>
    <n v="323.11320000000001"/>
    <n v="499.0401"/>
    <n v="648.83929999999998"/>
  </r>
  <r>
    <x v="405"/>
    <x v="2"/>
    <s v="core"/>
    <x v="4"/>
    <x v="1"/>
    <s v="&lt;20,001"/>
    <s v="urban"/>
    <n v="72"/>
    <n v="335.47109999999998"/>
    <n v="2415057"/>
    <n v="2415057"/>
    <n v="2415057"/>
    <n v="2004"/>
    <n v="2004"/>
    <s v="2004-2013"/>
    <s v="F"/>
    <m/>
    <s v="Religious Assembly"/>
    <m/>
    <s v="Other"/>
    <s v="Religious Worship"/>
    <s v="Other"/>
    <b v="0"/>
    <s v="Office"/>
    <n v="46"/>
    <s v="Assembly / Recreation"/>
    <n v="31"/>
    <s v="Classroom"/>
    <n v="23"/>
    <n v="0"/>
    <n v="0"/>
    <n v="0"/>
    <n v="7199"/>
    <n v="7199"/>
    <n v="0"/>
    <x v="0"/>
    <n v="100"/>
    <n v="0"/>
    <n v="100"/>
    <n v="100"/>
    <n v="100"/>
    <n v="0"/>
    <n v="0"/>
    <n v="1"/>
    <n v="0"/>
    <n v="24"/>
    <s v="M"/>
    <n v="2"/>
    <n v="4756"/>
    <n v="174"/>
    <s v="&lt; 6000 HDD"/>
    <n v="100"/>
    <n v="0"/>
    <n v="0"/>
    <s v="No"/>
    <n v="40.33"/>
    <n v="40.33"/>
    <n v="77.56"/>
    <n v="40.33"/>
    <n v="0.77"/>
    <n v="1"/>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550"/>
    <n v="0"/>
    <n v="10"/>
    <n v="5500"/>
    <n v="35"/>
    <n v="0"/>
    <n v="0"/>
    <n v="0"/>
    <n v="100"/>
    <n v="0"/>
    <n v="0"/>
    <n v="0"/>
    <n v="0"/>
    <n v="0"/>
    <n v="100"/>
    <n v="0"/>
    <n v="0"/>
    <n v="0"/>
    <n v="1925"/>
    <n v="0"/>
    <n v="100"/>
    <n v="0"/>
    <s v="P"/>
    <n v="32.142859999999999"/>
    <s v="Age of Building"/>
    <n v="100"/>
    <n v="0"/>
    <n v="0"/>
    <n v="0"/>
    <n v="28.571429999999999"/>
    <n v="0"/>
    <n v="0"/>
    <n v="71.428569999999993"/>
    <n v="0"/>
    <n v="4456.5"/>
    <n v="66.666669999999996"/>
    <n v="33.333329999999997"/>
    <n v="0"/>
    <n v="0"/>
    <b v="1"/>
    <n v="54"/>
    <n v="66.666669999999996"/>
    <n v="33.333329999999997"/>
    <n v="0"/>
    <n v="0"/>
    <n v="1.773091"/>
    <n v="1.773091"/>
    <s v="NA"/>
    <n v="0"/>
    <n v="0.60730700000000004"/>
    <n v="12764.48"/>
    <s v="NA"/>
    <n v="0"/>
    <n v="4372"/>
    <n v="12.28567"/>
    <n v="16.70919"/>
    <s v="Y"/>
    <s v="NA"/>
    <n v="0"/>
    <n v="0"/>
    <n v="0"/>
    <n v="23.69783"/>
    <n v="17.08362"/>
    <n v="34.49832"/>
    <n v="24.729019999999998"/>
    <n v="13.611750000000001"/>
    <n v="35.999479999999998"/>
    <n v="23.469349999999999"/>
    <n v="25.357500000000002"/>
    <n v="19.005980000000001"/>
    <n v="0.74663000000000002"/>
    <n v="2.8768060000000002"/>
    <n v="1.086913"/>
    <n v="0"/>
    <n v="0"/>
    <n v="0"/>
    <n v="0"/>
    <n v="0"/>
    <n v="0"/>
    <n v="27.35717"/>
    <n v="41.070320000000002"/>
    <n v="9.4093060000000008"/>
    <n v="0"/>
    <n v="0"/>
    <n v="0"/>
    <n v="0"/>
    <n v="0"/>
    <n v="0"/>
    <n v="100"/>
    <n v="100"/>
    <n v="100"/>
    <n v="0"/>
    <n v="0"/>
    <n v="0"/>
    <n v="100"/>
    <n v="100"/>
    <n v="100"/>
    <n v="0"/>
    <n v="0"/>
    <n v="0"/>
    <n v="0"/>
    <n v="0"/>
    <n v="0"/>
    <n v="0"/>
    <n v="0"/>
    <n v="0"/>
    <n v="100"/>
    <n v="100"/>
    <n v="100"/>
    <n v="0"/>
    <n v="0"/>
    <n v="0"/>
    <n v="0"/>
    <n v="0"/>
    <n v="0"/>
    <s v="NA"/>
    <s v="NA"/>
    <s v="NA"/>
    <s v="NA"/>
    <s v="NA"/>
    <s v="NA"/>
    <n v="0"/>
    <n v="0"/>
    <n v="0"/>
    <n v="17.5"/>
    <n v="24.137930000000001"/>
    <n v="17.5"/>
    <n v="82.5"/>
    <n v="75.862070000000003"/>
    <n v="82.5"/>
    <n v="0"/>
    <n v="0"/>
    <n v="0"/>
    <n v="0"/>
    <n v="0"/>
    <n v="0"/>
    <n v="44.897959999999998"/>
    <n v="57.142859999999999"/>
    <n v="44.897959999999998"/>
    <n v="0"/>
    <n v="0"/>
    <n v="0"/>
    <n v="55.102040000000002"/>
    <n v="42.857140000000001"/>
    <n v="55.102040000000002"/>
    <n v="0"/>
    <n v="0"/>
    <n v="0"/>
    <n v="48.426850000000002"/>
    <n v="30.69537"/>
    <n v="70.497799999999998"/>
    <n v="23.596430000000002"/>
    <n v="35.1661"/>
    <n v="8.7034559999999992"/>
    <n v="27.230090000000001"/>
    <n v="31.26172"/>
    <n v="19.711829999999999"/>
    <n v="0.74663000000000002"/>
    <n v="2.8768060000000002"/>
    <n v="1.086913"/>
    <s v="NA"/>
    <s v="NA"/>
    <s v="NA"/>
    <s v="NA"/>
    <s v="NA"/>
    <s v="NA"/>
    <s v="NA"/>
    <s v="NA"/>
    <s v="NA"/>
    <s v="NA"/>
    <s v="NA"/>
    <s v="NA"/>
    <s v="NA"/>
    <s v="NA"/>
    <s v="NA"/>
    <b v="0"/>
    <n v="0"/>
    <b v="0"/>
    <n v="0"/>
    <b v="0"/>
    <n v="0"/>
    <b v="0"/>
    <n v="0"/>
    <b v="1"/>
    <n v="100"/>
    <b v="0"/>
    <n v="0"/>
    <b v="0"/>
    <n v="0"/>
    <b v="0"/>
    <n v="0"/>
    <n v="0"/>
    <n v="0"/>
    <n v="0"/>
    <n v="92.749309999999994"/>
    <n v="53.125"/>
    <n v="95.952879999999993"/>
    <n v="0"/>
    <n v="0"/>
    <n v="0"/>
    <n v="7.250686"/>
    <n v="46.875"/>
    <n v="4.0471180000000002"/>
    <n v="0"/>
    <n v="0"/>
    <n v="0"/>
    <n v="0"/>
    <n v="0"/>
    <n v="0"/>
    <n v="0"/>
    <n v="0"/>
    <n v="0"/>
    <n v="5.1006400000000003"/>
    <n v="40.625"/>
    <n v="3.1914479999999998"/>
    <n v="0"/>
    <n v="0"/>
    <n v="0"/>
    <n v="92.749309999999994"/>
    <n v="53.125"/>
    <n v="95.952879999999993"/>
    <n v="0.32022"/>
    <n v="3.125"/>
    <n v="0.36940800000000001"/>
    <n v="1.829826"/>
    <n v="3.125"/>
    <n v="0.48626200000000003"/>
    <n v="0"/>
    <n v="0"/>
    <n v="0"/>
    <b v="1"/>
    <n v="93.206770000000006"/>
    <b v="0"/>
    <n v="0"/>
    <b v="0"/>
    <n v="0"/>
    <b v="1"/>
    <n v="4.0256179999999997"/>
    <b v="0"/>
    <n v="0"/>
    <b v="1"/>
    <n v="2.7676120000000002"/>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23"/>
    <n v="77"/>
    <s v="Furnace"/>
    <s v="Natural Gas"/>
    <s v="None"/>
    <s v="5-9 Years"/>
    <s v="Electric Resistance"/>
    <s v="Electricity"/>
    <s v="None"/>
    <s v="5-9 Years"/>
    <s v="NA"/>
    <s v="NA"/>
    <s v="NA"/>
    <s v="NA"/>
    <s v="NA"/>
    <s v="NA"/>
    <s v="NA"/>
    <s v="NA"/>
    <s v="DX - Air"/>
    <s v="5-9 Years"/>
    <s v="DX - Air"/>
    <s v="5-9 Years"/>
    <s v="NA"/>
    <s v="NA"/>
    <s v="NA"/>
    <s v="NA"/>
    <s v="NA"/>
    <s v="NA"/>
    <s v="NA"/>
    <b v="0"/>
    <b v="0"/>
    <b v="0"/>
    <b v="0"/>
    <b v="1"/>
    <b v="0"/>
    <b v="0"/>
    <b v="0"/>
    <b v="0"/>
    <b v="0"/>
    <b v="0"/>
    <n v="38"/>
    <n v="10"/>
    <n v="10"/>
    <n v="100"/>
    <n v="0"/>
    <n v="0"/>
    <n v="0"/>
    <n v="0"/>
    <n v="0"/>
    <n v="100"/>
    <n v="0"/>
    <s v="NA"/>
    <s v="NA"/>
    <s v="NA"/>
    <s v="NA"/>
    <s v="NA"/>
    <s v="NA"/>
    <s v="NA"/>
    <s v="NA"/>
    <s v="NA"/>
    <s v="NA"/>
    <s v="NA"/>
    <s v="NA"/>
    <s v="NA"/>
    <s v="NA"/>
    <s v="NA"/>
    <s v="NA"/>
    <s v="NA"/>
    <s v="NA"/>
    <s v="NA"/>
    <s v="NA"/>
    <n v="0"/>
    <n v="0"/>
    <n v="0"/>
    <n v="0"/>
    <n v="2"/>
    <n v="0"/>
    <n v="0"/>
    <b v="0"/>
    <b v="0"/>
    <b v="0"/>
    <b v="0"/>
    <b v="1"/>
    <b v="0"/>
    <n v="278"/>
    <s v="N"/>
    <s v="N"/>
    <s v="N"/>
    <s v="N"/>
    <s v="N"/>
    <s v="G"/>
    <s v="G"/>
    <s v="NA"/>
    <s v="NA"/>
    <s v="NA"/>
    <b v="0"/>
    <s v="N"/>
    <n v="0"/>
    <n v="0"/>
    <n v="0"/>
    <n v="0"/>
    <n v="0"/>
    <n v="0"/>
    <x v="0"/>
    <n v="0"/>
    <s v="N"/>
    <n v="0"/>
    <n v="0"/>
    <n v="0"/>
    <b v="0"/>
    <b v="0"/>
    <s v="None"/>
    <b v="0"/>
    <b v="0"/>
    <s v="None"/>
    <n v="0"/>
    <n v="0"/>
    <n v="0"/>
    <n v="0"/>
    <n v="0"/>
    <n v="1"/>
    <n v="0"/>
    <n v="0"/>
    <n v="0"/>
    <n v="0"/>
    <n v="14.470700000000001"/>
    <n v="14.979760000000001"/>
    <s v="actual"/>
    <n v="104174.6"/>
    <n v="107839.3"/>
    <n v="15476.13"/>
    <n v="13075.87"/>
    <n v="12430.07"/>
    <n v="10662.07"/>
    <n v="9329.1949999999997"/>
    <n v="3565.25"/>
    <n v="3538.069"/>
    <n v="3795.431"/>
    <n v="4076.2930000000001"/>
    <n v="4668.8739999999998"/>
    <n v="9652.3330000000005"/>
    <n v="13905"/>
    <n v="13206.62"/>
    <n v="11216.56"/>
    <n v="11369.23"/>
    <n v="9527.4719999999998"/>
    <n v="7775.8630000000003"/>
    <n v="5992.2489999999998"/>
    <n v="5019.7849999999999"/>
    <n v="4926.7529999999997"/>
    <n v="5887.5879999999997"/>
    <n v="8694.5560000000005"/>
    <n v="11004.36"/>
    <n v="13218.25"/>
    <n v="0.325735"/>
    <n v="0.40839799999999998"/>
    <s v="actual"/>
    <n v="2344.9670000000001"/>
    <n v="2940.058"/>
    <n v="444.28140000000002"/>
    <n v="339.59449999999998"/>
    <n v="264.18"/>
    <n v="168.3057"/>
    <n v="72.004289999999997"/>
    <n v="18.904779999999999"/>
    <n v="6.2581379999999998"/>
    <n v="4.7089869999999996"/>
    <n v="42.236879999999999"/>
    <n v="163.6095"/>
    <n v="377.0138"/>
    <n v="443.86930000000001"/>
    <n v="464.87049999999999"/>
    <n v="382.03449999999998"/>
    <n v="367.19819999999999"/>
    <n v="276.94409999999999"/>
    <n v="176.18100000000001"/>
    <n v="89.017750000000007"/>
    <n v="29.67258"/>
    <n v="24.727150000000002"/>
    <n v="83.454139999999995"/>
    <n v="225.0171"/>
    <n v="355.45280000000002"/>
    <n v="465.48860000000002"/>
  </r>
  <r>
    <x v="406"/>
    <x v="2"/>
    <s v="core"/>
    <x v="7"/>
    <x v="0"/>
    <s v="&lt;20,001"/>
    <s v="rural"/>
    <n v="87"/>
    <n v="285.81290000000001"/>
    <n v="2772385"/>
    <n v="2772385"/>
    <n v="2772385"/>
    <n v="1985"/>
    <n v="1985"/>
    <s v="1981-2003"/>
    <s v="F"/>
    <s v="Waste Water Lab"/>
    <s v="Other"/>
    <s v="Waste Water Lab"/>
    <s v="Other"/>
    <s v="Other"/>
    <s v="Other"/>
    <b v="0"/>
    <s v="Warehouse - High Bay"/>
    <n v="62"/>
    <s v="Other"/>
    <n v="16"/>
    <s v="Office"/>
    <n v="5"/>
    <n v="17"/>
    <n v="0"/>
    <n v="0"/>
    <n v="9700"/>
    <n v="9700"/>
    <n v="0"/>
    <x v="0"/>
    <n v="100"/>
    <n v="0"/>
    <n v="38"/>
    <n v="100"/>
    <n v="100"/>
    <n v="0"/>
    <n v="0"/>
    <n v="1"/>
    <n v="0"/>
    <n v="4"/>
    <s v="M"/>
    <s v="NA"/>
    <n v="5553"/>
    <n v="779"/>
    <s v="&lt; 6000 HDD"/>
    <n v="100"/>
    <n v="0"/>
    <n v="0"/>
    <s v="Yes"/>
    <n v="46"/>
    <n v="46"/>
    <n v="46"/>
    <n v="46"/>
    <n v="1"/>
    <n v="1"/>
    <n v="0"/>
    <s v="40-49 Hrs/Wk"/>
    <n v="52"/>
    <b v="1"/>
    <b v="1"/>
    <b v="0"/>
    <b v="0"/>
    <b v="0"/>
    <b v="0"/>
    <b v="0"/>
    <b v="0"/>
    <b v="0"/>
    <b v="1"/>
    <b v="0"/>
    <b v="0"/>
    <s v="NA"/>
    <s v="Yes"/>
    <n v="0"/>
    <n v="25"/>
    <s v="Yes"/>
    <s v="Yes"/>
    <n v="0"/>
    <n v="80"/>
    <s v="Yes"/>
    <s v="Yes"/>
    <n v="0"/>
    <n v="80"/>
    <s v="Yes"/>
    <s v="Yes"/>
    <n v="10"/>
    <n v="100"/>
    <s v="No"/>
    <s v="Yes"/>
    <n v="10"/>
    <n v="100"/>
    <s v="No"/>
    <s v="No"/>
    <s v="NA"/>
    <s v="NA"/>
    <s v="No"/>
    <s v="No"/>
    <s v="NA"/>
    <s v="NA"/>
    <s v="No"/>
    <s v="No"/>
    <s v="NA"/>
    <s v="NA"/>
    <s v="No"/>
    <n v="960"/>
    <n v="0"/>
    <n v="9"/>
    <n v="8640"/>
    <n v="15"/>
    <n v="0"/>
    <n v="0"/>
    <n v="100"/>
    <n v="0"/>
    <n v="0"/>
    <n v="0"/>
    <n v="0"/>
    <n v="0"/>
    <n v="0"/>
    <n v="0"/>
    <n v="100"/>
    <n v="0"/>
    <n v="0"/>
    <n v="1296"/>
    <n v="0"/>
    <n v="100"/>
    <n v="0"/>
    <s v="P"/>
    <n v="0"/>
    <s v="Age of Building"/>
    <n v="100"/>
    <n v="0"/>
    <n v="0"/>
    <n v="0"/>
    <n v="100"/>
    <n v="0"/>
    <n v="0"/>
    <n v="0"/>
    <n v="0"/>
    <n v="14589.27"/>
    <n v="100"/>
    <n v="0"/>
    <n v="0"/>
    <n v="0"/>
    <b v="0"/>
    <n v="0"/>
    <n v="100"/>
    <n v="0"/>
    <n v="0"/>
    <n v="0"/>
    <n v="1.185727"/>
    <n v="1.185727"/>
    <s v="NA"/>
    <n v="0"/>
    <n v="0.14350499999999999"/>
    <n v="11501.55"/>
    <s v="NA"/>
    <n v="0"/>
    <n v="1392"/>
    <n v="10.36652"/>
    <n v="11.11989"/>
    <s v="Y"/>
    <n v="0"/>
    <n v="0"/>
    <n v="0"/>
    <n v="0"/>
    <n v="37.368929999999999"/>
    <n v="60.072850000000003"/>
    <n v="39.082979999999999"/>
    <n v="15.146269999999999"/>
    <n v="18.240400000000001"/>
    <n v="15.840999999999999"/>
    <n v="0"/>
    <n v="0"/>
    <n v="0"/>
    <n v="0"/>
    <n v="0"/>
    <n v="0"/>
    <n v="46.641440000000003"/>
    <n v="20.84618"/>
    <n v="44.867620000000002"/>
    <n v="0"/>
    <n v="0"/>
    <n v="0"/>
    <n v="0.84336500000000003"/>
    <n v="0.84057199999999999"/>
    <n v="0.208396"/>
    <n v="0"/>
    <n v="0"/>
    <n v="0"/>
    <n v="0"/>
    <n v="0"/>
    <n v="0"/>
    <n v="100"/>
    <n v="100"/>
    <n v="100"/>
    <s v="NA"/>
    <s v="NA"/>
    <s v="NA"/>
    <s v="NA"/>
    <s v="NA"/>
    <s v="NA"/>
    <s v="NA"/>
    <s v="NA"/>
    <s v="NA"/>
    <s v="NA"/>
    <s v="NA"/>
    <s v="NA"/>
    <s v="NA"/>
    <s v="NA"/>
    <s v="NA"/>
    <s v="NA"/>
    <s v="NA"/>
    <s v="NA"/>
    <s v="NA"/>
    <s v="NA"/>
    <s v="NA"/>
    <s v="NA"/>
    <s v="NA"/>
    <s v="NA"/>
    <n v="30.642749999999999"/>
    <n v="33.333329999999997"/>
    <n v="30.642749999999999"/>
    <n v="69.357249999999993"/>
    <n v="66.666669999999996"/>
    <n v="69.357249999999993"/>
    <n v="0"/>
    <n v="0"/>
    <n v="0"/>
    <n v="100"/>
    <n v="100"/>
    <n v="100"/>
    <n v="0"/>
    <n v="0"/>
    <n v="0"/>
    <n v="0"/>
    <n v="0"/>
    <n v="0"/>
    <n v="0"/>
    <n v="0"/>
    <n v="0"/>
    <n v="100"/>
    <n v="100"/>
    <n v="100"/>
    <n v="0"/>
    <n v="0"/>
    <n v="0"/>
    <n v="0"/>
    <n v="0"/>
    <n v="0"/>
    <n v="0"/>
    <n v="0"/>
    <n v="0"/>
    <n v="52.515189999999997"/>
    <n v="78.313249999999996"/>
    <n v="54.92398"/>
    <n v="0"/>
    <n v="0"/>
    <n v="0"/>
    <n v="0"/>
    <n v="0"/>
    <n v="0"/>
    <n v="47.484810000000003"/>
    <n v="21.68675"/>
    <n v="45.07602"/>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1538459999999999"/>
    <n v="98.846149999999994"/>
    <s v="Furnace"/>
    <s v="Natural Gas"/>
    <s v="None"/>
    <s v="20+ Years"/>
    <s v="Furnace"/>
    <s v="Natural Gas"/>
    <s v="None"/>
    <s v="10-19 Years"/>
    <s v="NA"/>
    <s v="NA"/>
    <s v="NA"/>
    <s v="NA"/>
    <s v="NA"/>
    <s v="NA"/>
    <s v="NA"/>
    <s v="NA"/>
    <s v="DX - Air"/>
    <s v="20+ Years"/>
    <s v="DX - Air"/>
    <s v="10-19 Years"/>
    <s v="NA"/>
    <s v="NA"/>
    <s v="NA"/>
    <s v="NA"/>
    <s v="NA"/>
    <s v="NA"/>
    <s v="NA"/>
    <b v="0"/>
    <b v="0"/>
    <b v="0"/>
    <b v="0"/>
    <b v="1"/>
    <b v="0"/>
    <b v="0"/>
    <b v="0"/>
    <b v="0"/>
    <b v="0"/>
    <b v="0"/>
    <n v="15.353999999999999"/>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b v="0"/>
    <s v="N"/>
    <n v="0"/>
    <n v="0"/>
    <n v="0"/>
    <n v="0"/>
    <n v="0"/>
    <n v="0"/>
    <x v="3"/>
    <n v="1"/>
    <s v="Y"/>
    <n v="0"/>
    <n v="0"/>
    <n v="0"/>
    <b v="0"/>
    <b v="0"/>
    <s v="None"/>
    <b v="0"/>
    <b v="0"/>
    <s v="None"/>
    <n v="0"/>
    <n v="1"/>
    <n v="0"/>
    <n v="1"/>
    <n v="1"/>
    <n v="1"/>
    <n v="0"/>
    <n v="0"/>
    <n v="0"/>
    <n v="0"/>
    <n v="10.7331"/>
    <n v="112.815"/>
    <s v="model"/>
    <n v="104111.1"/>
    <n v="1094306"/>
    <s v="NA"/>
    <s v="NA"/>
    <s v="NA"/>
    <s v="NA"/>
    <s v="NA"/>
    <s v="NA"/>
    <s v="NA"/>
    <s v="NA"/>
    <s v="NA"/>
    <s v="NA"/>
    <s v="NA"/>
    <s v="NA"/>
    <s v="NA"/>
    <s v="NA"/>
    <s v="NA"/>
    <s v="NA"/>
    <s v="NA"/>
    <s v="NA"/>
    <s v="NA"/>
    <s v="NA"/>
    <s v="NA"/>
    <s v="NA"/>
    <s v="NA"/>
    <s v="NA"/>
    <n v="0.29814600000000002"/>
    <n v="1.56003"/>
    <s v="model"/>
    <n v="2892.0210000000002"/>
    <n v="15132.29"/>
    <s v="NA"/>
    <s v="NA"/>
    <s v="NA"/>
    <s v="NA"/>
    <s v="NA"/>
    <s v="NA"/>
    <s v="NA"/>
    <s v="NA"/>
    <s v="NA"/>
    <s v="NA"/>
    <s v="NA"/>
    <s v="NA"/>
    <s v="NA"/>
    <s v="NA"/>
    <s v="NA"/>
    <s v="NA"/>
    <s v="NA"/>
    <s v="NA"/>
    <s v="NA"/>
    <s v="NA"/>
    <s v="NA"/>
    <s v="NA"/>
    <s v="NA"/>
    <s v="NA"/>
  </r>
  <r>
    <x v="407"/>
    <x v="2"/>
    <s v="core"/>
    <x v="4"/>
    <x v="0"/>
    <s v="&lt;20,001"/>
    <s v="rural"/>
    <n v="75"/>
    <n v="311.64940000000001"/>
    <n v="3671230"/>
    <n v="3671230"/>
    <n v="3671230"/>
    <n v="1946"/>
    <n v="1960"/>
    <s v="Pre-1980"/>
    <s v="F"/>
    <m/>
    <s v="Religious Assembly"/>
    <m/>
    <s v="Other"/>
    <s v="Religious Worship"/>
    <s v="Other"/>
    <b v="0"/>
    <s v="Assembly / Recreation"/>
    <n v="55"/>
    <s v="Office"/>
    <n v="28"/>
    <s v="Classroom"/>
    <n v="10"/>
    <n v="7"/>
    <n v="0"/>
    <n v="0"/>
    <n v="11780"/>
    <n v="11780"/>
    <n v="0"/>
    <x v="0"/>
    <n v="100"/>
    <n v="0"/>
    <n v="100"/>
    <n v="100"/>
    <n v="100"/>
    <n v="0"/>
    <n v="0"/>
    <n v="2"/>
    <n v="1"/>
    <s v="NA"/>
    <s v="M"/>
    <n v="3"/>
    <n v="4994"/>
    <n v="158"/>
    <s v="&lt; 6000 HDD"/>
    <n v="100"/>
    <n v="0"/>
    <n v="0"/>
    <s v="No"/>
    <n v="30.5"/>
    <n v="30.5"/>
    <n v="30.5"/>
    <n v="30.5"/>
    <n v="0"/>
    <n v="1"/>
    <n v="0"/>
    <s v="&lt; 40 Hrs/Wk"/>
    <n v="52"/>
    <b v="1"/>
    <b v="0"/>
    <b v="1"/>
    <b v="1"/>
    <b v="0"/>
    <b v="0"/>
    <b v="0"/>
    <b v="0"/>
    <b v="0"/>
    <s v="NA"/>
    <s v="NA"/>
    <s v="NA"/>
    <s v="NA"/>
    <s v="Yes"/>
    <n v="12"/>
    <n v="15"/>
    <s v="No"/>
    <s v="Yes"/>
    <n v="12"/>
    <n v="15"/>
    <s v="No"/>
    <s v="Unknown"/>
    <s v="NA"/>
    <s v="NA"/>
    <s v="No"/>
    <s v="Yes"/>
    <n v="2"/>
    <n v="20"/>
    <s v="No"/>
    <s v="Yes"/>
    <n v="2"/>
    <n v="20"/>
    <s v="No"/>
    <s v="No"/>
    <s v="NA"/>
    <s v="NA"/>
    <s v="No"/>
    <s v="Unknown"/>
    <s v="NA"/>
    <s v="NA"/>
    <s v="No"/>
    <s v="Unknown"/>
    <s v="NA"/>
    <s v="NA"/>
    <s v="No"/>
    <n v="425"/>
    <n v="320"/>
    <n v="9"/>
    <n v="6705"/>
    <n v="15"/>
    <n v="100"/>
    <n v="0"/>
    <n v="0"/>
    <n v="0"/>
    <n v="0"/>
    <n v="0"/>
    <n v="0"/>
    <n v="0"/>
    <n v="0"/>
    <n v="100"/>
    <n v="0"/>
    <n v="0"/>
    <n v="0"/>
    <n v="1005.75"/>
    <n v="0"/>
    <n v="100"/>
    <n v="0"/>
    <s v="P"/>
    <n v="10"/>
    <s v="Age of Building"/>
    <n v="100"/>
    <n v="0"/>
    <n v="0"/>
    <n v="0"/>
    <n v="100"/>
    <n v="0"/>
    <n v="0"/>
    <n v="0"/>
    <n v="0"/>
    <n v="7052.0540000000001"/>
    <n v="0"/>
    <n v="100"/>
    <n v="0"/>
    <n v="0"/>
    <b v="0"/>
    <n v="0"/>
    <n v="0"/>
    <n v="0"/>
    <n v="0"/>
    <n v="100"/>
    <n v="1.354225"/>
    <n v="1.354225"/>
    <s v="NA"/>
    <n v="0"/>
    <n v="0.40662100000000001"/>
    <n v="15952.77"/>
    <s v="NA"/>
    <n v="0"/>
    <n v="4790"/>
    <n v="9.7692739999999993"/>
    <n v="10.51793"/>
    <s v="Y"/>
    <n v="10"/>
    <n v="0"/>
    <n v="0"/>
    <n v="0"/>
    <n v="27.63306"/>
    <n v="37.137529999999998"/>
    <n v="61.698300000000003"/>
    <n v="0"/>
    <n v="0"/>
    <n v="0"/>
    <n v="0.17702100000000001"/>
    <n v="0.58361099999999999"/>
    <n v="0.21987100000000001"/>
    <n v="0"/>
    <n v="0"/>
    <n v="0"/>
    <n v="0"/>
    <n v="0"/>
    <n v="0"/>
    <n v="0"/>
    <n v="0"/>
    <n v="0"/>
    <n v="72.189920000000001"/>
    <n v="62.278860000000002"/>
    <n v="38.081829999999997"/>
    <n v="0"/>
    <n v="0"/>
    <n v="0"/>
    <n v="0"/>
    <n v="0"/>
    <n v="0"/>
    <n v="100"/>
    <n v="100"/>
    <n v="100"/>
    <n v="100"/>
    <n v="100"/>
    <n v="100"/>
    <n v="0"/>
    <n v="0"/>
    <n v="0"/>
    <n v="0"/>
    <n v="0"/>
    <n v="0"/>
    <n v="63.634749999999997"/>
    <n v="72.971559999999997"/>
    <n v="63.634749999999997"/>
    <n v="0"/>
    <n v="0"/>
    <n v="0"/>
    <n v="21.122330000000002"/>
    <n v="17.708290000000002"/>
    <n v="21.122330000000002"/>
    <n v="15.24292"/>
    <n v="9.3201520000000002"/>
    <n v="15.24292"/>
    <n v="0"/>
    <n v="0"/>
    <n v="0"/>
    <s v="NA"/>
    <s v="NA"/>
    <s v="NA"/>
    <s v="NA"/>
    <s v="NA"/>
    <s v="NA"/>
    <n v="0"/>
    <n v="0"/>
    <n v="0"/>
    <n v="68.863240000000005"/>
    <n v="76.617900000000006"/>
    <n v="68.863240000000005"/>
    <n v="31.136759999999999"/>
    <n v="23.382100000000001"/>
    <n v="31.136759999999999"/>
    <n v="0"/>
    <n v="0"/>
    <n v="0"/>
    <s v="NA"/>
    <s v="NA"/>
    <s v="NA"/>
    <s v="NA"/>
    <s v="NA"/>
    <s v="NA"/>
    <s v="NA"/>
    <s v="NA"/>
    <s v="NA"/>
    <s v="NA"/>
    <s v="NA"/>
    <s v="NA"/>
    <n v="0"/>
    <n v="0"/>
    <n v="0"/>
    <n v="27.63306"/>
    <n v="37.137529999999998"/>
    <n v="61.698300000000003"/>
    <n v="45.937869999999997"/>
    <n v="45.44585"/>
    <n v="24.233280000000001"/>
    <n v="15.248189999999999"/>
    <n v="11.02852"/>
    <n v="8.0437700000000003"/>
    <n v="11.180870000000001"/>
    <n v="6.3880949999999999"/>
    <n v="6.024654"/>
    <s v="NA"/>
    <s v="NA"/>
    <s v="NA"/>
    <s v="NA"/>
    <s v="NA"/>
    <s v="NA"/>
    <s v="NA"/>
    <s v="NA"/>
    <s v="NA"/>
    <s v="NA"/>
    <s v="NA"/>
    <s v="NA"/>
    <s v="NA"/>
    <s v="NA"/>
    <s v="NA"/>
    <b v="0"/>
    <n v="0"/>
    <b v="0"/>
    <n v="0"/>
    <b v="0"/>
    <n v="0"/>
    <b v="0"/>
    <n v="0"/>
    <b v="1"/>
    <n v="100"/>
    <b v="0"/>
    <n v="0"/>
    <b v="0"/>
    <n v="0"/>
    <b v="0"/>
    <n v="0"/>
    <n v="19.624220000000001"/>
    <n v="27.77778"/>
    <n v="7.4311280000000002"/>
    <n v="61.586640000000003"/>
    <n v="55.55556"/>
    <n v="85.841710000000006"/>
    <n v="0"/>
    <n v="0"/>
    <n v="0"/>
    <n v="18.78914"/>
    <n v="16.66667"/>
    <n v="6.7271619999999999"/>
    <n v="0"/>
    <n v="0"/>
    <n v="0"/>
    <n v="0"/>
    <n v="0"/>
    <n v="0"/>
    <n v="0"/>
    <n v="0"/>
    <n v="0"/>
    <n v="0.83507299999999995"/>
    <n v="11.11111"/>
    <n v="0.70396700000000001"/>
    <n v="0"/>
    <n v="0"/>
    <n v="0"/>
    <n v="61.586640000000003"/>
    <n v="55.55556"/>
    <n v="85.841710000000006"/>
    <n v="0"/>
    <n v="0"/>
    <n v="0"/>
    <n v="37.578290000000003"/>
    <n v="33.333329999999997"/>
    <n v="13.454319999999999"/>
    <n v="0"/>
    <n v="0"/>
    <n v="0"/>
    <b v="0"/>
    <n v="0"/>
    <b v="1"/>
    <n v="99.164929999999998"/>
    <b v="0"/>
    <n v="0"/>
    <b v="1"/>
    <n v="0.83507299999999995"/>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79.25"/>
    <n v="0"/>
    <s v="Heat Pump"/>
    <s v="Electricity"/>
    <s v="None"/>
    <s v="NA"/>
    <s v="Electric Resistance"/>
    <s v="Electricity"/>
    <s v="None"/>
    <s v="0-4 Years"/>
    <n v="1"/>
    <s v="Fuel Oil"/>
    <n v="276"/>
    <n v="35"/>
    <n v="35"/>
    <s v="SH"/>
    <s v="N"/>
    <s v="N"/>
    <s v="DX - Air"/>
    <s v="NA"/>
    <s v="DX - Air"/>
    <s v="0-4 Years"/>
    <s v="NA"/>
    <s v="NA"/>
    <s v="NA"/>
    <s v="NA"/>
    <s v="NA"/>
    <s v="NA"/>
    <s v="NA"/>
    <b v="0"/>
    <b v="0"/>
    <b v="0"/>
    <b v="0"/>
    <b v="1"/>
    <b v="0"/>
    <b v="0"/>
    <b v="1"/>
    <b v="0"/>
    <b v="1"/>
    <b v="1"/>
    <n v="227.29599999999999"/>
    <n v="1"/>
    <n v="1"/>
    <n v="12.00901"/>
    <n v="87.990989999999996"/>
    <n v="0"/>
    <n v="0"/>
    <n v="0"/>
    <n v="12.00901"/>
    <n v="0"/>
    <n v="87.990989999999996"/>
    <s v="NA"/>
    <s v="NA"/>
    <s v="NA"/>
    <s v="NA"/>
    <s v="NA"/>
    <s v="NA"/>
    <s v="NA"/>
    <s v="NA"/>
    <s v="NA"/>
    <s v="NA"/>
    <s v="NA"/>
    <s v="NA"/>
    <s v="NA"/>
    <s v="NA"/>
    <s v="NA"/>
    <s v="NA"/>
    <s v="NA"/>
    <s v="NA"/>
    <s v="NA"/>
    <s v="NA"/>
    <n v="0"/>
    <n v="0"/>
    <n v="0"/>
    <n v="0"/>
    <n v="1"/>
    <n v="0"/>
    <n v="1"/>
    <b v="0"/>
    <b v="0"/>
    <b v="0"/>
    <b v="1"/>
    <b v="0"/>
    <b v="0"/>
    <n v="600"/>
    <s v="N"/>
    <s v="N"/>
    <s v="N"/>
    <s v="G"/>
    <s v="G"/>
    <s v="N"/>
    <s v="G"/>
    <s v="NA"/>
    <s v="NA"/>
    <s v="NA"/>
    <s v="NA"/>
    <s v="NA"/>
    <s v="NA"/>
    <s v="NA"/>
    <s v="NA"/>
    <n v="0"/>
    <n v="0"/>
    <n v="0"/>
    <x v="1"/>
    <s v="NA"/>
    <s v="NA"/>
    <n v="0"/>
    <n v="0"/>
    <n v="0"/>
    <s v="NA"/>
    <s v="NA"/>
    <s v="NA"/>
    <s v="NA"/>
    <s v="NA"/>
    <s v="NA"/>
    <n v="0"/>
    <n v="0"/>
    <n v="0"/>
    <n v="0"/>
    <n v="0"/>
    <n v="1"/>
    <n v="0"/>
    <n v="0"/>
    <n v="0"/>
    <n v="0"/>
    <n v="4.9289399999999999"/>
    <n v="5.4289459999999998"/>
    <s v="actual"/>
    <n v="58062.91"/>
    <n v="63952.98"/>
    <n v="7847.759"/>
    <n v="6127.4139999999998"/>
    <n v="5547.5860000000002"/>
    <n v="4515.8620000000001"/>
    <n v="3321.3789999999999"/>
    <n v="2058.5160000000001"/>
    <n v="1646.3109999999999"/>
    <n v="1831.2639999999999"/>
    <n v="3479.08"/>
    <n v="5521.7359999999999"/>
    <n v="7196.9049999999997"/>
    <n v="8969.0949999999993"/>
    <n v="8640.7690000000002"/>
    <n v="7259.3909999999996"/>
    <n v="7069.9279999999999"/>
    <n v="5645.402"/>
    <n v="4238.0619999999999"/>
    <n v="2944.5230000000001"/>
    <n v="2230.7190000000001"/>
    <n v="2204.62"/>
    <n v="2862.442"/>
    <n v="5110.9949999999999"/>
    <n v="7086.8810000000003"/>
    <n v="8659.25"/>
    <s v="NA"/>
    <s v="NA"/>
    <s v="no gas"/>
    <s v="NA"/>
    <s v="NA"/>
    <s v="NA"/>
    <s v="NA"/>
    <s v="NA"/>
    <s v="NA"/>
    <s v="NA"/>
    <s v="NA"/>
    <s v="NA"/>
    <s v="NA"/>
    <s v="NA"/>
    <s v="NA"/>
    <s v="NA"/>
    <s v="NA"/>
    <s v="NA"/>
    <s v="NA"/>
    <s v="NA"/>
    <s v="NA"/>
    <s v="NA"/>
    <s v="NA"/>
    <s v="NA"/>
    <s v="NA"/>
    <s v="NA"/>
    <s v="NA"/>
    <s v="NA"/>
    <s v="NA"/>
  </r>
  <r>
    <x v="408"/>
    <x v="2"/>
    <s v="core"/>
    <x v="4"/>
    <x v="0"/>
    <s v="&lt;20,001"/>
    <s v="urban"/>
    <n v="69"/>
    <n v="411.108"/>
    <n v="2757712"/>
    <n v="2757712"/>
    <n v="303348.40000000002"/>
    <n v="1927"/>
    <n v="1927"/>
    <s v="Pre-1980"/>
    <s v="F"/>
    <m/>
    <s v="Community Center"/>
    <m/>
    <s v="Other"/>
    <s v="Public Assembly"/>
    <s v="Other"/>
    <b v="0"/>
    <s v="Assembly / Recreation"/>
    <n v="89"/>
    <s v="Office"/>
    <n v="11"/>
    <s v="NA"/>
    <n v="0"/>
    <n v="0"/>
    <n v="0"/>
    <n v="0"/>
    <n v="6708"/>
    <n v="6708"/>
    <n v="0"/>
    <x v="0"/>
    <n v="100"/>
    <n v="11"/>
    <n v="42"/>
    <n v="11"/>
    <n v="0"/>
    <n v="0"/>
    <n v="0"/>
    <n v="2"/>
    <n v="1"/>
    <n v="41"/>
    <s v="S"/>
    <n v="0"/>
    <n v="4990"/>
    <n v="197"/>
    <s v="&lt; 6000 HDD"/>
    <n v="100"/>
    <n v="0"/>
    <n v="0"/>
    <s v="Yes"/>
    <n v="91"/>
    <n v="101"/>
    <n v="74.5"/>
    <n v="91"/>
    <n v="1"/>
    <n v="1"/>
    <n v="0"/>
    <s v="80-119 Hrs/Wk"/>
    <n v="52"/>
    <b v="1"/>
    <b v="0"/>
    <b v="0"/>
    <b v="0"/>
    <b v="0"/>
    <b v="0"/>
    <b v="0"/>
    <b v="0"/>
    <b v="0"/>
    <s v="NA"/>
    <s v="NA"/>
    <s v="NA"/>
    <s v="NA"/>
    <s v="Yes"/>
    <n v="0"/>
    <n v="100"/>
    <s v="No"/>
    <s v="Yes"/>
    <n v="0"/>
    <n v="100"/>
    <s v="No"/>
    <s v="Yes"/>
    <n v="2"/>
    <n v="100"/>
    <s v="Unknown"/>
    <s v="No"/>
    <s v="NA"/>
    <s v="NA"/>
    <s v="No"/>
    <s v="No"/>
    <s v="NA"/>
    <s v="NA"/>
    <s v="No"/>
    <s v="No"/>
    <s v="NA"/>
    <s v="NA"/>
    <s v="No"/>
    <s v="No"/>
    <s v="NA"/>
    <s v="NA"/>
    <s v="Yes"/>
    <s v="Yes"/>
    <s v="NA"/>
    <n v="100"/>
    <s v="Unknown"/>
    <n v="259"/>
    <n v="259"/>
    <n v="8"/>
    <n v="4144"/>
    <n v="25"/>
    <n v="0"/>
    <n v="0"/>
    <n v="0"/>
    <n v="100"/>
    <n v="0"/>
    <n v="0"/>
    <n v="0"/>
    <n v="0"/>
    <n v="0"/>
    <n v="100"/>
    <n v="0"/>
    <n v="0"/>
    <n v="0"/>
    <n v="1036"/>
    <n v="0"/>
    <n v="100"/>
    <n v="0"/>
    <s v="P"/>
    <n v="18"/>
    <s v="30+ years"/>
    <n v="100"/>
    <n v="0"/>
    <n v="0"/>
    <n v="0"/>
    <n v="80"/>
    <n v="0"/>
    <n v="0"/>
    <n v="20"/>
    <n v="0"/>
    <n v="4256"/>
    <n v="0"/>
    <n v="100"/>
    <n v="0"/>
    <n v="0"/>
    <b v="0"/>
    <n v="0"/>
    <n v="0"/>
    <n v="0"/>
    <n v="0"/>
    <n v="100"/>
    <n v="0.62894399999999995"/>
    <n v="0.62894399999999995"/>
    <s v="NA"/>
    <n v="0"/>
    <n v="3.1454999999999997E-2"/>
    <n v="4218.9589999999998"/>
    <s v="NA"/>
    <n v="0"/>
    <n v="211"/>
    <n v="10.405200000000001"/>
    <n v="10.5297"/>
    <s v="Y"/>
    <s v="NA"/>
    <n v="0"/>
    <n v="0"/>
    <n v="0"/>
    <n v="72.401610000000005"/>
    <n v="58.304720000000003"/>
    <n v="90.724040000000002"/>
    <n v="0"/>
    <n v="0"/>
    <n v="0"/>
    <n v="2.756383"/>
    <n v="14.3911"/>
    <n v="1.9213819999999999"/>
    <n v="0"/>
    <n v="0"/>
    <n v="0"/>
    <n v="0"/>
    <n v="0"/>
    <n v="0"/>
    <n v="0"/>
    <n v="0"/>
    <n v="0"/>
    <n v="24.842009999999998"/>
    <n v="27.304169999999999"/>
    <n v="7.3545809999999996"/>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72.401610000000005"/>
    <n v="58.304720000000003"/>
    <n v="90.724040000000002"/>
    <n v="12.28679"/>
    <n v="14.560280000000001"/>
    <n v="3.6375570000000002"/>
    <n v="0"/>
    <n v="0"/>
    <n v="0"/>
    <n v="15.3116"/>
    <n v="27.135000000000002"/>
    <n v="5.6384059999999998"/>
    <s v="NA"/>
    <s v="NA"/>
    <s v="NA"/>
    <s v="NA"/>
    <s v="NA"/>
    <s v="NA"/>
    <s v="NA"/>
    <s v="NA"/>
    <s v="NA"/>
    <s v="NA"/>
    <s v="NA"/>
    <s v="NA"/>
    <s v="NA"/>
    <s v="NA"/>
    <s v="NA"/>
    <b v="0"/>
    <n v="0"/>
    <b v="0"/>
    <n v="0"/>
    <b v="0"/>
    <n v="0"/>
    <b v="1"/>
    <n v="16.319310000000002"/>
    <b v="1"/>
    <n v="83.680689999999998"/>
    <b v="0"/>
    <n v="0"/>
    <b v="0"/>
    <n v="0"/>
    <b v="0"/>
    <n v="0"/>
    <n v="0"/>
    <n v="0"/>
    <n v="0"/>
    <n v="0"/>
    <n v="0"/>
    <n v="0"/>
    <n v="0"/>
    <n v="0"/>
    <n v="0"/>
    <n v="100"/>
    <n v="100"/>
    <n v="100"/>
    <n v="0"/>
    <n v="0"/>
    <n v="0"/>
    <n v="0"/>
    <n v="0"/>
    <n v="0"/>
    <n v="0"/>
    <n v="0"/>
    <n v="0"/>
    <n v="14.691940000000001"/>
    <n v="25"/>
    <n v="28.850989999999999"/>
    <n v="0"/>
    <n v="0"/>
    <n v="0"/>
    <n v="0"/>
    <n v="0"/>
    <n v="0"/>
    <n v="0"/>
    <n v="0"/>
    <n v="0"/>
    <n v="85.308059999999998"/>
    <n v="75"/>
    <n v="71.149010000000004"/>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NA"/>
    <s v="Electric Resistance"/>
    <s v="Electricity"/>
    <s v="None"/>
    <s v="NA"/>
    <s v="NA"/>
    <s v="NA"/>
    <s v="NA"/>
    <s v="NA"/>
    <s v="NA"/>
    <s v="NA"/>
    <s v="NA"/>
    <s v="NA"/>
    <s v="DX - Air"/>
    <s v="10-19 Years"/>
    <s v="None"/>
    <s v="NA"/>
    <s v="NA"/>
    <s v="NA"/>
    <s v="NA"/>
    <s v="NA"/>
    <s v="NA"/>
    <s v="NA"/>
    <s v="NA"/>
    <b v="0"/>
    <b v="0"/>
    <b v="0"/>
    <b v="0"/>
    <b v="1"/>
    <b v="0"/>
    <b v="0"/>
    <b v="0"/>
    <b v="0"/>
    <b v="1"/>
    <b v="1"/>
    <n v="74.488460000000003"/>
    <n v="30"/>
    <n v="30"/>
    <n v="13.74173"/>
    <n v="86.258269999999996"/>
    <n v="0"/>
    <n v="0"/>
    <n v="0"/>
    <n v="100"/>
    <n v="0"/>
    <n v="0"/>
    <s v="NA"/>
    <s v="NA"/>
    <s v="NA"/>
    <s v="NA"/>
    <s v="NA"/>
    <s v="NA"/>
    <s v="NA"/>
    <s v="NA"/>
    <s v="NA"/>
    <s v="NA"/>
    <s v="NA"/>
    <s v="NA"/>
    <s v="NA"/>
    <s v="NA"/>
    <s v="NA"/>
    <s v="NA"/>
    <s v="NA"/>
    <s v="NA"/>
    <s v="NA"/>
    <s v="NA"/>
    <n v="0"/>
    <n v="0"/>
    <n v="0"/>
    <n v="0"/>
    <n v="0"/>
    <n v="0"/>
    <n v="0"/>
    <b v="0"/>
    <b v="0"/>
    <b v="0"/>
    <b v="0"/>
    <b v="1"/>
    <b v="0"/>
    <n v="400"/>
    <s v="N"/>
    <s v="N"/>
    <s v="N"/>
    <s v="E"/>
    <s v="E"/>
    <s v="N"/>
    <s v="N"/>
    <s v="NA"/>
    <s v="NA"/>
    <s v="NA"/>
    <s v="NA"/>
    <s v="NA"/>
    <s v="NA"/>
    <s v="NA"/>
    <s v="NA"/>
    <n v="0"/>
    <n v="0"/>
    <n v="0"/>
    <x v="1"/>
    <s v="NA"/>
    <s v="NA"/>
    <n v="0"/>
    <n v="0"/>
    <n v="0"/>
    <s v="NA"/>
    <s v="NA"/>
    <s v="NA"/>
    <s v="NA"/>
    <s v="NA"/>
    <s v="NA"/>
    <n v="0"/>
    <n v="1"/>
    <n v="0"/>
    <n v="0"/>
    <n v="1"/>
    <n v="0"/>
    <n v="0"/>
    <n v="0"/>
    <n v="0"/>
    <n v="0"/>
    <n v="7.0081249999999997"/>
    <n v="7.5146860000000002"/>
    <s v="actual"/>
    <n v="47010.5"/>
    <n v="50408.51"/>
    <n v="7848.1030000000001"/>
    <n v="6172.6109999999999"/>
    <n v="5614.2860000000001"/>
    <n v="3937.931"/>
    <n v="1934.9259999999999"/>
    <n v="1483.9290000000001"/>
    <n v="1243.8030000000001"/>
    <n v="1629.412"/>
    <n v="1575.9259999999999"/>
    <n v="3197.0740000000001"/>
    <n v="5449.5"/>
    <n v="6923"/>
    <n v="7789.6580000000004"/>
    <n v="6222.05"/>
    <n v="5660.8069999999998"/>
    <n v="4344.7910000000002"/>
    <n v="2828.855"/>
    <n v="1615.279"/>
    <n v="1407.9349999999999"/>
    <n v="1469.2840000000001"/>
    <n v="1719.721"/>
    <n v="3783.5479999999998"/>
    <n v="5883.3689999999997"/>
    <n v="7683.2160000000003"/>
    <s v="NA"/>
    <s v="NA"/>
    <s v="no gas"/>
    <s v="NA"/>
    <s v="NA"/>
    <s v="NA"/>
    <s v="NA"/>
    <s v="NA"/>
    <s v="NA"/>
    <s v="NA"/>
    <s v="NA"/>
    <s v="NA"/>
    <s v="NA"/>
    <s v="NA"/>
    <s v="NA"/>
    <s v="NA"/>
    <s v="NA"/>
    <s v="NA"/>
    <s v="NA"/>
    <s v="NA"/>
    <s v="NA"/>
    <s v="NA"/>
    <s v="NA"/>
    <s v="NA"/>
    <s v="NA"/>
    <s v="NA"/>
    <s v="NA"/>
    <s v="NA"/>
    <s v="NA"/>
  </r>
  <r>
    <x v="409"/>
    <x v="2"/>
    <s v="core"/>
    <x v="1"/>
    <x v="0"/>
    <s v="&lt;50,001"/>
    <s v="urban"/>
    <n v="59"/>
    <n v="127.1157"/>
    <n v="737270.9"/>
    <n v="737270.9"/>
    <n v="0"/>
    <n v="1983"/>
    <n v="1983"/>
    <s v="1981-2003"/>
    <s v="F"/>
    <m/>
    <s v="Pre-school"/>
    <m/>
    <s v="School"/>
    <s v="Education"/>
    <s v="K-12"/>
    <b v="0"/>
    <s v="Classroom"/>
    <n v="100"/>
    <s v="NA"/>
    <n v="0"/>
    <s v="NA"/>
    <n v="0"/>
    <n v="0"/>
    <n v="0"/>
    <n v="0"/>
    <n v="5800"/>
    <n v="5800"/>
    <n v="0"/>
    <x v="0"/>
    <n v="100"/>
    <n v="0"/>
    <n v="0"/>
    <n v="0"/>
    <n v="0"/>
    <n v="0"/>
    <n v="0"/>
    <n v="1"/>
    <n v="0"/>
    <n v="22"/>
    <s v="M"/>
    <n v="2"/>
    <n v="4756"/>
    <n v="174"/>
    <s v="&lt; 6000 HDD"/>
    <n v="100"/>
    <n v="0"/>
    <n v="0"/>
    <s v="Yes"/>
    <n v="51"/>
    <n v="51"/>
    <n v="51"/>
    <n v="51"/>
    <n v="0"/>
    <n v="0"/>
    <n v="0"/>
    <s v="50-59 Hrs/Wk"/>
    <n v="46.6"/>
    <b v="1"/>
    <b v="1"/>
    <b v="0"/>
    <b v="0"/>
    <b v="0"/>
    <b v="0"/>
    <b v="0"/>
    <b v="0"/>
    <b v="0"/>
    <s v="NA"/>
    <s v="NA"/>
    <s v="NA"/>
    <s v="NA"/>
    <s v="No"/>
    <s v="NA"/>
    <s v="NA"/>
    <s v="No"/>
    <s v="No"/>
    <s v="NA"/>
    <s v="NA"/>
    <s v="No"/>
    <s v="No"/>
    <s v="NA"/>
    <s v="NA"/>
    <s v="No"/>
    <s v="No"/>
    <s v="NA"/>
    <s v="NA"/>
    <s v="No"/>
    <s v="No"/>
    <s v="NA"/>
    <s v="NA"/>
    <s v="No"/>
    <s v="No"/>
    <s v="NA"/>
    <s v="NA"/>
    <s v="No"/>
    <s v="Yes"/>
    <n v="1"/>
    <n v="100"/>
    <s v="Yes"/>
    <s v="Yes"/>
    <n v="5"/>
    <n v="100"/>
    <s v="No"/>
    <n v="600"/>
    <n v="0"/>
    <n v="9"/>
    <n v="5400"/>
    <n v="20"/>
    <n v="0"/>
    <n v="0"/>
    <n v="0"/>
    <n v="100"/>
    <n v="0"/>
    <n v="0"/>
    <n v="0"/>
    <n v="0"/>
    <n v="0"/>
    <n v="100"/>
    <n v="0"/>
    <n v="0"/>
    <n v="0"/>
    <n v="1080"/>
    <n v="0"/>
    <n v="100"/>
    <n v="0"/>
    <s v="P"/>
    <n v="100"/>
    <s v="0-5 years"/>
    <n v="0"/>
    <n v="0"/>
    <n v="100"/>
    <n v="0"/>
    <n v="0"/>
    <n v="0"/>
    <n v="0"/>
    <n v="0"/>
    <n v="100"/>
    <n v="5800"/>
    <n v="0"/>
    <n v="100"/>
    <n v="0"/>
    <n v="0"/>
    <b v="0"/>
    <n v="0"/>
    <n v="100"/>
    <n v="0"/>
    <n v="0"/>
    <n v="0"/>
    <n v="0.804504"/>
    <n v="0.804504"/>
    <s v="NA"/>
    <n v="0"/>
    <n v="0.54827599999999999"/>
    <n v="4666.125"/>
    <s v="NA"/>
    <n v="0"/>
    <n v="3180"/>
    <n v="8.8844750000000001"/>
    <n v="9"/>
    <s v="Y"/>
    <n v="0"/>
    <n v="0"/>
    <n v="0"/>
    <n v="0"/>
    <n v="0"/>
    <n v="0"/>
    <n v="0"/>
    <n v="73.774370000000005"/>
    <n v="24.736499999999999"/>
    <n v="83.489760000000004"/>
    <n v="26.225629999999999"/>
    <n v="75.263499999999993"/>
    <n v="16.51024"/>
    <n v="0"/>
    <n v="0"/>
    <n v="0"/>
    <n v="0"/>
    <n v="0"/>
    <n v="0"/>
    <n v="0"/>
    <n v="0"/>
    <n v="0"/>
    <n v="0"/>
    <n v="0"/>
    <n v="0"/>
    <n v="0"/>
    <n v="0"/>
    <n v="0"/>
    <s v="NA"/>
    <s v="NA"/>
    <s v="NA"/>
    <s v="NA"/>
    <s v="NA"/>
    <s v="NA"/>
    <n v="37.989510000000003"/>
    <n v="22.86534"/>
    <n v="37.989510000000003"/>
    <n v="62.010489999999997"/>
    <n v="77.134659999999997"/>
    <n v="62.010489999999997"/>
    <s v="NA"/>
    <s v="NA"/>
    <s v="NA"/>
    <s v="NA"/>
    <s v="NA"/>
    <s v="NA"/>
    <s v="NA"/>
    <s v="NA"/>
    <s v="NA"/>
    <s v="NA"/>
    <s v="NA"/>
    <s v="NA"/>
    <s v="NA"/>
    <s v="NA"/>
    <s v="NA"/>
    <s v="NA"/>
    <s v="NA"/>
    <s v="NA"/>
    <s v="NA"/>
    <s v="NA"/>
    <s v="NA"/>
    <s v="NA"/>
    <s v="NA"/>
    <s v="NA"/>
    <s v="NA"/>
    <s v="NA"/>
    <s v="NA"/>
    <s v="NA"/>
    <s v="NA"/>
    <s v="NA"/>
    <s v="NA"/>
    <s v="NA"/>
    <s v="NA"/>
    <s v="NA"/>
    <s v="NA"/>
    <s v="NA"/>
    <n v="0"/>
    <n v="0"/>
    <n v="0"/>
    <n v="10.207520000000001"/>
    <n v="18.524180000000001"/>
    <n v="10.207520000000001"/>
    <n v="0"/>
    <n v="0"/>
    <n v="0"/>
    <n v="89.792479999999998"/>
    <n v="81.475819999999999"/>
    <n v="89.792479999999998"/>
    <n v="0"/>
    <n v="0"/>
    <n v="0"/>
    <n v="73.774370000000005"/>
    <n v="24.736499999999999"/>
    <n v="83.489760000000004"/>
    <n v="0"/>
    <n v="0"/>
    <n v="0"/>
    <n v="0"/>
    <n v="0"/>
    <n v="0"/>
    <n v="26.225629999999999"/>
    <n v="75.263499999999993"/>
    <n v="16.51024"/>
    <s v="NA"/>
    <s v="NA"/>
    <s v="NA"/>
    <s v="NA"/>
    <s v="NA"/>
    <s v="NA"/>
    <s v="NA"/>
    <s v="NA"/>
    <s v="NA"/>
    <s v="NA"/>
    <s v="NA"/>
    <s v="NA"/>
    <s v="NA"/>
    <s v="NA"/>
    <s v="NA"/>
    <b v="0"/>
    <n v="0"/>
    <b v="0"/>
    <n v="0"/>
    <b v="0"/>
    <n v="0"/>
    <b v="0"/>
    <n v="0"/>
    <b v="1"/>
    <n v="100"/>
    <b v="0"/>
    <n v="0"/>
    <b v="0"/>
    <n v="0"/>
    <b v="0"/>
    <n v="0"/>
    <n v="81.132080000000002"/>
    <n v="79.310339999999997"/>
    <n v="81.132080000000002"/>
    <n v="0"/>
    <n v="0"/>
    <n v="0"/>
    <n v="0"/>
    <n v="0"/>
    <n v="0"/>
    <n v="18.867920000000002"/>
    <n v="20.68966"/>
    <n v="18.867920000000002"/>
    <n v="0"/>
    <n v="0"/>
    <n v="0"/>
    <n v="0"/>
    <n v="0"/>
    <n v="0"/>
    <n v="0"/>
    <n v="0"/>
    <n v="0"/>
    <n v="0"/>
    <n v="0"/>
    <n v="0"/>
    <n v="0"/>
    <n v="0"/>
    <n v="0"/>
    <n v="0"/>
    <n v="0"/>
    <n v="0"/>
    <n v="0"/>
    <n v="0"/>
    <n v="0"/>
    <n v="100"/>
    <n v="100"/>
    <n v="100"/>
    <n v="0"/>
    <n v="0"/>
    <n v="0"/>
    <b v="0"/>
    <n v="0"/>
    <b v="1"/>
    <n v="84.905659999999997"/>
    <b v="0"/>
    <n v="0"/>
    <b v="1"/>
    <n v="15.094340000000001"/>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20+ Years"/>
    <s v="None"/>
    <s v="NA"/>
    <s v="NA"/>
    <s v="NA"/>
    <s v="NA"/>
    <s v="NA"/>
    <s v="NA"/>
    <s v="NA"/>
    <s v="NA"/>
    <s v="NA"/>
    <s v="NA"/>
    <s v="NA"/>
    <s v="None"/>
    <s v="NA"/>
    <s v="None"/>
    <s v="NA"/>
    <s v="NA"/>
    <s v="NA"/>
    <s v="NA"/>
    <s v="NA"/>
    <s v="NA"/>
    <s v="NA"/>
    <s v="NA"/>
    <b v="0"/>
    <b v="0"/>
    <b v="0"/>
    <b v="0"/>
    <b v="0"/>
    <b v="0"/>
    <b v="0"/>
    <b v="0"/>
    <b v="0"/>
    <b v="0"/>
    <b v="0"/>
    <n v="380"/>
    <n v="7"/>
    <n v="7"/>
    <n v="0"/>
    <n v="100"/>
    <n v="0"/>
    <n v="0"/>
    <n v="0"/>
    <n v="0"/>
    <n v="100"/>
    <n v="0"/>
    <s v="NA"/>
    <s v="NA"/>
    <s v="NA"/>
    <s v="NA"/>
    <s v="NA"/>
    <s v="NA"/>
    <s v="NA"/>
    <s v="NA"/>
    <s v="NA"/>
    <s v="NA"/>
    <s v="NA"/>
    <s v="NA"/>
    <s v="NA"/>
    <s v="NA"/>
    <s v="NA"/>
    <s v="NA"/>
    <s v="NA"/>
    <s v="NA"/>
    <s v="NA"/>
    <s v="NA"/>
    <n v="0"/>
    <n v="0"/>
    <n v="0"/>
    <n v="0"/>
    <n v="0"/>
    <n v="0"/>
    <n v="0"/>
    <b v="0"/>
    <b v="0"/>
    <b v="0"/>
    <b v="0"/>
    <b v="1"/>
    <b v="0"/>
    <n v="225"/>
    <s v="N"/>
    <s v="N"/>
    <s v="N"/>
    <s v="N"/>
    <s v="N"/>
    <s v="E"/>
    <s v="E"/>
    <s v="NA"/>
    <s v="NA"/>
    <s v="NA"/>
    <b v="1"/>
    <s v="S"/>
    <n v="0"/>
    <n v="1"/>
    <n v="0"/>
    <n v="0"/>
    <n v="0"/>
    <n v="0"/>
    <x v="0"/>
    <n v="0"/>
    <s v="N"/>
    <n v="0"/>
    <n v="0"/>
    <n v="0"/>
    <b v="0"/>
    <b v="0"/>
    <s v="None"/>
    <b v="0"/>
    <b v="0"/>
    <s v="None"/>
    <n v="0"/>
    <n v="3"/>
    <n v="0"/>
    <n v="0"/>
    <n v="3"/>
    <n v="0"/>
    <n v="0"/>
    <n v="0"/>
    <n v="0"/>
    <n v="0"/>
    <n v="6.4664950000000001"/>
    <n v="70.190790000000007"/>
    <s v="model"/>
    <n v="37505.67"/>
    <n v="407106.6"/>
    <s v="NA"/>
    <s v="NA"/>
    <s v="NA"/>
    <s v="NA"/>
    <s v="NA"/>
    <s v="NA"/>
    <s v="NA"/>
    <s v="NA"/>
    <s v="NA"/>
    <s v="NA"/>
    <s v="NA"/>
    <s v="NA"/>
    <s v="NA"/>
    <s v="NA"/>
    <s v="NA"/>
    <s v="NA"/>
    <s v="NA"/>
    <s v="NA"/>
    <s v="NA"/>
    <s v="NA"/>
    <s v="NA"/>
    <s v="NA"/>
    <s v="NA"/>
    <s v="NA"/>
    <n v="0.43977500000000003"/>
    <n v="1.2309300000000001"/>
    <s v="model"/>
    <n v="2550.692"/>
    <n v="7139.3940000000002"/>
    <s v="NA"/>
    <s v="NA"/>
    <s v="NA"/>
    <s v="NA"/>
    <s v="NA"/>
    <s v="NA"/>
    <s v="NA"/>
    <s v="NA"/>
    <s v="NA"/>
    <s v="NA"/>
    <s v="NA"/>
    <s v="NA"/>
    <s v="NA"/>
    <s v="NA"/>
    <s v="NA"/>
    <s v="NA"/>
    <s v="NA"/>
    <s v="NA"/>
    <s v="NA"/>
    <s v="NA"/>
    <s v="NA"/>
    <s v="NA"/>
    <s v="NA"/>
    <s v="NA"/>
  </r>
  <r>
    <x v="410"/>
    <x v="2"/>
    <s v="core"/>
    <x v="1"/>
    <x v="0"/>
    <s v="&lt;50,001"/>
    <s v="urban"/>
    <n v="59"/>
    <n v="127.1157"/>
    <n v="761931.3"/>
    <n v="761931.3"/>
    <n v="761931.3"/>
    <n v="1988"/>
    <n v="1988"/>
    <s v="1981-2003"/>
    <s v="F"/>
    <m/>
    <s v="Pre-school"/>
    <m/>
    <s v="School"/>
    <s v="Education"/>
    <s v="K-12"/>
    <b v="0"/>
    <s v="Classroom"/>
    <n v="84.2"/>
    <s v="Office"/>
    <n v="3.1"/>
    <s v="Kitchen"/>
    <n v="2.8"/>
    <n v="9.9"/>
    <n v="0"/>
    <n v="0"/>
    <n v="5994"/>
    <n v="5994"/>
    <n v="0"/>
    <x v="0"/>
    <n v="100"/>
    <n v="0"/>
    <n v="0"/>
    <n v="100"/>
    <n v="0"/>
    <n v="0"/>
    <n v="0"/>
    <n v="1"/>
    <n v="0"/>
    <n v="17"/>
    <s v="S"/>
    <n v="0"/>
    <n v="5626"/>
    <n v="93"/>
    <s v="&lt; 6000 HDD"/>
    <n v="0"/>
    <n v="100"/>
    <n v="1"/>
    <s v="No"/>
    <n v="68.75"/>
    <n v="68.75"/>
    <n v="68.75"/>
    <n v="68.75"/>
    <n v="0"/>
    <n v="0"/>
    <n v="0"/>
    <s v="60-79 Hrs/Wk"/>
    <n v="52"/>
    <b v="1"/>
    <b v="0"/>
    <b v="0"/>
    <b v="0"/>
    <b v="0"/>
    <b v="0"/>
    <b v="0"/>
    <b v="0"/>
    <b v="0"/>
    <s v="NA"/>
    <s v="NA"/>
    <s v="NA"/>
    <s v="NA"/>
    <s v="No"/>
    <s v="NA"/>
    <s v="NA"/>
    <s v="No"/>
    <s v="No"/>
    <s v="NA"/>
    <s v="NA"/>
    <s v="No"/>
    <s v="No"/>
    <s v="NA"/>
    <s v="NA"/>
    <s v="No"/>
    <s v="No"/>
    <s v="NA"/>
    <s v="NA"/>
    <s v="No"/>
    <s v="No"/>
    <s v="NA"/>
    <s v="NA"/>
    <s v="No"/>
    <s v="No"/>
    <s v="NA"/>
    <s v="NA"/>
    <s v="No"/>
    <s v="No"/>
    <s v="NA"/>
    <s v="NA"/>
    <s v="No"/>
    <s v="No"/>
    <s v="NA"/>
    <s v="NA"/>
    <s v="No"/>
    <n v="246"/>
    <n v="0"/>
    <n v="8"/>
    <n v="1968"/>
    <n v="25"/>
    <n v="0"/>
    <n v="0"/>
    <n v="0"/>
    <n v="100"/>
    <n v="0"/>
    <n v="0"/>
    <n v="0"/>
    <n v="0"/>
    <n v="0"/>
    <n v="0"/>
    <n v="0"/>
    <n v="0"/>
    <n v="0"/>
    <n v="492"/>
    <n v="0"/>
    <n v="100"/>
    <n v="0"/>
    <s v="P"/>
    <n v="50"/>
    <s v="Age of Building"/>
    <n v="0"/>
    <n v="0"/>
    <n v="0"/>
    <n v="100"/>
    <n v="0"/>
    <n v="100"/>
    <n v="0"/>
    <n v="0"/>
    <n v="0"/>
    <n v="6443.1530000000002"/>
    <n v="0"/>
    <n v="100"/>
    <n v="0"/>
    <n v="0"/>
    <b v="0"/>
    <n v="0"/>
    <n v="100"/>
    <n v="0"/>
    <n v="0"/>
    <n v="0"/>
    <n v="1.1566380000000001"/>
    <n v="1.1566380000000001"/>
    <s v="NA"/>
    <n v="0"/>
    <n v="5.4220999999999998E-2"/>
    <n v="6932.8890000000001"/>
    <s v="NA"/>
    <n v="0"/>
    <n v="325"/>
    <n v="7.9913540000000003"/>
    <n v="8"/>
    <s v="Y"/>
    <s v="NA"/>
    <n v="0"/>
    <n v="0"/>
    <n v="0"/>
    <n v="98.269819999999996"/>
    <n v="96.15522"/>
    <n v="99.585750000000004"/>
    <n v="0"/>
    <n v="0"/>
    <n v="0"/>
    <n v="0"/>
    <n v="0"/>
    <n v="0"/>
    <n v="0"/>
    <n v="0"/>
    <n v="0"/>
    <n v="0"/>
    <n v="0"/>
    <n v="0"/>
    <n v="0"/>
    <n v="0"/>
    <n v="0"/>
    <n v="1.7301770000000001"/>
    <n v="3.8447819999999999"/>
    <n v="0.41425200000000001"/>
    <n v="0"/>
    <n v="0"/>
    <n v="0"/>
    <s v="NA"/>
    <s v="NA"/>
    <s v="NA"/>
    <s v="NA"/>
    <s v="NA"/>
    <s v="NA"/>
    <s v="NA"/>
    <s v="NA"/>
    <s v="NA"/>
    <s v="NA"/>
    <s v="NA"/>
    <s v="NA"/>
    <n v="0"/>
    <n v="0"/>
    <n v="0"/>
    <n v="100"/>
    <n v="100"/>
    <n v="100"/>
    <n v="0"/>
    <n v="0"/>
    <n v="0"/>
    <n v="0"/>
    <n v="0"/>
    <n v="0"/>
    <n v="0"/>
    <n v="0"/>
    <n v="0"/>
    <n v="0"/>
    <n v="0"/>
    <n v="0"/>
    <s v="NA"/>
    <s v="NA"/>
    <s v="NA"/>
    <s v="NA"/>
    <s v="NA"/>
    <s v="NA"/>
    <n v="0"/>
    <n v="0"/>
    <n v="0"/>
    <n v="6.3644449999999999"/>
    <n v="13.987769999999999"/>
    <n v="6.3644449999999999"/>
    <n v="0"/>
    <n v="0"/>
    <n v="0"/>
    <n v="93.635559999999998"/>
    <n v="86.012230000000002"/>
    <n v="93.635559999999998"/>
    <s v="NA"/>
    <s v="NA"/>
    <s v="NA"/>
    <s v="NA"/>
    <s v="NA"/>
    <s v="NA"/>
    <s v="NA"/>
    <s v="NA"/>
    <s v="NA"/>
    <s v="NA"/>
    <s v="NA"/>
    <s v="NA"/>
    <n v="0"/>
    <n v="0"/>
    <n v="0"/>
    <n v="98.269819999999996"/>
    <n v="96.15522"/>
    <n v="99.585750000000004"/>
    <n v="0"/>
    <n v="0"/>
    <n v="0"/>
    <n v="0"/>
    <n v="0"/>
    <n v="0"/>
    <n v="1.7301770000000001"/>
    <n v="3.8447819999999999"/>
    <n v="0.41425200000000001"/>
    <s v="NA"/>
    <s v="NA"/>
    <s v="NA"/>
    <s v="NA"/>
    <s v="NA"/>
    <s v="NA"/>
    <s v="NA"/>
    <s v="NA"/>
    <s v="NA"/>
    <s v="NA"/>
    <s v="NA"/>
    <s v="NA"/>
    <s v="NA"/>
    <s v="NA"/>
    <s v="NA"/>
    <b v="0"/>
    <n v="0"/>
    <b v="0"/>
    <n v="0"/>
    <b v="0"/>
    <n v="0"/>
    <b v="0"/>
    <n v="0"/>
    <b v="1"/>
    <n v="99.134399999999999"/>
    <b v="0"/>
    <n v="0"/>
    <b v="1"/>
    <n v="0.86560300000000001"/>
    <b v="0"/>
    <n v="0"/>
    <n v="0"/>
    <n v="0"/>
    <n v="0"/>
    <n v="0"/>
    <n v="0"/>
    <n v="0"/>
    <n v="0"/>
    <n v="0"/>
    <n v="0"/>
    <n v="100"/>
    <n v="100"/>
    <n v="100"/>
    <n v="0"/>
    <n v="0"/>
    <n v="0"/>
    <n v="0"/>
    <n v="0"/>
    <n v="0"/>
    <n v="0"/>
    <n v="0"/>
    <n v="0"/>
    <n v="81.538460000000001"/>
    <n v="92.857140000000001"/>
    <n v="91.227410000000006"/>
    <n v="0"/>
    <n v="0"/>
    <n v="0"/>
    <n v="0"/>
    <n v="0"/>
    <n v="0"/>
    <n v="0"/>
    <n v="0"/>
    <n v="0"/>
    <n v="18.461539999999999"/>
    <n v="7.1428570000000002"/>
    <n v="8.7725930000000005"/>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20+ Years"/>
    <s v="Heat Pump"/>
    <s v="Electricity"/>
    <s v="None"/>
    <s v="10-19 Years"/>
    <s v="NA"/>
    <s v="NA"/>
    <s v="NA"/>
    <s v="NA"/>
    <s v="NA"/>
    <s v="NA"/>
    <s v="NA"/>
    <s v="NA"/>
    <s v="DX - Air"/>
    <s v="20+ Years"/>
    <s v="DX - Air"/>
    <s v="10-19 Years"/>
    <s v="NA"/>
    <s v="NA"/>
    <s v="NA"/>
    <s v="NA"/>
    <s v="NA"/>
    <s v="NA"/>
    <s v="NA"/>
    <b v="0"/>
    <b v="0"/>
    <b v="0"/>
    <b v="0"/>
    <b v="1"/>
    <b v="0"/>
    <b v="0"/>
    <b v="1"/>
    <b v="0"/>
    <b v="0"/>
    <b v="0"/>
    <n v="100"/>
    <n v="26"/>
    <n v="26"/>
    <n v="100"/>
    <n v="0"/>
    <n v="0"/>
    <n v="0"/>
    <n v="0"/>
    <n v="100"/>
    <n v="0"/>
    <n v="0"/>
    <s v="NA"/>
    <s v="NA"/>
    <s v="NA"/>
    <s v="NA"/>
    <s v="NA"/>
    <s v="NA"/>
    <s v="NA"/>
    <s v="NA"/>
    <s v="NA"/>
    <s v="NA"/>
    <s v="NA"/>
    <s v="NA"/>
    <s v="NA"/>
    <s v="NA"/>
    <s v="NA"/>
    <s v="NA"/>
    <s v="NA"/>
    <s v="NA"/>
    <s v="NA"/>
    <s v="NA"/>
    <n v="0"/>
    <n v="0"/>
    <n v="0"/>
    <n v="0"/>
    <n v="0"/>
    <n v="0"/>
    <n v="0"/>
    <b v="0"/>
    <b v="0"/>
    <b v="0"/>
    <b v="0"/>
    <b v="1"/>
    <b v="0"/>
    <n v="167"/>
    <s v="N"/>
    <s v="N"/>
    <s v="N"/>
    <s v="N"/>
    <s v="E"/>
    <s v="N"/>
    <s v="N"/>
    <s v="NA"/>
    <s v="NA"/>
    <s v="NA"/>
    <b v="1"/>
    <s v="S"/>
    <n v="100"/>
    <n v="1"/>
    <n v="0"/>
    <n v="0"/>
    <n v="0"/>
    <n v="0"/>
    <x v="0"/>
    <n v="0"/>
    <s v="N"/>
    <n v="0"/>
    <n v="0"/>
    <n v="0"/>
    <b v="0"/>
    <b v="0"/>
    <s v="None"/>
    <b v="0"/>
    <b v="0"/>
    <s v="None"/>
    <n v="0"/>
    <n v="1"/>
    <n v="0"/>
    <n v="0"/>
    <n v="1"/>
    <n v="0"/>
    <n v="0"/>
    <n v="0"/>
    <n v="0"/>
    <n v="0"/>
    <n v="15.70398"/>
    <n v="64.277349999999998"/>
    <s v="model"/>
    <n v="94129.66"/>
    <n v="385278.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11"/>
    <x v="2"/>
    <s v="core"/>
    <x v="4"/>
    <x v="0"/>
    <s v="20,001-100,000"/>
    <s v="rural"/>
    <n v="76"/>
    <n v="50.114919999999998"/>
    <n v="3187860"/>
    <n v="3187860"/>
    <n v="0"/>
    <n v="1963"/>
    <n v="1973"/>
    <s v="Pre-1980"/>
    <s v="F"/>
    <m/>
    <s v="Religious Assembly"/>
    <m/>
    <s v="Other"/>
    <s v="Religious Worship"/>
    <s v="Other"/>
    <b v="0"/>
    <s v="Classroom"/>
    <n v="31"/>
    <s v="Assembly / Recreation"/>
    <n v="28"/>
    <s v="Storage - Low Bay"/>
    <n v="8"/>
    <n v="26"/>
    <n v="0"/>
    <n v="0"/>
    <n v="63611"/>
    <n v="63611"/>
    <n v="0"/>
    <x v="2"/>
    <n v="100"/>
    <n v="26"/>
    <n v="74"/>
    <n v="0"/>
    <n v="0"/>
    <n v="0"/>
    <n v="0"/>
    <n v="2"/>
    <n v="0"/>
    <n v="230"/>
    <s v="S"/>
    <n v="0"/>
    <n v="5197"/>
    <n v="47"/>
    <s v="&lt; 6000 HDD"/>
    <n v="100"/>
    <n v="0"/>
    <n v="0"/>
    <s v="Yes"/>
    <n v="36.409999999999997"/>
    <n v="36.409999999999997"/>
    <n v="51.45"/>
    <n v="36.409999999999997"/>
    <n v="0.69"/>
    <n v="1"/>
    <n v="0"/>
    <s v="&lt; 40 Hrs/Wk"/>
    <n v="52"/>
    <b v="1"/>
    <b v="1"/>
    <b v="0"/>
    <b v="0"/>
    <b v="0"/>
    <b v="0"/>
    <b v="0"/>
    <b v="0"/>
    <b v="0"/>
    <s v="NA"/>
    <s v="NA"/>
    <s v="NA"/>
    <s v="NA"/>
    <s v="Yes"/>
    <n v="1"/>
    <n v="60"/>
    <s v="No"/>
    <s v="Yes"/>
    <n v="1"/>
    <n v="60"/>
    <s v="No"/>
    <s v="No"/>
    <s v="NA"/>
    <s v="NA"/>
    <s v="No"/>
    <s v="No"/>
    <s v="NA"/>
    <s v="NA"/>
    <s v="No"/>
    <s v="No"/>
    <s v="NA"/>
    <s v="NA"/>
    <s v="No"/>
    <s v="No"/>
    <s v="NA"/>
    <s v="NA"/>
    <s v="No"/>
    <s v="No"/>
    <s v="NA"/>
    <s v="NA"/>
    <s v="No"/>
    <s v="Yes"/>
    <n v="1"/>
    <n v="30"/>
    <s v="No"/>
    <n v="1757"/>
    <n v="848"/>
    <n v="11"/>
    <n v="28655"/>
    <n v="10"/>
    <n v="0"/>
    <n v="0"/>
    <n v="63.5"/>
    <n v="0"/>
    <n v="0"/>
    <n v="36.5"/>
    <n v="0"/>
    <n v="0"/>
    <n v="0"/>
    <n v="36.5"/>
    <n v="63.5"/>
    <n v="0"/>
    <n v="0"/>
    <n v="2865.5"/>
    <n v="43"/>
    <n v="57"/>
    <n v="0"/>
    <s v="P"/>
    <n v="12.9"/>
    <s v="10-20 years"/>
    <n v="43"/>
    <n v="0"/>
    <n v="0"/>
    <n v="57"/>
    <n v="100"/>
    <n v="0"/>
    <n v="0"/>
    <n v="0"/>
    <n v="0"/>
    <n v="47000"/>
    <n v="43.617019999999997"/>
    <n v="56.382980000000003"/>
    <n v="0"/>
    <n v="0"/>
    <b v="0"/>
    <n v="0"/>
    <n v="66"/>
    <n v="0"/>
    <n v="34"/>
    <n v="0"/>
    <n v="0.86712999999999996"/>
    <n v="0.86712999999999996"/>
    <s v="NA"/>
    <n v="0"/>
    <n v="0.10535899999999999"/>
    <n v="55159"/>
    <s v="NA"/>
    <n v="0"/>
    <n v="6702"/>
    <n v="10.433009999999999"/>
    <n v="11.80424"/>
    <s v="Y"/>
    <n v="20"/>
    <n v="0"/>
    <n v="0"/>
    <n v="0"/>
    <n v="75.352599999999995"/>
    <n v="64.184259999999995"/>
    <n v="79.585350000000005"/>
    <n v="1.4052899999999999"/>
    <n v="0.63143199999999999"/>
    <n v="1.484229"/>
    <n v="4.0146439999999997"/>
    <n v="5.7216440000000004"/>
    <n v="2.358749"/>
    <n v="0"/>
    <n v="0"/>
    <n v="0"/>
    <n v="0"/>
    <n v="0"/>
    <n v="0"/>
    <n v="14.12196"/>
    <n v="24.75807"/>
    <n v="15.29767"/>
    <n v="5.1055060000000001"/>
    <n v="4.7045909999999997"/>
    <n v="1.2740039999999999"/>
    <n v="0"/>
    <n v="0"/>
    <n v="0"/>
    <n v="0"/>
    <n v="0"/>
    <n v="0"/>
    <n v="100"/>
    <n v="100"/>
    <n v="100"/>
    <n v="26.726970000000001"/>
    <n v="60.669330000000002"/>
    <n v="26.726970000000001"/>
    <n v="73.273030000000006"/>
    <n v="39.330669999999998"/>
    <n v="73.273030000000006"/>
    <n v="0"/>
    <n v="0"/>
    <n v="0"/>
    <n v="55.720419999999997"/>
    <n v="52.166699999999999"/>
    <n v="55.720419999999997"/>
    <n v="0"/>
    <n v="0"/>
    <n v="0"/>
    <n v="44.279580000000003"/>
    <n v="47.833300000000001"/>
    <n v="44.279580000000003"/>
    <n v="0"/>
    <n v="0"/>
    <n v="0"/>
    <n v="0"/>
    <n v="0"/>
    <n v="0"/>
    <s v="NA"/>
    <s v="NA"/>
    <s v="NA"/>
    <s v="NA"/>
    <s v="NA"/>
    <s v="NA"/>
    <n v="0"/>
    <n v="0"/>
    <n v="0"/>
    <n v="44.861229999999999"/>
    <n v="54.963250000000002"/>
    <n v="44.861229999999999"/>
    <n v="55.138770000000001"/>
    <n v="45.036749999999998"/>
    <n v="55.138770000000001"/>
    <n v="0"/>
    <n v="0"/>
    <n v="0"/>
    <n v="0"/>
    <n v="0"/>
    <n v="0"/>
    <n v="0"/>
    <n v="0"/>
    <n v="0"/>
    <n v="0"/>
    <n v="0"/>
    <n v="0"/>
    <n v="100"/>
    <n v="100"/>
    <n v="100"/>
    <n v="9.1526180000000004"/>
    <n v="5.9220030000000001"/>
    <n v="9.9146090000000004"/>
    <n v="76.757890000000003"/>
    <n v="64.815700000000007"/>
    <n v="81.069580000000002"/>
    <n v="7.016794"/>
    <n v="17.63701"/>
    <n v="5.7161850000000003"/>
    <n v="0"/>
    <n v="0"/>
    <n v="0"/>
    <n v="7.0727010000000003"/>
    <n v="11.62529"/>
    <n v="3.2996300000000001"/>
    <n v="0"/>
    <n v="0"/>
    <n v="0"/>
    <n v="0"/>
    <n v="0"/>
    <n v="0"/>
    <n v="100"/>
    <n v="100"/>
    <n v="100"/>
    <n v="0"/>
    <n v="0"/>
    <n v="0"/>
    <n v="0"/>
    <n v="0"/>
    <n v="0"/>
    <s v="NA"/>
    <s v="NA"/>
    <s v="NA"/>
    <s v="NA"/>
    <s v="NA"/>
    <s v="NA"/>
    <s v="NA"/>
    <s v="NA"/>
    <s v="NA"/>
    <s v="NA"/>
    <s v="NA"/>
    <s v="NA"/>
    <s v="NA"/>
    <s v="NA"/>
    <s v="NA"/>
    <s v="NA"/>
    <n v="0"/>
    <n v="0"/>
    <n v="0"/>
    <n v="68.337810000000005"/>
    <n v="22.727270000000001"/>
    <n v="78.939769999999996"/>
    <n v="0"/>
    <n v="0"/>
    <n v="0"/>
    <n v="31.662189999999999"/>
    <n v="77.272729999999996"/>
    <n v="21.060230000000001"/>
    <n v="0"/>
    <n v="0"/>
    <n v="0"/>
    <n v="0"/>
    <n v="0"/>
    <n v="0"/>
    <n v="0"/>
    <n v="0"/>
    <n v="0"/>
    <n v="4.8045359999999997"/>
    <n v="31.818180000000002"/>
    <n v="3.3566180000000001"/>
    <n v="0"/>
    <n v="0"/>
    <n v="0"/>
    <n v="79.677710000000005"/>
    <n v="31.818180000000002"/>
    <n v="92.038939999999997"/>
    <n v="0"/>
    <n v="0"/>
    <n v="0"/>
    <n v="15.517760000000001"/>
    <n v="36.363639999999997"/>
    <n v="4.6044390000000002"/>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90.085710000000006"/>
    <s v="Furnace"/>
    <s v="Natural Gas"/>
    <s v="None"/>
    <s v="20+ Years"/>
    <s v="Furnace"/>
    <s v="Natural Gas"/>
    <s v="None"/>
    <s v="10-19 Years"/>
    <s v="NA"/>
    <s v="NA"/>
    <s v="NA"/>
    <s v="NA"/>
    <s v="NA"/>
    <s v="NA"/>
    <s v="NA"/>
    <s v="NA"/>
    <s v="None"/>
    <s v="NA"/>
    <s v="None"/>
    <s v="NA"/>
    <s v="NA"/>
    <s v="NA"/>
    <s v="NA"/>
    <s v="NA"/>
    <s v="NA"/>
    <s v="NA"/>
    <s v="NA"/>
    <b v="0"/>
    <b v="0"/>
    <b v="0"/>
    <b v="0"/>
    <b v="0"/>
    <b v="1"/>
    <b v="0"/>
    <b v="1"/>
    <b v="0"/>
    <b v="0"/>
    <b v="0"/>
    <n v="439"/>
    <n v="9.0136669999999999"/>
    <n v="14"/>
    <n v="54.669699999999999"/>
    <n v="45.330300000000001"/>
    <n v="0"/>
    <n v="0"/>
    <n v="0"/>
    <n v="0"/>
    <n v="100"/>
    <n v="0"/>
    <s v="NA"/>
    <s v="NA"/>
    <s v="NA"/>
    <s v="NA"/>
    <s v="NA"/>
    <s v="NA"/>
    <s v="NA"/>
    <s v="NA"/>
    <s v="NA"/>
    <s v="NA"/>
    <s v="NA"/>
    <s v="NA"/>
    <s v="NA"/>
    <s v="NA"/>
    <s v="NA"/>
    <s v="NA"/>
    <s v="NA"/>
    <s v="NA"/>
    <s v="NA"/>
    <s v="NA"/>
    <n v="0"/>
    <n v="0"/>
    <n v="0"/>
    <n v="1"/>
    <n v="4"/>
    <n v="0"/>
    <n v="2"/>
    <b v="0"/>
    <b v="0"/>
    <b v="0"/>
    <b v="1"/>
    <b v="0"/>
    <b v="0"/>
    <n v="1354"/>
    <s v="N"/>
    <s v="N"/>
    <s v="N"/>
    <s v="G"/>
    <s v="E"/>
    <s v="G"/>
    <s v="G"/>
    <s v="NA"/>
    <s v="NA"/>
    <s v="NA"/>
    <s v="NA"/>
    <s v="NA"/>
    <s v="NA"/>
    <s v="NA"/>
    <s v="NA"/>
    <n v="0"/>
    <n v="0"/>
    <n v="0"/>
    <x v="1"/>
    <s v="NA"/>
    <s v="NA"/>
    <n v="0"/>
    <n v="0"/>
    <n v="0"/>
    <s v="NA"/>
    <s v="NA"/>
    <s v="NA"/>
    <s v="NA"/>
    <s v="NA"/>
    <s v="NA"/>
    <n v="0"/>
    <n v="0"/>
    <n v="0"/>
    <n v="0"/>
    <n v="0"/>
    <n v="12"/>
    <n v="0"/>
    <n v="0"/>
    <n v="0"/>
    <n v="0"/>
    <n v="3.5108709999999999"/>
    <n v="10.68816"/>
    <s v="model"/>
    <n v="223330"/>
    <n v="679884.7"/>
    <s v="NA"/>
    <s v="NA"/>
    <s v="NA"/>
    <s v="NA"/>
    <s v="NA"/>
    <s v="NA"/>
    <s v="NA"/>
    <s v="NA"/>
    <s v="NA"/>
    <s v="NA"/>
    <s v="NA"/>
    <s v="NA"/>
    <s v="NA"/>
    <s v="NA"/>
    <s v="NA"/>
    <s v="NA"/>
    <s v="NA"/>
    <s v="NA"/>
    <s v="NA"/>
    <s v="NA"/>
    <s v="NA"/>
    <s v="NA"/>
    <s v="NA"/>
    <s v="NA"/>
    <n v="0.245475"/>
    <n v="0.30995299999999998"/>
    <s v="actual"/>
    <n v="15614.9"/>
    <n v="19716.43"/>
    <n v="3000.9340000000002"/>
    <n v="2389.625"/>
    <n v="1853.4079999999999"/>
    <n v="1043.9690000000001"/>
    <n v="495.9667"/>
    <n v="192.5806"/>
    <n v="135.12899999999999"/>
    <n v="136.1157"/>
    <n v="267.38099999999997"/>
    <n v="896.18650000000002"/>
    <n v="1681.5129999999999"/>
    <n v="3522.0940000000001"/>
    <n v="2951.5839999999998"/>
    <n v="2371.1309999999999"/>
    <n v="2276.2860000000001"/>
    <n v="1786.885"/>
    <n v="1217.8130000000001"/>
    <n v="709.4425"/>
    <n v="383.1748"/>
    <n v="341.44290000000001"/>
    <n v="789.11249999999995"/>
    <n v="1657.895"/>
    <n v="2329.3989999999999"/>
    <n v="2902.2649999999999"/>
  </r>
  <r>
    <x v="412"/>
    <x v="2"/>
    <s v="core"/>
    <x v="4"/>
    <x v="0"/>
    <s v="&lt;20,001"/>
    <s v="rural"/>
    <n v="75"/>
    <n v="311.64940000000001"/>
    <n v="1444495"/>
    <n v="1444495"/>
    <n v="1444495"/>
    <n v="1993"/>
    <n v="1993"/>
    <s v="1981-2003"/>
    <s v="F"/>
    <m/>
    <s v="Religious Assembly"/>
    <m/>
    <s v="Other"/>
    <s v="Religious Worship"/>
    <s v="Other"/>
    <b v="0"/>
    <s v="Assembly / Recreation"/>
    <n v="45"/>
    <s v="Classroom"/>
    <n v="35"/>
    <s v="Office"/>
    <n v="5"/>
    <n v="15"/>
    <n v="0"/>
    <n v="0"/>
    <n v="4635"/>
    <n v="4635"/>
    <n v="0"/>
    <x v="4"/>
    <n v="100"/>
    <n v="0"/>
    <n v="0"/>
    <n v="100"/>
    <n v="0"/>
    <n v="0"/>
    <n v="0"/>
    <n v="1"/>
    <n v="0"/>
    <n v="32"/>
    <s v="S"/>
    <n v="0"/>
    <n v="5553"/>
    <n v="779"/>
    <s v="&lt; 6000 HDD"/>
    <n v="100"/>
    <n v="0"/>
    <n v="0"/>
    <s v="No"/>
    <n v="12.8"/>
    <n v="14.7"/>
    <n v="14.7"/>
    <n v="14.7"/>
    <n v="1"/>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280"/>
    <n v="0"/>
    <n v="9"/>
    <n v="2520"/>
    <n v="30"/>
    <n v="0"/>
    <n v="0"/>
    <n v="0"/>
    <n v="100"/>
    <n v="0"/>
    <n v="0"/>
    <n v="0"/>
    <n v="0"/>
    <n v="0"/>
    <n v="100"/>
    <n v="0"/>
    <n v="0"/>
    <n v="0"/>
    <n v="756"/>
    <n v="0"/>
    <n v="100"/>
    <n v="0"/>
    <s v="P"/>
    <n v="50"/>
    <s v="Age of Building"/>
    <n v="100"/>
    <n v="0"/>
    <n v="0"/>
    <n v="0"/>
    <n v="0"/>
    <n v="0"/>
    <n v="0"/>
    <n v="100"/>
    <n v="0"/>
    <n v="3600"/>
    <n v="0"/>
    <n v="100"/>
    <n v="0"/>
    <n v="0"/>
    <b v="0"/>
    <n v="0"/>
    <n v="0"/>
    <n v="0"/>
    <n v="100"/>
    <n v="0"/>
    <n v="1.0151250000000001"/>
    <n v="1.0151250000000001"/>
    <s v="NA"/>
    <n v="0"/>
    <n v="0.23533299999999999"/>
    <n v="4705.1040000000003"/>
    <s v="NA"/>
    <n v="0"/>
    <n v="1090.7670000000001"/>
    <n v="10.05106"/>
    <n v="10.05106"/>
    <s v="Y"/>
    <n v="0"/>
    <n v="0"/>
    <n v="0"/>
    <n v="0"/>
    <n v="12.30687"/>
    <n v="10.316420000000001"/>
    <n v="18.111170000000001"/>
    <n v="35.882559999999998"/>
    <n v="18.90483"/>
    <n v="52.805880000000002"/>
    <n v="23.502680000000002"/>
    <n v="53.736229999999999"/>
    <n v="19.240490000000001"/>
    <n v="0"/>
    <n v="0"/>
    <n v="0"/>
    <n v="0"/>
    <n v="0"/>
    <n v="0"/>
    <n v="0"/>
    <n v="0"/>
    <n v="0"/>
    <n v="28.30789"/>
    <n v="17.04251"/>
    <n v="9.8424569999999996"/>
    <n v="0"/>
    <n v="0"/>
    <n v="0"/>
    <n v="0"/>
    <n v="0"/>
    <n v="0"/>
    <n v="100"/>
    <n v="100"/>
    <n v="100"/>
    <n v="100"/>
    <n v="100"/>
    <n v="100"/>
    <n v="0"/>
    <n v="0"/>
    <n v="0"/>
    <n v="0"/>
    <n v="0"/>
    <n v="0"/>
    <n v="100"/>
    <n v="100"/>
    <n v="100"/>
    <n v="0"/>
    <n v="0"/>
    <n v="0"/>
    <n v="0"/>
    <n v="0"/>
    <n v="0"/>
    <n v="0"/>
    <n v="0"/>
    <n v="0"/>
    <n v="0"/>
    <n v="0"/>
    <n v="0"/>
    <s v="NA"/>
    <s v="NA"/>
    <s v="NA"/>
    <s v="NA"/>
    <s v="NA"/>
    <s v="NA"/>
    <n v="0"/>
    <n v="0"/>
    <n v="0"/>
    <n v="19.851099999999999"/>
    <n v="31.29072"/>
    <n v="19.851099999999999"/>
    <n v="0"/>
    <n v="0"/>
    <n v="0"/>
    <n v="80.148899999999998"/>
    <n v="68.709280000000007"/>
    <n v="80.148899999999998"/>
    <n v="0"/>
    <n v="0"/>
    <n v="0"/>
    <n v="16.802430000000001"/>
    <n v="17.71311"/>
    <n v="16.802430000000001"/>
    <n v="0"/>
    <n v="0"/>
    <n v="0"/>
    <n v="83.197569999999999"/>
    <n v="82.28689"/>
    <n v="83.197569999999999"/>
    <n v="0"/>
    <n v="0"/>
    <n v="0"/>
    <n v="48.189430000000002"/>
    <n v="29.221260000000001"/>
    <n v="70.917050000000003"/>
    <n v="0"/>
    <n v="0"/>
    <n v="0"/>
    <n v="7.6923539999999999"/>
    <n v="5.0957819999999998"/>
    <n v="4.3931990000000001"/>
    <n v="44.118220000000001"/>
    <n v="65.682959999999994"/>
    <n v="24.68975"/>
    <s v="NA"/>
    <s v="NA"/>
    <s v="NA"/>
    <s v="NA"/>
    <s v="NA"/>
    <s v="NA"/>
    <s v="NA"/>
    <s v="NA"/>
    <s v="NA"/>
    <s v="NA"/>
    <s v="NA"/>
    <s v="NA"/>
    <s v="NA"/>
    <s v="NA"/>
    <s v="NA"/>
    <b v="0"/>
    <n v="0"/>
    <b v="0"/>
    <n v="0"/>
    <b v="0"/>
    <n v="0"/>
    <b v="0"/>
    <n v="0"/>
    <b v="1"/>
    <n v="100"/>
    <b v="0"/>
    <n v="0"/>
    <b v="0"/>
    <n v="0"/>
    <b v="0"/>
    <n v="0"/>
    <n v="0"/>
    <n v="0"/>
    <n v="0"/>
    <n v="66.995710000000003"/>
    <n v="40"/>
    <n v="88.767179999999996"/>
    <n v="0"/>
    <n v="0"/>
    <n v="0"/>
    <n v="33.004289999999997"/>
    <n v="60"/>
    <n v="11.23282"/>
    <n v="0"/>
    <n v="0"/>
    <n v="0"/>
    <n v="0"/>
    <n v="0"/>
    <n v="0"/>
    <n v="0"/>
    <n v="0"/>
    <n v="0"/>
    <n v="0"/>
    <n v="0"/>
    <n v="0"/>
    <n v="0"/>
    <n v="0"/>
    <n v="0"/>
    <n v="66.995710000000003"/>
    <n v="40"/>
    <n v="88.767179999999996"/>
    <n v="0"/>
    <n v="0"/>
    <n v="0"/>
    <n v="33.004289999999997"/>
    <n v="60"/>
    <n v="11.23282"/>
    <n v="0"/>
    <n v="0"/>
    <n v="0"/>
    <b v="1"/>
    <n v="66.995710000000003"/>
    <b v="0"/>
    <n v="0"/>
    <b v="0"/>
    <n v="0"/>
    <b v="0"/>
    <n v="0"/>
    <b v="0"/>
    <n v="0"/>
    <b v="1"/>
    <n v="33.004289999999997"/>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3.95308"/>
    <n v="26.04692"/>
    <s v="Heat Pump"/>
    <s v="Electricity"/>
    <s v="None"/>
    <s v="20+ Years"/>
    <s v="Furnace"/>
    <s v="Natural Gas"/>
    <s v="None"/>
    <s v="20+ Years"/>
    <s v="NA"/>
    <s v="NA"/>
    <s v="NA"/>
    <s v="NA"/>
    <s v="NA"/>
    <s v="NA"/>
    <s v="NA"/>
    <s v="NA"/>
    <s v="DX - Air"/>
    <s v="20+ Years"/>
    <s v="DX - Air"/>
    <s v="10-19 Years"/>
    <s v="NA"/>
    <s v="NA"/>
    <s v="NA"/>
    <s v="NA"/>
    <s v="NA"/>
    <s v="NA"/>
    <s v="NA"/>
    <b v="0"/>
    <b v="0"/>
    <b v="0"/>
    <b v="0"/>
    <b v="0"/>
    <b v="1"/>
    <b v="0"/>
    <b v="0"/>
    <b v="0"/>
    <b v="0"/>
    <b v="0"/>
    <n v="40"/>
    <n v="20"/>
    <n v="20"/>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3"/>
    <n v="1"/>
    <n v="0"/>
    <n v="0"/>
    <n v="0"/>
    <n v="0"/>
    <n v="3.853421"/>
    <n v="3.667033"/>
    <s v="actual"/>
    <n v="17860.61"/>
    <n v="16996.7"/>
    <n v="1739.06"/>
    <n v="1329.655"/>
    <n v="1238.6210000000001"/>
    <n v="835.86210000000005"/>
    <n v="1443.6210000000001"/>
    <n v="1521.8969999999999"/>
    <n v="2019.77"/>
    <n v="1754.6669999999999"/>
    <n v="1473.8389999999999"/>
    <n v="1148.9659999999999"/>
    <n v="1468.8030000000001"/>
    <n v="1885.847"/>
    <n v="1748.6"/>
    <n v="1423.9349999999999"/>
    <n v="1352.498"/>
    <n v="1129.4069999999999"/>
    <n v="1088.8240000000001"/>
    <n v="1273.2539999999999"/>
    <n v="1774.354"/>
    <n v="1658.9829999999999"/>
    <n v="1163.1010000000001"/>
    <n v="1179.259"/>
    <n v="1459.3779999999999"/>
    <n v="1745.1030000000001"/>
    <n v="0.14295099999999999"/>
    <n v="0.18590999999999999"/>
    <s v="actual"/>
    <n v="662.57730000000004"/>
    <n v="861.69489999999996"/>
    <n v="159.56950000000001"/>
    <n v="87.393940000000001"/>
    <n v="78.678399999999996"/>
    <n v="32.556449999999998"/>
    <n v="8.8214290000000002"/>
    <n v="1.714286"/>
    <n v="1.4761899999999999"/>
    <n v="1.4761899999999999"/>
    <n v="1.428571"/>
    <n v="29.476189999999999"/>
    <n v="100.7882"/>
    <n v="159.19800000000001"/>
    <n v="167.125"/>
    <n v="123.3653"/>
    <n v="96.830110000000005"/>
    <n v="60.053289999999997"/>
    <n v="27.776589999999999"/>
    <n v="9.7761169999999993"/>
    <n v="2.6379999999999999"/>
    <n v="2.0172940000000001"/>
    <n v="19.707409999999999"/>
    <n v="65.484470000000002"/>
    <n v="120.4169"/>
    <n v="166.5043"/>
  </r>
  <r>
    <x v="413"/>
    <x v="2"/>
    <s v="core"/>
    <x v="1"/>
    <x v="0"/>
    <s v="&lt;50,001"/>
    <s v="urban"/>
    <n v="59"/>
    <n v="127.1157"/>
    <n v="5074458"/>
    <n v="5074458"/>
    <n v="3146164"/>
    <n v="1963"/>
    <n v="2003"/>
    <s v="1981-2003"/>
    <s v="F"/>
    <m/>
    <s v="Elementary School"/>
    <m/>
    <s v="School"/>
    <s v="Education"/>
    <s v="K-12"/>
    <b v="0"/>
    <s v="Classroom"/>
    <n v="62"/>
    <s v="Assembly / Recreation"/>
    <n v="38"/>
    <s v="NA"/>
    <n v="0"/>
    <n v="0"/>
    <n v="0"/>
    <n v="0"/>
    <n v="39920"/>
    <n v="39920"/>
    <n v="0"/>
    <x v="1"/>
    <n v="100"/>
    <n v="0"/>
    <n v="100"/>
    <n v="62"/>
    <n v="74.193550000000002"/>
    <n v="0"/>
    <n v="0"/>
    <n v="1"/>
    <n v="0"/>
    <n v="55"/>
    <s v="S"/>
    <n v="0"/>
    <n v="4624"/>
    <n v="219"/>
    <s v="&lt; 6000 HDD"/>
    <n v="100"/>
    <n v="0"/>
    <n v="0"/>
    <s v="No"/>
    <n v="45.81429"/>
    <n v="45.81429"/>
    <n v="96.280950000000004"/>
    <n v="45.81429"/>
    <n v="0"/>
    <n v="0"/>
    <n v="0"/>
    <s v="40-49 Hrs/Wk"/>
    <n v="36.36"/>
    <b v="1"/>
    <b v="1"/>
    <b v="0"/>
    <b v="0"/>
    <b v="0"/>
    <b v="0"/>
    <b v="0"/>
    <b v="0"/>
    <b v="0"/>
    <s v="NA"/>
    <s v="NA"/>
    <s v="NA"/>
    <s v="NA"/>
    <s v="Yes"/>
    <n v="10"/>
    <n v="80"/>
    <s v="Yes"/>
    <s v="Yes"/>
    <n v="10"/>
    <n v="80"/>
    <s v="Yes"/>
    <s v="No"/>
    <s v="NA"/>
    <s v="NA"/>
    <s v="Yes"/>
    <s v="Yes"/>
    <n v="1"/>
    <n v="80"/>
    <s v="No"/>
    <s v="Yes"/>
    <n v="1"/>
    <n v="80"/>
    <s v="No"/>
    <s v="No"/>
    <s v="NA"/>
    <s v="NA"/>
    <s v="No"/>
    <s v="Yes"/>
    <n v="5"/>
    <n v="80"/>
    <s v="No"/>
    <s v="No"/>
    <s v="NA"/>
    <s v="NA"/>
    <s v="No"/>
    <n v="968"/>
    <n v="0"/>
    <n v="21"/>
    <n v="20328"/>
    <n v="22"/>
    <n v="62"/>
    <n v="0"/>
    <n v="20"/>
    <n v="0"/>
    <n v="18"/>
    <n v="0"/>
    <n v="0"/>
    <n v="0"/>
    <n v="0"/>
    <n v="62"/>
    <n v="38"/>
    <n v="0"/>
    <n v="0"/>
    <n v="4472.16"/>
    <n v="0"/>
    <n v="100"/>
    <n v="0"/>
    <s v="C"/>
    <n v="0"/>
    <s v="0-5 years"/>
    <n v="100"/>
    <n v="0"/>
    <n v="0"/>
    <n v="0"/>
    <n v="22.727270000000001"/>
    <n v="0"/>
    <n v="0"/>
    <n v="77.272729999999996"/>
    <n v="0"/>
    <n v="42911.35"/>
    <n v="84"/>
    <n v="16"/>
    <n v="0"/>
    <n v="0"/>
    <b v="0"/>
    <n v="0"/>
    <n v="100"/>
    <n v="0"/>
    <n v="0"/>
    <n v="0"/>
    <n v="1.2390369999999999"/>
    <n v="1.2390369999999999"/>
    <s v="NA"/>
    <n v="3.2600000000000001E-4"/>
    <n v="5.4101000000000003E-2"/>
    <n v="49462.34"/>
    <s v="NA"/>
    <n v="13"/>
    <n v="2159.7159999999999"/>
    <n v="11.418279999999999"/>
    <n v="12.2181"/>
    <s v="Y"/>
    <n v="70"/>
    <n v="0"/>
    <n v="0"/>
    <n v="0"/>
    <n v="71.530730000000005"/>
    <n v="85.955370000000002"/>
    <n v="74.033670000000001"/>
    <n v="0"/>
    <n v="0"/>
    <n v="0"/>
    <n v="1.2108639999999999"/>
    <n v="6.2256840000000002"/>
    <n v="0.69715899999999997"/>
    <n v="0"/>
    <n v="0"/>
    <n v="0"/>
    <n v="26.29739"/>
    <n v="6.0995439999999999"/>
    <n v="25.034179999999999"/>
    <n v="0"/>
    <n v="0"/>
    <n v="0"/>
    <n v="0.96101700000000001"/>
    <n v="1.7194039999999999"/>
    <n v="0.23499800000000001"/>
    <n v="0"/>
    <n v="0"/>
    <n v="0"/>
    <n v="0"/>
    <n v="0"/>
    <n v="0"/>
    <n v="100"/>
    <n v="100"/>
    <n v="100"/>
    <n v="100"/>
    <n v="100"/>
    <n v="100"/>
    <n v="0"/>
    <n v="0"/>
    <n v="0"/>
    <n v="47.36842"/>
    <n v="37.5"/>
    <n v="47.36842"/>
    <n v="0"/>
    <n v="0"/>
    <n v="0"/>
    <n v="0"/>
    <n v="0"/>
    <n v="0"/>
    <n v="52.63158"/>
    <n v="62.5"/>
    <n v="52.63158"/>
    <n v="0"/>
    <n v="0"/>
    <n v="0"/>
    <n v="0"/>
    <n v="0"/>
    <n v="0"/>
    <n v="0"/>
    <n v="0"/>
    <n v="0"/>
    <n v="100"/>
    <n v="100"/>
    <n v="100"/>
    <n v="0"/>
    <n v="0"/>
    <n v="0"/>
    <n v="15.329639999999999"/>
    <n v="34.505180000000003"/>
    <n v="15.329639999999999"/>
    <n v="0"/>
    <n v="0"/>
    <n v="0"/>
    <n v="84.670360000000002"/>
    <n v="65.494820000000004"/>
    <n v="84.670360000000002"/>
    <s v="NA"/>
    <s v="NA"/>
    <s v="NA"/>
    <s v="NA"/>
    <s v="NA"/>
    <s v="NA"/>
    <s v="NA"/>
    <s v="NA"/>
    <s v="NA"/>
    <s v="NA"/>
    <s v="NA"/>
    <s v="NA"/>
    <n v="31.817810000000001"/>
    <n v="11.243740000000001"/>
    <n v="30.74776"/>
    <n v="66.010310000000004"/>
    <n v="80.811170000000004"/>
    <n v="68.320080000000004"/>
    <n v="0"/>
    <n v="0"/>
    <n v="0"/>
    <n v="0.96101700000000001"/>
    <n v="1.7194039999999999"/>
    <n v="0.23499800000000001"/>
    <n v="1.2108639999999999"/>
    <n v="6.2256840000000002"/>
    <n v="0.69715899999999997"/>
    <n v="0"/>
    <n v="0"/>
    <n v="0"/>
    <n v="17.350090000000002"/>
    <n v="45.751629999999999"/>
    <n v="18.58211"/>
    <n v="0"/>
    <n v="0"/>
    <n v="0"/>
    <n v="82.649910000000006"/>
    <n v="54.248370000000001"/>
    <n v="81.41789"/>
    <n v="0"/>
    <n v="0"/>
    <n v="0"/>
    <b v="0"/>
    <n v="0"/>
    <b v="0"/>
    <n v="0"/>
    <b v="0"/>
    <n v="0"/>
    <b v="1"/>
    <n v="0.40666200000000002"/>
    <b v="1"/>
    <n v="92.212869999999995"/>
    <b v="0"/>
    <n v="0"/>
    <b v="0"/>
    <n v="0"/>
    <b v="1"/>
    <n v="7.3804720000000001"/>
    <n v="88.64631"/>
    <n v="88.888890000000004"/>
    <n v="86.143129999999999"/>
    <n v="0"/>
    <n v="0"/>
    <n v="0"/>
    <n v="0"/>
    <n v="0"/>
    <n v="0"/>
    <n v="11.35369"/>
    <n v="11.11111"/>
    <n v="13.856870000000001"/>
    <n v="0"/>
    <n v="0"/>
    <n v="0"/>
    <n v="0"/>
    <n v="0"/>
    <n v="0"/>
    <n v="0"/>
    <n v="0"/>
    <n v="0"/>
    <n v="0"/>
    <n v="0"/>
    <n v="0"/>
    <n v="0"/>
    <n v="0"/>
    <n v="0"/>
    <n v="75.691239999999993"/>
    <n v="74.074070000000006"/>
    <n v="92.379140000000007"/>
    <n v="0"/>
    <n v="0"/>
    <n v="0"/>
    <n v="24.308759999999999"/>
    <n v="25.925930000000001"/>
    <n v="7.6208600000000004"/>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46"/>
    <n v="54"/>
    <s v="Heat Pump"/>
    <s v="Electricity"/>
    <s v="None"/>
    <s v="0-4 Years"/>
    <s v="Furnace"/>
    <s v="Natural Gas"/>
    <s v="None"/>
    <s v="10-19 Years"/>
    <s v="NA"/>
    <s v="NA"/>
    <s v="NA"/>
    <s v="NA"/>
    <s v="NA"/>
    <s v="NA"/>
    <s v="NA"/>
    <s v="NA"/>
    <s v="DX - Air"/>
    <s v="0-4 Years"/>
    <s v="None"/>
    <s v="NA"/>
    <s v="NA"/>
    <s v="NA"/>
    <s v="NA"/>
    <s v="NA"/>
    <s v="NA"/>
    <s v="NA"/>
    <s v="NA"/>
    <b v="1"/>
    <b v="0"/>
    <b v="0"/>
    <b v="0"/>
    <b v="0"/>
    <b v="0"/>
    <b v="0"/>
    <b v="1"/>
    <b v="0"/>
    <b v="0"/>
    <b v="0"/>
    <n v="144.00200000000001"/>
    <n v="12.765890000000001"/>
    <n v="20"/>
    <n v="100"/>
    <n v="0"/>
    <n v="0"/>
    <n v="0"/>
    <n v="0"/>
    <n v="20.14"/>
    <n v="79.86"/>
    <n v="0"/>
    <s v="NA"/>
    <s v="NA"/>
    <s v="NA"/>
    <s v="NA"/>
    <s v="NA"/>
    <s v="NA"/>
    <s v="NA"/>
    <s v="NA"/>
    <s v="NA"/>
    <b v="0"/>
    <n v="0"/>
    <s v="NA"/>
    <s v="NA"/>
    <b v="1"/>
    <n v="56"/>
    <s v="CFL"/>
    <b v="0"/>
    <n v="0"/>
    <s v="NA"/>
    <s v="NA"/>
    <n v="0"/>
    <n v="0"/>
    <n v="0"/>
    <n v="1"/>
    <n v="0"/>
    <n v="0"/>
    <n v="2"/>
    <b v="0"/>
    <b v="0"/>
    <b v="1"/>
    <b v="0"/>
    <b v="0"/>
    <b v="0"/>
    <n v="483"/>
    <s v="N"/>
    <s v="N"/>
    <s v="N"/>
    <s v="G"/>
    <s v="N"/>
    <s v="G"/>
    <s v="G"/>
    <s v="NA"/>
    <s v="NA"/>
    <s v="NA"/>
    <s v="NA"/>
    <s v="NA"/>
    <s v="NA"/>
    <s v="NA"/>
    <s v="NA"/>
    <n v="0"/>
    <n v="0"/>
    <n v="0"/>
    <x v="1"/>
    <s v="NA"/>
    <s v="NA"/>
    <n v="0"/>
    <n v="0"/>
    <n v="0"/>
    <s v="NA"/>
    <s v="NA"/>
    <s v="NA"/>
    <s v="NA"/>
    <s v="NA"/>
    <s v="NA"/>
    <n v="0"/>
    <n v="40"/>
    <n v="33"/>
    <n v="1"/>
    <n v="15"/>
    <n v="7"/>
    <n v="0"/>
    <n v="0"/>
    <n v="0"/>
    <n v="0"/>
    <n v="7.8380850000000004"/>
    <n v="5.9727399999999999"/>
    <s v="model"/>
    <n v="312896.40000000002"/>
    <n v="238431.8"/>
    <s v="NA"/>
    <s v="NA"/>
    <s v="NA"/>
    <s v="NA"/>
    <s v="NA"/>
    <s v="NA"/>
    <s v="NA"/>
    <s v="NA"/>
    <s v="NA"/>
    <s v="NA"/>
    <s v="NA"/>
    <s v="NA"/>
    <s v="NA"/>
    <s v="NA"/>
    <s v="NA"/>
    <s v="NA"/>
    <s v="NA"/>
    <s v="NA"/>
    <s v="NA"/>
    <s v="NA"/>
    <s v="NA"/>
    <s v="NA"/>
    <s v="NA"/>
    <s v="NA"/>
    <n v="0.24499199999999999"/>
    <n v="0.20757900000000001"/>
    <s v="model"/>
    <n v="9780.0939999999991"/>
    <n v="8286.5609999999997"/>
    <s v="NA"/>
    <s v="NA"/>
    <s v="NA"/>
    <s v="NA"/>
    <s v="NA"/>
    <s v="NA"/>
    <s v="NA"/>
    <s v="NA"/>
    <s v="NA"/>
    <s v="NA"/>
    <s v="NA"/>
    <s v="NA"/>
    <s v="NA"/>
    <s v="NA"/>
    <s v="NA"/>
    <s v="NA"/>
    <s v="NA"/>
    <s v="NA"/>
    <s v="NA"/>
    <s v="NA"/>
    <s v="NA"/>
    <s v="NA"/>
    <s v="NA"/>
    <s v="NA"/>
  </r>
  <r>
    <x v="414"/>
    <x v="0"/>
    <s v="core"/>
    <x v="8"/>
    <x v="0"/>
    <s v="&lt;20,001"/>
    <s v="urban"/>
    <n v="1"/>
    <n v="907.65440000000001"/>
    <n v="3695061"/>
    <n v="3695061"/>
    <n v="3695061"/>
    <n v="1970"/>
    <n v="1970"/>
    <s v="Pre-1980"/>
    <s v="F"/>
    <m/>
    <s v="Other Specialty Merchandise"/>
    <s v="Bookstore"/>
    <s v="Dry Goods Retail"/>
    <s v="Mercantile - Retail"/>
    <s v="Small Box"/>
    <b v="0"/>
    <s v="Sales"/>
    <n v="83"/>
    <s v="Office"/>
    <n v="17"/>
    <s v="NA"/>
    <n v="0"/>
    <n v="0"/>
    <n v="0"/>
    <n v="0"/>
    <n v="4071"/>
    <n v="4071"/>
    <n v="0"/>
    <x v="4"/>
    <n v="100"/>
    <n v="0"/>
    <n v="100"/>
    <n v="100"/>
    <n v="100"/>
    <n v="0"/>
    <n v="0"/>
    <n v="1"/>
    <n v="0"/>
    <n v="10"/>
    <s v="S"/>
    <n v="0"/>
    <n v="4132"/>
    <n v="475"/>
    <s v="&lt; 6000 HDD"/>
    <n v="0"/>
    <n v="100"/>
    <n v="1"/>
    <s v="No"/>
    <n v="39.307690000000001"/>
    <n v="39.307690000000001"/>
    <n v="39.307690000000001"/>
    <n v="39.307690000000001"/>
    <n v="1"/>
    <n v="0"/>
    <n v="0"/>
    <s v="&lt; 40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256"/>
    <n v="0"/>
    <n v="9"/>
    <n v="2304"/>
    <n v="20"/>
    <n v="0"/>
    <n v="0"/>
    <n v="0"/>
    <n v="100"/>
    <n v="0"/>
    <n v="0"/>
    <n v="0"/>
    <n v="0"/>
    <n v="0"/>
    <n v="100"/>
    <n v="0"/>
    <n v="0"/>
    <n v="0"/>
    <n v="460.8"/>
    <n v="100"/>
    <n v="0"/>
    <n v="0"/>
    <s v="P"/>
    <n v="37.5"/>
    <s v="Unknown"/>
    <n v="100"/>
    <n v="0"/>
    <n v="0"/>
    <n v="0"/>
    <n v="0"/>
    <n v="0"/>
    <n v="0"/>
    <n v="0"/>
    <n v="100"/>
    <n v="4348.8069999999998"/>
    <n v="0"/>
    <n v="100"/>
    <n v="0"/>
    <n v="0"/>
    <b v="0"/>
    <n v="0"/>
    <n v="100"/>
    <n v="0"/>
    <n v="0"/>
    <n v="0"/>
    <n v="1.5216890000000001"/>
    <n v="1.5216890000000001"/>
    <s v="NA"/>
    <n v="0"/>
    <n v="9.5605999999999997E-2"/>
    <n v="6194.7969999999996"/>
    <s v="NA"/>
    <n v="0"/>
    <n v="389.21300000000002"/>
    <n v="9"/>
    <n v="9"/>
    <s v="Y"/>
    <n v="0"/>
    <n v="0"/>
    <n v="0"/>
    <n v="0"/>
    <n v="90.581919999999997"/>
    <n v="86.944590000000005"/>
    <n v="97.60239"/>
    <n v="0"/>
    <n v="0"/>
    <n v="0"/>
    <n v="0"/>
    <n v="0"/>
    <n v="0"/>
    <n v="0"/>
    <n v="0"/>
    <n v="0"/>
    <n v="0"/>
    <n v="0"/>
    <n v="0"/>
    <n v="0"/>
    <n v="0"/>
    <n v="0"/>
    <n v="9.4180820000000001"/>
    <n v="13.05541"/>
    <n v="2.3976099999999998"/>
    <n v="0"/>
    <n v="0"/>
    <n v="0"/>
    <n v="0"/>
    <n v="0"/>
    <n v="0"/>
    <n v="100"/>
    <n v="100"/>
    <n v="100"/>
    <s v="NA"/>
    <s v="NA"/>
    <s v="NA"/>
    <s v="NA"/>
    <s v="NA"/>
    <s v="NA"/>
    <n v="0"/>
    <n v="0"/>
    <n v="0"/>
    <n v="48.275860000000002"/>
    <n v="40"/>
    <n v="48.275860000000002"/>
    <n v="0"/>
    <n v="0"/>
    <n v="0"/>
    <n v="0"/>
    <n v="0"/>
    <n v="0"/>
    <n v="0"/>
    <n v="0"/>
    <n v="0"/>
    <n v="51.724139999999998"/>
    <n v="60"/>
    <n v="51.724139999999998"/>
    <s v="NA"/>
    <s v="NA"/>
    <s v="NA"/>
    <s v="NA"/>
    <s v="NA"/>
    <s v="NA"/>
    <n v="0"/>
    <n v="0"/>
    <n v="0"/>
    <n v="43.039270000000002"/>
    <n v="58.147100000000002"/>
    <n v="43.039270000000002"/>
    <n v="0"/>
    <n v="0"/>
    <n v="0"/>
    <n v="56.960729999999998"/>
    <n v="41.852899999999998"/>
    <n v="56.960729999999998"/>
    <s v="NA"/>
    <s v="NA"/>
    <s v="NA"/>
    <s v="NA"/>
    <s v="NA"/>
    <s v="NA"/>
    <s v="NA"/>
    <s v="NA"/>
    <s v="NA"/>
    <s v="NA"/>
    <s v="NA"/>
    <s v="NA"/>
    <n v="0"/>
    <n v="0"/>
    <n v="0"/>
    <n v="90.581919999999997"/>
    <n v="86.944590000000005"/>
    <n v="97.60239"/>
    <n v="0"/>
    <n v="0"/>
    <n v="0"/>
    <n v="9.4180820000000001"/>
    <n v="13.05541"/>
    <n v="2.3976099999999998"/>
    <n v="0"/>
    <n v="0"/>
    <n v="0"/>
    <s v="NA"/>
    <s v="NA"/>
    <s v="NA"/>
    <s v="NA"/>
    <s v="NA"/>
    <s v="NA"/>
    <s v="NA"/>
    <s v="NA"/>
    <s v="NA"/>
    <s v="NA"/>
    <s v="NA"/>
    <s v="NA"/>
    <s v="NA"/>
    <s v="NA"/>
    <s v="NA"/>
    <b v="0"/>
    <n v="0"/>
    <b v="0"/>
    <n v="0"/>
    <b v="0"/>
    <n v="0"/>
    <b v="0"/>
    <n v="0"/>
    <b v="1"/>
    <n v="100"/>
    <b v="0"/>
    <n v="0"/>
    <b v="0"/>
    <n v="0"/>
    <b v="0"/>
    <n v="0"/>
    <n v="0"/>
    <n v="0"/>
    <n v="0"/>
    <n v="0"/>
    <n v="0"/>
    <n v="0"/>
    <n v="0"/>
    <n v="0"/>
    <n v="0"/>
    <n v="100"/>
    <n v="100"/>
    <n v="100"/>
    <n v="0"/>
    <n v="0"/>
    <n v="0"/>
    <n v="100"/>
    <n v="100"/>
    <n v="100"/>
    <n v="0"/>
    <n v="0"/>
    <n v="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0"/>
    <b v="1"/>
    <b v="0"/>
    <b v="0"/>
    <b v="0"/>
    <b v="0"/>
    <b v="0"/>
    <n v="5.1180000000000003"/>
    <n v="5"/>
    <n v="5"/>
    <n v="0"/>
    <n v="10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2"/>
    <n v="0"/>
    <n v="0"/>
    <n v="0"/>
    <n v="0"/>
    <n v="0"/>
    <n v="0"/>
    <n v="0"/>
    <n v="0"/>
    <n v="0"/>
    <n v="13.50545"/>
    <n v="13.78431"/>
    <s v="actual"/>
    <n v="54980.68"/>
    <n v="56115.92"/>
    <n v="4670.6940000000004"/>
    <n v="3887.2550000000001"/>
    <n v="4468.9309999999996"/>
    <n v="4019.221"/>
    <n v="3882.556"/>
    <n v="4622.3440000000001"/>
    <n v="6680.6880000000001"/>
    <n v="5857.6459999999997"/>
    <n v="5148.6490000000003"/>
    <n v="3879.6210000000001"/>
    <n v="3654.779"/>
    <n v="4208.3"/>
    <n v="4332.9660000000003"/>
    <n v="3820.681"/>
    <n v="4107.7969999999996"/>
    <n v="3870.0990000000002"/>
    <n v="4193.8639999999996"/>
    <n v="4713.7730000000001"/>
    <n v="6712.96"/>
    <n v="6898.1049999999996"/>
    <n v="5128.9830000000002"/>
    <n v="3952.2260000000001"/>
    <n v="4039.1669999999999"/>
    <n v="4345.3040000000001"/>
    <n v="0.13477600000000001"/>
    <n v="0.17205699999999999"/>
    <s v="actual"/>
    <n v="548.6748"/>
    <n v="700.44539999999995"/>
    <n v="186.05709999999999"/>
    <n v="180.78569999999999"/>
    <n v="70.558040000000005"/>
    <n v="13.90625"/>
    <n v="0.75"/>
    <n v="0"/>
    <n v="0"/>
    <n v="0"/>
    <n v="2.2580650000000002"/>
    <n v="13.74194"/>
    <n v="34.666670000000003"/>
    <n v="45.950980000000001"/>
    <n v="121.88290000000001"/>
    <n v="94.760159999999999"/>
    <n v="84.75864"/>
    <n v="61.365250000000003"/>
    <n v="35.937660000000001"/>
    <n v="14.747999999999999"/>
    <n v="3.559863"/>
    <n v="4.2379319999999998"/>
    <n v="13.56138"/>
    <n v="49.16001"/>
    <n v="92.556430000000006"/>
    <n v="123.9171"/>
  </r>
  <r>
    <x v="415"/>
    <x v="0"/>
    <s v="core"/>
    <x v="4"/>
    <x v="1"/>
    <s v="&lt;20,001"/>
    <s v="urban"/>
    <n v="72"/>
    <n v="335.47109999999998"/>
    <n v="5703009"/>
    <n v="5703009"/>
    <n v="5703009"/>
    <n v="2004"/>
    <n v="2004"/>
    <s v="2004-2013"/>
    <s v="F"/>
    <m/>
    <s v="Religious Assembly"/>
    <m/>
    <s v="Other"/>
    <s v="Religious Worship"/>
    <s v="Other"/>
    <b v="0"/>
    <s v="Assembly / Recreation"/>
    <n v="76"/>
    <s v="Storage - Low Bay"/>
    <n v="12"/>
    <s v="Office"/>
    <n v="12"/>
    <n v="0"/>
    <n v="0"/>
    <n v="0"/>
    <n v="17000"/>
    <n v="17000"/>
    <n v="0"/>
    <x v="0"/>
    <n v="100"/>
    <n v="0"/>
    <n v="100"/>
    <n v="100"/>
    <n v="100"/>
    <n v="0"/>
    <n v="0"/>
    <n v="1"/>
    <n v="0"/>
    <n v="50"/>
    <s v="S"/>
    <n v="0"/>
    <n v="4532"/>
    <n v="323"/>
    <s v="&lt; 6000 HDD"/>
    <n v="100"/>
    <n v="0"/>
    <n v="0"/>
    <s v="No"/>
    <n v="8.58"/>
    <n v="8.58"/>
    <n v="8.58"/>
    <n v="8.58"/>
    <n v="1"/>
    <n v="0"/>
    <n v="0"/>
    <s v="&lt; 40 Hrs/Wk"/>
    <n v="52"/>
    <b v="1"/>
    <b v="1"/>
    <b v="0"/>
    <b v="0"/>
    <b v="0"/>
    <b v="0"/>
    <b v="0"/>
    <b v="0"/>
    <b v="0"/>
    <s v="NA"/>
    <s v="NA"/>
    <s v="NA"/>
    <s v="NA"/>
    <s v="Yes"/>
    <n v="4"/>
    <n v="50"/>
    <s v="No"/>
    <s v="Yes"/>
    <n v="4"/>
    <n v="50"/>
    <s v="No"/>
    <s v="No"/>
    <s v="NA"/>
    <s v="NA"/>
    <s v="No"/>
    <s v="No"/>
    <s v="NA"/>
    <s v="NA"/>
    <s v="No"/>
    <s v="No"/>
    <s v="NA"/>
    <s v="NA"/>
    <s v="No"/>
    <s v="No"/>
    <s v="NA"/>
    <s v="NA"/>
    <s v="No"/>
    <s v="No"/>
    <s v="NA"/>
    <s v="NA"/>
    <s v="No"/>
    <s v="No"/>
    <s v="NA"/>
    <s v="NA"/>
    <s v="No"/>
    <n v="490"/>
    <n v="0"/>
    <n v="22"/>
    <n v="10780"/>
    <n v="5"/>
    <n v="0"/>
    <n v="0"/>
    <n v="0"/>
    <n v="0"/>
    <n v="100"/>
    <n v="0"/>
    <n v="0"/>
    <n v="0"/>
    <n v="100"/>
    <n v="0"/>
    <n v="0"/>
    <n v="0"/>
    <n v="0"/>
    <n v="539"/>
    <n v="0"/>
    <n v="100"/>
    <n v="0"/>
    <s v="P"/>
    <n v="0"/>
    <s v="Age of Building"/>
    <n v="0"/>
    <n v="0"/>
    <n v="0"/>
    <n v="100"/>
    <n v="100"/>
    <n v="0"/>
    <n v="0"/>
    <n v="0"/>
    <n v="0"/>
    <n v="15000"/>
    <n v="0"/>
    <n v="100"/>
    <n v="0"/>
    <n v="0"/>
    <b v="0"/>
    <n v="0"/>
    <n v="100"/>
    <n v="0"/>
    <n v="0"/>
    <n v="0"/>
    <n v="1.021852"/>
    <n v="1.021852"/>
    <s v="NA"/>
    <n v="0"/>
    <n v="0.301118"/>
    <n v="17371.490000000002"/>
    <s v="NA"/>
    <n v="0"/>
    <n v="5119"/>
    <n v="19.124379999999999"/>
    <n v="20.492270000000001"/>
    <s v="Y"/>
    <s v="NA"/>
    <n v="0"/>
    <n v="0"/>
    <n v="0"/>
    <n v="16.649550000000001"/>
    <n v="52.197429999999997"/>
    <n v="18.142659999999999"/>
    <n v="0"/>
    <n v="0"/>
    <n v="0"/>
    <n v="1.0522370000000001"/>
    <n v="6.4908720000000004"/>
    <n v="0.63783999999999996"/>
    <n v="0"/>
    <n v="0"/>
    <n v="0"/>
    <n v="80.130200000000002"/>
    <n v="29.546990000000001"/>
    <n v="80.311679999999996"/>
    <n v="0.40650199999999997"/>
    <n v="9.1277889999999999"/>
    <n v="0.454314"/>
    <n v="1.7615069999999999"/>
    <n v="2.636917"/>
    <n v="0.45350299999999999"/>
    <n v="0"/>
    <n v="0"/>
    <n v="0"/>
    <n v="0"/>
    <n v="0"/>
    <n v="0"/>
    <n v="100"/>
    <n v="100"/>
    <n v="100"/>
    <n v="0"/>
    <n v="0"/>
    <n v="0"/>
    <n v="100"/>
    <n v="100"/>
    <n v="100"/>
    <n v="0"/>
    <n v="0"/>
    <n v="0"/>
    <n v="100"/>
    <n v="100"/>
    <n v="100"/>
    <n v="0"/>
    <n v="0"/>
    <n v="0"/>
    <n v="0"/>
    <n v="0"/>
    <n v="0"/>
    <n v="0"/>
    <n v="0"/>
    <n v="0"/>
    <n v="0"/>
    <n v="0"/>
    <n v="0"/>
    <n v="0"/>
    <n v="0"/>
    <n v="0"/>
    <n v="100"/>
    <n v="100"/>
    <n v="100"/>
    <n v="1.4106540000000001"/>
    <n v="5.0518130000000001"/>
    <n v="1.4106540000000001"/>
    <n v="49.392789999999998"/>
    <n v="57.05959"/>
    <n v="49.392789999999998"/>
    <n v="49.196559999999998"/>
    <n v="37.888599999999997"/>
    <n v="49.196559999999998"/>
    <n v="0"/>
    <n v="0"/>
    <n v="0"/>
    <s v="NA"/>
    <s v="NA"/>
    <s v="NA"/>
    <s v="NA"/>
    <s v="NA"/>
    <s v="NA"/>
    <s v="NA"/>
    <s v="NA"/>
    <s v="NA"/>
    <s v="NA"/>
    <s v="NA"/>
    <s v="NA"/>
    <n v="80.130200000000002"/>
    <n v="29.546990000000001"/>
    <n v="80.311679999999996"/>
    <n v="16.649550000000001"/>
    <n v="52.197429999999997"/>
    <n v="18.142659999999999"/>
    <n v="0"/>
    <n v="0"/>
    <n v="0"/>
    <n v="0"/>
    <n v="0"/>
    <n v="0"/>
    <n v="3.2202459999999999"/>
    <n v="18.255579999999998"/>
    <n v="1.5456570000000001"/>
    <n v="0"/>
    <n v="0"/>
    <n v="0"/>
    <n v="0"/>
    <n v="0"/>
    <n v="0"/>
    <n v="0"/>
    <n v="0"/>
    <n v="0"/>
    <n v="100"/>
    <n v="100"/>
    <n v="100"/>
    <n v="0"/>
    <n v="0"/>
    <n v="0"/>
    <b v="0"/>
    <n v="0"/>
    <b v="0"/>
    <n v="0"/>
    <b v="0"/>
    <n v="0"/>
    <b v="1"/>
    <n v="9.1539649999999995"/>
    <b v="1"/>
    <n v="90.846040000000002"/>
    <b v="0"/>
    <n v="0"/>
    <b v="0"/>
    <n v="0"/>
    <b v="0"/>
    <n v="0"/>
    <n v="82.105879999999999"/>
    <n v="85.714290000000005"/>
    <n v="81.993279999999999"/>
    <n v="17.894120000000001"/>
    <n v="14.28571"/>
    <n v="18.006720000000001"/>
    <n v="0"/>
    <n v="0"/>
    <n v="0"/>
    <n v="0"/>
    <n v="0"/>
    <n v="0"/>
    <n v="0"/>
    <n v="0"/>
    <n v="0"/>
    <n v="0"/>
    <n v="0"/>
    <n v="0"/>
    <n v="0"/>
    <n v="0"/>
    <n v="0"/>
    <n v="1.5823400000000001"/>
    <n v="21.428570000000001"/>
    <n v="0.96303000000000005"/>
    <n v="0"/>
    <n v="0"/>
    <n v="0"/>
    <n v="98.417659999999998"/>
    <n v="78.571430000000007"/>
    <n v="99.03696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5.052632"/>
    <n v="94.947370000000006"/>
    <s v="Furnace"/>
    <s v="Natural Gas"/>
    <s v="None"/>
    <s v="5-9 Years"/>
    <s v="Furnace"/>
    <s v="Natural Gas"/>
    <s v="None"/>
    <s v="5-9 Years"/>
    <s v="NA"/>
    <s v="NA"/>
    <s v="NA"/>
    <s v="NA"/>
    <s v="NA"/>
    <s v="NA"/>
    <s v="NA"/>
    <s v="NA"/>
    <s v="DX - Air"/>
    <s v="5-9 Years"/>
    <s v="DX - Air"/>
    <s v="5-9 Years"/>
    <s v="NA"/>
    <s v="NA"/>
    <s v="NA"/>
    <s v="NA"/>
    <s v="NA"/>
    <s v="NA"/>
    <s v="NA"/>
    <b v="0"/>
    <b v="0"/>
    <b v="0"/>
    <b v="0"/>
    <b v="1"/>
    <b v="0"/>
    <b v="0"/>
    <b v="1"/>
    <b v="1"/>
    <b v="1"/>
    <b v="0"/>
    <n v="12.9656"/>
    <n v="9"/>
    <n v="9"/>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
    <n v="1"/>
    <n v="1"/>
    <n v="2"/>
    <n v="7"/>
    <n v="0"/>
    <n v="0"/>
    <n v="0"/>
    <n v="0"/>
    <n v="5.1105879999999999"/>
    <n v="5.1428919999999998"/>
    <s v="actual"/>
    <n v="86880"/>
    <n v="87429.16"/>
    <n v="8703.0300000000007"/>
    <n v="6951.7240000000002"/>
    <n v="6751.5020000000004"/>
    <n v="6403.4409999999998"/>
    <n v="6293.3329999999996"/>
    <n v="6193.5479999999998"/>
    <n v="7406.4520000000002"/>
    <n v="8252.9030000000002"/>
    <n v="7587.0969999999998"/>
    <n v="6720"/>
    <n v="7200"/>
    <n v="8416.9699999999993"/>
    <n v="8054.32"/>
    <n v="6856.7269999999999"/>
    <n v="6967.7359999999999"/>
    <n v="6174.4319999999998"/>
    <n v="6002.19"/>
    <n v="6262.0479999999998"/>
    <n v="9646.59"/>
    <n v="9504.1270000000004"/>
    <n v="6817.16"/>
    <n v="6072.62"/>
    <n v="7040.8270000000002"/>
    <n v="8030.3860000000004"/>
    <n v="0.12214899999999999"/>
    <n v="0.15304300000000001"/>
    <s v="actual"/>
    <n v="2076.529"/>
    <n v="2601.73"/>
    <n v="528.49609999999996"/>
    <n v="307.06670000000003"/>
    <n v="222.90219999999999"/>
    <n v="71.064520000000002"/>
    <n v="21.285710000000002"/>
    <n v="7.7142860000000004"/>
    <n v="0"/>
    <n v="2"/>
    <n v="15"/>
    <n v="112.28570000000001"/>
    <n v="266.1429"/>
    <n v="522.57140000000004"/>
    <n v="436.87490000000003"/>
    <n v="344.44799999999998"/>
    <n v="306.55869999999999"/>
    <n v="228.4838"/>
    <n v="144.66820000000001"/>
    <n v="64.871039999999994"/>
    <n v="23.537279999999999"/>
    <n v="21.81504"/>
    <n v="64.871039999999994"/>
    <n v="199.20570000000001"/>
    <n v="332.39229999999998"/>
    <n v="434.00450000000001"/>
  </r>
  <r>
    <x v="416"/>
    <x v="0"/>
    <s v="core"/>
    <x v="6"/>
    <x v="1"/>
    <s v="&lt;20,001"/>
    <s v="rural"/>
    <n v="24"/>
    <n v="702.05409999999995"/>
    <n v="5914104"/>
    <n v="5914104"/>
    <n v="5914104"/>
    <n v="2005"/>
    <n v="2005"/>
    <s v="2004-2013"/>
    <s v="F"/>
    <m/>
    <s v="Office- Admin, Professional, Government, Financial"/>
    <m/>
    <s v="Office"/>
    <s v="Office"/>
    <s v="Medium Office"/>
    <b v="0"/>
    <s v="Other"/>
    <n v="39"/>
    <s v="Office"/>
    <n v="17"/>
    <s v="Assembly / Recreation"/>
    <n v="12"/>
    <n v="22"/>
    <n v="0"/>
    <n v="0"/>
    <n v="8424"/>
    <n v="8424"/>
    <n v="0"/>
    <x v="0"/>
    <n v="100"/>
    <n v="0"/>
    <n v="100"/>
    <n v="100"/>
    <n v="48.447200000000002"/>
    <n v="0"/>
    <n v="0"/>
    <n v="1"/>
    <n v="0"/>
    <n v="19"/>
    <s v="S"/>
    <n v="0"/>
    <n v="6274"/>
    <n v="297"/>
    <s v="6000-8000 HDD"/>
    <n v="100"/>
    <n v="0"/>
    <n v="0"/>
    <s v="Yes"/>
    <n v="45.975000000000001"/>
    <n v="50.55"/>
    <n v="18.524999999999999"/>
    <n v="52.685000000000002"/>
    <n v="0"/>
    <n v="0"/>
    <n v="0"/>
    <s v="40-49 Hrs/Wk"/>
    <n v="50"/>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400"/>
    <n v="0"/>
    <n v="8"/>
    <n v="3200"/>
    <n v="13"/>
    <n v="0"/>
    <n v="0"/>
    <n v="0"/>
    <n v="0"/>
    <n v="100"/>
    <n v="0"/>
    <n v="0"/>
    <n v="0"/>
    <n v="0"/>
    <n v="0"/>
    <n v="0"/>
    <n v="0"/>
    <n v="0"/>
    <n v="416"/>
    <n v="0"/>
    <n v="100"/>
    <n v="0"/>
    <s v="P"/>
    <n v="19.23077"/>
    <s v="Age of Building"/>
    <n v="100"/>
    <n v="0"/>
    <n v="0"/>
    <n v="0"/>
    <n v="0"/>
    <n v="100"/>
    <n v="0"/>
    <n v="0"/>
    <n v="0"/>
    <n v="8938.3140000000003"/>
    <n v="0"/>
    <n v="100"/>
    <n v="0"/>
    <n v="0"/>
    <b v="1"/>
    <n v="1200"/>
    <n v="0"/>
    <n v="0"/>
    <n v="100"/>
    <n v="0"/>
    <n v="1.159287"/>
    <n v="1.159287"/>
    <s v="NA"/>
    <n v="0"/>
    <n v="8.3333000000000004E-2"/>
    <n v="9765.83"/>
    <s v="NA"/>
    <n v="0"/>
    <n v="702"/>
    <n v="8.9299490000000006"/>
    <n v="9.3660479999999993"/>
    <s v="Y"/>
    <n v="100"/>
    <n v="0"/>
    <n v="0"/>
    <n v="0"/>
    <n v="76.389769999999999"/>
    <n v="71.778120000000001"/>
    <n v="85.328950000000006"/>
    <n v="0"/>
    <n v="0"/>
    <n v="0"/>
    <n v="23.610230000000001"/>
    <n v="28.221879999999999"/>
    <n v="14.671049999999999"/>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6.5958839999999999"/>
    <n v="12.11739"/>
    <n v="6.5958839999999999"/>
    <n v="90.975170000000006"/>
    <n v="86.347210000000004"/>
    <n v="90.975170000000006"/>
    <n v="2.4289499999999999"/>
    <n v="1.5354000000000001"/>
    <n v="2.4289499999999999"/>
    <n v="0"/>
    <n v="0"/>
    <n v="0"/>
    <s v="NA"/>
    <s v="NA"/>
    <s v="NA"/>
    <s v="NA"/>
    <s v="NA"/>
    <s v="NA"/>
    <s v="NA"/>
    <s v="NA"/>
    <s v="NA"/>
    <s v="NA"/>
    <s v="NA"/>
    <s v="NA"/>
    <n v="0"/>
    <n v="0"/>
    <n v="0"/>
    <n v="76.389769999999999"/>
    <n v="71.778120000000001"/>
    <n v="85.328950000000006"/>
    <n v="23.610230000000001"/>
    <n v="28.221879999999999"/>
    <n v="14.671049999999999"/>
    <n v="0"/>
    <n v="0"/>
    <n v="0"/>
    <n v="0"/>
    <n v="0"/>
    <n v="0"/>
    <s v="NA"/>
    <s v="NA"/>
    <s v="NA"/>
    <s v="NA"/>
    <s v="NA"/>
    <s v="NA"/>
    <s v="NA"/>
    <s v="NA"/>
    <s v="NA"/>
    <s v="NA"/>
    <s v="NA"/>
    <s v="NA"/>
    <s v="NA"/>
    <s v="NA"/>
    <s v="NA"/>
    <b v="0"/>
    <n v="0"/>
    <b v="0"/>
    <n v="0"/>
    <b v="0"/>
    <n v="0"/>
    <b v="1"/>
    <n v="33.854030000000002"/>
    <b v="1"/>
    <n v="54.59037"/>
    <b v="1"/>
    <n v="11.5556"/>
    <b v="0"/>
    <n v="0"/>
    <b v="0"/>
    <n v="0"/>
    <n v="61.538460000000001"/>
    <n v="61.538460000000001"/>
    <n v="61.538460000000001"/>
    <n v="0"/>
    <n v="0"/>
    <n v="0"/>
    <n v="0"/>
    <n v="0"/>
    <n v="0"/>
    <n v="38.461539999999999"/>
    <n v="38.461539999999999"/>
    <n v="38.461539999999999"/>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0"/>
    <b v="0"/>
    <n v="76"/>
    <n v="8"/>
    <n v="8"/>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7"/>
    <n v="0"/>
    <n v="4"/>
    <n v="11"/>
    <n v="1"/>
    <n v="0"/>
    <n v="0"/>
    <n v="0"/>
    <n v="7.5"/>
    <n v="12.46982"/>
    <n v="12.27904"/>
    <s v="actual"/>
    <n v="105045.7"/>
    <n v="103438.6"/>
    <n v="9593.2260000000006"/>
    <n v="8183.5479999999998"/>
    <n v="8130.59"/>
    <n v="8510.3449999999993"/>
    <n v="7937.6379999999999"/>
    <n v="7563.6360000000004"/>
    <n v="9033.6540000000005"/>
    <n v="8929.8989999999994"/>
    <n v="8346.2070000000003"/>
    <n v="9194.4830000000002"/>
    <n v="9325.7139999999999"/>
    <n v="10296.790000000001"/>
    <n v="9667.6139999999996"/>
    <n v="8465.8719999999994"/>
    <n v="9053.2489999999998"/>
    <n v="8370.1119999999992"/>
    <n v="8136.7030000000004"/>
    <n v="7699.9070000000002"/>
    <n v="8708.0740000000005"/>
    <n v="8585.4689999999991"/>
    <n v="7787.6790000000001"/>
    <n v="8348.1540000000005"/>
    <n v="8904.1170000000002"/>
    <n v="9711.6820000000007"/>
    <n v="0.22949700000000001"/>
    <n v="2.1971980000000002"/>
    <s v="model"/>
    <n v="1933.28"/>
    <n v="18509.189999999999"/>
    <s v="NA"/>
    <s v="NA"/>
    <s v="NA"/>
    <s v="NA"/>
    <s v="NA"/>
    <s v="NA"/>
    <s v="NA"/>
    <s v="NA"/>
    <s v="NA"/>
    <s v="NA"/>
    <s v="NA"/>
    <s v="NA"/>
    <s v="NA"/>
    <s v="NA"/>
    <s v="NA"/>
    <s v="NA"/>
    <s v="NA"/>
    <s v="NA"/>
    <s v="NA"/>
    <s v="NA"/>
    <s v="NA"/>
    <s v="NA"/>
    <s v="NA"/>
    <s v="NA"/>
  </r>
  <r>
    <x v="417"/>
    <x v="2"/>
    <s v="core"/>
    <x v="8"/>
    <x v="0"/>
    <s v="&lt;20,001"/>
    <s v="rural"/>
    <n v="7"/>
    <n v="1200.95"/>
    <n v="1395504"/>
    <n v="1395504"/>
    <n v="1395504"/>
    <n v="1968"/>
    <n v="1968"/>
    <s v="Pre-1980"/>
    <s v="F"/>
    <m/>
    <s v="Post Office"/>
    <m/>
    <s v="Other"/>
    <s v="Service"/>
    <s v="Other"/>
    <b v="0"/>
    <s v="Office"/>
    <n v="75"/>
    <s v="NA"/>
    <n v="0"/>
    <s v="NA"/>
    <n v="0"/>
    <n v="25"/>
    <n v="0"/>
    <n v="0"/>
    <n v="1162"/>
    <n v="1162"/>
    <n v="0"/>
    <x v="4"/>
    <n v="100"/>
    <n v="0"/>
    <n v="100"/>
    <n v="100"/>
    <n v="100"/>
    <n v="0"/>
    <n v="0"/>
    <n v="1"/>
    <n v="0"/>
    <n v="3"/>
    <s v="S"/>
    <n v="0"/>
    <n v="5464"/>
    <n v="477"/>
    <s v="&lt; 6000 HDD"/>
    <n v="0"/>
    <n v="100"/>
    <n v="1"/>
    <s v="No"/>
    <n v="30"/>
    <n v="35"/>
    <n v="35"/>
    <n v="35"/>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162"/>
    <n v="0"/>
    <n v="9"/>
    <n v="1458"/>
    <n v="5"/>
    <n v="0"/>
    <n v="0"/>
    <n v="100"/>
    <n v="0"/>
    <n v="0"/>
    <n v="0"/>
    <n v="0"/>
    <n v="0"/>
    <n v="0"/>
    <n v="0"/>
    <n v="100"/>
    <n v="0"/>
    <n v="0"/>
    <n v="72.900000000000006"/>
    <n v="0"/>
    <n v="100"/>
    <n v="0"/>
    <s v="P"/>
    <n v="5"/>
    <s v="20-30 years"/>
    <n v="100"/>
    <n v="0"/>
    <n v="0"/>
    <n v="0"/>
    <n v="0"/>
    <n v="100"/>
    <n v="0"/>
    <n v="0"/>
    <n v="0"/>
    <n v="1162"/>
    <n v="100"/>
    <n v="0"/>
    <n v="0"/>
    <n v="0"/>
    <b v="0"/>
    <n v="0"/>
    <n v="100"/>
    <n v="0"/>
    <n v="0"/>
    <n v="0"/>
    <n v="0.95354700000000003"/>
    <n v="0.95354700000000003"/>
    <s v="NA"/>
    <n v="0"/>
    <n v="0.10327"/>
    <n v="1108.021"/>
    <s v="NA"/>
    <n v="0"/>
    <n v="120"/>
    <n v="7.7640390000000004"/>
    <n v="8.7640390000000004"/>
    <s v="Y"/>
    <n v="2"/>
    <n v="0"/>
    <n v="0"/>
    <n v="0"/>
    <n v="0"/>
    <n v="0"/>
    <n v="0"/>
    <n v="88.201939999999993"/>
    <n v="83.874260000000007"/>
    <n v="96.936509999999998"/>
    <n v="0"/>
    <n v="0"/>
    <n v="0"/>
    <n v="0"/>
    <n v="0"/>
    <n v="0"/>
    <n v="0"/>
    <n v="0"/>
    <n v="0"/>
    <n v="0"/>
    <n v="0"/>
    <n v="0"/>
    <n v="11.79806"/>
    <n v="16.12574"/>
    <n v="3.0634920000000001"/>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88.201939999999993"/>
    <n v="83.874260000000007"/>
    <n v="96.936509999999998"/>
    <n v="0"/>
    <n v="0"/>
    <n v="0"/>
    <n v="0"/>
    <n v="0"/>
    <n v="0"/>
    <n v="11.79806"/>
    <n v="16.12574"/>
    <n v="3.063492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0-4 Years"/>
    <s v="None"/>
    <s v="NA"/>
    <s v="NA"/>
    <s v="NA"/>
    <s v="NA"/>
    <s v="NA"/>
    <s v="NA"/>
    <s v="NA"/>
    <s v="NA"/>
    <s v="NA"/>
    <s v="NA"/>
    <s v="NA"/>
    <s v="DX - Air"/>
    <s v="0-4 Years"/>
    <s v="None"/>
    <s v="NA"/>
    <s v="NA"/>
    <s v="NA"/>
    <s v="NA"/>
    <s v="NA"/>
    <s v="NA"/>
    <s v="NA"/>
    <s v="NA"/>
    <b v="0"/>
    <b v="0"/>
    <b v="0"/>
    <b v="0"/>
    <b v="1"/>
    <b v="0"/>
    <b v="0"/>
    <b v="0"/>
    <b v="0"/>
    <b v="0"/>
    <b v="0"/>
    <n v="13.648"/>
    <n v="20"/>
    <n v="2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1"/>
    <n v="0"/>
    <n v="0"/>
    <n v="1"/>
    <n v="0"/>
    <n v="0"/>
    <n v="0"/>
    <n v="0"/>
    <n v="0"/>
    <n v="19.719059999999999"/>
    <n v="19.050260000000002"/>
    <s v="actual"/>
    <n v="22913.55"/>
    <n v="22136.400000000001"/>
    <n v="4169.99"/>
    <n v="3222.3449999999998"/>
    <n v="2398.4409999999998"/>
    <n v="1469.961"/>
    <n v="920.54840000000002"/>
    <n v="890.2278"/>
    <n v="1205.5450000000001"/>
    <n v="1214.7170000000001"/>
    <n v="1014.1130000000001"/>
    <n v="1200.5840000000001"/>
    <n v="2332.759"/>
    <n v="2874.3150000000001"/>
    <n v="3806.0419999999999"/>
    <n v="2816.5450000000001"/>
    <n v="2290.2959999999998"/>
    <n v="1530.57"/>
    <n v="851.66750000000002"/>
    <n v="569.17939999999999"/>
    <n v="751.81179999999995"/>
    <n v="746.6069"/>
    <n v="694.64160000000004"/>
    <n v="1552.806"/>
    <n v="2760.9560000000001"/>
    <n v="3765.277"/>
    <s v="NA"/>
    <s v="NA"/>
    <s v="no gas"/>
    <s v="NA"/>
    <s v="NA"/>
    <s v="NA"/>
    <s v="NA"/>
    <s v="NA"/>
    <s v="NA"/>
    <s v="NA"/>
    <s v="NA"/>
    <s v="NA"/>
    <s v="NA"/>
    <s v="NA"/>
    <s v="NA"/>
    <s v="NA"/>
    <s v="NA"/>
    <s v="NA"/>
    <s v="NA"/>
    <s v="NA"/>
    <s v="NA"/>
    <s v="NA"/>
    <s v="NA"/>
    <s v="NA"/>
    <s v="NA"/>
    <s v="NA"/>
    <s v="NA"/>
    <s v="NA"/>
    <s v="NA"/>
  </r>
  <r>
    <x v="418"/>
    <x v="0"/>
    <s v="core"/>
    <x v="7"/>
    <x v="0"/>
    <s v="&lt;20,001"/>
    <s v="urban"/>
    <n v="81"/>
    <n v="111.0321"/>
    <n v="144119.6"/>
    <n v="144119.6"/>
    <n v="144119.6"/>
    <n v="1997"/>
    <n v="1997"/>
    <s v="1981-2003"/>
    <s v="F"/>
    <s v="Other"/>
    <s v="Other"/>
    <s v="Other"/>
    <s v="Other"/>
    <s v="Other"/>
    <s v="Other"/>
    <b v="0"/>
    <s v="Office"/>
    <n v="53"/>
    <s v="Storage - Low Bay"/>
    <n v="32"/>
    <s v="Kitchen"/>
    <n v="15"/>
    <n v="0"/>
    <n v="0"/>
    <n v="0"/>
    <n v="1298"/>
    <n v="1298"/>
    <n v="0"/>
    <x v="4"/>
    <n v="100"/>
    <n v="0"/>
    <n v="100"/>
    <n v="100"/>
    <n v="100"/>
    <n v="0"/>
    <n v="0"/>
    <n v="1"/>
    <n v="0"/>
    <n v="2"/>
    <s v="S"/>
    <n v="0"/>
    <n v="4778"/>
    <n v="247"/>
    <s v="&lt; 6000 HDD"/>
    <n v="100"/>
    <n v="0"/>
    <n v="0"/>
    <s v="No"/>
    <n v="30"/>
    <n v="20"/>
    <n v="17.5"/>
    <n v="30"/>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150"/>
    <n v="0"/>
    <n v="8"/>
    <n v="1200"/>
    <n v="20"/>
    <n v="0"/>
    <n v="0"/>
    <n v="0"/>
    <n v="100"/>
    <n v="0"/>
    <n v="0"/>
    <n v="0"/>
    <n v="0"/>
    <n v="0"/>
    <n v="100"/>
    <n v="0"/>
    <n v="0"/>
    <n v="0"/>
    <n v="240"/>
    <n v="0"/>
    <n v="100"/>
    <n v="0"/>
    <s v="P"/>
    <n v="0"/>
    <s v="Age of Building"/>
    <n v="100"/>
    <n v="0"/>
    <n v="0"/>
    <n v="0"/>
    <n v="100"/>
    <n v="0"/>
    <n v="0"/>
    <n v="0"/>
    <n v="0"/>
    <n v="1296"/>
    <n v="0"/>
    <n v="100"/>
    <n v="0"/>
    <n v="0"/>
    <b v="0"/>
    <n v="0"/>
    <n v="0"/>
    <n v="0"/>
    <n v="100"/>
    <n v="0"/>
    <n v="0.99592899999999995"/>
    <n v="0.99592899999999995"/>
    <s v="NA"/>
    <n v="0"/>
    <n v="0.27395000000000003"/>
    <n v="1292.7159999999999"/>
    <s v="NA"/>
    <n v="0"/>
    <n v="355.5865"/>
    <n v="7.7569879999999998"/>
    <n v="8"/>
    <s v="Y"/>
    <s v="NA"/>
    <n v="0"/>
    <n v="0"/>
    <n v="0"/>
    <n v="0"/>
    <n v="0"/>
    <n v="0"/>
    <n v="0"/>
    <n v="0"/>
    <n v="0"/>
    <n v="12.15062"/>
    <n v="24.96951"/>
    <n v="24.565799999999999"/>
    <n v="0"/>
    <n v="0"/>
    <n v="0"/>
    <n v="0"/>
    <n v="0"/>
    <n v="0"/>
    <n v="0"/>
    <n v="0"/>
    <n v="0"/>
    <n v="87.849379999999996"/>
    <n v="75.03049"/>
    <n v="75.434200000000004"/>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0"/>
    <n v="0"/>
    <b v="0"/>
    <n v="0"/>
    <b v="0"/>
    <n v="0"/>
    <b v="0"/>
    <n v="0"/>
    <b v="1"/>
    <n v="100"/>
    <b v="0"/>
    <n v="0"/>
    <b v="0"/>
    <n v="0"/>
    <b v="0"/>
    <n v="0"/>
    <n v="61.19088"/>
    <n v="75"/>
    <n v="48.81259"/>
    <n v="38.80912"/>
    <n v="25"/>
    <n v="51.18741"/>
    <n v="0"/>
    <n v="0"/>
    <n v="0"/>
    <n v="0"/>
    <n v="0"/>
    <n v="0"/>
    <n v="0"/>
    <n v="0"/>
    <n v="0"/>
    <n v="0"/>
    <n v="0"/>
    <n v="0"/>
    <n v="0"/>
    <n v="0"/>
    <n v="0"/>
    <n v="61.19088"/>
    <n v="75"/>
    <n v="48.81259"/>
    <n v="0"/>
    <n v="0"/>
    <n v="0"/>
    <n v="38.80912"/>
    <n v="25"/>
    <n v="51.18741"/>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100"/>
    <n v="0"/>
    <s v="Electric Resistance"/>
    <s v="Electricity"/>
    <s v="None"/>
    <s v="10-19 Years"/>
    <s v="Heat Pump"/>
    <s v="Electricity"/>
    <s v="None"/>
    <s v="10-19 Years"/>
    <s v="NA"/>
    <s v="NA"/>
    <s v="NA"/>
    <s v="NA"/>
    <s v="NA"/>
    <s v="NA"/>
    <s v="NA"/>
    <s v="NA"/>
    <s v="DX - Air"/>
    <s v="10-19 Years"/>
    <s v="None"/>
    <s v="NA"/>
    <s v="NA"/>
    <s v="NA"/>
    <s v="NA"/>
    <s v="NA"/>
    <s v="NA"/>
    <s v="NA"/>
    <s v="NA"/>
    <b v="0"/>
    <b v="0"/>
    <b v="0"/>
    <b v="0"/>
    <b v="1"/>
    <b v="0"/>
    <b v="0"/>
    <b v="0"/>
    <b v="0"/>
    <b v="1"/>
    <b v="1"/>
    <n v="12.9656"/>
    <s v="NA"/>
    <s v="NA"/>
    <n v="100"/>
    <n v="0"/>
    <n v="0"/>
    <n v="0"/>
    <n v="0"/>
    <n v="100"/>
    <n v="0"/>
    <n v="0"/>
    <s v="NA"/>
    <s v="NA"/>
    <s v="NA"/>
    <s v="NA"/>
    <s v="NA"/>
    <s v="NA"/>
    <s v="NA"/>
    <s v="NA"/>
    <s v="NA"/>
    <s v="NA"/>
    <s v="NA"/>
    <s v="NA"/>
    <s v="NA"/>
    <s v="NA"/>
    <s v="NA"/>
    <s v="NA"/>
    <s v="NA"/>
    <s v="NA"/>
    <s v="NA"/>
    <s v="NA"/>
    <n v="0"/>
    <n v="0"/>
    <n v="0"/>
    <n v="0"/>
    <n v="0"/>
    <n v="0"/>
    <n v="0"/>
    <b v="0"/>
    <b v="0"/>
    <b v="0"/>
    <b v="0"/>
    <b v="1"/>
    <b v="0"/>
    <n v="200"/>
    <s v="N"/>
    <s v="N"/>
    <s v="N"/>
    <s v="N"/>
    <s v="N"/>
    <s v="N"/>
    <s v="N"/>
    <s v="NA"/>
    <s v="NA"/>
    <s v="NA"/>
    <s v="NA"/>
    <s v="NA"/>
    <s v="NA"/>
    <s v="NA"/>
    <s v="NA"/>
    <n v="0"/>
    <n v="0"/>
    <n v="0"/>
    <x v="1"/>
    <s v="NA"/>
    <s v="NA"/>
    <n v="0"/>
    <n v="0"/>
    <n v="0"/>
    <s v="NA"/>
    <s v="NA"/>
    <s v="NA"/>
    <s v="NA"/>
    <s v="NA"/>
    <s v="NA"/>
    <n v="0"/>
    <n v="2"/>
    <n v="0"/>
    <n v="0"/>
    <n v="1"/>
    <n v="1"/>
    <n v="0"/>
    <n v="0"/>
    <n v="0"/>
    <n v="0"/>
    <n v="11.726459999999999"/>
    <n v="168.4273"/>
    <s v="model"/>
    <n v="15220.95"/>
    <n v="218618.6"/>
    <s v="NA"/>
    <s v="NA"/>
    <s v="NA"/>
    <s v="NA"/>
    <s v="NA"/>
    <s v="NA"/>
    <s v="NA"/>
    <s v="NA"/>
    <s v="NA"/>
    <s v="NA"/>
    <s v="NA"/>
    <s v="NA"/>
    <s v="NA"/>
    <s v="NA"/>
    <s v="NA"/>
    <s v="NA"/>
    <s v="NA"/>
    <s v="NA"/>
    <s v="NA"/>
    <s v="NA"/>
    <s v="NA"/>
    <s v="NA"/>
    <s v="NA"/>
    <s v="NA"/>
    <s v="NA"/>
    <s v="NA"/>
    <s v="no gas"/>
    <s v="NA"/>
    <s v="NA"/>
    <n v="1316.3320000000001"/>
    <n v="1028.31"/>
    <n v="867.86210000000005"/>
    <n v="581.1232"/>
    <n v="443.27499999999998"/>
    <n v="338.52420000000001"/>
    <n v="289.14659999999998"/>
    <n v="271.5034"/>
    <n v="358.21789999999999"/>
    <n v="626.38210000000004"/>
    <n v="1098.5999999999999"/>
    <n v="1313.3409999999999"/>
    <n v="1253.6510000000001"/>
    <n v="1009.486"/>
    <n v="955.53700000000003"/>
    <n v="772.48739999999998"/>
    <n v="572.24689999999998"/>
    <n v="367.2165"/>
    <n v="250.77789999999999"/>
    <n v="241.16130000000001"/>
    <n v="356.22609999999997"/>
    <n v="675.28189999999995"/>
    <n v="988.1739"/>
    <n v="1249.53"/>
  </r>
  <r>
    <x v="419"/>
    <x v="0"/>
    <s v="core"/>
    <x v="6"/>
    <x v="0"/>
    <s v="20,001-100,000"/>
    <s v="urban"/>
    <n v="22"/>
    <n v="158.30189999999999"/>
    <n v="13515815"/>
    <n v="13515815"/>
    <n v="13515815"/>
    <n v="1996"/>
    <n v="1996"/>
    <s v="1981-2003"/>
    <s v="F"/>
    <m/>
    <s v="City Hall"/>
    <m/>
    <s v="Other"/>
    <s v="Office"/>
    <s v="Medium Office"/>
    <b v="0"/>
    <s v="Office"/>
    <n v="100"/>
    <s v="NA"/>
    <n v="0"/>
    <s v="NA"/>
    <n v="0"/>
    <n v="0"/>
    <n v="0"/>
    <n v="0"/>
    <n v="85380"/>
    <n v="85380"/>
    <n v="0"/>
    <x v="2"/>
    <n v="100"/>
    <n v="0"/>
    <n v="100"/>
    <n v="100"/>
    <n v="100"/>
    <n v="0"/>
    <n v="0"/>
    <n v="3"/>
    <n v="0"/>
    <n v="200"/>
    <s v="S"/>
    <n v="0"/>
    <n v="4401"/>
    <n v="397"/>
    <s v="&lt; 6000 HDD"/>
    <n v="100"/>
    <n v="0"/>
    <n v="0"/>
    <s v="Yes"/>
    <n v="84"/>
    <n v="84"/>
    <n v="84"/>
    <n v="84"/>
    <n v="1"/>
    <n v="1"/>
    <n v="0"/>
    <s v="80-119 Hrs/Wk"/>
    <n v="52"/>
    <b v="1"/>
    <b v="1"/>
    <b v="0"/>
    <b v="0"/>
    <b v="0"/>
    <b v="0"/>
    <b v="0"/>
    <b v="0"/>
    <b v="0"/>
    <b v="1"/>
    <b v="0"/>
    <b v="1"/>
    <n v="74"/>
    <s v="Yes"/>
    <n v="2"/>
    <n v="100"/>
    <s v="No"/>
    <s v="Yes"/>
    <n v="2"/>
    <n v="100"/>
    <s v="No"/>
    <s v="Yes"/>
    <n v="4"/>
    <n v="50"/>
    <s v="No"/>
    <s v="Yes"/>
    <n v="12"/>
    <n v="100"/>
    <s v="No"/>
    <s v="Yes"/>
    <n v="2"/>
    <n v="100"/>
    <s v="No"/>
    <s v="No"/>
    <s v="NA"/>
    <s v="NA"/>
    <s v="No"/>
    <s v="No"/>
    <s v="NA"/>
    <s v="NA"/>
    <s v="No"/>
    <s v="No"/>
    <s v="NA"/>
    <s v="NA"/>
    <s v="No"/>
    <n v="800"/>
    <n v="800"/>
    <n v="10"/>
    <n v="24000"/>
    <n v="30"/>
    <n v="100"/>
    <n v="0"/>
    <n v="0"/>
    <n v="0"/>
    <n v="0"/>
    <n v="0"/>
    <n v="0"/>
    <n v="0"/>
    <n v="100"/>
    <n v="0"/>
    <n v="0"/>
    <n v="0"/>
    <n v="0"/>
    <n v="7200"/>
    <n v="0"/>
    <n v="100"/>
    <n v="0"/>
    <s v="P"/>
    <n v="0"/>
    <s v="Age of Building"/>
    <n v="100"/>
    <n v="0"/>
    <n v="0"/>
    <n v="0"/>
    <n v="100"/>
    <n v="0"/>
    <n v="0"/>
    <n v="0"/>
    <n v="0"/>
    <n v="24000"/>
    <n v="100"/>
    <n v="0"/>
    <n v="0"/>
    <n v="0"/>
    <b v="1"/>
    <n v="800"/>
    <n v="100"/>
    <n v="0"/>
    <n v="0"/>
    <n v="0"/>
    <n v="0.56714799999999999"/>
    <n v="0.56714799999999999"/>
    <s v="NA"/>
    <n v="0"/>
    <n v="2.9409999999999999E-2"/>
    <n v="48423.06"/>
    <s v="NA"/>
    <n v="0"/>
    <n v="2511.0309999999999"/>
    <n v="9.0198719999999994"/>
    <n v="9.047625"/>
    <s v="Y"/>
    <s v="NA"/>
    <n v="0"/>
    <n v="0"/>
    <n v="0"/>
    <n v="79.486220000000003"/>
    <n v="74.564800000000005"/>
    <n v="88.084990000000005"/>
    <n v="0"/>
    <n v="0"/>
    <n v="0"/>
    <n v="18.28266"/>
    <n v="21.856870000000001"/>
    <n v="11.270659999999999"/>
    <n v="0"/>
    <n v="0"/>
    <n v="0"/>
    <n v="0"/>
    <n v="0"/>
    <n v="0"/>
    <n v="6.8809999999999996E-2"/>
    <n v="1.0638300000000001"/>
    <n v="7.8209000000000001E-2"/>
    <n v="2.162309"/>
    <n v="2.514507"/>
    <n v="0.56614100000000001"/>
    <n v="0"/>
    <n v="0"/>
    <n v="0"/>
    <n v="100"/>
    <n v="100"/>
    <n v="100"/>
    <n v="0"/>
    <n v="0"/>
    <n v="0"/>
    <n v="0"/>
    <n v="0"/>
    <n v="0"/>
    <n v="100"/>
    <n v="100"/>
    <n v="100"/>
    <n v="0"/>
    <n v="0"/>
    <n v="0"/>
    <n v="100"/>
    <n v="100"/>
    <n v="100"/>
    <n v="0"/>
    <n v="0"/>
    <n v="0"/>
    <n v="0"/>
    <n v="0"/>
    <n v="0"/>
    <n v="0"/>
    <n v="0"/>
    <n v="0"/>
    <n v="0"/>
    <n v="0"/>
    <n v="0"/>
    <s v="NA"/>
    <s v="NA"/>
    <s v="NA"/>
    <s v="NA"/>
    <s v="NA"/>
    <s v="NA"/>
    <n v="0"/>
    <n v="0"/>
    <n v="0"/>
    <n v="90.991609999999994"/>
    <n v="93.774320000000003"/>
    <n v="90.991609999999994"/>
    <n v="9.0083950000000002"/>
    <n v="6.2256809999999998"/>
    <n v="9.0083950000000002"/>
    <n v="0"/>
    <n v="0"/>
    <n v="0"/>
    <s v="NA"/>
    <s v="NA"/>
    <s v="NA"/>
    <s v="NA"/>
    <s v="NA"/>
    <s v="NA"/>
    <s v="NA"/>
    <s v="NA"/>
    <s v="NA"/>
    <s v="NA"/>
    <s v="NA"/>
    <s v="NA"/>
    <n v="0"/>
    <n v="0"/>
    <n v="0"/>
    <n v="79.486220000000003"/>
    <n v="74.564800000000005"/>
    <n v="88.084990000000005"/>
    <n v="8.8431540000000002"/>
    <n v="11.31528"/>
    <n v="5.487304"/>
    <n v="0"/>
    <n v="0"/>
    <n v="0"/>
    <n v="11.670629999999999"/>
    <n v="14.11992"/>
    <n v="6.4277069999999998"/>
    <s v="NA"/>
    <s v="NA"/>
    <s v="NA"/>
    <s v="NA"/>
    <s v="NA"/>
    <s v="NA"/>
    <s v="NA"/>
    <s v="NA"/>
    <s v="NA"/>
    <s v="NA"/>
    <s v="NA"/>
    <s v="NA"/>
    <s v="NA"/>
    <s v="NA"/>
    <s v="NA"/>
    <b v="1"/>
    <n v="10.53213"/>
    <b v="0"/>
    <n v="0"/>
    <b v="0"/>
    <n v="0"/>
    <b v="1"/>
    <n v="75.824680000000001"/>
    <b v="1"/>
    <n v="5.8134199999999998"/>
    <b v="0"/>
    <n v="0"/>
    <b v="1"/>
    <n v="7.8297679999999996"/>
    <b v="0"/>
    <n v="0"/>
    <n v="0"/>
    <n v="0"/>
    <n v="0"/>
    <n v="58.980989999999998"/>
    <n v="23.076920000000001"/>
    <n v="72.249889999999994"/>
    <n v="0"/>
    <n v="0"/>
    <n v="0"/>
    <n v="41.019010000000002"/>
    <n v="76.923079999999999"/>
    <n v="27.750109999999999"/>
    <n v="0"/>
    <n v="0"/>
    <n v="0"/>
    <n v="0"/>
    <n v="0"/>
    <n v="0"/>
    <n v="0"/>
    <n v="0"/>
    <n v="0"/>
    <n v="41.019010000000002"/>
    <n v="76.923079999999999"/>
    <n v="27.750109999999999"/>
    <n v="0"/>
    <n v="0"/>
    <n v="0"/>
    <n v="10.23606"/>
    <n v="7.6923079999999997"/>
    <n v="11.449769999999999"/>
    <n v="48.74492"/>
    <n v="15.38462"/>
    <n v="60.80012"/>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NA"/>
    <s v="NA"/>
    <s v="NA"/>
    <s v="NA"/>
    <n v="4.2553190000000001"/>
    <n v="95.744680000000002"/>
    <s v="Boiler"/>
    <s v="Natural Gas"/>
    <s v="Natural Gas"/>
    <s v="10-19 Years"/>
    <s v="Heat Pump"/>
    <s v="Electricity"/>
    <s v="None"/>
    <s v="10-19 Years"/>
    <n v="1"/>
    <s v="Natural Gas"/>
    <n v="3000"/>
    <n v="10"/>
    <n v="10"/>
    <s v="SH"/>
    <s v="N"/>
    <s v="N"/>
    <s v="DX - Air"/>
    <s v="10-19 Years"/>
    <s v="DX - Air"/>
    <s v="10-19 Years"/>
    <s v="NA"/>
    <s v="NA"/>
    <s v="NA"/>
    <s v="NA"/>
    <s v="NA"/>
    <s v="NA"/>
    <s v="NA"/>
    <b v="1"/>
    <b v="0"/>
    <b v="0"/>
    <b v="0"/>
    <b v="0"/>
    <b v="0"/>
    <b v="0"/>
    <b v="1"/>
    <b v="1"/>
    <b v="1"/>
    <b v="1"/>
    <n v="140"/>
    <n v="17"/>
    <n v="17"/>
    <n v="100"/>
    <n v="0"/>
    <n v="0"/>
    <n v="0"/>
    <n v="0"/>
    <n v="0"/>
    <n v="100"/>
    <n v="0"/>
    <s v="NA"/>
    <s v="NA"/>
    <s v="NA"/>
    <s v="NA"/>
    <s v="NA"/>
    <s v="NA"/>
    <s v="NA"/>
    <s v="NA"/>
    <s v="NA"/>
    <s v="NA"/>
    <s v="NA"/>
    <s v="NA"/>
    <s v="NA"/>
    <s v="NA"/>
    <s v="NA"/>
    <s v="NA"/>
    <s v="NA"/>
    <s v="NA"/>
    <s v="NA"/>
    <s v="NA"/>
    <n v="2"/>
    <n v="2"/>
    <n v="0"/>
    <n v="0"/>
    <n v="0"/>
    <n v="0"/>
    <n v="0"/>
    <b v="0"/>
    <b v="0"/>
    <b v="0"/>
    <b v="0"/>
    <b v="0"/>
    <b v="0"/>
    <n v="0"/>
    <s v="NA"/>
    <s v="NA"/>
    <s v="NA"/>
    <s v="NA"/>
    <s v="NA"/>
    <s v="NA"/>
    <s v="NA"/>
    <s v="NA"/>
    <s v="NA"/>
    <s v="NA"/>
    <s v="NA"/>
    <s v="NA"/>
    <s v="NA"/>
    <s v="NA"/>
    <s v="NA"/>
    <n v="0"/>
    <n v="0"/>
    <n v="0"/>
    <x v="1"/>
    <s v="NA"/>
    <s v="NA"/>
    <n v="0"/>
    <n v="0"/>
    <n v="0"/>
    <s v="NA"/>
    <s v="NA"/>
    <s v="NA"/>
    <s v="NA"/>
    <s v="NA"/>
    <s v="NA"/>
    <n v="0"/>
    <n v="125"/>
    <n v="125"/>
    <n v="50"/>
    <n v="40"/>
    <n v="20"/>
    <n v="1"/>
    <n v="0"/>
    <n v="0"/>
    <n v="0"/>
    <n v="36.469169999999998"/>
    <n v="36.540819999999997"/>
    <s v="actual"/>
    <n v="3113737"/>
    <n v="3119855"/>
    <n v="261687.8"/>
    <n v="230921.60000000001"/>
    <n v="248142.7"/>
    <n v="238984.2"/>
    <n v="246739.20000000001"/>
    <n v="264546.09999999998"/>
    <n v="298124.7"/>
    <n v="319890.5"/>
    <n v="287877.3"/>
    <n v="255917.4"/>
    <n v="243973.5"/>
    <n v="216932.4"/>
    <n v="248129.5"/>
    <n v="224117"/>
    <n v="248129.5"/>
    <n v="240125.3"/>
    <n v="254124.4"/>
    <n v="264604.40000000002"/>
    <n v="314073.2"/>
    <n v="321067.2"/>
    <n v="268601"/>
    <n v="248629.1"/>
    <n v="240125.3"/>
    <n v="248129.5"/>
    <n v="0.26907500000000001"/>
    <n v="0.26803100000000002"/>
    <s v="actual"/>
    <n v="22973.59"/>
    <n v="22884.46"/>
    <n v="3314.1109999999999"/>
    <n v="2563.2069999999999"/>
    <n v="2323.4749999999999"/>
    <n v="1617.481"/>
    <n v="1311.4069999999999"/>
    <n v="1096.779"/>
    <n v="748.85"/>
    <n v="656.83619999999996"/>
    <n v="1066.1379999999999"/>
    <n v="1883.3789999999999"/>
    <n v="2751.8969999999999"/>
    <n v="3640.029"/>
    <n v="3363.6289999999999"/>
    <n v="2700.7130000000002"/>
    <n v="2479.6759999999999"/>
    <n v="1973.444"/>
    <n v="1430.202"/>
    <n v="948.62199999999996"/>
    <n v="701.2047"/>
    <n v="718.81330000000003"/>
    <n v="945.10029999999995"/>
    <n v="1743.635"/>
    <n v="2575.6590000000001"/>
    <n v="3303.76"/>
  </r>
  <r>
    <x v="420"/>
    <x v="2"/>
    <s v="core"/>
    <x v="9"/>
    <x v="0"/>
    <s v="All Sizes"/>
    <s v="urban"/>
    <n v="37"/>
    <n v="722.11609999999996"/>
    <n v="14570858"/>
    <n v="6702595"/>
    <n v="6265469"/>
    <n v="1978"/>
    <n v="1978"/>
    <s v="Pre-1980"/>
    <s v="F"/>
    <m/>
    <s v="Other Warehouse"/>
    <s v="Other"/>
    <s v="Warehouse"/>
    <s v="Warehouse and Storage"/>
    <s v="Warehouse"/>
    <b v="0"/>
    <s v="Warehouse - High Bay"/>
    <n v="54"/>
    <s v="Sales"/>
    <n v="43"/>
    <s v="Office"/>
    <n v="1"/>
    <n v="2"/>
    <n v="0"/>
    <n v="0"/>
    <n v="20178"/>
    <n v="20178"/>
    <n v="0"/>
    <x v="1"/>
    <n v="46"/>
    <n v="3"/>
    <n v="0"/>
    <n v="43"/>
    <n v="0"/>
    <n v="0"/>
    <n v="54"/>
    <n v="1"/>
    <n v="0"/>
    <n v="0"/>
    <s v="S"/>
    <n v="0"/>
    <n v="4756"/>
    <n v="174"/>
    <s v="&lt; 6000 HDD"/>
    <n v="100"/>
    <n v="0"/>
    <n v="0"/>
    <s v="No"/>
    <n v="69"/>
    <n v="69"/>
    <n v="32"/>
    <n v="69"/>
    <n v="1"/>
    <n v="1"/>
    <n v="0"/>
    <s v="60-79 Hrs/Wk"/>
    <n v="52"/>
    <b v="1"/>
    <b v="1"/>
    <b v="0"/>
    <b v="0"/>
    <b v="0"/>
    <b v="0"/>
    <b v="0"/>
    <b v="0"/>
    <b v="0"/>
    <s v="NA"/>
    <s v="NA"/>
    <s v="NA"/>
    <s v="NA"/>
    <s v="Yes"/>
    <n v="12"/>
    <n v="100"/>
    <s v="No"/>
    <s v="Yes"/>
    <n v="12"/>
    <n v="100"/>
    <s v="No"/>
    <s v="No"/>
    <s v="NA"/>
    <s v="NA"/>
    <s v="No"/>
    <s v="No"/>
    <s v="NA"/>
    <s v="NA"/>
    <s v="No"/>
    <s v="No"/>
    <s v="NA"/>
    <s v="NA"/>
    <s v="No"/>
    <s v="No"/>
    <s v="NA"/>
    <s v="NA"/>
    <s v="No"/>
    <s v="No"/>
    <s v="NA"/>
    <s v="NA"/>
    <s v="No"/>
    <s v="No"/>
    <s v="NA"/>
    <s v="NA"/>
    <s v="No"/>
    <n v="645"/>
    <n v="0"/>
    <n v="24"/>
    <n v="15480"/>
    <n v="5"/>
    <n v="0"/>
    <n v="0"/>
    <n v="0"/>
    <n v="50"/>
    <n v="50"/>
    <n v="0"/>
    <n v="0"/>
    <n v="0"/>
    <n v="0"/>
    <n v="100"/>
    <n v="0"/>
    <n v="0"/>
    <n v="0"/>
    <n v="774"/>
    <n v="0"/>
    <n v="100"/>
    <n v="0"/>
    <s v="P"/>
    <n v="37.5"/>
    <s v="Age of Building"/>
    <n v="100"/>
    <n v="0"/>
    <n v="0"/>
    <n v="0"/>
    <n v="0"/>
    <n v="0"/>
    <n v="0"/>
    <n v="50"/>
    <n v="50"/>
    <n v="20178"/>
    <n v="100"/>
    <n v="0"/>
    <n v="0"/>
    <n v="0"/>
    <b v="1"/>
    <n v="384"/>
    <n v="100"/>
    <n v="0"/>
    <n v="0"/>
    <n v="0"/>
    <n v="1.2248760000000001"/>
    <n v="1.2248760000000001"/>
    <s v="NA"/>
    <n v="0"/>
    <n v="0.117864"/>
    <n v="24715.55"/>
    <s v="NA"/>
    <n v="0"/>
    <n v="2378.2559999999999"/>
    <n v="15.42145"/>
    <n v="15.464969999999999"/>
    <s v="Y"/>
    <n v="5"/>
    <n v="0"/>
    <n v="0"/>
    <n v="0"/>
    <n v="99.543139999999994"/>
    <n v="98.180539999999993"/>
    <n v="100"/>
    <n v="0"/>
    <n v="0"/>
    <n v="0"/>
    <n v="0"/>
    <n v="0"/>
    <n v="0"/>
    <n v="0"/>
    <n v="0"/>
    <n v="0"/>
    <n v="0"/>
    <n v="0"/>
    <n v="0"/>
    <n v="0"/>
    <n v="0"/>
    <n v="0"/>
    <n v="0"/>
    <n v="0"/>
    <n v="0"/>
    <n v="0.45686300000000002"/>
    <n v="1.8194589999999999"/>
    <n v="0"/>
    <n v="0"/>
    <n v="0"/>
    <n v="0"/>
    <n v="100"/>
    <n v="100"/>
    <n v="100"/>
    <s v="NA"/>
    <s v="NA"/>
    <s v="NA"/>
    <s v="NA"/>
    <s v="NA"/>
    <s v="NA"/>
    <s v="NA"/>
    <s v="NA"/>
    <s v="NA"/>
    <s v="NA"/>
    <s v="NA"/>
    <s v="NA"/>
    <s v="NA"/>
    <s v="NA"/>
    <s v="NA"/>
    <s v="NA"/>
    <s v="NA"/>
    <s v="NA"/>
    <s v="NA"/>
    <s v="NA"/>
    <s v="NA"/>
    <s v="NA"/>
    <s v="NA"/>
    <s v="NA"/>
    <s v="NA"/>
    <s v="NA"/>
    <s v="NA"/>
    <s v="NA"/>
    <s v="NA"/>
    <s v="NA"/>
    <n v="0"/>
    <n v="0"/>
    <n v="0"/>
    <n v="87.905820000000006"/>
    <n v="91.598519999999994"/>
    <n v="87.905820000000006"/>
    <n v="12.09418"/>
    <n v="8.4014819999999997"/>
    <n v="12.09418"/>
    <n v="0"/>
    <n v="0"/>
    <n v="0"/>
    <s v="NA"/>
    <s v="NA"/>
    <s v="NA"/>
    <s v="NA"/>
    <s v="NA"/>
    <s v="NA"/>
    <s v="NA"/>
    <s v="NA"/>
    <s v="NA"/>
    <s v="NA"/>
    <s v="NA"/>
    <s v="NA"/>
    <n v="0"/>
    <n v="0"/>
    <n v="0"/>
    <n v="99.543139999999994"/>
    <n v="98.180539999999993"/>
    <n v="100"/>
    <n v="0"/>
    <n v="0"/>
    <n v="0"/>
    <n v="0"/>
    <n v="0"/>
    <n v="0"/>
    <n v="0.45686300000000002"/>
    <n v="1.8194589999999999"/>
    <n v="0"/>
    <s v="NA"/>
    <s v="NA"/>
    <s v="NA"/>
    <s v="NA"/>
    <s v="NA"/>
    <s v="NA"/>
    <s v="NA"/>
    <s v="NA"/>
    <s v="NA"/>
    <s v="NA"/>
    <s v="NA"/>
    <s v="NA"/>
    <s v="NA"/>
    <s v="NA"/>
    <s v="NA"/>
    <b v="0"/>
    <n v="0"/>
    <b v="0"/>
    <n v="0"/>
    <b v="0"/>
    <n v="0"/>
    <b v="0"/>
    <n v="0"/>
    <b v="1"/>
    <n v="99.543139999999994"/>
    <b v="0"/>
    <n v="0"/>
    <b v="1"/>
    <n v="0.45686300000000002"/>
    <b v="0"/>
    <n v="0"/>
    <n v="0"/>
    <n v="0"/>
    <n v="0"/>
    <n v="0"/>
    <n v="0"/>
    <n v="0"/>
    <n v="0"/>
    <n v="0"/>
    <n v="0"/>
    <n v="100"/>
    <n v="100"/>
    <n v="100"/>
    <n v="0"/>
    <n v="0"/>
    <n v="0"/>
    <n v="100"/>
    <n v="87.179490000000001"/>
    <n v="100"/>
    <n v="0"/>
    <n v="0"/>
    <n v="0"/>
    <n v="0"/>
    <n v="0"/>
    <n v="0"/>
    <n v="0"/>
    <n v="0"/>
    <n v="0"/>
    <n v="0"/>
    <n v="12.820510000000001"/>
    <n v="0"/>
    <n v="0"/>
    <n v="0"/>
    <n v="0"/>
    <n v="0"/>
    <n v="0"/>
    <n v="0"/>
    <n v="0"/>
    <n v="0"/>
    <n v="0"/>
    <b v="0"/>
    <n v="0"/>
    <b v="0"/>
    <n v="0"/>
    <b v="1"/>
    <n v="0"/>
    <b v="1"/>
    <n v="100"/>
    <b v="0"/>
    <n v="0"/>
    <b v="0"/>
    <n v="0"/>
    <s v="NA"/>
    <s v="NA"/>
    <s v="NA"/>
    <s v="NA"/>
    <s v="NA"/>
    <s v="NA"/>
    <s v="NA"/>
    <s v="NA"/>
    <s v="NA"/>
    <s v="NA"/>
    <s v="NA"/>
    <s v="NA"/>
    <s v="NA"/>
    <s v="NA"/>
    <s v="NA"/>
    <s v="NA"/>
    <s v="NA"/>
    <s v="NA"/>
    <s v="NA"/>
    <s v="NA"/>
    <s v="NA"/>
    <s v="NA"/>
    <s v="NA"/>
    <s v="NA"/>
    <s v="NA"/>
    <s v="NA"/>
    <s v="NA"/>
    <s v="NA"/>
    <s v="NA"/>
    <s v="NA"/>
    <s v="NA"/>
    <s v="NA"/>
    <s v="NA"/>
    <s v="NA"/>
    <s v="NA"/>
    <s v="NA"/>
    <s v="NA"/>
    <s v="Unknown"/>
    <s v="none"/>
    <s v="Constant Volume"/>
    <s v="N"/>
    <s v="N"/>
    <s v="NA"/>
    <s v="NA"/>
    <n v="0"/>
    <n v="46"/>
    <s v="Unknown"/>
    <s v="Natural Gas"/>
    <s v="None"/>
    <s v="20+ Years"/>
    <s v="None"/>
    <s v="NA"/>
    <s v="NA"/>
    <s v="NA"/>
    <s v="NA"/>
    <s v="NA"/>
    <s v="NA"/>
    <s v="NA"/>
    <s v="NA"/>
    <s v="NA"/>
    <s v="NA"/>
    <s v="NA"/>
    <s v="Unknown"/>
    <s v="20+ Years"/>
    <s v="None"/>
    <s v="NA"/>
    <s v="NA"/>
    <s v="NA"/>
    <s v="NA"/>
    <s v="NA"/>
    <s v="NA"/>
    <s v="NA"/>
    <s v="NA"/>
    <b v="0"/>
    <b v="0"/>
    <b v="0"/>
    <b v="0"/>
    <b v="0"/>
    <b v="1"/>
    <b v="0"/>
    <b v="0"/>
    <b v="0"/>
    <b v="0"/>
    <b v="0"/>
    <n v="15.353999999999999"/>
    <n v="6"/>
    <n v="6"/>
    <n v="100"/>
    <n v="0"/>
    <n v="0"/>
    <n v="0"/>
    <n v="0"/>
    <n v="100"/>
    <n v="0"/>
    <n v="0"/>
    <s v="NA"/>
    <s v="NA"/>
    <s v="NA"/>
    <s v="NA"/>
    <s v="NA"/>
    <s v="NA"/>
    <s v="NA"/>
    <s v="NA"/>
    <s v="NA"/>
    <s v="NA"/>
    <s v="NA"/>
    <s v="NA"/>
    <s v="NA"/>
    <s v="NA"/>
    <s v="NA"/>
    <s v="NA"/>
    <s v="NA"/>
    <s v="NA"/>
    <s v="NA"/>
    <s v="NA"/>
    <n v="1"/>
    <n v="0"/>
    <n v="1"/>
    <n v="0"/>
    <n v="0"/>
    <n v="0"/>
    <n v="0"/>
    <b v="0"/>
    <b v="0"/>
    <b v="0"/>
    <b v="0"/>
    <b v="0"/>
    <b v="0"/>
    <n v="0"/>
    <s v="NA"/>
    <s v="NA"/>
    <s v="NA"/>
    <s v="NA"/>
    <s v="NA"/>
    <s v="NA"/>
    <s v="NA"/>
    <s v="NA"/>
    <s v="NA"/>
    <s v="NA"/>
    <s v="NA"/>
    <s v="NA"/>
    <s v="NA"/>
    <s v="NA"/>
    <s v="NA"/>
    <n v="0"/>
    <n v="0"/>
    <n v="0"/>
    <x v="1"/>
    <s v="NA"/>
    <s v="NA"/>
    <n v="0"/>
    <n v="0"/>
    <n v="0"/>
    <s v="NA"/>
    <s v="NA"/>
    <s v="NA"/>
    <s v="NA"/>
    <s v="NA"/>
    <s v="NA"/>
    <n v="15"/>
    <n v="4"/>
    <n v="0"/>
    <n v="2"/>
    <n v="1"/>
    <n v="0"/>
    <n v="0"/>
    <n v="0"/>
    <n v="0"/>
    <n v="0"/>
    <n v="7.7188030000000003"/>
    <n v="7.7752670000000004"/>
    <s v="actual"/>
    <n v="155750"/>
    <n v="156889.29999999999"/>
    <n v="14622.67"/>
    <n v="13277.33"/>
    <n v="13855.76"/>
    <n v="12504.24"/>
    <n v="12528"/>
    <n v="11672"/>
    <n v="11670.34"/>
    <n v="12129.66"/>
    <n v="12219.35"/>
    <n v="13124.65"/>
    <n v="13640"/>
    <n v="14506"/>
    <n v="14429.02"/>
    <n v="12761.84"/>
    <n v="13730.12"/>
    <n v="12726.15"/>
    <n v="12481.15"/>
    <n v="11676.1"/>
    <n v="12965.1"/>
    <n v="13548.52"/>
    <n v="12137.23"/>
    <n v="12712.73"/>
    <n v="13287.93"/>
    <n v="14433.45"/>
    <n v="5.4086000000000002E-2"/>
    <n v="7.9281000000000004E-2"/>
    <s v="actual"/>
    <n v="1091.356"/>
    <n v="1599.7239999999999"/>
    <n v="251.1037"/>
    <n v="175.22210000000001"/>
    <n v="127.39490000000001"/>
    <n v="68.337639999999993"/>
    <n v="17.523599999999998"/>
    <n v="0.98933300000000002"/>
    <n v="0"/>
    <n v="0"/>
    <n v="6.4495810000000002"/>
    <n v="42.494950000000003"/>
    <n v="167.54040000000001"/>
    <n v="234.29939999999999"/>
    <n v="252.94210000000001"/>
    <n v="207.87"/>
    <n v="199.79730000000001"/>
    <n v="150.68889999999999"/>
    <n v="95.862359999999995"/>
    <n v="48.435720000000003"/>
    <n v="16.145240000000001"/>
    <n v="13.454370000000001"/>
    <n v="45.40849"/>
    <n v="122.43470000000001"/>
    <n v="193.40649999999999"/>
    <n v="253.2784"/>
  </r>
  <r>
    <x v="421"/>
    <x v="2"/>
    <s v="core"/>
    <x v="9"/>
    <x v="0"/>
    <s v="All Sizes"/>
    <s v="urban"/>
    <n v="37"/>
    <n v="722.11609999999996"/>
    <n v="12091111"/>
    <n v="12091111"/>
    <n v="1450933"/>
    <n v="1970"/>
    <n v="1970"/>
    <s v="Pre-1980"/>
    <s v="F"/>
    <m/>
    <s v="Warehouse, Distribution"/>
    <m/>
    <s v="Warehouse"/>
    <s v="Warehouse and Storage"/>
    <s v="Warehouse"/>
    <b v="0"/>
    <s v="Warehouse - High Bay"/>
    <n v="54"/>
    <s v="Storage - Low Bay"/>
    <n v="34"/>
    <s v="Other"/>
    <n v="8"/>
    <n v="0"/>
    <n v="0"/>
    <n v="0"/>
    <n v="16744"/>
    <n v="16744"/>
    <n v="0"/>
    <x v="0"/>
    <n v="100"/>
    <n v="0"/>
    <n v="0"/>
    <n v="12"/>
    <n v="0"/>
    <n v="0"/>
    <n v="0"/>
    <n v="1"/>
    <n v="1"/>
    <n v="7"/>
    <s v="S"/>
    <n v="0"/>
    <n v="4615"/>
    <n v="192"/>
    <s v="&lt; 6000 HDD"/>
    <n v="100"/>
    <n v="0"/>
    <n v="0"/>
    <s v="No"/>
    <n v="45"/>
    <n v="45"/>
    <n v="22.5"/>
    <n v="45"/>
    <n v="0"/>
    <n v="0"/>
    <n v="0"/>
    <s v="40-49 Hrs/Wk"/>
    <n v="50"/>
    <b v="1"/>
    <b v="1"/>
    <b v="0"/>
    <b v="0"/>
    <b v="0"/>
    <b v="0"/>
    <b v="0"/>
    <b v="0"/>
    <b v="0"/>
    <s v="NA"/>
    <s v="NA"/>
    <s v="NA"/>
    <s v="NA"/>
    <s v="No"/>
    <s v="NA"/>
    <s v="NA"/>
    <s v="No"/>
    <s v="No"/>
    <s v="NA"/>
    <s v="NA"/>
    <s v="No"/>
    <s v="No"/>
    <s v="NA"/>
    <s v="NA"/>
    <s v="No"/>
    <s v="No"/>
    <s v="NA"/>
    <s v="NA"/>
    <s v="No"/>
    <s v="No"/>
    <s v="NA"/>
    <s v="NA"/>
    <s v="No"/>
    <s v="No"/>
    <s v="NA"/>
    <s v="NA"/>
    <s v="No"/>
    <s v="No"/>
    <s v="NA"/>
    <s v="NA"/>
    <s v="No"/>
    <s v="No"/>
    <s v="NA"/>
    <s v="NA"/>
    <s v="No"/>
    <n v="429"/>
    <n v="0"/>
    <n v="17"/>
    <n v="7293"/>
    <n v="5"/>
    <n v="0"/>
    <n v="0"/>
    <n v="100"/>
    <n v="0"/>
    <n v="0"/>
    <n v="0"/>
    <n v="0"/>
    <n v="0"/>
    <n v="0"/>
    <n v="0"/>
    <n v="100"/>
    <n v="0"/>
    <n v="0"/>
    <n v="364.65"/>
    <n v="0"/>
    <n v="100"/>
    <n v="0"/>
    <s v="P"/>
    <n v="25"/>
    <s v="20-30 years"/>
    <n v="100"/>
    <n v="0"/>
    <n v="0"/>
    <n v="0"/>
    <n v="100"/>
    <n v="0"/>
    <n v="0"/>
    <n v="0"/>
    <n v="0"/>
    <n v="10525"/>
    <n v="100"/>
    <n v="0"/>
    <n v="0"/>
    <n v="0"/>
    <b v="1"/>
    <n v="264"/>
    <n v="0"/>
    <n v="0"/>
    <n v="0"/>
    <n v="100"/>
    <n v="0.68781499999999995"/>
    <n v="0.68781499999999995"/>
    <s v="NA"/>
    <n v="0"/>
    <n v="9.5632999999999996E-2"/>
    <n v="11516.77"/>
    <s v="NA"/>
    <n v="0"/>
    <n v="1601.271"/>
    <n v="13.488630000000001"/>
    <n v="13.76281"/>
    <s v="Y"/>
    <n v="33"/>
    <n v="0"/>
    <n v="0"/>
    <n v="0"/>
    <n v="1.3746320000000001"/>
    <n v="1.4027270000000001"/>
    <n v="1.7087030000000001"/>
    <n v="72.120670000000004"/>
    <n v="46.551369999999999"/>
    <n v="89.647829999999999"/>
    <n v="2.1606990000000001"/>
    <n v="12.249219999999999"/>
    <n v="1.494081"/>
    <n v="0"/>
    <n v="0"/>
    <n v="0"/>
    <n v="0"/>
    <n v="0"/>
    <n v="0"/>
    <n v="0"/>
    <n v="0"/>
    <n v="0"/>
    <n v="24.344000000000001"/>
    <n v="39.796680000000002"/>
    <n v="7.1493900000000004"/>
    <n v="0"/>
    <n v="0"/>
    <n v="0"/>
    <n v="0"/>
    <n v="0"/>
    <n v="0"/>
    <n v="100"/>
    <n v="100"/>
    <n v="100"/>
    <n v="0"/>
    <n v="0"/>
    <n v="0"/>
    <n v="100"/>
    <n v="100"/>
    <n v="100"/>
    <n v="0"/>
    <n v="0"/>
    <n v="0"/>
    <n v="32.643909999999998"/>
    <n v="28.064360000000001"/>
    <n v="32.643909999999998"/>
    <n v="0"/>
    <n v="0"/>
    <n v="0"/>
    <n v="41.3964"/>
    <n v="51.680219999999998"/>
    <n v="41.3964"/>
    <n v="25.959689999999998"/>
    <n v="20.255420000000001"/>
    <n v="25.959689999999998"/>
    <n v="0"/>
    <n v="0"/>
    <n v="0"/>
    <s v="NA"/>
    <s v="NA"/>
    <s v="NA"/>
    <s v="NA"/>
    <s v="NA"/>
    <s v="NA"/>
    <n v="0"/>
    <n v="0"/>
    <n v="0"/>
    <n v="0"/>
    <n v="0"/>
    <n v="0"/>
    <n v="0"/>
    <n v="0"/>
    <n v="0"/>
    <n v="100"/>
    <n v="100"/>
    <n v="100"/>
    <n v="0"/>
    <n v="0"/>
    <n v="0"/>
    <n v="65.542850000000001"/>
    <n v="73.96002"/>
    <n v="65.542850000000001"/>
    <n v="8.7901190000000007"/>
    <n v="14.49577"/>
    <n v="8.7901190000000007"/>
    <n v="25.66703"/>
    <n v="11.54421"/>
    <n v="25.66703"/>
    <n v="0"/>
    <n v="0"/>
    <n v="0"/>
    <n v="73.4953"/>
    <n v="47.954099999999997"/>
    <n v="91.356530000000006"/>
    <n v="0"/>
    <n v="0"/>
    <n v="0"/>
    <n v="10.077540000000001"/>
    <n v="20.56701"/>
    <n v="2.9595899999999999"/>
    <n v="16.427160000000001"/>
    <n v="31.47889"/>
    <n v="5.6838800000000003"/>
    <s v="NA"/>
    <s v="NA"/>
    <s v="NA"/>
    <s v="NA"/>
    <s v="NA"/>
    <s v="NA"/>
    <s v="NA"/>
    <s v="NA"/>
    <s v="NA"/>
    <s v="NA"/>
    <s v="NA"/>
    <s v="NA"/>
    <s v="NA"/>
    <s v="NA"/>
    <s v="NA"/>
    <b v="0"/>
    <n v="0"/>
    <b v="0"/>
    <n v="0"/>
    <b v="0"/>
    <n v="0"/>
    <b v="1"/>
    <n v="6.3196260000000004"/>
    <b v="1"/>
    <n v="93.680369999999996"/>
    <b v="0"/>
    <n v="0"/>
    <b v="0"/>
    <n v="0"/>
    <b v="0"/>
    <n v="0"/>
    <n v="0"/>
    <n v="0"/>
    <n v="0"/>
    <n v="0"/>
    <n v="0"/>
    <n v="0"/>
    <n v="0"/>
    <n v="0"/>
    <n v="0"/>
    <n v="100"/>
    <n v="100"/>
    <n v="10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10-19 Years"/>
    <s v="Furnace"/>
    <s v="Natural Gas"/>
    <s v="None"/>
    <s v="10-19 Years"/>
    <s v="NA"/>
    <s v="NA"/>
    <s v="NA"/>
    <s v="NA"/>
    <s v="NA"/>
    <s v="NA"/>
    <s v="NA"/>
    <s v="NA"/>
    <s v="DX - Air"/>
    <s v="10-19 Years"/>
    <s v="None"/>
    <s v="NA"/>
    <s v="NA"/>
    <s v="NA"/>
    <s v="NA"/>
    <s v="NA"/>
    <s v="NA"/>
    <s v="NA"/>
    <s v="NA"/>
    <b v="0"/>
    <b v="0"/>
    <b v="0"/>
    <b v="0"/>
    <b v="0"/>
    <b v="1"/>
    <b v="0"/>
    <b v="0"/>
    <b v="0"/>
    <b v="0"/>
    <b v="0"/>
    <n v="18.765999999999998"/>
    <n v="10"/>
    <n v="10"/>
    <n v="100"/>
    <n v="0"/>
    <n v="0"/>
    <n v="0"/>
    <n v="0"/>
    <n v="100"/>
    <n v="0"/>
    <n v="0"/>
    <s v="NA"/>
    <s v="NA"/>
    <s v="NA"/>
    <s v="NA"/>
    <s v="NA"/>
    <s v="NA"/>
    <s v="NA"/>
    <s v="NA"/>
    <s v="NA"/>
    <b v="0"/>
    <n v="0"/>
    <s v="NA"/>
    <s v="NA"/>
    <b v="0"/>
    <n v="0"/>
    <s v="NA"/>
    <b v="1"/>
    <n v="78"/>
    <n v="100"/>
    <s v="N"/>
    <n v="0"/>
    <n v="0"/>
    <n v="1"/>
    <n v="0"/>
    <n v="0"/>
    <n v="0"/>
    <n v="0"/>
    <b v="0"/>
    <b v="0"/>
    <b v="0"/>
    <b v="0"/>
    <b v="1"/>
    <b v="0"/>
    <n v="209"/>
    <s v="N"/>
    <s v="N"/>
    <s v="N"/>
    <s v="N"/>
    <s v="G"/>
    <s v="N"/>
    <s v="N"/>
    <s v="NA"/>
    <s v="NA"/>
    <s v="NA"/>
    <s v="NA"/>
    <s v="NA"/>
    <s v="NA"/>
    <s v="NA"/>
    <s v="NA"/>
    <n v="0"/>
    <n v="0"/>
    <n v="0"/>
    <x v="1"/>
    <s v="NA"/>
    <s v="NA"/>
    <n v="0"/>
    <n v="0"/>
    <n v="0"/>
    <s v="NA"/>
    <s v="NA"/>
    <s v="NA"/>
    <s v="NA"/>
    <s v="NA"/>
    <s v="NA"/>
    <n v="0"/>
    <n v="4"/>
    <n v="0"/>
    <n v="2"/>
    <n v="1"/>
    <n v="1"/>
    <n v="0"/>
    <n v="0"/>
    <n v="0"/>
    <n v="0"/>
    <n v="2.3529490000000002"/>
    <n v="2.3811429999999998"/>
    <s v="actual"/>
    <n v="39397.769999999997"/>
    <n v="39869.86"/>
    <n v="3443.8130000000001"/>
    <n v="3553.0219999999999"/>
    <n v="3697.5859999999998"/>
    <n v="3364.3290000000002"/>
    <n v="3175.683"/>
    <n v="2976.471"/>
    <n v="3781.241"/>
    <n v="3990.63"/>
    <n v="3574.3290000000002"/>
    <n v="3207.145"/>
    <n v="2829.6179999999999"/>
    <n v="1803.9079999999999"/>
    <n v="3316.5949999999998"/>
    <n v="2995.6350000000002"/>
    <n v="3316.5949999999998"/>
    <n v="3209.6089999999999"/>
    <n v="3333.6709999999998"/>
    <n v="3273.6410000000001"/>
    <n v="3602.6089999999999"/>
    <n v="3653.835"/>
    <n v="3324.8679999999999"/>
    <n v="3316.5949999999998"/>
    <n v="3209.6089999999999"/>
    <n v="3316.5949999999998"/>
    <n v="5.2949000000000003E-2"/>
    <n v="6.6083000000000003E-2"/>
    <s v="actual"/>
    <n v="886.57500000000005"/>
    <n v="1106.499"/>
    <n v="183.5514"/>
    <n v="140.04060000000001"/>
    <n v="106.7611"/>
    <n v="61.409910000000004"/>
    <n v="16.587399999999999"/>
    <n v="10.513540000000001"/>
    <n v="10.139989999999999"/>
    <n v="11.275270000000001"/>
    <n v="13.966139999999999"/>
    <n v="38.666089999999997"/>
    <n v="80.706559999999996"/>
    <n v="212.95699999999999"/>
    <n v="174.786"/>
    <n v="142.17850000000001"/>
    <n v="135.22540000000001"/>
    <n v="101.419"/>
    <n v="63.776519999999998"/>
    <n v="31.408740000000002"/>
    <n v="12.46759"/>
    <n v="11.98807"/>
    <n v="33.326830000000001"/>
    <n v="86.793599999999998"/>
    <n v="136.90369999999999"/>
    <n v="176.22460000000001"/>
  </r>
  <r>
    <x v="422"/>
    <x v="2"/>
    <s v="core"/>
    <x v="11"/>
    <x v="0"/>
    <s v="&lt;5,001"/>
    <s v="urban"/>
    <n v="13"/>
    <n v="105.0061"/>
    <n v="141758.20000000001"/>
    <n v="141758.20000000001"/>
    <n v="141758.20000000001"/>
    <s v="NA"/>
    <n v="1980"/>
    <s v="Pre-1980"/>
    <s v="F"/>
    <m/>
    <s v="Gas Station With A Convenience Store"/>
    <m/>
    <s v="Grocery"/>
    <s v="Food Sales"/>
    <s v="MiniMart"/>
    <b v="0"/>
    <s v="Sales"/>
    <n v="74"/>
    <s v="Storage - Low Bay"/>
    <n v="19"/>
    <s v="Kitchen"/>
    <n v="6"/>
    <n v="0"/>
    <n v="0"/>
    <n v="0"/>
    <n v="1350"/>
    <n v="1350"/>
    <n v="0"/>
    <x v="4"/>
    <n v="100"/>
    <n v="0"/>
    <n v="0"/>
    <n v="100"/>
    <n v="0"/>
    <n v="0"/>
    <n v="0"/>
    <n v="1"/>
    <n v="0"/>
    <n v="0"/>
    <s v="S"/>
    <n v="0"/>
    <n v="4624"/>
    <n v="219"/>
    <s v="&lt; 6000 HDD"/>
    <n v="100"/>
    <n v="0"/>
    <n v="0"/>
    <s v="No"/>
    <n v="168"/>
    <n v="168"/>
    <n v="168"/>
    <n v="168"/>
    <n v="1"/>
    <n v="1"/>
    <n v="1"/>
    <s v="120-168 Hrs/Wk"/>
    <n v="52"/>
    <b v="1"/>
    <b v="0"/>
    <b v="0"/>
    <b v="0"/>
    <b v="0"/>
    <b v="0"/>
    <b v="0"/>
    <b v="0"/>
    <b v="0"/>
    <s v="NA"/>
    <s v="NA"/>
    <s v="NA"/>
    <s v="NA"/>
    <s v="Yes"/>
    <n v="5"/>
    <n v="100"/>
    <s v="No"/>
    <s v="Yes"/>
    <n v="5"/>
    <n v="100"/>
    <s v="No"/>
    <s v="No"/>
    <s v="NA"/>
    <s v="NA"/>
    <s v="No"/>
    <s v="No"/>
    <s v="NA"/>
    <s v="NA"/>
    <s v="No"/>
    <s v="No"/>
    <s v="NA"/>
    <s v="NA"/>
    <s v="No"/>
    <s v="No"/>
    <s v="NA"/>
    <s v="NA"/>
    <s v="No"/>
    <s v="No"/>
    <s v="NA"/>
    <s v="NA"/>
    <s v="No"/>
    <s v="No"/>
    <s v="NA"/>
    <s v="NA"/>
    <s v="No"/>
    <s v="NA"/>
    <n v="0"/>
    <n v="9"/>
    <n v="1125.99"/>
    <n v="5.0454739999999996"/>
    <n v="0"/>
    <n v="100"/>
    <n v="0"/>
    <n v="0"/>
    <n v="0"/>
    <n v="0"/>
    <n v="0"/>
    <n v="0"/>
    <n v="100"/>
    <n v="0"/>
    <n v="0"/>
    <n v="0"/>
    <n v="0"/>
    <n v="56.811549999999997"/>
    <n v="0"/>
    <n v="100"/>
    <n v="0"/>
    <s v="P"/>
    <n v="0"/>
    <s v="Age of Building"/>
    <n v="100"/>
    <n v="0"/>
    <n v="0"/>
    <n v="0"/>
    <n v="100"/>
    <n v="0"/>
    <n v="0"/>
    <n v="0"/>
    <n v="0"/>
    <n v="1483.366"/>
    <n v="0"/>
    <n v="100"/>
    <n v="0"/>
    <n v="0"/>
    <b v="0"/>
    <n v="0"/>
    <n v="0"/>
    <n v="0"/>
    <n v="100"/>
    <n v="0"/>
    <n v="1.6479600000000001"/>
    <n v="1.6479600000000001"/>
    <s v="NA"/>
    <n v="0.13333300000000001"/>
    <n v="1.5459160000000001"/>
    <n v="2224.7449999999999"/>
    <s v="NA"/>
    <n v="180"/>
    <n v="2086.9870000000001"/>
    <n v="8.870412"/>
    <n v="8.870412"/>
    <s v="Y"/>
    <n v="80"/>
    <n v="0"/>
    <n v="0"/>
    <n v="0"/>
    <n v="90.701689999999999"/>
    <n v="89.49982"/>
    <n v="94.604870000000005"/>
    <n v="0"/>
    <n v="0"/>
    <n v="0"/>
    <n v="9.2983060000000002"/>
    <n v="10.50018"/>
    <n v="5.3951279999999997"/>
    <n v="0"/>
    <n v="0"/>
    <n v="0"/>
    <n v="0"/>
    <n v="0"/>
    <n v="0"/>
    <n v="0"/>
    <n v="0"/>
    <n v="0"/>
    <n v="0"/>
    <n v="0"/>
    <n v="0"/>
    <n v="0"/>
    <n v="0"/>
    <n v="0"/>
    <s v="NA"/>
    <s v="NA"/>
    <s v="NA"/>
    <s v="NA"/>
    <s v="NA"/>
    <s v="NA"/>
    <n v="0"/>
    <n v="0"/>
    <n v="0"/>
    <n v="100"/>
    <n v="100"/>
    <n v="100"/>
    <s v="NA"/>
    <s v="NA"/>
    <s v="NA"/>
    <s v="NA"/>
    <s v="NA"/>
    <s v="NA"/>
    <s v="NA"/>
    <s v="NA"/>
    <s v="NA"/>
    <s v="NA"/>
    <s v="NA"/>
    <s v="NA"/>
    <s v="NA"/>
    <s v="NA"/>
    <s v="NA"/>
    <s v="NA"/>
    <s v="NA"/>
    <s v="NA"/>
    <s v="NA"/>
    <s v="NA"/>
    <s v="NA"/>
    <s v="NA"/>
    <s v="NA"/>
    <s v="NA"/>
    <n v="14.402139999999999"/>
    <n v="26.39715"/>
    <n v="14.402139999999999"/>
    <n v="62.218710000000002"/>
    <n v="58.858499999999999"/>
    <n v="62.218710000000002"/>
    <n v="23.379149999999999"/>
    <n v="14.744350000000001"/>
    <n v="23.379149999999999"/>
    <n v="0"/>
    <n v="0"/>
    <n v="0"/>
    <s v="NA"/>
    <s v="NA"/>
    <s v="NA"/>
    <s v="NA"/>
    <s v="NA"/>
    <s v="NA"/>
    <s v="NA"/>
    <s v="NA"/>
    <s v="NA"/>
    <s v="NA"/>
    <s v="NA"/>
    <s v="NA"/>
    <n v="0"/>
    <n v="0"/>
    <n v="0"/>
    <n v="90.701689999999999"/>
    <n v="89.49982"/>
    <n v="94.604870000000005"/>
    <n v="0"/>
    <n v="0"/>
    <n v="0"/>
    <n v="0"/>
    <n v="0"/>
    <n v="0"/>
    <n v="9.2983060000000002"/>
    <n v="10.50018"/>
    <n v="5.3951279999999997"/>
    <s v="NA"/>
    <s v="NA"/>
    <s v="NA"/>
    <s v="NA"/>
    <s v="NA"/>
    <s v="NA"/>
    <s v="NA"/>
    <s v="NA"/>
    <s v="NA"/>
    <s v="NA"/>
    <s v="NA"/>
    <s v="NA"/>
    <s v="NA"/>
    <s v="NA"/>
    <s v="NA"/>
    <b v="0"/>
    <n v="0"/>
    <b v="0"/>
    <n v="0"/>
    <b v="0"/>
    <n v="0"/>
    <b v="0"/>
    <n v="0"/>
    <b v="1"/>
    <n v="100"/>
    <b v="0"/>
    <n v="0"/>
    <b v="0"/>
    <n v="0"/>
    <b v="0"/>
    <n v="0"/>
    <n v="24.532979999999998"/>
    <n v="7.5471700000000004"/>
    <n v="26.25365"/>
    <n v="0"/>
    <n v="0"/>
    <n v="0"/>
    <n v="0"/>
    <n v="0"/>
    <n v="0"/>
    <n v="75.467020000000005"/>
    <n v="92.452830000000006"/>
    <n v="73.746350000000007"/>
    <n v="0"/>
    <n v="0"/>
    <n v="0"/>
    <n v="0"/>
    <n v="0"/>
    <n v="0"/>
    <n v="56.013129999999997"/>
    <n v="13.207549999999999"/>
    <n v="65.169610000000006"/>
    <n v="0"/>
    <n v="0"/>
    <n v="0"/>
    <n v="0"/>
    <n v="0"/>
    <n v="0"/>
    <n v="24.532979999999998"/>
    <n v="7.5471700000000004"/>
    <n v="26.25365"/>
    <n v="7.1873959999999997"/>
    <n v="18.867920000000002"/>
    <n v="8.5767399999999991"/>
    <n v="0"/>
    <n v="0"/>
    <n v="0"/>
    <n v="12.266489999999999"/>
    <n v="60.377360000000003"/>
    <n v="0"/>
    <b v="0"/>
    <n v="0"/>
    <b v="0"/>
    <n v="0"/>
    <b v="0"/>
    <n v="0"/>
    <b v="1"/>
    <n v="87.733509999999995"/>
    <b v="1"/>
    <n v="12.266489999999999"/>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5-9 Years"/>
    <s v="Heat Pump"/>
    <s v="Electricity"/>
    <s v="None"/>
    <s v="10-19 Years"/>
    <s v="NA"/>
    <s v="NA"/>
    <s v="NA"/>
    <s v="NA"/>
    <s v="NA"/>
    <s v="NA"/>
    <s v="NA"/>
    <s v="NA"/>
    <s v="DX - Air"/>
    <s v="5-9 Years"/>
    <s v="DX - Air"/>
    <s v="10-19 Years"/>
    <s v="NA"/>
    <s v="NA"/>
    <s v="NA"/>
    <s v="NA"/>
    <s v="NA"/>
    <s v="NA"/>
    <s v="NA"/>
    <b v="0"/>
    <b v="0"/>
    <b v="0"/>
    <b v="0"/>
    <b v="0"/>
    <b v="1"/>
    <b v="0"/>
    <b v="0"/>
    <b v="0"/>
    <b v="0"/>
    <b v="0"/>
    <n v="15.353999999999999"/>
    <n v="10"/>
    <n v="10"/>
    <n v="100"/>
    <n v="0"/>
    <n v="0"/>
    <n v="0"/>
    <n v="0"/>
    <n v="100"/>
    <n v="0"/>
    <n v="0"/>
    <s v="NA"/>
    <s v="NA"/>
    <s v="NA"/>
    <s v="NA"/>
    <s v="NA"/>
    <s v="NA"/>
    <s v="NA"/>
    <s v="NA"/>
    <s v="NA"/>
    <b v="0"/>
    <n v="0"/>
    <s v="NA"/>
    <s v="NA"/>
    <b v="0"/>
    <n v="0"/>
    <s v="NA"/>
    <b v="1"/>
    <n v="168"/>
    <n v="100"/>
    <s v="INC"/>
    <n v="0"/>
    <n v="0"/>
    <n v="8"/>
    <n v="1"/>
    <n v="2"/>
    <n v="0"/>
    <n v="4"/>
    <b v="0"/>
    <b v="0"/>
    <b v="0"/>
    <b v="0"/>
    <b v="1"/>
    <b v="0"/>
    <n v="90"/>
    <s v="N"/>
    <s v="E"/>
    <s v="N"/>
    <s v="N"/>
    <s v="E"/>
    <s v="N"/>
    <s v="N"/>
    <n v="0"/>
    <n v="0"/>
    <n v="0"/>
    <s v="NA"/>
    <s v="NA"/>
    <s v="NA"/>
    <s v="NA"/>
    <s v="NA"/>
    <n v="0"/>
    <n v="0"/>
    <n v="0"/>
    <x v="1"/>
    <s v="NA"/>
    <s v="NA"/>
    <n v="0"/>
    <n v="0"/>
    <n v="0"/>
    <s v="NA"/>
    <s v="NA"/>
    <s v="NA"/>
    <s v="NA"/>
    <s v="NA"/>
    <s v="NA"/>
    <n v="2"/>
    <n v="0"/>
    <n v="0"/>
    <n v="0"/>
    <n v="0"/>
    <n v="0"/>
    <n v="0"/>
    <n v="0"/>
    <n v="0"/>
    <n v="0"/>
    <n v="113.71120000000001"/>
    <n v="752.45439999999996"/>
    <s v="model"/>
    <n v="153510.20000000001"/>
    <n v="1015814"/>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23"/>
    <x v="2"/>
    <s v="core"/>
    <x v="11"/>
    <x v="0"/>
    <s v="&lt;5,001"/>
    <s v="urban"/>
    <n v="13"/>
    <n v="105.0061"/>
    <n v="403223.5"/>
    <n v="330643.20000000001"/>
    <n v="0"/>
    <n v="1932"/>
    <n v="1932"/>
    <s v="Pre-1980"/>
    <s v="F"/>
    <m/>
    <s v="Convenience Store (&lt;"/>
    <m/>
    <s v="Grocery"/>
    <s v="Food Sales"/>
    <s v="MiniMart"/>
    <b v="0"/>
    <s v="Sales"/>
    <n v="60"/>
    <s v="Other"/>
    <n v="18"/>
    <s v="Storage - Low Bay"/>
    <n v="14"/>
    <n v="0"/>
    <n v="0"/>
    <n v="0"/>
    <n v="3840"/>
    <n v="3840"/>
    <n v="0"/>
    <x v="4"/>
    <n v="82"/>
    <n v="0"/>
    <n v="100"/>
    <n v="0"/>
    <n v="0"/>
    <n v="18"/>
    <n v="0"/>
    <n v="1"/>
    <n v="0"/>
    <n v="19"/>
    <s v="S"/>
    <n v="0"/>
    <n v="4650"/>
    <n v="167"/>
    <s v="&lt; 6000 HDD"/>
    <n v="0"/>
    <n v="100"/>
    <n v="1"/>
    <s v="No"/>
    <n v="117"/>
    <n v="117"/>
    <n v="0"/>
    <n v="117"/>
    <n v="1"/>
    <n v="1"/>
    <n v="0"/>
    <s v="80-119 Hrs/Wk"/>
    <n v="52"/>
    <b v="1"/>
    <b v="1"/>
    <b v="0"/>
    <b v="0"/>
    <b v="0"/>
    <b v="0"/>
    <b v="0"/>
    <b v="0"/>
    <b v="0"/>
    <s v="NA"/>
    <s v="NA"/>
    <s v="NA"/>
    <s v="NA"/>
    <s v="Yes"/>
    <n v="1"/>
    <n v="100"/>
    <s v="No"/>
    <s v="Yes"/>
    <n v="1"/>
    <n v="100"/>
    <s v="No"/>
    <s v="No"/>
    <s v="NA"/>
    <s v="NA"/>
    <s v="No"/>
    <s v="No"/>
    <s v="NA"/>
    <s v="NA"/>
    <s v="No"/>
    <s v="No"/>
    <s v="NA"/>
    <s v="NA"/>
    <s v="No"/>
    <s v="No"/>
    <s v="NA"/>
    <s v="NA"/>
    <s v="No"/>
    <s v="Unknown"/>
    <s v="NA"/>
    <s v="NA"/>
    <s v="No"/>
    <s v="No"/>
    <s v="NA"/>
    <s v="NA"/>
    <s v="Yes"/>
    <n v="128"/>
    <n v="0"/>
    <n v="9"/>
    <n v="1152"/>
    <n v="15"/>
    <n v="0"/>
    <n v="100"/>
    <n v="0"/>
    <n v="0"/>
    <n v="0"/>
    <n v="0"/>
    <n v="0"/>
    <n v="0"/>
    <n v="0"/>
    <n v="100"/>
    <n v="0"/>
    <n v="0"/>
    <n v="0"/>
    <n v="172.8"/>
    <n v="100"/>
    <n v="0"/>
    <n v="0"/>
    <s v="C"/>
    <n v="0"/>
    <s v="Age of Building"/>
    <n v="100"/>
    <n v="0"/>
    <n v="0"/>
    <n v="0"/>
    <n v="100"/>
    <n v="0"/>
    <n v="0"/>
    <n v="0"/>
    <n v="0"/>
    <n v="3840"/>
    <n v="100"/>
    <n v="0"/>
    <n v="0"/>
    <n v="0"/>
    <b v="0"/>
    <n v="0"/>
    <n v="100"/>
    <n v="0"/>
    <n v="0"/>
    <n v="0"/>
    <n v="0.77748399999999995"/>
    <n v="0.77748399999999995"/>
    <s v="NA"/>
    <n v="6.4323000000000005E-2"/>
    <n v="0.141927"/>
    <n v="2985.54"/>
    <s v="NA"/>
    <n v="247"/>
    <n v="545"/>
    <n v="8"/>
    <n v="8.4826440000000005"/>
    <s v="Y"/>
    <n v="35"/>
    <n v="0"/>
    <n v="0"/>
    <n v="0"/>
    <n v="96.781940000000006"/>
    <n v="93.493939999999995"/>
    <n v="98.183899999999994"/>
    <n v="0"/>
    <n v="0"/>
    <n v="0"/>
    <n v="3.2180589999999998"/>
    <n v="4.771808"/>
    <n v="1.8161"/>
    <n v="0"/>
    <n v="0"/>
    <n v="0"/>
    <n v="0"/>
    <n v="0"/>
    <n v="0"/>
    <n v="0"/>
    <n v="0"/>
    <n v="0"/>
    <n v="0"/>
    <n v="0"/>
    <n v="0"/>
    <n v="0"/>
    <n v="1.7342470000000001"/>
    <n v="0"/>
    <n v="100"/>
    <n v="100"/>
    <n v="100"/>
    <n v="0"/>
    <n v="0"/>
    <n v="0"/>
    <n v="100"/>
    <n v="100"/>
    <n v="100"/>
    <n v="0"/>
    <n v="0"/>
    <n v="0"/>
    <s v="NA"/>
    <s v="NA"/>
    <s v="NA"/>
    <s v="NA"/>
    <s v="NA"/>
    <s v="NA"/>
    <s v="NA"/>
    <s v="NA"/>
    <s v="NA"/>
    <s v="NA"/>
    <s v="NA"/>
    <s v="NA"/>
    <s v="NA"/>
    <s v="NA"/>
    <s v="NA"/>
    <s v="NA"/>
    <s v="NA"/>
    <s v="NA"/>
    <s v="NA"/>
    <s v="NA"/>
    <s v="NA"/>
    <s v="NA"/>
    <s v="NA"/>
    <s v="NA"/>
    <n v="14.160439999999999"/>
    <n v="24.05434"/>
    <n v="14.160439999999999"/>
    <n v="85.839560000000006"/>
    <n v="75.945660000000004"/>
    <n v="85.839560000000006"/>
    <n v="0"/>
    <n v="0"/>
    <n v="0"/>
    <n v="0"/>
    <n v="0"/>
    <n v="0"/>
    <s v="NA"/>
    <s v="NA"/>
    <s v="NA"/>
    <s v="NA"/>
    <s v="NA"/>
    <s v="NA"/>
    <s v="NA"/>
    <s v="NA"/>
    <s v="NA"/>
    <s v="NA"/>
    <s v="NA"/>
    <s v="NA"/>
    <n v="0"/>
    <n v="0"/>
    <n v="0"/>
    <n v="96.781940000000006"/>
    <n v="93.493939999999995"/>
    <n v="98.183899999999994"/>
    <n v="0"/>
    <n v="0"/>
    <n v="0"/>
    <n v="0"/>
    <n v="1.7342470000000001"/>
    <n v="0"/>
    <n v="3.2180589999999998"/>
    <n v="4.771808"/>
    <n v="1.8161"/>
    <s v="NA"/>
    <s v="NA"/>
    <s v="NA"/>
    <s v="NA"/>
    <s v="NA"/>
    <s v="NA"/>
    <s v="NA"/>
    <s v="NA"/>
    <s v="NA"/>
    <s v="NA"/>
    <s v="NA"/>
    <s v="NA"/>
    <s v="NA"/>
    <s v="NA"/>
    <s v="NA"/>
    <b v="0"/>
    <n v="0"/>
    <b v="0"/>
    <n v="0"/>
    <b v="0"/>
    <n v="0"/>
    <b v="0"/>
    <n v="0"/>
    <b v="1"/>
    <n v="100"/>
    <b v="0"/>
    <n v="0"/>
    <b v="1"/>
    <n v="0"/>
    <b v="0"/>
    <n v="0"/>
    <n v="45.871560000000002"/>
    <n v="90.909090000000006"/>
    <n v="47.953800000000001"/>
    <n v="0"/>
    <n v="0"/>
    <n v="0"/>
    <n v="0"/>
    <n v="0"/>
    <n v="0"/>
    <n v="54.128439999999998"/>
    <n v="9.0909089999999999"/>
    <n v="52.046199999999999"/>
    <n v="0"/>
    <n v="0"/>
    <n v="0"/>
    <n v="45.871560000000002"/>
    <n v="90.909090000000006"/>
    <n v="47.953800000000001"/>
    <n v="0"/>
    <n v="0"/>
    <n v="0"/>
    <n v="0"/>
    <n v="0"/>
    <n v="0"/>
    <n v="0"/>
    <n v="0"/>
    <n v="0"/>
    <n v="54.128439999999998"/>
    <n v="9.0909089999999999"/>
    <n v="52.046199999999999"/>
    <n v="0"/>
    <n v="0"/>
    <n v="0"/>
    <n v="0"/>
    <n v="0"/>
    <n v="0"/>
    <n v="0"/>
    <n v="0"/>
    <n v="0"/>
    <b v="0"/>
    <n v="0"/>
    <b v="1"/>
    <n v="54.128439999999998"/>
    <b v="0"/>
    <n v="0"/>
    <b v="1"/>
    <n v="45.871560000000002"/>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82"/>
    <s v="Furnace"/>
    <s v="Natural Gas"/>
    <s v="None"/>
    <s v="20+ Years"/>
    <s v="None"/>
    <s v="NA"/>
    <s v="NA"/>
    <s v="NA"/>
    <s v="NA"/>
    <s v="NA"/>
    <s v="NA"/>
    <s v="NA"/>
    <s v="NA"/>
    <s v="NA"/>
    <s v="NA"/>
    <s v="NA"/>
    <s v="None"/>
    <s v="NA"/>
    <s v="None"/>
    <s v="NA"/>
    <s v="NA"/>
    <s v="NA"/>
    <s v="NA"/>
    <s v="NA"/>
    <s v="NA"/>
    <s v="NA"/>
    <s v="NA"/>
    <b v="0"/>
    <b v="0"/>
    <b v="0"/>
    <b v="0"/>
    <b v="0"/>
    <b v="1"/>
    <b v="0"/>
    <b v="0"/>
    <b v="0"/>
    <b v="0"/>
    <b v="0"/>
    <n v="15.353999999999999"/>
    <n v="20"/>
    <n v="20"/>
    <n v="100"/>
    <n v="0"/>
    <n v="0"/>
    <n v="0"/>
    <n v="0"/>
    <n v="100"/>
    <n v="0"/>
    <n v="0"/>
    <n v="0"/>
    <n v="0"/>
    <n v="100"/>
    <s v="Non-VSD"/>
    <s v="No"/>
    <s v="None"/>
    <s v="NA"/>
    <s v="NA"/>
    <s v="NA"/>
    <b v="1"/>
    <n v="33"/>
    <n v="100"/>
    <s v="LED"/>
    <b v="1"/>
    <n v="220"/>
    <s v="CFL"/>
    <b v="1"/>
    <n v="480"/>
    <n v="100"/>
    <s v="CFL"/>
    <n v="0"/>
    <n v="0"/>
    <n v="12"/>
    <n v="2"/>
    <n v="1"/>
    <n v="1"/>
    <n v="4"/>
    <b v="1"/>
    <b v="0"/>
    <b v="0"/>
    <b v="0"/>
    <b v="0"/>
    <b v="0"/>
    <n v="330"/>
    <s v="N"/>
    <s v="E"/>
    <s v="N"/>
    <s v="N"/>
    <s v="E"/>
    <s v="N"/>
    <s v="N"/>
    <n v="0"/>
    <n v="0"/>
    <n v="1"/>
    <s v="NA"/>
    <s v="NA"/>
    <s v="NA"/>
    <s v="NA"/>
    <s v="NA"/>
    <n v="0"/>
    <n v="0"/>
    <n v="0"/>
    <x v="1"/>
    <s v="NA"/>
    <s v="NA"/>
    <n v="0"/>
    <n v="0"/>
    <n v="0"/>
    <s v="NA"/>
    <s v="NA"/>
    <s v="NA"/>
    <s v="NA"/>
    <s v="NA"/>
    <s v="NA"/>
    <n v="0"/>
    <n v="0"/>
    <n v="0"/>
    <n v="0"/>
    <n v="0"/>
    <n v="0"/>
    <n v="0"/>
    <n v="0"/>
    <n v="0"/>
    <n v="0"/>
    <n v="42.356180000000002"/>
    <n v="51.39584"/>
    <s v="actual"/>
    <n v="162647.70000000001"/>
    <n v="197360"/>
    <n v="11612.9"/>
    <n v="10981.34"/>
    <n v="12702.53"/>
    <n v="12744.99"/>
    <n v="14595.33"/>
    <n v="14700"/>
    <n v="16399.68"/>
    <n v="16943.23"/>
    <n v="15047.1"/>
    <n v="13235.48"/>
    <n v="11908.52"/>
    <n v="11776.65"/>
    <n v="16762.080000000002"/>
    <n v="15139.95"/>
    <n v="16762.080000000002"/>
    <n v="16221.37"/>
    <n v="16762.080000000002"/>
    <n v="16221.37"/>
    <n v="16762.080000000002"/>
    <n v="16762.080000000002"/>
    <n v="16221.37"/>
    <n v="16762.080000000002"/>
    <n v="16221.37"/>
    <n v="16762.080000000002"/>
    <n v="0.191164"/>
    <n v="0.27545500000000001"/>
    <s v="actual"/>
    <n v="734.06820000000005"/>
    <n v="1057.748"/>
    <n v="180.63839999999999"/>
    <n v="118.54900000000001"/>
    <n v="56.680280000000003"/>
    <n v="28.2727"/>
    <n v="8.4462069999999994"/>
    <n v="0"/>
    <n v="0"/>
    <n v="0"/>
    <n v="0"/>
    <n v="24.5718"/>
    <n v="142.29159999999999"/>
    <n v="174.6181"/>
    <n v="169.2397"/>
    <n v="137.8485"/>
    <n v="129.43199999999999"/>
    <n v="94.856139999999996"/>
    <n v="60.052810000000001"/>
    <n v="29.343990000000002"/>
    <n v="10.463749999999999"/>
    <n v="10.91869"/>
    <n v="31.39124"/>
    <n v="84.392399999999995"/>
    <n v="130.34190000000001"/>
    <n v="169.46719999999999"/>
  </r>
  <r>
    <x v="424"/>
    <x v="0"/>
    <s v="core"/>
    <x v="0"/>
    <x v="1"/>
    <s v="100,001+"/>
    <s v="urban"/>
    <n v="54"/>
    <n v="17.690259999999999"/>
    <n v="1769911"/>
    <n v="1769911"/>
    <n v="1769911"/>
    <n v="2009"/>
    <n v="2009"/>
    <s v="2004-2013"/>
    <s v="F"/>
    <m/>
    <s v="Hotel"/>
    <m/>
    <s v="Hotel-Motel"/>
    <s v="Lodging"/>
    <s v="Lodging"/>
    <b v="0"/>
    <s v="Guest Room"/>
    <n v="61"/>
    <s v="NA"/>
    <n v="0"/>
    <s v="NA"/>
    <n v="0"/>
    <n v="39"/>
    <n v="0"/>
    <n v="0"/>
    <n v="100050"/>
    <n v="100050"/>
    <n v="0"/>
    <x v="3"/>
    <n v="100"/>
    <n v="0"/>
    <n v="0"/>
    <n v="100"/>
    <n v="0"/>
    <n v="0"/>
    <n v="0"/>
    <n v="4"/>
    <n v="0"/>
    <n v="150"/>
    <s v="S"/>
    <n v="0"/>
    <n v="4300"/>
    <n v="393"/>
    <s v="&lt; 6000 HDD"/>
    <n v="100"/>
    <n v="0"/>
    <n v="0"/>
    <s v="Yes"/>
    <n v="168"/>
    <n v="0"/>
    <n v="0"/>
    <n v="0"/>
    <n v="1"/>
    <n v="1"/>
    <n v="1"/>
    <s v="120-168 Hrs/Wk"/>
    <n v="52"/>
    <b v="1"/>
    <b v="1"/>
    <b v="0"/>
    <b v="0"/>
    <b v="0"/>
    <b v="0"/>
    <b v="0"/>
    <b v="0"/>
    <b v="0"/>
    <s v="NA"/>
    <s v="NA"/>
    <s v="NA"/>
    <s v="NA"/>
    <s v="No"/>
    <s v="NA"/>
    <s v="NA"/>
    <s v="No"/>
    <s v="No"/>
    <s v="NA"/>
    <s v="NA"/>
    <s v="No"/>
    <s v="No"/>
    <s v="NA"/>
    <s v="NA"/>
    <s v="No"/>
    <s v="No"/>
    <s v="NA"/>
    <s v="NA"/>
    <s v="No"/>
    <s v="No"/>
    <s v="NA"/>
    <s v="NA"/>
    <s v="No"/>
    <s v="Unknown"/>
    <s v="NA"/>
    <s v="NA"/>
    <s v="Unknown"/>
    <s v="No"/>
    <s v="NA"/>
    <s v="NA"/>
    <s v="No"/>
    <s v="No"/>
    <s v="NA"/>
    <s v="NA"/>
    <s v="No"/>
    <n v="1000"/>
    <n v="750"/>
    <n v="9"/>
    <n v="29250"/>
    <n v="15"/>
    <n v="100"/>
    <n v="0"/>
    <n v="0"/>
    <n v="0"/>
    <n v="0"/>
    <n v="0"/>
    <n v="0"/>
    <n v="0"/>
    <n v="100"/>
    <n v="0"/>
    <n v="0"/>
    <n v="0"/>
    <n v="0"/>
    <n v="4387.5"/>
    <n v="0"/>
    <n v="0"/>
    <n v="100"/>
    <s v="P"/>
    <n v="90"/>
    <s v="Age of Building"/>
    <n v="100"/>
    <n v="0"/>
    <n v="0"/>
    <n v="0"/>
    <n v="100"/>
    <n v="0"/>
    <n v="0"/>
    <n v="0"/>
    <n v="0"/>
    <n v="25000"/>
    <n v="100"/>
    <n v="0"/>
    <n v="0"/>
    <n v="0"/>
    <b v="0"/>
    <n v="0"/>
    <n v="100"/>
    <n v="0"/>
    <n v="0"/>
    <n v="0"/>
    <n v="1.041353"/>
    <n v="1.041353"/>
    <s v="NA"/>
    <n v="0"/>
    <n v="5.4780000000000002E-2"/>
    <n v="104187.4"/>
    <s v="NA"/>
    <n v="0"/>
    <n v="5480.7550000000001"/>
    <n v="7.49796"/>
    <n v="9.0036039999999993"/>
    <s v="Y"/>
    <n v="100"/>
    <n v="0"/>
    <n v="0"/>
    <n v="0"/>
    <n v="22.182469999999999"/>
    <n v="19.36422"/>
    <n v="36.744"/>
    <n v="0"/>
    <n v="0"/>
    <n v="0"/>
    <n v="49.888620000000003"/>
    <n v="60.177"/>
    <n v="45.970370000000003"/>
    <n v="0"/>
    <n v="0"/>
    <n v="0"/>
    <n v="5.3625870000000004"/>
    <n v="1.4229179999999999"/>
    <n v="8.1702440000000003"/>
    <n v="0.217109"/>
    <n v="2.1891050000000001"/>
    <n v="0.36885000000000001"/>
    <n v="22.349209999999999"/>
    <n v="16.84675"/>
    <n v="8.7465329999999994"/>
    <n v="0"/>
    <n v="0"/>
    <n v="0"/>
    <n v="0"/>
    <n v="0"/>
    <n v="0"/>
    <n v="100"/>
    <n v="100"/>
    <n v="100"/>
    <n v="56.171689999999998"/>
    <n v="45.259230000000002"/>
    <n v="56.171689999999998"/>
    <n v="43.828310000000002"/>
    <n v="54.740769999999998"/>
    <n v="43.828310000000002"/>
    <n v="0"/>
    <n v="0"/>
    <n v="0"/>
    <n v="81.542680000000004"/>
    <n v="77.909819999999996"/>
    <n v="81.542680000000004"/>
    <n v="0"/>
    <n v="0"/>
    <n v="0"/>
    <n v="18.457319999999999"/>
    <n v="22.09018"/>
    <n v="18.457319999999999"/>
    <n v="0"/>
    <n v="0"/>
    <n v="0"/>
    <n v="0"/>
    <n v="0"/>
    <n v="0"/>
    <n v="0"/>
    <n v="0"/>
    <n v="0"/>
    <n v="100"/>
    <n v="100"/>
    <n v="100"/>
    <n v="0.85150400000000004"/>
    <n v="1.6957340000000001"/>
    <n v="0.85150400000000004"/>
    <n v="82.167349999999999"/>
    <n v="84.738389999999995"/>
    <n v="82.167349999999999"/>
    <n v="9.2588840000000001"/>
    <n v="6.2176920000000004"/>
    <n v="9.2588840000000001"/>
    <n v="7.7222619999999997"/>
    <n v="7.3481810000000003"/>
    <n v="7.7222619999999997"/>
    <s v="NA"/>
    <s v="NA"/>
    <s v="NA"/>
    <s v="NA"/>
    <s v="NA"/>
    <s v="NA"/>
    <s v="NA"/>
    <s v="NA"/>
    <s v="NA"/>
    <s v="NA"/>
    <s v="NA"/>
    <s v="NA"/>
    <n v="0"/>
    <n v="0"/>
    <n v="0"/>
    <n v="22.182469999999999"/>
    <n v="19.36422"/>
    <n v="36.744"/>
    <n v="31.804300000000001"/>
    <n v="32.498849999999997"/>
    <n v="18.8401"/>
    <n v="0"/>
    <n v="0"/>
    <n v="0"/>
    <n v="46.01323"/>
    <n v="48.136920000000003"/>
    <n v="44.415900000000001"/>
    <s v="NA"/>
    <s v="NA"/>
    <s v="NA"/>
    <s v="NA"/>
    <s v="NA"/>
    <s v="NA"/>
    <s v="NA"/>
    <s v="NA"/>
    <s v="NA"/>
    <s v="NA"/>
    <s v="NA"/>
    <s v="NA"/>
    <s v="NA"/>
    <s v="NA"/>
    <s v="NA"/>
    <b v="0"/>
    <n v="0"/>
    <b v="0"/>
    <n v="0"/>
    <b v="0"/>
    <n v="0"/>
    <b v="0"/>
    <n v="0"/>
    <b v="1"/>
    <n v="82.073329999999999"/>
    <b v="0"/>
    <n v="0"/>
    <b v="1"/>
    <n v="17.926670000000001"/>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1.706949999999999"/>
    <n v="38.293050000000001"/>
    <s v="Electric Resistance"/>
    <s v="Electricity"/>
    <s v="None"/>
    <s v="0-4 Years"/>
    <s v="Furnace"/>
    <s v="Natural Gas"/>
    <s v="None"/>
    <s v="0-4 Years"/>
    <s v="NA"/>
    <s v="NA"/>
    <s v="NA"/>
    <s v="NA"/>
    <s v="NA"/>
    <s v="NA"/>
    <s v="NA"/>
    <s v="NA"/>
    <s v="DX - Air"/>
    <s v="0-4 Years"/>
    <s v="DX - Air"/>
    <s v="0-4 Years"/>
    <s v="NA"/>
    <s v="NA"/>
    <s v="NA"/>
    <s v="NA"/>
    <s v="NA"/>
    <s v="NA"/>
    <s v="NA"/>
    <b v="0"/>
    <b v="0"/>
    <b v="0"/>
    <b v="0"/>
    <b v="1"/>
    <b v="0"/>
    <b v="0"/>
    <b v="0"/>
    <b v="0"/>
    <b v="0"/>
    <b v="0"/>
    <n v="1996"/>
    <n v="4"/>
    <n v="4"/>
    <n v="0"/>
    <n v="0"/>
    <n v="100"/>
    <n v="0"/>
    <n v="0"/>
    <n v="0"/>
    <n v="100"/>
    <n v="0"/>
    <s v="NA"/>
    <s v="NA"/>
    <s v="NA"/>
    <s v="NA"/>
    <s v="NA"/>
    <s v="NA"/>
    <s v="NA"/>
    <s v="NA"/>
    <s v="NA"/>
    <s v="NA"/>
    <s v="NA"/>
    <s v="NA"/>
    <s v="NA"/>
    <s v="NA"/>
    <s v="NA"/>
    <s v="NA"/>
    <s v="NA"/>
    <s v="NA"/>
    <s v="NA"/>
    <s v="NA"/>
    <n v="4"/>
    <n v="4"/>
    <n v="0"/>
    <n v="3"/>
    <n v="4"/>
    <n v="3"/>
    <n v="3"/>
    <b v="0"/>
    <b v="0"/>
    <b v="0"/>
    <b v="0"/>
    <b v="1"/>
    <b v="0"/>
    <n v="1378"/>
    <s v="E"/>
    <s v="N"/>
    <s v="N"/>
    <s v="E"/>
    <s v="N"/>
    <s v="E"/>
    <s v="N"/>
    <s v="NA"/>
    <s v="NA"/>
    <s v="NA"/>
    <b v="1"/>
    <s v="S"/>
    <n v="100"/>
    <n v="0"/>
    <n v="3"/>
    <n v="136"/>
    <n v="95"/>
    <n v="0"/>
    <x v="0"/>
    <n v="0"/>
    <s v="N"/>
    <n v="0"/>
    <n v="0"/>
    <n v="0"/>
    <b v="1"/>
    <b v="0"/>
    <s v="Natural Gas"/>
    <b v="1"/>
    <b v="0"/>
    <s v="Natural Gas"/>
    <n v="0"/>
    <n v="8"/>
    <n v="4"/>
    <n v="0"/>
    <n v="2"/>
    <n v="150"/>
    <n v="0"/>
    <n v="0"/>
    <n v="0"/>
    <n v="0"/>
    <n v="12.034890000000001"/>
    <n v="11.86853"/>
    <s v="actual"/>
    <n v="1204091"/>
    <n v="1187447"/>
    <n v="114955.4"/>
    <n v="96041.38"/>
    <n v="96506.9"/>
    <n v="87268.97"/>
    <n v="88014.14"/>
    <n v="91397.5"/>
    <n v="100384.9"/>
    <n v="107463.9"/>
    <n v="99442.95"/>
    <n v="98024.26"/>
    <n v="106358.2"/>
    <n v="118232"/>
    <n v="112475.5"/>
    <n v="96748"/>
    <n v="100760.5"/>
    <n v="90835.65"/>
    <n v="88868.11"/>
    <n v="86352.91"/>
    <n v="107606.8"/>
    <n v="109434.6"/>
    <n v="93410.76"/>
    <n v="89127.62"/>
    <n v="99893.05"/>
    <n v="111933.1"/>
    <n v="0.31421700000000002"/>
    <n v="0.31198100000000001"/>
    <s v="actual"/>
    <n v="31437.439999999999"/>
    <n v="31213.69"/>
    <n v="2866.5720000000001"/>
    <n v="2565.17"/>
    <n v="2842.1750000000002"/>
    <n v="2566.2260000000001"/>
    <n v="2442.567"/>
    <n v="2360.6"/>
    <n v="2399.09"/>
    <n v="2310.498"/>
    <n v="2185.1790000000001"/>
    <n v="2609.1329999999998"/>
    <n v="3075.748"/>
    <n v="3214.4780000000001"/>
    <n v="3037.6080000000002"/>
    <n v="2651.7930000000001"/>
    <n v="2815.4070000000002"/>
    <n v="2597.9899999999998"/>
    <n v="2520.1680000000001"/>
    <n v="2308.9229999999998"/>
    <n v="2308.2539999999999"/>
    <n v="2303.1109999999999"/>
    <n v="2293.4929999999999"/>
    <n v="2579.8330000000001"/>
    <n v="2769.7849999999999"/>
    <n v="3027.3209999999999"/>
  </r>
  <r>
    <x v="425"/>
    <x v="0"/>
    <s v="core"/>
    <x v="0"/>
    <x v="1"/>
    <s v="&lt;100,001"/>
    <s v="urban"/>
    <n v="53"/>
    <n v="62.683140000000002"/>
    <n v="4809928"/>
    <n v="4809928"/>
    <n v="4809928"/>
    <n v="2009"/>
    <n v="2009"/>
    <s v="2004-2013"/>
    <s v="F"/>
    <m/>
    <s v="Hotel"/>
    <m/>
    <s v="Hotel-Motel"/>
    <s v="Lodging"/>
    <s v="Lodging"/>
    <b v="0"/>
    <s v="Guest Room"/>
    <n v="71"/>
    <s v="Office"/>
    <n v="3"/>
    <s v="NA"/>
    <n v="0"/>
    <n v="26"/>
    <n v="0"/>
    <n v="0"/>
    <n v="76734"/>
    <n v="76734"/>
    <n v="0"/>
    <x v="2"/>
    <n v="100"/>
    <n v="0"/>
    <n v="0"/>
    <n v="100"/>
    <n v="0"/>
    <n v="0"/>
    <n v="0"/>
    <n v="4"/>
    <n v="0"/>
    <n v="120"/>
    <s v="S"/>
    <n v="0"/>
    <n v="4300"/>
    <n v="393"/>
    <s v="&lt; 6000 HDD"/>
    <n v="0"/>
    <n v="100"/>
    <n v="1"/>
    <s v="No"/>
    <n v="165.06"/>
    <n v="45.78"/>
    <n v="48.72"/>
    <n v="45.78"/>
    <n v="1"/>
    <n v="1"/>
    <n v="0.97"/>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000"/>
    <n v="1000"/>
    <n v="8"/>
    <n v="32000"/>
    <n v="30"/>
    <n v="100"/>
    <n v="0"/>
    <n v="0"/>
    <n v="0"/>
    <n v="0"/>
    <n v="0"/>
    <n v="0"/>
    <n v="0"/>
    <n v="0"/>
    <n v="100"/>
    <n v="0"/>
    <n v="0"/>
    <n v="0"/>
    <n v="9600"/>
    <n v="0"/>
    <n v="33.333329999999997"/>
    <n v="66.666669999999996"/>
    <s v="P"/>
    <n v="0"/>
    <s v="Age of Building"/>
    <n v="100"/>
    <n v="0"/>
    <n v="0"/>
    <n v="0"/>
    <n v="0"/>
    <n v="0"/>
    <n v="100"/>
    <n v="0"/>
    <n v="0"/>
    <n v="26685"/>
    <n v="100"/>
    <n v="0"/>
    <n v="0"/>
    <n v="0"/>
    <b v="0"/>
    <n v="0"/>
    <n v="100"/>
    <n v="0"/>
    <n v="0"/>
    <n v="0"/>
    <n v="1.3409549999999999"/>
    <n v="1.3409549999999999"/>
    <s v="NA"/>
    <n v="8.34E-4"/>
    <n v="1.7371000000000001E-2"/>
    <n v="102896.8"/>
    <s v="NA"/>
    <n v="64"/>
    <n v="1332.9770000000001"/>
    <n v="7.7205969999999997"/>
    <n v="8.1456759999999999"/>
    <s v="Y"/>
    <n v="20"/>
    <n v="0"/>
    <n v="0"/>
    <n v="0"/>
    <n v="9.2670650000000006"/>
    <n v="7.3111790000000001"/>
    <n v="15.33225"/>
    <n v="0"/>
    <n v="0"/>
    <n v="0"/>
    <n v="34.894730000000003"/>
    <n v="42.026479999999999"/>
    <n v="32.116140000000001"/>
    <n v="21.74803"/>
    <n v="21.576689999999999"/>
    <n v="35.981859999999998"/>
    <n v="2.7368199999999998"/>
    <n v="0.57163399999999998"/>
    <n v="4.1647990000000004"/>
    <n v="0.24347099999999999"/>
    <n v="1.9324269999999999"/>
    <n v="0.41314899999999999"/>
    <n v="30.677759999999999"/>
    <n v="26.238610000000001"/>
    <n v="11.9918"/>
    <n v="0.43212899999999999"/>
    <n v="0.34298000000000001"/>
    <n v="0"/>
    <n v="62.799190000000003"/>
    <n v="73.462450000000004"/>
    <n v="62.799190000000003"/>
    <n v="37.200809999999997"/>
    <n v="26.53755"/>
    <n v="37.200809999999997"/>
    <n v="33.682769999999998"/>
    <n v="38.686190000000003"/>
    <n v="33.682769999999998"/>
    <n v="66.317229999999995"/>
    <n v="61.313809999999997"/>
    <n v="66.317229999999995"/>
    <n v="0"/>
    <n v="0"/>
    <n v="0"/>
    <n v="1.4242589999999999"/>
    <n v="1.0166790000000001"/>
    <n v="1.4242589999999999"/>
    <n v="0"/>
    <n v="0"/>
    <n v="0"/>
    <n v="0"/>
    <n v="0"/>
    <n v="0"/>
    <n v="93.567359999999994"/>
    <n v="98.692840000000004"/>
    <n v="93.567359999999994"/>
    <n v="5.0083849999999996"/>
    <n v="0.29048000000000002"/>
    <n v="5.0083849999999996"/>
    <n v="0"/>
    <n v="0"/>
    <n v="0"/>
    <n v="100"/>
    <n v="100"/>
    <n v="100"/>
    <n v="8.9530890000000003"/>
    <n v="14.07352"/>
    <n v="8.9530890000000003"/>
    <n v="62.799190000000003"/>
    <n v="73.462450000000004"/>
    <n v="62.799190000000003"/>
    <n v="0"/>
    <n v="0"/>
    <n v="0"/>
    <n v="28.247720000000001"/>
    <n v="12.464029999999999"/>
    <n v="28.247720000000001"/>
    <s v="NA"/>
    <s v="NA"/>
    <s v="NA"/>
    <s v="NA"/>
    <s v="NA"/>
    <s v="NA"/>
    <s v="NA"/>
    <s v="NA"/>
    <s v="NA"/>
    <s v="NA"/>
    <s v="NA"/>
    <s v="NA"/>
    <n v="0"/>
    <n v="0"/>
    <n v="0"/>
    <n v="9.2670650000000006"/>
    <n v="7.3111790000000001"/>
    <n v="15.33225"/>
    <n v="29.847809999999999"/>
    <n v="25.457059999999998"/>
    <n v="13.27933"/>
    <n v="0.41004600000000002"/>
    <n v="0.32545299999999999"/>
    <n v="0.16028500000000001"/>
    <n v="60.475079999999998"/>
    <n v="66.906310000000005"/>
    <n v="71.228129999999993"/>
    <s v="NA"/>
    <s v="NA"/>
    <s v="NA"/>
    <s v="NA"/>
    <s v="NA"/>
    <s v="NA"/>
    <s v="NA"/>
    <s v="NA"/>
    <s v="NA"/>
    <s v="NA"/>
    <s v="NA"/>
    <s v="NA"/>
    <s v="NA"/>
    <s v="NA"/>
    <s v="NA"/>
    <b v="0"/>
    <n v="0"/>
    <b v="0"/>
    <n v="0"/>
    <b v="0"/>
    <n v="0"/>
    <b v="0"/>
    <n v="0"/>
    <b v="1"/>
    <n v="99.871759999999995"/>
    <b v="0"/>
    <n v="0"/>
    <b v="1"/>
    <n v="0.12823699999999999"/>
    <b v="0"/>
    <n v="0"/>
    <n v="0"/>
    <n v="0"/>
    <n v="0"/>
    <n v="0"/>
    <n v="31.707319999999999"/>
    <n v="0"/>
    <n v="0"/>
    <n v="0"/>
    <n v="0"/>
    <n v="100"/>
    <n v="68.292680000000004"/>
    <n v="100"/>
    <n v="0"/>
    <n v="0"/>
    <n v="0"/>
    <n v="0"/>
    <n v="0"/>
    <n v="0"/>
    <n v="0"/>
    <n v="0"/>
    <n v="0"/>
    <n v="0"/>
    <n v="0"/>
    <n v="0"/>
    <n v="14.22819"/>
    <n v="14.63415"/>
    <n v="19.897379999999998"/>
    <n v="54.153619999999997"/>
    <n v="46.341459999999998"/>
    <n v="69.655889999999999"/>
    <n v="0"/>
    <n v="0"/>
    <n v="0"/>
    <n v="31.618189999999998"/>
    <n v="39.024389999999997"/>
    <n v="10.44673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71"/>
    <n v="29"/>
    <s v="Electric Resistance"/>
    <s v="Electricity"/>
    <s v="None"/>
    <s v="0-4 Years"/>
    <s v="Electric Resistance"/>
    <s v="Electricity"/>
    <s v="None"/>
    <s v="0-4 Years"/>
    <s v="NA"/>
    <s v="NA"/>
    <s v="NA"/>
    <s v="NA"/>
    <s v="NA"/>
    <s v="NA"/>
    <s v="NA"/>
    <s v="NA"/>
    <s v="DX - Air"/>
    <s v="0-4 Years"/>
    <s v="DX - Air"/>
    <s v="0-4 Years"/>
    <s v="NA"/>
    <s v="NA"/>
    <s v="NA"/>
    <s v="NA"/>
    <s v="NA"/>
    <s v="NA"/>
    <s v="NA"/>
    <b v="0"/>
    <b v="0"/>
    <b v="0"/>
    <b v="0"/>
    <b v="1"/>
    <b v="1"/>
    <b v="0"/>
    <b v="0"/>
    <b v="0"/>
    <b v="0"/>
    <b v="0"/>
    <n v="1899.8"/>
    <n v="4"/>
    <n v="4"/>
    <n v="21.044319999999999"/>
    <n v="0"/>
    <n v="78.955680000000001"/>
    <n v="0"/>
    <n v="0"/>
    <n v="0"/>
    <n v="100"/>
    <n v="0"/>
    <s v="NA"/>
    <s v="NA"/>
    <s v="NA"/>
    <s v="NA"/>
    <s v="NA"/>
    <s v="NA"/>
    <s v="NA"/>
    <s v="NA"/>
    <s v="NA"/>
    <b v="1"/>
    <n v="6"/>
    <n v="100"/>
    <s v="T8"/>
    <b v="0"/>
    <n v="0"/>
    <s v="NA"/>
    <b v="0"/>
    <n v="0"/>
    <s v="NA"/>
    <s v="NA"/>
    <n v="0"/>
    <n v="0"/>
    <n v="0"/>
    <n v="1"/>
    <n v="2"/>
    <n v="0"/>
    <n v="2"/>
    <b v="0"/>
    <b v="0"/>
    <b v="0"/>
    <b v="1"/>
    <b v="0"/>
    <b v="0"/>
    <n v="643"/>
    <s v="N"/>
    <s v="N"/>
    <s v="N"/>
    <s v="N"/>
    <s v="G"/>
    <s v="N"/>
    <s v="N"/>
    <s v="NA"/>
    <s v="NA"/>
    <s v="NA"/>
    <b v="1"/>
    <s v="C"/>
    <n v="100"/>
    <n v="4"/>
    <n v="3"/>
    <n v="124"/>
    <n v="86"/>
    <n v="100"/>
    <x v="0"/>
    <n v="0"/>
    <s v="N"/>
    <n v="0"/>
    <n v="0"/>
    <n v="0"/>
    <b v="1"/>
    <b v="0"/>
    <s v="Natural Gas"/>
    <b v="1"/>
    <b v="0"/>
    <s v="Natural Gas"/>
    <n v="0"/>
    <n v="0"/>
    <n v="0"/>
    <n v="0"/>
    <n v="0"/>
    <n v="177"/>
    <n v="0"/>
    <n v="0"/>
    <n v="0"/>
    <n v="0"/>
    <n v="14.137740000000001"/>
    <n v="14.080069999999999"/>
    <s v="actual"/>
    <n v="1084845"/>
    <n v="1080420"/>
    <n v="90582.65"/>
    <n v="78056.06"/>
    <n v="85568.08"/>
    <n v="83265.52"/>
    <n v="87729.31"/>
    <n v="92615.63"/>
    <n v="102172.3"/>
    <n v="104843.9"/>
    <n v="94169.91"/>
    <n v="87333.99"/>
    <n v="86508.4"/>
    <n v="91999.63"/>
    <n v="89443.22"/>
    <n v="79959.81"/>
    <n v="87441.16"/>
    <n v="83479.83"/>
    <n v="87214.45"/>
    <n v="88001.75"/>
    <n v="105120.1"/>
    <n v="106464.3"/>
    <n v="93077.19"/>
    <n v="85840.06"/>
    <n v="85027.71"/>
    <n v="89350.53"/>
    <n v="0.40184700000000001"/>
    <n v="0.40005299999999999"/>
    <s v="actual"/>
    <n v="30835.29"/>
    <n v="30697.65"/>
    <n v="2803.241"/>
    <n v="2541.5169999999998"/>
    <n v="2836.828"/>
    <n v="2590.759"/>
    <n v="2474.9780000000001"/>
    <n v="2418.4589999999998"/>
    <n v="2351.3620000000001"/>
    <n v="2342.326"/>
    <n v="2388.098"/>
    <n v="2564.933"/>
    <n v="2632.8029999999999"/>
    <n v="2889.991"/>
    <n v="2843.029"/>
    <n v="2511.8629999999998"/>
    <n v="2707.4769999999999"/>
    <n v="2542.91"/>
    <n v="2527.3690000000001"/>
    <n v="2366.567"/>
    <n v="2398.0929999999998"/>
    <n v="2394.9560000000001"/>
    <n v="2357.154"/>
    <n v="2563.768"/>
    <n v="2647.7109999999998"/>
    <n v="2836.7539999999999"/>
  </r>
  <r>
    <x v="426"/>
    <x v="0"/>
    <s v="core"/>
    <x v="11"/>
    <x v="0"/>
    <s v="5,001+"/>
    <s v="urban"/>
    <n v="14"/>
    <n v="92.65455"/>
    <n v="1454676"/>
    <n v="1454676"/>
    <n v="1454676"/>
    <n v="1983"/>
    <n v="1983"/>
    <s v="1981-2003"/>
    <s v="F"/>
    <m/>
    <s v="Grocery (&gt; 5000sf)"/>
    <m/>
    <s v="Grocery"/>
    <s v="Food Sales"/>
    <s v="Supermarket"/>
    <b v="0"/>
    <s v="Sales"/>
    <n v="100"/>
    <s v="NA"/>
    <n v="0"/>
    <s v="NA"/>
    <n v="0"/>
    <n v="0"/>
    <n v="0"/>
    <n v="0"/>
    <n v="15700"/>
    <n v="15700"/>
    <n v="0"/>
    <x v="0"/>
    <n v="100"/>
    <n v="0"/>
    <n v="100"/>
    <n v="100"/>
    <n v="100"/>
    <n v="0"/>
    <n v="0"/>
    <n v="1"/>
    <n v="0"/>
    <s v="NA"/>
    <s v="S"/>
    <n v="0"/>
    <n v="4300"/>
    <n v="393"/>
    <s v="&lt; 6000 HDD"/>
    <n v="0"/>
    <n v="100"/>
    <n v="1"/>
    <s v="No"/>
    <n v="98"/>
    <n v="105"/>
    <n v="105"/>
    <n v="105"/>
    <n v="1"/>
    <n v="1"/>
    <n v="0"/>
    <s v="80-119 Hrs/Wk"/>
    <n v="52"/>
    <b v="1"/>
    <b v="1"/>
    <b v="0"/>
    <b v="0"/>
    <b v="0"/>
    <b v="0"/>
    <b v="0"/>
    <b v="0"/>
    <b v="0"/>
    <s v="NA"/>
    <s v="NA"/>
    <s v="NA"/>
    <s v="NA"/>
    <s v="No"/>
    <s v="NA"/>
    <s v="NA"/>
    <s v="No"/>
    <s v="No"/>
    <s v="NA"/>
    <s v="NA"/>
    <s v="No"/>
    <s v="No"/>
    <s v="NA"/>
    <s v="NA"/>
    <s v="No"/>
    <s v="No"/>
    <s v="NA"/>
    <s v="NA"/>
    <s v="No"/>
    <s v="No"/>
    <s v="NA"/>
    <s v="NA"/>
    <s v="No"/>
    <s v="No"/>
    <s v="NA"/>
    <s v="NA"/>
    <s v="No"/>
    <s v="Yes"/>
    <n v="1"/>
    <n v="100"/>
    <s v="No"/>
    <s v="No"/>
    <s v="NA"/>
    <s v="NA"/>
    <s v="No"/>
    <n v="5500"/>
    <n v="0"/>
    <n v="24"/>
    <n v="132000"/>
    <n v="5"/>
    <n v="100"/>
    <n v="0"/>
    <n v="0"/>
    <n v="0"/>
    <n v="0"/>
    <n v="0"/>
    <n v="0"/>
    <n v="0"/>
    <n v="100"/>
    <n v="0"/>
    <n v="0"/>
    <n v="0"/>
    <n v="0"/>
    <n v="6600"/>
    <n v="100"/>
    <n v="0"/>
    <n v="0"/>
    <s v="S"/>
    <n v="0"/>
    <s v="0-5 years"/>
    <n v="100"/>
    <n v="0"/>
    <n v="0"/>
    <n v="0"/>
    <n v="100"/>
    <n v="0"/>
    <n v="0"/>
    <n v="0"/>
    <n v="0"/>
    <n v="15000"/>
    <n v="100"/>
    <n v="0"/>
    <n v="0"/>
    <n v="0"/>
    <b v="0"/>
    <n v="0"/>
    <n v="100"/>
    <n v="0"/>
    <n v="0"/>
    <n v="0"/>
    <n v="1.3463689999999999"/>
    <n v="1.3463689999999999"/>
    <s v="NA"/>
    <n v="0"/>
    <n v="3.8219999999999999E-3"/>
    <n v="21138"/>
    <s v="NA"/>
    <n v="0"/>
    <n v="60"/>
    <n v="13.75362"/>
    <n v="23.765350000000002"/>
    <s v="Y"/>
    <s v="NA"/>
    <n v="0"/>
    <n v="0"/>
    <n v="0"/>
    <n v="99.432299999999998"/>
    <n v="97.694519999999997"/>
    <n v="99.417829999999995"/>
    <n v="0"/>
    <n v="0"/>
    <n v="0"/>
    <n v="0"/>
    <n v="0"/>
    <n v="0"/>
    <n v="0"/>
    <n v="0"/>
    <n v="0"/>
    <n v="0"/>
    <n v="0"/>
    <n v="0"/>
    <n v="0.56769800000000004"/>
    <n v="2.3054760000000001"/>
    <n v="0.58216999999999997"/>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9.432299999999998"/>
    <n v="97.694519999999997"/>
    <n v="99.417829999999995"/>
    <n v="0"/>
    <n v="0"/>
    <n v="0"/>
    <n v="0"/>
    <n v="0"/>
    <n v="0"/>
    <n v="0.56769800000000004"/>
    <n v="2.3054760000000001"/>
    <n v="0.58216999999999997"/>
    <s v="NA"/>
    <s v="NA"/>
    <s v="NA"/>
    <s v="NA"/>
    <s v="NA"/>
    <s v="NA"/>
    <s v="NA"/>
    <s v="NA"/>
    <s v="NA"/>
    <s v="NA"/>
    <s v="NA"/>
    <s v="NA"/>
    <s v="NA"/>
    <s v="NA"/>
    <s v="NA"/>
    <b v="1"/>
    <n v="95.325950000000006"/>
    <b v="0"/>
    <n v="0"/>
    <b v="0"/>
    <n v="0"/>
    <b v="1"/>
    <n v="4.6740469999999998"/>
    <b v="0"/>
    <n v="0"/>
    <b v="0"/>
    <n v="0"/>
    <b v="0"/>
    <n v="0"/>
    <b v="0"/>
    <n v="0"/>
    <n v="100"/>
    <n v="100"/>
    <n v="100"/>
    <n v="0"/>
    <n v="0"/>
    <n v="0"/>
    <n v="0"/>
    <n v="0"/>
    <n v="0"/>
    <n v="0"/>
    <n v="0"/>
    <n v="0"/>
    <n v="0"/>
    <n v="0"/>
    <n v="0"/>
    <n v="0"/>
    <n v="0"/>
    <n v="0"/>
    <n v="0"/>
    <n v="0"/>
    <n v="0"/>
    <n v="0"/>
    <n v="0"/>
    <n v="0"/>
    <n v="0"/>
    <n v="0"/>
    <n v="0"/>
    <n v="0"/>
    <n v="0"/>
    <n v="0"/>
    <n v="100"/>
    <n v="100"/>
    <n v="10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NA"/>
    <s v="Furnace"/>
    <s v="Natural Gas"/>
    <s v="None"/>
    <s v="NA"/>
    <s v="NA"/>
    <s v="NA"/>
    <s v="NA"/>
    <s v="NA"/>
    <s v="NA"/>
    <s v="NA"/>
    <s v="NA"/>
    <s v="NA"/>
    <s v="DX - Air"/>
    <s v="NA"/>
    <s v="DX - Air"/>
    <s v="NA"/>
    <s v="NA"/>
    <s v="NA"/>
    <s v="NA"/>
    <s v="NA"/>
    <s v="NA"/>
    <s v="NA"/>
    <s v="NA"/>
    <b v="0"/>
    <b v="0"/>
    <b v="0"/>
    <b v="0"/>
    <b v="1"/>
    <b v="0"/>
    <b v="0"/>
    <b v="0"/>
    <b v="0"/>
    <b v="1"/>
    <b v="1"/>
    <n v="144.5052"/>
    <s v="NA"/>
    <s v="NA"/>
    <n v="100"/>
    <n v="0"/>
    <n v="0"/>
    <n v="0"/>
    <n v="0"/>
    <n v="100"/>
    <n v="0"/>
    <n v="0"/>
    <n v="66.666669999999996"/>
    <n v="33.333329999999997"/>
    <n v="0"/>
    <s v="Non-VSD"/>
    <s v="Yes"/>
    <s v="None"/>
    <s v="Air-cooled"/>
    <s v="No"/>
    <s v="Shaded Pole"/>
    <b v="1"/>
    <n v="621"/>
    <n v="89.04992"/>
    <s v="LED"/>
    <b v="1"/>
    <n v="495"/>
    <s v="LED"/>
    <b v="1"/>
    <n v="500"/>
    <n v="100"/>
    <s v="LED"/>
    <n v="0"/>
    <n v="0"/>
    <n v="6"/>
    <n v="0"/>
    <n v="0"/>
    <n v="0"/>
    <n v="0"/>
    <b v="0"/>
    <b v="0"/>
    <b v="0"/>
    <b v="0"/>
    <b v="0"/>
    <b v="0"/>
    <n v="0"/>
    <s v="NA"/>
    <s v="NA"/>
    <s v="NA"/>
    <s v="NA"/>
    <s v="NA"/>
    <s v="NA"/>
    <s v="NA"/>
    <n v="0"/>
    <n v="0"/>
    <n v="0"/>
    <s v="NA"/>
    <s v="NA"/>
    <s v="NA"/>
    <s v="NA"/>
    <s v="NA"/>
    <n v="0"/>
    <n v="0"/>
    <n v="0"/>
    <x v="1"/>
    <s v="NA"/>
    <s v="NA"/>
    <n v="0"/>
    <n v="0"/>
    <n v="0"/>
    <s v="NA"/>
    <s v="NA"/>
    <s v="NA"/>
    <s v="NA"/>
    <s v="NA"/>
    <s v="NA"/>
    <n v="0"/>
    <n v="0"/>
    <n v="0"/>
    <n v="0"/>
    <n v="0"/>
    <n v="0"/>
    <n v="3"/>
    <n v="0"/>
    <n v="0"/>
    <n v="0"/>
    <n v="61.115090000000002"/>
    <n v="1.389637"/>
    <s v="model"/>
    <n v="959507"/>
    <n v="21817.31"/>
    <s v="NA"/>
    <s v="NA"/>
    <s v="NA"/>
    <s v="NA"/>
    <s v="NA"/>
    <s v="NA"/>
    <s v="NA"/>
    <s v="NA"/>
    <s v="NA"/>
    <s v="NA"/>
    <s v="NA"/>
    <s v="NA"/>
    <s v="NA"/>
    <s v="NA"/>
    <s v="NA"/>
    <s v="NA"/>
    <s v="NA"/>
    <s v="NA"/>
    <s v="NA"/>
    <s v="NA"/>
    <s v="NA"/>
    <s v="NA"/>
    <s v="NA"/>
    <s v="NA"/>
    <n v="0.87010299999999996"/>
    <n v="0.84781799999999996"/>
    <s v="actual"/>
    <n v="13660.62"/>
    <n v="13310.74"/>
    <n v="1833.66"/>
    <n v="1372.931"/>
    <n v="1470.9680000000001"/>
    <n v="972.82539999999995"/>
    <n v="541.23919999999998"/>
    <n v="500.65519999999998"/>
    <n v="567.0711"/>
    <n v="791.90800000000002"/>
    <n v="824.23659999999995"/>
    <n v="883.82090000000005"/>
    <n v="1568.8240000000001"/>
    <n v="2332.4810000000002"/>
    <n v="1829.0619999999999"/>
    <n v="1486.075"/>
    <n v="1427.5419999999999"/>
    <n v="1152.729"/>
    <n v="894.04060000000004"/>
    <n v="630.3809"/>
    <n v="511.10939999999999"/>
    <n v="501.81490000000002"/>
    <n v="602.49749999999995"/>
    <n v="1001.856"/>
    <n v="1463.163"/>
    <n v="1810.473"/>
  </r>
  <r>
    <x v="427"/>
    <x v="0"/>
    <s v="core"/>
    <x v="7"/>
    <x v="0"/>
    <s v="20,001-100,000"/>
    <s v="urban"/>
    <n v="82"/>
    <n v="117.2824"/>
    <n v="3213303"/>
    <n v="2345711"/>
    <n v="481995.5"/>
    <n v="1890"/>
    <n v="1915"/>
    <s v="Pre-1980"/>
    <s v="F"/>
    <s v="Other"/>
    <s v="Other"/>
    <s v="Other"/>
    <s v="Other"/>
    <s v="Other"/>
    <s v="Other"/>
    <b v="0"/>
    <s v="Storage - Low Bay"/>
    <n v="58"/>
    <s v="Warehouse - High Bay"/>
    <n v="27"/>
    <s v="Sales"/>
    <n v="15"/>
    <n v="0"/>
    <n v="0"/>
    <n v="0"/>
    <n v="27398"/>
    <n v="27398"/>
    <n v="0"/>
    <x v="1"/>
    <n v="73"/>
    <n v="58"/>
    <n v="79.45205"/>
    <n v="15"/>
    <n v="0"/>
    <n v="0"/>
    <n v="27"/>
    <n v="2"/>
    <n v="0"/>
    <n v="20"/>
    <s v="S"/>
    <n v="0"/>
    <n v="5018"/>
    <n v="222"/>
    <s v="&lt; 6000 HDD"/>
    <n v="100"/>
    <n v="0"/>
    <n v="0"/>
    <s v="NA"/>
    <n v="40.880000000000003"/>
    <n v="45.3"/>
    <n v="25.49"/>
    <n v="40.880000000000003"/>
    <n v="0.73"/>
    <n v="0"/>
    <n v="0"/>
    <s v="40-49 Hrs/Wk"/>
    <n v="51"/>
    <b v="1"/>
    <b v="1"/>
    <b v="0"/>
    <b v="0"/>
    <b v="0"/>
    <b v="0"/>
    <b v="0"/>
    <b v="0"/>
    <b v="0"/>
    <s v="NA"/>
    <s v="NA"/>
    <s v="NA"/>
    <s v="NA"/>
    <s v="Yes"/>
    <s v="NA"/>
    <n v="90"/>
    <s v="Yes"/>
    <s v="Yes"/>
    <s v="NA"/>
    <n v="90"/>
    <s v="Yes"/>
    <s v="No"/>
    <s v="NA"/>
    <s v="NA"/>
    <s v="Unknown"/>
    <s v="Yes"/>
    <n v="4"/>
    <n v="100"/>
    <s v="No"/>
    <s v="No"/>
    <s v="NA"/>
    <s v="NA"/>
    <s v="No"/>
    <s v="No"/>
    <s v="NA"/>
    <s v="NA"/>
    <s v="No"/>
    <s v="Yes"/>
    <s v="NA"/>
    <s v="NA"/>
    <s v="Yes"/>
    <s v="No"/>
    <s v="NA"/>
    <s v="NA"/>
    <s v="Yes"/>
    <n v="815"/>
    <n v="815"/>
    <n v="10"/>
    <n v="16300"/>
    <n v="10"/>
    <n v="0"/>
    <n v="0"/>
    <n v="0"/>
    <n v="100"/>
    <n v="0"/>
    <n v="0"/>
    <n v="0"/>
    <n v="0"/>
    <n v="0"/>
    <n v="100"/>
    <n v="0"/>
    <n v="0"/>
    <n v="0"/>
    <n v="1630"/>
    <n v="100"/>
    <n v="0"/>
    <n v="0"/>
    <s v="P"/>
    <n v="25"/>
    <s v="30+ years"/>
    <n v="100"/>
    <n v="0"/>
    <n v="0"/>
    <n v="0"/>
    <n v="0"/>
    <n v="0"/>
    <n v="0"/>
    <n v="0"/>
    <n v="100"/>
    <n v="20128"/>
    <n v="0"/>
    <n v="100"/>
    <n v="0"/>
    <n v="0"/>
    <b v="0"/>
    <n v="0"/>
    <n v="0"/>
    <n v="100"/>
    <n v="0"/>
    <n v="0"/>
    <n v="0.76521600000000001"/>
    <n v="0.76521600000000001"/>
    <s v="NA"/>
    <n v="0"/>
    <n v="2.4442999999999999E-2"/>
    <n v="20965.38"/>
    <s v="NA"/>
    <n v="0"/>
    <n v="669.68259999999998"/>
    <n v="10.586650000000001"/>
    <n v="10.063190000000001"/>
    <s v="Y"/>
    <n v="10"/>
    <n v="56.47504"/>
    <n v="27.00996"/>
    <n v="61.018659999999997"/>
    <n v="28.635619999999999"/>
    <n v="32.701270000000001"/>
    <n v="30.93946"/>
    <n v="3.1348600000000002"/>
    <n v="4.8919870000000003"/>
    <n v="3.3870710000000002"/>
    <n v="4.7841170000000002"/>
    <n v="16.47681"/>
    <n v="2.8754629999999999"/>
    <n v="0"/>
    <n v="0"/>
    <n v="0"/>
    <n v="0"/>
    <n v="0"/>
    <n v="0"/>
    <n v="0"/>
    <n v="0"/>
    <n v="0"/>
    <n v="6.9703600000000003"/>
    <n v="18.919969999999999"/>
    <n v="1.7793380000000001"/>
    <n v="0"/>
    <n v="0"/>
    <n v="0"/>
    <n v="0"/>
    <n v="0"/>
    <n v="0"/>
    <n v="100"/>
    <n v="100"/>
    <n v="100"/>
    <n v="100"/>
    <n v="100"/>
    <n v="100"/>
    <n v="0"/>
    <n v="0"/>
    <n v="0"/>
    <n v="0"/>
    <n v="0"/>
    <n v="0"/>
    <n v="100"/>
    <n v="100"/>
    <n v="100"/>
    <n v="0"/>
    <n v="0"/>
    <n v="0"/>
    <n v="0"/>
    <n v="0"/>
    <n v="0"/>
    <n v="0"/>
    <n v="0"/>
    <n v="0"/>
    <n v="0"/>
    <n v="0"/>
    <n v="0"/>
    <s v="NA"/>
    <s v="NA"/>
    <s v="NA"/>
    <s v="NA"/>
    <s v="NA"/>
    <s v="NA"/>
    <n v="0"/>
    <n v="0"/>
    <n v="0"/>
    <n v="12.679550000000001"/>
    <n v="21.07302"/>
    <n v="12.679550000000001"/>
    <n v="0"/>
    <n v="0"/>
    <n v="0"/>
    <n v="87.320449999999994"/>
    <n v="78.92698"/>
    <n v="87.320449999999994"/>
    <n v="6.9277110000000004"/>
    <n v="16.66667"/>
    <n v="6.9277110000000004"/>
    <n v="93.072289999999995"/>
    <n v="83.333330000000004"/>
    <n v="93.072289999999995"/>
    <n v="0"/>
    <n v="0"/>
    <n v="0"/>
    <n v="0"/>
    <n v="0"/>
    <n v="0"/>
    <n v="0"/>
    <n v="0"/>
    <n v="0"/>
    <n v="88.245519999999999"/>
    <n v="64.603219999999993"/>
    <n v="95.345200000000006"/>
    <n v="0"/>
    <n v="0"/>
    <n v="0"/>
    <n v="0"/>
    <n v="0"/>
    <n v="0"/>
    <n v="11.754479999999999"/>
    <n v="35.39678"/>
    <n v="4.654801"/>
    <s v="NA"/>
    <s v="NA"/>
    <s v="NA"/>
    <s v="NA"/>
    <s v="NA"/>
    <s v="NA"/>
    <s v="NA"/>
    <s v="NA"/>
    <s v="NA"/>
    <s v="NA"/>
    <s v="NA"/>
    <s v="NA"/>
    <s v="NA"/>
    <s v="NA"/>
    <s v="NA"/>
    <b v="0"/>
    <n v="0"/>
    <b v="0"/>
    <n v="0"/>
    <b v="0"/>
    <n v="0"/>
    <b v="0"/>
    <n v="0"/>
    <b v="1"/>
    <n v="100"/>
    <b v="0"/>
    <n v="0"/>
    <b v="0"/>
    <n v="0"/>
    <b v="0"/>
    <n v="0"/>
    <n v="47.908270000000002"/>
    <n v="8.3333329999999997"/>
    <n v="21.20467"/>
    <n v="0"/>
    <n v="0"/>
    <n v="0"/>
    <n v="0"/>
    <n v="0"/>
    <n v="0"/>
    <n v="52.091729999999998"/>
    <n v="91.666669999999996"/>
    <n v="78.795330000000007"/>
    <n v="0"/>
    <n v="0"/>
    <n v="0"/>
    <n v="0"/>
    <n v="0"/>
    <n v="0"/>
    <n v="0"/>
    <n v="0"/>
    <n v="0"/>
    <n v="24.217829999999999"/>
    <n v="41.666670000000003"/>
    <n v="25.238230000000001"/>
    <n v="0"/>
    <n v="0"/>
    <n v="0"/>
    <n v="0"/>
    <n v="16.66667"/>
    <n v="0"/>
    <n v="27.873899999999999"/>
    <n v="33.333329999999997"/>
    <n v="53.557099999999998"/>
    <n v="47.908270000000002"/>
    <n v="8.3333329999999997"/>
    <n v="21.20467"/>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73"/>
    <s v="Furnace"/>
    <s v="Natural Gas"/>
    <s v="None"/>
    <s v="0-4 Years"/>
    <s v="Furnace"/>
    <s v="Natural Gas"/>
    <s v="None"/>
    <s v="0-4 Years"/>
    <s v="NA"/>
    <s v="NA"/>
    <s v="NA"/>
    <s v="NA"/>
    <s v="NA"/>
    <s v="NA"/>
    <s v="NA"/>
    <s v="NA"/>
    <s v="DX - Air"/>
    <s v="0-4 Years"/>
    <s v="None"/>
    <s v="NA"/>
    <s v="NA"/>
    <s v="NA"/>
    <s v="NA"/>
    <s v="NA"/>
    <s v="NA"/>
    <s v="NA"/>
    <s v="NA"/>
    <b v="0"/>
    <b v="0"/>
    <b v="0"/>
    <b v="0"/>
    <b v="1"/>
    <b v="0"/>
    <b v="0"/>
    <b v="0"/>
    <b v="0"/>
    <b v="1"/>
    <b v="1"/>
    <n v="5.1180000000000003"/>
    <n v="20"/>
    <n v="2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3"/>
    <n v="3"/>
    <n v="0"/>
    <n v="1"/>
    <n v="3"/>
    <n v="4"/>
    <n v="0"/>
    <n v="0"/>
    <n v="0"/>
    <n v="5"/>
    <n v="2.7478229999999999"/>
    <n v="2.9931589999999999"/>
    <s v="actual"/>
    <n v="75284.850000000006"/>
    <n v="82006.559999999998"/>
    <n v="6061.5150000000003"/>
    <n v="5412.5"/>
    <n v="7003.2139999999999"/>
    <n v="7416.3549999999996"/>
    <n v="6387.9309999999996"/>
    <n v="5864.8389999999999"/>
    <n v="6195.5060000000003"/>
    <n v="6441.3789999999999"/>
    <n v="5866.4579999999996"/>
    <n v="6107.7439999999997"/>
    <n v="6078.3980000000001"/>
    <n v="6449.009"/>
    <n v="6964.9409999999998"/>
    <n v="6290.9139999999998"/>
    <n v="6964.9409999999998"/>
    <n v="6740.2650000000003"/>
    <n v="6964.9409999999998"/>
    <n v="6740.2650000000003"/>
    <n v="6964.9409999999998"/>
    <n v="6964.9409999999998"/>
    <n v="6740.2650000000003"/>
    <n v="6964.9409999999998"/>
    <n v="6740.2650000000003"/>
    <n v="6964.9409999999998"/>
    <n v="7.8185000000000004E-2"/>
    <n v="9.8178000000000001E-2"/>
    <s v="actual"/>
    <n v="2142.1080000000002"/>
    <n v="2689.8939999999998"/>
    <n v="440.1"/>
    <n v="254.8"/>
    <n v="249.72499999999999"/>
    <n v="144.375"/>
    <n v="43.533329999999999"/>
    <n v="7.4666670000000002"/>
    <n v="0"/>
    <n v="0.7"/>
    <n v="25.461290000000002"/>
    <n v="207.18350000000001"/>
    <n v="305.43900000000002"/>
    <n v="463.32429999999999"/>
    <n v="428.83929999999998"/>
    <n v="341.4633"/>
    <n v="315.73289999999997"/>
    <n v="242.83019999999999"/>
    <n v="162.9589"/>
    <n v="85.767859999999999"/>
    <n v="31.09085"/>
    <n v="32.698999999999998"/>
    <n v="71.830579999999998"/>
    <n v="200.48240000000001"/>
    <n v="339.31909999999999"/>
    <n v="436.88"/>
  </r>
  <r>
    <x v="428"/>
    <x v="2"/>
    <s v="core"/>
    <x v="11"/>
    <x v="0"/>
    <s v="5,001+"/>
    <s v="urban"/>
    <n v="14"/>
    <n v="92.65455"/>
    <n v="4368662"/>
    <n v="4368662"/>
    <n v="4368662"/>
    <n v="2003"/>
    <n v="2003"/>
    <s v="1981-2003"/>
    <s v="F"/>
    <m/>
    <s v="Grocery (&gt; 5000sf)"/>
    <m/>
    <s v="Grocery"/>
    <s v="Food Sales"/>
    <s v="Supermarket"/>
    <b v="0"/>
    <s v="Sales"/>
    <n v="100"/>
    <s v="NA"/>
    <n v="0"/>
    <s v="NA"/>
    <n v="0"/>
    <n v="0"/>
    <n v="0"/>
    <n v="0"/>
    <n v="47150"/>
    <n v="47150"/>
    <n v="0"/>
    <x v="1"/>
    <n v="100"/>
    <n v="0"/>
    <n v="100"/>
    <n v="100"/>
    <n v="100"/>
    <n v="0"/>
    <n v="0"/>
    <n v="1"/>
    <n v="0"/>
    <s v="NA"/>
    <s v="S"/>
    <n v="0"/>
    <n v="4990"/>
    <n v="197"/>
    <s v="&lt; 6000 HDD"/>
    <n v="0"/>
    <n v="100"/>
    <n v="1"/>
    <s v="Yes"/>
    <n v="126"/>
    <n v="168"/>
    <n v="126"/>
    <n v="168"/>
    <n v="1"/>
    <n v="1"/>
    <n v="0"/>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840"/>
    <n v="0"/>
    <n v="24"/>
    <n v="20160"/>
    <n v="15"/>
    <n v="0"/>
    <n v="0"/>
    <n v="100"/>
    <n v="0"/>
    <n v="0"/>
    <n v="0"/>
    <n v="0"/>
    <n v="0"/>
    <n v="100"/>
    <n v="0"/>
    <n v="0"/>
    <n v="0"/>
    <n v="0"/>
    <n v="3024"/>
    <n v="0"/>
    <n v="100"/>
    <n v="0"/>
    <s v="P"/>
    <n v="0"/>
    <s v="Age of Building"/>
    <n v="100"/>
    <n v="0"/>
    <n v="0"/>
    <n v="0"/>
    <n v="100"/>
    <n v="0"/>
    <n v="0"/>
    <n v="0"/>
    <n v="0"/>
    <n v="47150"/>
    <n v="100"/>
    <n v="0"/>
    <n v="0"/>
    <n v="0"/>
    <b v="0"/>
    <n v="0"/>
    <n v="100"/>
    <n v="0"/>
    <n v="0"/>
    <n v="0"/>
    <n v="1.096543"/>
    <n v="1.096543"/>
    <s v="NA"/>
    <n v="0.36610799999999999"/>
    <n v="0.115589"/>
    <n v="51702"/>
    <s v="NA"/>
    <n v="17262"/>
    <n v="5450"/>
    <n v="11.228350000000001"/>
    <n v="21.108350000000002"/>
    <s v="Y"/>
    <s v="NA"/>
    <n v="0"/>
    <n v="0"/>
    <n v="0"/>
    <n v="98.781480000000002"/>
    <n v="99.130430000000004"/>
    <n v="98.750619999999998"/>
    <n v="0"/>
    <n v="0"/>
    <n v="0"/>
    <n v="0"/>
    <n v="0"/>
    <n v="0"/>
    <n v="0"/>
    <n v="0"/>
    <n v="0"/>
    <n v="0"/>
    <n v="0"/>
    <n v="0"/>
    <n v="1.2185220000000001"/>
    <n v="0.86956500000000003"/>
    <n v="1.2493749999999999"/>
    <n v="0"/>
    <n v="0"/>
    <n v="0"/>
    <n v="0"/>
    <n v="0"/>
    <n v="0"/>
    <n v="0"/>
    <n v="0"/>
    <n v="0"/>
    <n v="100"/>
    <n v="100"/>
    <n v="100"/>
    <s v="NA"/>
    <s v="NA"/>
    <s v="NA"/>
    <s v="NA"/>
    <s v="NA"/>
    <s v="NA"/>
    <s v="NA"/>
    <s v="NA"/>
    <s v="NA"/>
    <s v="NA"/>
    <s v="NA"/>
    <s v="NA"/>
    <s v="NA"/>
    <s v="NA"/>
    <s v="NA"/>
    <s v="NA"/>
    <s v="NA"/>
    <s v="NA"/>
    <s v="NA"/>
    <s v="NA"/>
    <s v="NA"/>
    <s v="NA"/>
    <s v="NA"/>
    <s v="NA"/>
    <s v="NA"/>
    <s v="NA"/>
    <s v="NA"/>
    <s v="NA"/>
    <s v="NA"/>
    <s v="NA"/>
    <n v="100"/>
    <n v="100"/>
    <n v="100"/>
    <n v="0"/>
    <n v="0"/>
    <n v="0"/>
    <n v="0"/>
    <n v="0"/>
    <n v="0"/>
    <n v="0"/>
    <n v="0"/>
    <n v="0"/>
    <s v="NA"/>
    <s v="NA"/>
    <s v="NA"/>
    <s v="NA"/>
    <s v="NA"/>
    <s v="NA"/>
    <s v="NA"/>
    <s v="NA"/>
    <s v="NA"/>
    <s v="NA"/>
    <s v="NA"/>
    <s v="NA"/>
    <n v="0"/>
    <n v="0"/>
    <n v="0"/>
    <n v="98.781480000000002"/>
    <n v="99.130430000000004"/>
    <n v="98.750619999999998"/>
    <n v="0"/>
    <n v="0"/>
    <n v="0"/>
    <n v="1.2185220000000001"/>
    <n v="0.86956500000000003"/>
    <n v="1.2493749999999999"/>
    <n v="0"/>
    <n v="0"/>
    <n v="0"/>
    <s v="NA"/>
    <s v="NA"/>
    <s v="NA"/>
    <s v="NA"/>
    <s v="NA"/>
    <s v="NA"/>
    <s v="NA"/>
    <s v="NA"/>
    <s v="NA"/>
    <s v="NA"/>
    <s v="NA"/>
    <s v="NA"/>
    <s v="NA"/>
    <s v="NA"/>
    <s v="NA"/>
    <b v="0"/>
    <n v="0"/>
    <b v="0"/>
    <n v="0"/>
    <b v="0"/>
    <n v="0"/>
    <b v="0"/>
    <n v="0"/>
    <b v="0"/>
    <n v="0"/>
    <b v="0"/>
    <n v="0"/>
    <b v="1"/>
    <n v="100"/>
    <b v="0"/>
    <n v="0"/>
    <n v="51.284399999999998"/>
    <n v="59.090910000000001"/>
    <n v="51.284399999999998"/>
    <n v="48.715600000000002"/>
    <n v="40.909089999999999"/>
    <n v="48.715600000000002"/>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5-9 Years"/>
    <s v="NA"/>
    <s v="NA"/>
    <s v="NA"/>
    <s v="NA"/>
    <s v="NA"/>
    <s v="NA"/>
    <s v="NA"/>
    <s v="NA"/>
    <s v="DX - Air"/>
    <s v="10-19 Years"/>
    <s v="DX - Air"/>
    <s v="5-9 Years"/>
    <s v="NA"/>
    <s v="NA"/>
    <s v="NA"/>
    <s v="NA"/>
    <s v="NA"/>
    <s v="NA"/>
    <s v="NA"/>
    <b v="0"/>
    <b v="0"/>
    <b v="0"/>
    <b v="0"/>
    <b v="1"/>
    <b v="1"/>
    <b v="0"/>
    <b v="0"/>
    <b v="0"/>
    <b v="0"/>
    <b v="0"/>
    <n v="199"/>
    <n v="10"/>
    <n v="10"/>
    <n v="100"/>
    <n v="0"/>
    <n v="0"/>
    <n v="0"/>
    <n v="0"/>
    <n v="0"/>
    <n v="100"/>
    <n v="0"/>
    <n v="50"/>
    <n v="50"/>
    <n v="0"/>
    <s v="Unknown"/>
    <s v="NA"/>
    <s v="NA"/>
    <s v="Air-cooled"/>
    <s v="No"/>
    <s v="Shaded Pole"/>
    <b v="1"/>
    <n v="800"/>
    <n v="39"/>
    <s v="T8"/>
    <b v="1"/>
    <n v="1755"/>
    <s v="T8"/>
    <b v="1"/>
    <n v="525"/>
    <n v="0"/>
    <s v="T8"/>
    <n v="6"/>
    <n v="0"/>
    <n v="8"/>
    <n v="2"/>
    <n v="6"/>
    <n v="0"/>
    <n v="0"/>
    <b v="0"/>
    <b v="0"/>
    <b v="0"/>
    <b v="1"/>
    <b v="0"/>
    <b v="0"/>
    <n v="3000"/>
    <s v="N"/>
    <s v="E"/>
    <s v="N"/>
    <s v="N"/>
    <s v="E"/>
    <s v="N"/>
    <s v="N"/>
    <n v="1"/>
    <n v="1"/>
    <n v="1"/>
    <s v="NA"/>
    <s v="NA"/>
    <s v="NA"/>
    <s v="NA"/>
    <s v="NA"/>
    <n v="0"/>
    <n v="0"/>
    <n v="0"/>
    <x v="1"/>
    <s v="NA"/>
    <s v="NA"/>
    <n v="0"/>
    <n v="0"/>
    <n v="0"/>
    <s v="NA"/>
    <s v="NA"/>
    <s v="NA"/>
    <s v="NA"/>
    <s v="NA"/>
    <s v="NA"/>
    <n v="0"/>
    <n v="0"/>
    <n v="0"/>
    <n v="0"/>
    <n v="0"/>
    <n v="0"/>
    <n v="0"/>
    <n v="1"/>
    <n v="0"/>
    <n v="0"/>
    <n v="64.529470000000003"/>
    <n v="0.217836"/>
    <s v="model"/>
    <n v="3042565"/>
    <n v="10270.99"/>
    <s v="NA"/>
    <s v="NA"/>
    <s v="NA"/>
    <s v="NA"/>
    <s v="NA"/>
    <s v="NA"/>
    <s v="NA"/>
    <s v="NA"/>
    <s v="NA"/>
    <s v="NA"/>
    <s v="NA"/>
    <s v="NA"/>
    <s v="NA"/>
    <s v="NA"/>
    <s v="NA"/>
    <s v="NA"/>
    <s v="NA"/>
    <s v="NA"/>
    <s v="NA"/>
    <s v="NA"/>
    <s v="NA"/>
    <s v="NA"/>
    <s v="NA"/>
    <s v="NA"/>
    <n v="0.35384100000000002"/>
    <n v="7.0470000000000003E-3"/>
    <s v="model"/>
    <n v="16683.599999999999"/>
    <n v="332.25040000000001"/>
    <s v="NA"/>
    <s v="NA"/>
    <s v="NA"/>
    <s v="NA"/>
    <s v="NA"/>
    <s v="NA"/>
    <s v="NA"/>
    <s v="NA"/>
    <s v="NA"/>
    <s v="NA"/>
    <s v="NA"/>
    <s v="NA"/>
    <s v="NA"/>
    <s v="NA"/>
    <s v="NA"/>
    <s v="NA"/>
    <s v="NA"/>
    <s v="NA"/>
    <s v="NA"/>
    <s v="NA"/>
    <s v="NA"/>
    <s v="NA"/>
    <s v="NA"/>
    <s v="NA"/>
  </r>
  <r>
    <x v="429"/>
    <x v="2"/>
    <s v="core"/>
    <x v="4"/>
    <x v="1"/>
    <s v="20,001-100,000"/>
    <s v="urban"/>
    <n v="73"/>
    <n v="115.11109999999999"/>
    <n v="5023449"/>
    <n v="2992889"/>
    <n v="2992889"/>
    <n v="2008"/>
    <n v="2008"/>
    <s v="2004-2013"/>
    <s v="F"/>
    <m/>
    <s v="Religious Assembly"/>
    <m/>
    <s v="Other"/>
    <s v="Religious Worship"/>
    <s v="Other"/>
    <b v="0"/>
    <s v="Assembly / Recreation"/>
    <n v="41"/>
    <s v="Dining"/>
    <n v="26"/>
    <s v="NA"/>
    <n v="0"/>
    <n v="33"/>
    <n v="0"/>
    <n v="40.42163"/>
    <n v="43640"/>
    <n v="26000"/>
    <n v="17640"/>
    <x v="1"/>
    <n v="100"/>
    <n v="0"/>
    <n v="0"/>
    <n v="100"/>
    <n v="0"/>
    <n v="0"/>
    <n v="0"/>
    <n v="2"/>
    <n v="0"/>
    <n v="37"/>
    <s v="S"/>
    <n v="0"/>
    <n v="4756"/>
    <n v="174"/>
    <s v="&lt; 6000 HDD"/>
    <n v="0"/>
    <n v="100"/>
    <n v="1"/>
    <s v="Yes"/>
    <n v="34.692309999999999"/>
    <n v="40.692309999999999"/>
    <n v="40.692309999999999"/>
    <n v="40.692309999999999"/>
    <n v="0"/>
    <n v="1"/>
    <n v="0"/>
    <s v="&lt; 40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294"/>
    <n v="294"/>
    <n v="28"/>
    <n v="16464"/>
    <n v="40"/>
    <n v="0"/>
    <n v="0"/>
    <n v="0"/>
    <n v="0"/>
    <n v="100"/>
    <n v="0"/>
    <n v="0"/>
    <n v="0"/>
    <n v="100"/>
    <n v="0"/>
    <n v="0"/>
    <n v="0"/>
    <n v="0"/>
    <n v="6585.6"/>
    <n v="0"/>
    <n v="100"/>
    <n v="0"/>
    <s v="P"/>
    <n v="0"/>
    <s v="Age of Building"/>
    <n v="0"/>
    <n v="0"/>
    <n v="0"/>
    <n v="100"/>
    <n v="100"/>
    <n v="0"/>
    <n v="0"/>
    <n v="0"/>
    <n v="0"/>
    <n v="16000"/>
    <n v="50"/>
    <n v="50"/>
    <n v="0"/>
    <n v="0"/>
    <b v="0"/>
    <n v="0"/>
    <n v="0"/>
    <n v="100"/>
    <n v="0"/>
    <n v="0"/>
    <n v="0.73325300000000004"/>
    <n v="0.59593499999999999"/>
    <n v="0.39353700000000003"/>
    <n v="0"/>
    <n v="0.15553800000000001"/>
    <n v="19064.580000000002"/>
    <n v="6942"/>
    <n v="0"/>
    <n v="4044"/>
    <n v="21.040199999999999"/>
    <n v="24.843959999999999"/>
    <s v="Y"/>
    <n v="10"/>
    <n v="0"/>
    <n v="0"/>
    <n v="0"/>
    <n v="13.393459999999999"/>
    <n v="12.10087"/>
    <n v="29.762229999999999"/>
    <n v="0"/>
    <n v="0"/>
    <n v="0"/>
    <n v="34.828899999999997"/>
    <n v="57.382069999999999"/>
    <n v="43.05386"/>
    <n v="0"/>
    <n v="0"/>
    <n v="0"/>
    <n v="0"/>
    <n v="0"/>
    <n v="0"/>
    <n v="0"/>
    <n v="0"/>
    <n v="0"/>
    <n v="51.777639999999998"/>
    <n v="30.517060000000001"/>
    <n v="27.183910000000001"/>
    <n v="0"/>
    <n v="0"/>
    <n v="0"/>
    <n v="0"/>
    <n v="0"/>
    <n v="0"/>
    <n v="100"/>
    <n v="100"/>
    <n v="100"/>
    <n v="0"/>
    <n v="0"/>
    <n v="0"/>
    <n v="100"/>
    <n v="100"/>
    <n v="100"/>
    <n v="0"/>
    <n v="0"/>
    <n v="0"/>
    <n v="0"/>
    <n v="0"/>
    <n v="0"/>
    <n v="0"/>
    <n v="0"/>
    <n v="0"/>
    <n v="100"/>
    <n v="100"/>
    <n v="100"/>
    <n v="0"/>
    <n v="0"/>
    <n v="0"/>
    <n v="0"/>
    <n v="0"/>
    <n v="0"/>
    <s v="NA"/>
    <s v="NA"/>
    <s v="NA"/>
    <s v="NA"/>
    <s v="NA"/>
    <s v="NA"/>
    <n v="0"/>
    <n v="0"/>
    <n v="0"/>
    <n v="100"/>
    <n v="100"/>
    <n v="100"/>
    <n v="0"/>
    <n v="0"/>
    <n v="0"/>
    <n v="0"/>
    <n v="0"/>
    <n v="0"/>
    <s v="NA"/>
    <s v="NA"/>
    <s v="NA"/>
    <s v="NA"/>
    <s v="NA"/>
    <s v="NA"/>
    <s v="NA"/>
    <s v="NA"/>
    <s v="NA"/>
    <s v="NA"/>
    <s v="NA"/>
    <s v="NA"/>
    <n v="0"/>
    <n v="0"/>
    <n v="0"/>
    <n v="13.393459999999999"/>
    <n v="12.10087"/>
    <n v="29.762229999999999"/>
    <n v="34.828899999999997"/>
    <n v="57.382069999999999"/>
    <n v="43.05386"/>
    <n v="10.981680000000001"/>
    <n v="15.77319"/>
    <n v="5.7655200000000004"/>
    <n v="40.795949999999998"/>
    <n v="14.74386"/>
    <n v="21.418389999999999"/>
    <s v="NA"/>
    <s v="NA"/>
    <s v="NA"/>
    <s v="NA"/>
    <s v="NA"/>
    <s v="NA"/>
    <s v="NA"/>
    <s v="NA"/>
    <s v="NA"/>
    <s v="NA"/>
    <s v="NA"/>
    <s v="NA"/>
    <s v="NA"/>
    <s v="NA"/>
    <s v="NA"/>
    <b v="1"/>
    <n v="24.482679999999998"/>
    <b v="0"/>
    <n v="0"/>
    <b v="0"/>
    <n v="0"/>
    <b v="1"/>
    <n v="7.0916839999999999"/>
    <b v="1"/>
    <n v="18.045480000000001"/>
    <b v="1"/>
    <n v="50.380159999999997"/>
    <b v="0"/>
    <n v="0"/>
    <b v="0"/>
    <n v="0"/>
    <n v="9.3966370000000001"/>
    <n v="20"/>
    <n v="9.3966370000000001"/>
    <n v="90.603359999999995"/>
    <n v="80"/>
    <n v="90.603359999999995"/>
    <n v="0"/>
    <n v="0"/>
    <n v="0"/>
    <n v="0"/>
    <n v="0"/>
    <n v="0"/>
    <n v="0"/>
    <n v="0"/>
    <n v="0"/>
    <n v="0"/>
    <n v="0"/>
    <n v="0"/>
    <n v="0"/>
    <n v="0"/>
    <n v="0"/>
    <n v="0"/>
    <n v="0"/>
    <n v="0"/>
    <n v="0"/>
    <n v="0"/>
    <n v="0"/>
    <n v="100"/>
    <n v="100"/>
    <n v="100"/>
    <n v="0"/>
    <n v="0"/>
    <n v="0"/>
    <n v="0"/>
    <n v="0"/>
    <n v="0"/>
    <n v="0"/>
    <n v="0"/>
    <n v="0"/>
    <b v="1"/>
    <n v="100"/>
    <b v="0"/>
    <n v="0"/>
    <b v="0"/>
    <n v="0"/>
    <b v="0"/>
    <n v="0"/>
    <b v="0"/>
    <n v="0"/>
    <b v="0"/>
    <n v="0"/>
    <n v="0"/>
    <n v="0"/>
    <n v="0"/>
    <n v="0"/>
    <n v="0"/>
    <n v="0"/>
    <n v="0"/>
    <n v="0"/>
    <n v="0"/>
    <n v="0"/>
    <n v="0"/>
    <n v="0"/>
    <n v="0"/>
    <n v="0"/>
    <n v="0"/>
    <n v="100"/>
    <n v="100"/>
    <n v="100"/>
    <n v="0"/>
    <n v="0"/>
    <n v="0"/>
    <n v="0"/>
    <n v="0"/>
    <n v="0"/>
    <n v="0"/>
    <n v="0"/>
    <n v="0"/>
    <s v="NA"/>
    <s v="NA"/>
    <s v="NA"/>
    <s v="NA"/>
    <s v="NA"/>
    <s v="NA"/>
    <s v="NA"/>
    <s v="NA"/>
    <s v="NA"/>
    <s v="NA"/>
    <s v="SZ Ducted"/>
    <s v="none"/>
    <s v="NA"/>
    <s v="N"/>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0"/>
    <b v="1"/>
    <b v="0"/>
    <b v="0"/>
    <b v="0"/>
    <b v="0"/>
    <b v="0"/>
    <n v="15.353999999999999"/>
    <n v="6"/>
    <n v="6"/>
    <n v="100"/>
    <n v="0"/>
    <n v="0"/>
    <n v="0"/>
    <n v="0"/>
    <n v="100"/>
    <n v="0"/>
    <n v="0"/>
    <s v="NA"/>
    <s v="NA"/>
    <s v="NA"/>
    <s v="NA"/>
    <s v="NA"/>
    <s v="NA"/>
    <s v="NA"/>
    <s v="NA"/>
    <s v="NA"/>
    <s v="NA"/>
    <s v="NA"/>
    <s v="NA"/>
    <s v="NA"/>
    <s v="NA"/>
    <s v="NA"/>
    <s v="NA"/>
    <s v="NA"/>
    <s v="NA"/>
    <s v="NA"/>
    <s v="NA"/>
    <n v="0"/>
    <n v="0"/>
    <n v="1"/>
    <n v="1"/>
    <n v="0"/>
    <n v="0"/>
    <n v="3"/>
    <b v="1"/>
    <b v="0"/>
    <b v="0"/>
    <b v="0"/>
    <b v="0"/>
    <b v="0"/>
    <n v="300"/>
    <s v="N"/>
    <s v="N"/>
    <s v="N"/>
    <s v="N"/>
    <s v="N"/>
    <s v="N"/>
    <s v="N"/>
    <s v="NA"/>
    <s v="NA"/>
    <s v="NA"/>
    <s v="NA"/>
    <s v="NA"/>
    <s v="NA"/>
    <s v="NA"/>
    <s v="NA"/>
    <n v="0"/>
    <n v="0"/>
    <n v="0"/>
    <x v="1"/>
    <s v="NA"/>
    <s v="NA"/>
    <n v="0"/>
    <n v="0"/>
    <n v="0"/>
    <s v="NA"/>
    <s v="NA"/>
    <s v="NA"/>
    <s v="NA"/>
    <s v="NA"/>
    <s v="NA"/>
    <n v="0"/>
    <n v="0"/>
    <n v="0"/>
    <n v="0"/>
    <n v="0"/>
    <n v="0"/>
    <n v="0"/>
    <n v="0"/>
    <n v="0"/>
    <n v="0"/>
    <n v="6.660291"/>
    <n v="5.3313090000000001"/>
    <s v="model"/>
    <n v="173167.6"/>
    <n v="138614"/>
    <s v="NA"/>
    <s v="NA"/>
    <s v="NA"/>
    <s v="NA"/>
    <s v="NA"/>
    <s v="NA"/>
    <s v="NA"/>
    <s v="NA"/>
    <s v="NA"/>
    <s v="NA"/>
    <s v="NA"/>
    <s v="NA"/>
    <s v="NA"/>
    <s v="NA"/>
    <s v="NA"/>
    <s v="NA"/>
    <s v="NA"/>
    <s v="NA"/>
    <s v="NA"/>
    <s v="NA"/>
    <s v="NA"/>
    <s v="NA"/>
    <s v="NA"/>
    <s v="NA"/>
    <n v="0.19781299999999999"/>
    <n v="0.17597599999999999"/>
    <s v="model"/>
    <n v="5143.13"/>
    <n v="4575.3850000000002"/>
    <s v="NA"/>
    <s v="NA"/>
    <s v="NA"/>
    <s v="NA"/>
    <s v="NA"/>
    <s v="NA"/>
    <s v="NA"/>
    <s v="NA"/>
    <s v="NA"/>
    <s v="NA"/>
    <s v="NA"/>
    <s v="NA"/>
    <s v="NA"/>
    <s v="NA"/>
    <s v="NA"/>
    <s v="NA"/>
    <s v="NA"/>
    <s v="NA"/>
    <s v="NA"/>
    <s v="NA"/>
    <s v="NA"/>
    <s v="NA"/>
    <s v="NA"/>
    <s v="NA"/>
  </r>
  <r>
    <x v="430"/>
    <x v="0"/>
    <s v="core"/>
    <x v="6"/>
    <x v="1"/>
    <s v="&lt;20,001"/>
    <s v="urban"/>
    <n v="24"/>
    <n v="702.05409999999995"/>
    <n v="2403131"/>
    <n v="2403131"/>
    <n v="2403131"/>
    <n v="2006"/>
    <n v="2006"/>
    <s v="2004-2013"/>
    <s v="F"/>
    <m/>
    <s v="Veterinarian Office/clinic"/>
    <m/>
    <s v="Other Health"/>
    <s v="Health Care - Outpatient"/>
    <s v="OtherHealth"/>
    <b v="0"/>
    <s v="Office"/>
    <n v="100"/>
    <s v="NA"/>
    <n v="0"/>
    <s v="NA"/>
    <n v="0"/>
    <n v="0"/>
    <n v="0"/>
    <n v="0"/>
    <n v="3423"/>
    <n v="3423"/>
    <n v="0"/>
    <x v="4"/>
    <n v="100"/>
    <n v="0"/>
    <n v="100"/>
    <n v="100"/>
    <n v="100"/>
    <n v="0"/>
    <n v="0"/>
    <n v="2"/>
    <n v="0"/>
    <n v="0"/>
    <s v="S"/>
    <n v="0"/>
    <n v="4300"/>
    <n v="393"/>
    <s v="&lt; 6000 HDD"/>
    <n v="100"/>
    <n v="0"/>
    <n v="0"/>
    <s v="No"/>
    <n v="60"/>
    <n v="67.5"/>
    <n v="72"/>
    <n v="67.5"/>
    <n v="1"/>
    <n v="0"/>
    <n v="0"/>
    <s v="60-79 Hrs/Wk"/>
    <n v="52"/>
    <b v="1"/>
    <b v="1"/>
    <b v="0"/>
    <b v="0"/>
    <b v="0"/>
    <b v="0"/>
    <b v="0"/>
    <b v="0"/>
    <b v="0"/>
    <s v="NA"/>
    <s v="NA"/>
    <s v="NA"/>
    <s v="NA"/>
    <s v="No"/>
    <s v="NA"/>
    <s v="NA"/>
    <s v="No"/>
    <s v="Yes"/>
    <n v="3"/>
    <n v="1"/>
    <s v="No"/>
    <s v="No"/>
    <s v="NA"/>
    <s v="NA"/>
    <s v="No"/>
    <s v="No"/>
    <s v="NA"/>
    <s v="NA"/>
    <s v="No"/>
    <s v="No"/>
    <s v="NA"/>
    <s v="NA"/>
    <s v="No"/>
    <s v="No"/>
    <s v="NA"/>
    <s v="NA"/>
    <s v="No"/>
    <s v="No"/>
    <s v="NA"/>
    <s v="NA"/>
    <s v="No"/>
    <s v="No"/>
    <s v="NA"/>
    <s v="NA"/>
    <s v="No"/>
    <n v="203"/>
    <n v="140"/>
    <n v="10"/>
    <n v="3430"/>
    <n v="20"/>
    <n v="0"/>
    <n v="0"/>
    <n v="0"/>
    <n v="0"/>
    <n v="57"/>
    <n v="43"/>
    <n v="0"/>
    <n v="0"/>
    <n v="0"/>
    <n v="100"/>
    <n v="0"/>
    <n v="0"/>
    <n v="0"/>
    <n v="686"/>
    <n v="0"/>
    <n v="100"/>
    <n v="0"/>
    <s v="S"/>
    <n v="10"/>
    <s v="Age of Building"/>
    <n v="100"/>
    <n v="0"/>
    <n v="0"/>
    <n v="0"/>
    <n v="75"/>
    <n v="0"/>
    <n v="0"/>
    <n v="25"/>
    <n v="0"/>
    <n v="1815.9929999999999"/>
    <n v="0"/>
    <n v="14"/>
    <n v="43"/>
    <n v="43"/>
    <b v="1"/>
    <n v="144"/>
    <n v="100"/>
    <n v="0"/>
    <n v="0"/>
    <n v="0"/>
    <n v="1.905945"/>
    <n v="1.905945"/>
    <s v="NA"/>
    <n v="0"/>
    <n v="6.1350000000000002E-2"/>
    <n v="6524.0510000000004"/>
    <s v="NA"/>
    <n v="0"/>
    <n v="210"/>
    <n v="8.9929590000000008"/>
    <n v="10.11722"/>
    <s v="Y"/>
    <n v="3"/>
    <n v="38.359529999999999"/>
    <n v="19.26221"/>
    <n v="40.472880000000004"/>
    <n v="53.192059999999998"/>
    <n v="57.859380000000002"/>
    <n v="56.122579999999999"/>
    <n v="0"/>
    <n v="0"/>
    <n v="0"/>
    <n v="3.8456920000000001"/>
    <n v="15.646000000000001"/>
    <n v="2.2571750000000002"/>
    <n v="0"/>
    <n v="0"/>
    <n v="0"/>
    <n v="0"/>
    <n v="0"/>
    <n v="0"/>
    <n v="0"/>
    <n v="0"/>
    <n v="0"/>
    <n v="4.6027170000000002"/>
    <n v="7.2324219999999997"/>
    <n v="1.1473660000000001"/>
    <n v="0"/>
    <n v="0"/>
    <n v="0"/>
    <n v="0"/>
    <n v="0"/>
    <n v="0"/>
    <n v="100"/>
    <n v="100"/>
    <n v="100"/>
    <n v="20.21"/>
    <n v="22.957689999999999"/>
    <n v="20.21"/>
    <n v="79.790000000000006"/>
    <n v="77.042310000000001"/>
    <n v="79.790000000000006"/>
    <n v="35"/>
    <n v="50"/>
    <n v="35"/>
    <n v="0"/>
    <n v="0"/>
    <n v="0"/>
    <n v="0"/>
    <n v="0"/>
    <n v="0"/>
    <n v="65"/>
    <n v="50"/>
    <n v="65"/>
    <n v="0"/>
    <n v="0"/>
    <n v="0"/>
    <n v="0"/>
    <n v="0"/>
    <n v="0"/>
    <s v="NA"/>
    <s v="NA"/>
    <s v="NA"/>
    <s v="NA"/>
    <s v="NA"/>
    <s v="NA"/>
    <n v="2.7689650000000001"/>
    <n v="6.25"/>
    <n v="2.7689650000000001"/>
    <n v="27.77618"/>
    <n v="39.583329999999997"/>
    <n v="27.77618"/>
    <n v="69.454859999999996"/>
    <n v="54.166670000000003"/>
    <n v="69.454859999999996"/>
    <n v="0"/>
    <n v="0"/>
    <n v="0"/>
    <s v="NA"/>
    <s v="NA"/>
    <s v="NA"/>
    <s v="NA"/>
    <s v="NA"/>
    <s v="NA"/>
    <s v="NA"/>
    <s v="NA"/>
    <s v="NA"/>
    <s v="NA"/>
    <s v="NA"/>
    <s v="NA"/>
    <n v="0"/>
    <n v="0"/>
    <n v="0"/>
    <n v="91.551590000000004"/>
    <n v="77.121579999999994"/>
    <n v="96.595460000000003"/>
    <n v="3.76898"/>
    <n v="7.20817"/>
    <n v="1.2019629999999999"/>
    <n v="0"/>
    <n v="0"/>
    <n v="0"/>
    <n v="4.6794289999999998"/>
    <n v="15.670249999999999"/>
    <n v="2.2025779999999999"/>
    <s v="NA"/>
    <s v="NA"/>
    <s v="NA"/>
    <s v="NA"/>
    <s v="NA"/>
    <s v="NA"/>
    <s v="NA"/>
    <s v="NA"/>
    <s v="NA"/>
    <s v="NA"/>
    <s v="NA"/>
    <s v="NA"/>
    <s v="NA"/>
    <s v="NA"/>
    <s v="NA"/>
    <b v="0"/>
    <n v="0"/>
    <b v="0"/>
    <n v="0"/>
    <b v="0"/>
    <n v="0"/>
    <b v="1"/>
    <n v="0.77721399999999996"/>
    <b v="1"/>
    <n v="99.222790000000003"/>
    <b v="0"/>
    <n v="0"/>
    <b v="0"/>
    <n v="0"/>
    <b v="0"/>
    <n v="0"/>
    <n v="0"/>
    <n v="0"/>
    <n v="0"/>
    <n v="0"/>
    <n v="0"/>
    <n v="0"/>
    <n v="0"/>
    <n v="0"/>
    <n v="0"/>
    <n v="100"/>
    <n v="100"/>
    <n v="100"/>
    <n v="0"/>
    <n v="0"/>
    <n v="0"/>
    <n v="0"/>
    <n v="0"/>
    <n v="0"/>
    <n v="0"/>
    <n v="0"/>
    <n v="0"/>
    <n v="50"/>
    <n v="70"/>
    <n v="70.189490000000006"/>
    <n v="0"/>
    <n v="0"/>
    <n v="0"/>
    <n v="0"/>
    <n v="0"/>
    <n v="0"/>
    <n v="0"/>
    <n v="0"/>
    <n v="0"/>
    <n v="50"/>
    <n v="30"/>
    <n v="29.810510000000001"/>
    <n v="0"/>
    <n v="0"/>
    <n v="0"/>
    <b v="0"/>
    <n v="0"/>
    <b v="1"/>
    <n v="85.714290000000005"/>
    <b v="0"/>
    <n v="0"/>
    <b v="1"/>
    <n v="14.2857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150"/>
    <n v="9"/>
    <n v="9"/>
    <n v="100"/>
    <n v="0"/>
    <n v="0"/>
    <n v="0"/>
    <n v="0"/>
    <n v="0"/>
    <n v="100"/>
    <n v="0"/>
    <s v="NA"/>
    <s v="NA"/>
    <s v="NA"/>
    <s v="NA"/>
    <s v="NA"/>
    <s v="NA"/>
    <s v="NA"/>
    <s v="NA"/>
    <s v="NA"/>
    <s v="NA"/>
    <s v="NA"/>
    <s v="NA"/>
    <s v="NA"/>
    <s v="NA"/>
    <s v="NA"/>
    <s v="NA"/>
    <s v="NA"/>
    <s v="NA"/>
    <s v="NA"/>
    <s v="NA"/>
    <n v="0"/>
    <n v="0"/>
    <n v="0"/>
    <n v="0"/>
    <n v="0"/>
    <n v="0"/>
    <n v="0"/>
    <b v="0"/>
    <b v="0"/>
    <b v="0"/>
    <b v="0"/>
    <b v="1"/>
    <b v="0"/>
    <n v="300"/>
    <s v="N"/>
    <s v="N"/>
    <s v="N"/>
    <s v="N"/>
    <s v="N"/>
    <s v="G"/>
    <s v="G"/>
    <s v="NA"/>
    <s v="NA"/>
    <s v="NA"/>
    <b v="1"/>
    <s v="S"/>
    <n v="100"/>
    <n v="1"/>
    <n v="0"/>
    <n v="0"/>
    <n v="0"/>
    <n v="0"/>
    <x v="0"/>
    <n v="0"/>
    <s v="N"/>
    <n v="0"/>
    <n v="0"/>
    <n v="0"/>
    <b v="0"/>
    <b v="0"/>
    <s v="None"/>
    <b v="0"/>
    <b v="0"/>
    <s v="None"/>
    <n v="0"/>
    <n v="6"/>
    <n v="0"/>
    <n v="1"/>
    <n v="3"/>
    <n v="1"/>
    <n v="0"/>
    <n v="0"/>
    <n v="0"/>
    <n v="0"/>
    <n v="15.23165"/>
    <n v="15.28363"/>
    <s v="actual"/>
    <n v="52137.93"/>
    <n v="52315.85"/>
    <n v="4180.0789999999997"/>
    <n v="3839.23"/>
    <n v="4108.7929999999997"/>
    <n v="3819.53"/>
    <n v="4055.8150000000001"/>
    <n v="4678.3450000000003"/>
    <n v="5170.8320000000003"/>
    <n v="5445.2849999999999"/>
    <n v="4698.09"/>
    <n v="4206.9660000000003"/>
    <n v="3874.7930000000001"/>
    <n v="4060.1759999999999"/>
    <n v="4139.2550000000001"/>
    <n v="3738.6819999999998"/>
    <n v="4139.2550000000001"/>
    <n v="4005.73"/>
    <n v="4266.7669999999998"/>
    <n v="4379.1610000000001"/>
    <n v="5305.0870000000004"/>
    <n v="5377.951"/>
    <n v="4652.4030000000002"/>
    <n v="4166.5789999999997"/>
    <n v="4005.73"/>
    <n v="4139.2550000000001"/>
    <n v="0.323633"/>
    <n v="0.34501500000000002"/>
    <s v="actual"/>
    <n v="1107.7940000000001"/>
    <n v="1180.9849999999999"/>
    <n v="233.54769999999999"/>
    <n v="161.20689999999999"/>
    <n v="98.73563"/>
    <n v="62.440480000000001"/>
    <n v="33.044370000000001"/>
    <n v="20.027059999999999"/>
    <n v="18.791129999999999"/>
    <n v="22.963640000000002"/>
    <n v="24.583909999999999"/>
    <n v="43.034480000000002"/>
    <n v="125.3574"/>
    <n v="264.06150000000002"/>
    <n v="203.51400000000001"/>
    <n v="159.29570000000001"/>
    <n v="144.1901"/>
    <n v="105.7394"/>
    <n v="65.366159999999994"/>
    <n v="28.563359999999999"/>
    <n v="8.7887269999999997"/>
    <n v="7.4154879999999999"/>
    <n v="24.443650000000002"/>
    <n v="81.295720000000003"/>
    <n v="151.60550000000001"/>
    <n v="200.76750000000001"/>
  </r>
  <r>
    <x v="431"/>
    <x v="2"/>
    <s v="core"/>
    <x v="8"/>
    <x v="0"/>
    <s v="100,001+"/>
    <s v="urban"/>
    <n v="3"/>
    <n v="21.175190000000001"/>
    <n v="3593536"/>
    <n v="3593536"/>
    <n v="3593536"/>
    <n v="1987"/>
    <n v="1987"/>
    <s v="1981-2003"/>
    <s v="F"/>
    <m/>
    <s v="Dept. Store W/ Grocery"/>
    <m/>
    <s v="Grocery"/>
    <s v="Mercantile - Retail"/>
    <s v="High End"/>
    <b v="0"/>
    <s v="Sales"/>
    <n v="94"/>
    <s v="Storage - Low Bay"/>
    <n v="4"/>
    <s v="Kitchen"/>
    <n v="2"/>
    <n v="0"/>
    <n v="0"/>
    <n v="0"/>
    <n v="169705"/>
    <n v="169705"/>
    <n v="0"/>
    <x v="3"/>
    <n v="100"/>
    <n v="0"/>
    <n v="0"/>
    <n v="100"/>
    <n v="0"/>
    <n v="0"/>
    <n v="0"/>
    <n v="1"/>
    <n v="0"/>
    <n v="200"/>
    <s v="S"/>
    <n v="0"/>
    <n v="4624"/>
    <n v="219"/>
    <s v="&lt; 6000 HDD"/>
    <n v="100"/>
    <n v="0"/>
    <n v="0"/>
    <s v="Yes"/>
    <n v="112"/>
    <n v="168"/>
    <n v="168"/>
    <n v="168"/>
    <n v="1"/>
    <n v="1"/>
    <n v="0"/>
    <s v="80-119 Hrs/Wk"/>
    <n v="52"/>
    <b v="1"/>
    <b v="1"/>
    <b v="1"/>
    <b v="0"/>
    <b v="0"/>
    <b v="0"/>
    <b v="0"/>
    <b v="0"/>
    <b v="0"/>
    <b v="1"/>
    <b v="0"/>
    <b v="0"/>
    <n v="150"/>
    <s v="Yes"/>
    <n v="11"/>
    <n v="100"/>
    <s v="Yes"/>
    <s v="Yes"/>
    <n v="11"/>
    <n v="100"/>
    <s v="Yes"/>
    <s v="Yes"/>
    <n v="11"/>
    <n v="100"/>
    <s v="No"/>
    <s v="No"/>
    <s v="NA"/>
    <s v="NA"/>
    <s v="No"/>
    <s v="Yes"/>
    <n v="11"/>
    <n v="100"/>
    <s v="Yes"/>
    <s v="Yes"/>
    <n v="11"/>
    <n v="80"/>
    <s v="Yes"/>
    <s v="No"/>
    <s v="NA"/>
    <s v="NA"/>
    <s v="No"/>
    <s v="No"/>
    <s v="NA"/>
    <s v="NA"/>
    <s v="No"/>
    <n v="1648"/>
    <n v="0"/>
    <n v="18"/>
    <n v="29664"/>
    <n v="25"/>
    <n v="0"/>
    <n v="100"/>
    <n v="0"/>
    <n v="0"/>
    <n v="0"/>
    <n v="0"/>
    <n v="0"/>
    <n v="0"/>
    <n v="100"/>
    <n v="0"/>
    <n v="0"/>
    <n v="0"/>
    <n v="0"/>
    <n v="7416"/>
    <n v="0"/>
    <n v="100"/>
    <n v="0"/>
    <s v="P"/>
    <n v="0"/>
    <s v="Age of Building"/>
    <n v="100"/>
    <n v="0"/>
    <n v="0"/>
    <n v="0"/>
    <n v="0"/>
    <n v="0"/>
    <n v="100"/>
    <n v="0"/>
    <n v="0"/>
    <n v="100000"/>
    <n v="100"/>
    <n v="0"/>
    <n v="0"/>
    <n v="0"/>
    <b v="0"/>
    <n v="0"/>
    <n v="100"/>
    <n v="0"/>
    <n v="0"/>
    <n v="0"/>
    <n v="1.1445810000000001"/>
    <n v="1.1445810000000001"/>
    <s v="NA"/>
    <n v="5.9892000000000001E-2"/>
    <n v="5.6391999999999998E-2"/>
    <n v="194241.1"/>
    <s v="NA"/>
    <n v="10164"/>
    <n v="9570"/>
    <n v="34.969160000000002"/>
    <n v="37.046700000000001"/>
    <s v="Y"/>
    <n v="50"/>
    <n v="8.8236129999999999"/>
    <n v="3.1858810000000002"/>
    <n v="8.8236129999999999"/>
    <n v="91.176389999999998"/>
    <n v="96.548630000000003"/>
    <n v="91.176389999999998"/>
    <n v="0"/>
    <n v="0"/>
    <n v="0"/>
    <n v="0"/>
    <n v="0"/>
    <n v="0"/>
    <n v="0"/>
    <n v="0"/>
    <n v="0"/>
    <n v="0"/>
    <n v="0"/>
    <n v="0"/>
    <n v="0"/>
    <n v="0"/>
    <n v="0"/>
    <n v="0"/>
    <n v="0"/>
    <n v="0"/>
    <n v="0"/>
    <n v="0.26549"/>
    <n v="0"/>
    <n v="94.806330000000003"/>
    <n v="96.825180000000003"/>
    <n v="94.806330000000003"/>
    <n v="5.1936660000000003"/>
    <n v="3.1748150000000002"/>
    <n v="5.1936660000000003"/>
    <s v="NA"/>
    <s v="NA"/>
    <s v="NA"/>
    <s v="NA"/>
    <s v="NA"/>
    <s v="NA"/>
    <s v="NA"/>
    <s v="NA"/>
    <s v="NA"/>
    <s v="NA"/>
    <s v="NA"/>
    <s v="NA"/>
    <s v="NA"/>
    <s v="NA"/>
    <s v="NA"/>
    <s v="NA"/>
    <s v="NA"/>
    <s v="NA"/>
    <s v="NA"/>
    <s v="NA"/>
    <s v="NA"/>
    <s v="NA"/>
    <s v="NA"/>
    <s v="NA"/>
    <s v="NA"/>
    <s v="NA"/>
    <s v="NA"/>
    <s v="NA"/>
    <s v="NA"/>
    <s v="NA"/>
    <n v="0"/>
    <n v="0"/>
    <n v="0"/>
    <n v="9.3163339999999994"/>
    <n v="12.4238"/>
    <n v="9.3163339999999994"/>
    <n v="87.706320000000005"/>
    <n v="85.488690000000005"/>
    <n v="87.706320000000005"/>
    <n v="2.9773429999999999"/>
    <n v="2.0875029999999999"/>
    <n v="2.9773429999999999"/>
    <s v="NA"/>
    <s v="NA"/>
    <s v="NA"/>
    <s v="NA"/>
    <s v="NA"/>
    <s v="NA"/>
    <s v="NA"/>
    <s v="NA"/>
    <s v="NA"/>
    <s v="NA"/>
    <s v="NA"/>
    <s v="NA"/>
    <n v="10.511670000000001"/>
    <n v="3.9280539999999999"/>
    <n v="10.511670000000001"/>
    <n v="89.488330000000005"/>
    <n v="95.806460000000001"/>
    <n v="89.488330000000005"/>
    <n v="0"/>
    <n v="0"/>
    <n v="0"/>
    <n v="0"/>
    <n v="0.26549"/>
    <n v="0"/>
    <n v="0"/>
    <n v="0"/>
    <n v="0"/>
    <n v="83.941109999999995"/>
    <n v="81.105819999999994"/>
    <n v="83.941109999999995"/>
    <n v="16.058890000000002"/>
    <n v="18.894179999999999"/>
    <n v="16.058890000000002"/>
    <n v="0"/>
    <n v="0"/>
    <n v="0"/>
    <n v="0"/>
    <n v="0"/>
    <n v="0"/>
    <n v="0"/>
    <n v="0"/>
    <n v="0"/>
    <b v="0"/>
    <n v="0"/>
    <b v="0"/>
    <n v="0"/>
    <b v="0"/>
    <n v="0"/>
    <b v="0"/>
    <n v="0"/>
    <b v="1"/>
    <n v="100"/>
    <b v="0"/>
    <n v="0"/>
    <b v="0"/>
    <n v="0"/>
    <b v="0"/>
    <n v="0"/>
    <n v="12.225709999999999"/>
    <n v="78.787880000000001"/>
    <n v="100"/>
    <n v="87.774289999999993"/>
    <n v="21.212119999999999"/>
    <n v="0"/>
    <n v="0"/>
    <n v="0"/>
    <n v="0"/>
    <n v="0"/>
    <n v="0"/>
    <n v="0"/>
    <n v="0"/>
    <n v="0"/>
    <n v="0"/>
    <n v="0"/>
    <n v="0"/>
    <n v="0"/>
    <n v="0"/>
    <n v="0"/>
    <n v="0"/>
    <n v="0"/>
    <n v="0"/>
    <n v="0"/>
    <n v="0"/>
    <n v="0"/>
    <n v="0"/>
    <n v="0"/>
    <n v="0"/>
    <n v="0"/>
    <n v="12.225709999999999"/>
    <n v="78.787880000000001"/>
    <n v="100"/>
    <n v="0"/>
    <n v="0"/>
    <n v="0"/>
    <n v="87.774289999999993"/>
    <n v="21.212119999999999"/>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Discharge Damper"/>
    <s v="N"/>
    <s v="N"/>
    <s v="NA"/>
    <s v="NA"/>
    <n v="0"/>
    <n v="100"/>
    <s v="Furnace"/>
    <s v="Natural Gas"/>
    <s v="None"/>
    <s v="20+ Years"/>
    <s v="Furnace"/>
    <s v="Natural Gas"/>
    <s v="None"/>
    <s v="20+ Years"/>
    <s v="NA"/>
    <s v="NA"/>
    <s v="NA"/>
    <s v="NA"/>
    <s v="NA"/>
    <s v="NA"/>
    <s v="NA"/>
    <s v="NA"/>
    <s v="DX - Air"/>
    <s v="20+ Years"/>
    <s v="DX - Air"/>
    <s v="20+ Years"/>
    <s v="NA"/>
    <s v="NA"/>
    <s v="NA"/>
    <s v="NA"/>
    <s v="NA"/>
    <s v="NA"/>
    <s v="NA"/>
    <b v="1"/>
    <b v="0"/>
    <b v="0"/>
    <b v="0"/>
    <b v="0"/>
    <b v="0"/>
    <b v="0"/>
    <b v="0"/>
    <b v="0"/>
    <b v="1"/>
    <b v="0"/>
    <n v="922.04169999999999"/>
    <n v="11"/>
    <n v="11"/>
    <n v="17.93346"/>
    <n v="0"/>
    <n v="0"/>
    <n v="0"/>
    <n v="82.066540000000003"/>
    <n v="1.6652169999999999"/>
    <n v="16.268239999999999"/>
    <n v="82.066540000000003"/>
    <n v="98.63946"/>
    <n v="0"/>
    <n v="1.360544"/>
    <s v="Non-VSD"/>
    <s v="No"/>
    <s v="Domestic Water Heating"/>
    <s v="Air-cooled"/>
    <s v="No"/>
    <s v="Electronically Commutated"/>
    <b v="1"/>
    <n v="762"/>
    <n v="40.944879999999998"/>
    <s v="LED"/>
    <b v="1"/>
    <n v="5328"/>
    <s v="T8"/>
    <b v="1"/>
    <n v="640"/>
    <n v="100"/>
    <s v="LED"/>
    <n v="0"/>
    <n v="0"/>
    <n v="5"/>
    <n v="1"/>
    <n v="0"/>
    <n v="1"/>
    <n v="0"/>
    <b v="0"/>
    <b v="0"/>
    <b v="0"/>
    <b v="0"/>
    <b v="1"/>
    <b v="0"/>
    <n v="2700"/>
    <s v="E"/>
    <s v="E"/>
    <s v="E"/>
    <s v="E"/>
    <s v="E"/>
    <s v="G"/>
    <s v="N"/>
    <n v="1"/>
    <n v="1"/>
    <n v="1"/>
    <s v="NA"/>
    <s v="NA"/>
    <s v="NA"/>
    <s v="NA"/>
    <s v="NA"/>
    <n v="0"/>
    <n v="0"/>
    <n v="0"/>
    <x v="1"/>
    <s v="NA"/>
    <s v="NA"/>
    <n v="0"/>
    <n v="0"/>
    <n v="0"/>
    <s v="NA"/>
    <s v="NA"/>
    <s v="NA"/>
    <s v="NA"/>
    <s v="NA"/>
    <s v="NA"/>
    <n v="34"/>
    <n v="0"/>
    <n v="0"/>
    <n v="0"/>
    <n v="0"/>
    <n v="20"/>
    <n v="0"/>
    <n v="0"/>
    <n v="0"/>
    <n v="0"/>
    <n v="21.92511"/>
    <n v="23.439959999999999"/>
    <s v="actual"/>
    <n v="3720800"/>
    <n v="3977878"/>
    <n v="286253.40000000002"/>
    <n v="264378"/>
    <n v="297393.5"/>
    <n v="296210.7"/>
    <n v="321096.09999999998"/>
    <n v="323364.8"/>
    <n v="358801.7"/>
    <n v="355384.9"/>
    <n v="330200"/>
    <n v="305963.40000000002"/>
    <n v="289935.5"/>
    <n v="291817.7"/>
    <n v="333065.3"/>
    <n v="300833.2"/>
    <n v="333065.3"/>
    <n v="322321.3"/>
    <n v="333836.59999999998"/>
    <n v="327206"/>
    <n v="353889.6"/>
    <n v="355689.2"/>
    <n v="329519.8"/>
    <n v="333065.3"/>
    <n v="322321.3"/>
    <n v="333065.3"/>
    <n v="0.195771"/>
    <n v="0.12323000000000001"/>
    <s v="model"/>
    <n v="33223.31"/>
    <n v="20912.810000000001"/>
    <s v="NA"/>
    <s v="NA"/>
    <s v="NA"/>
    <s v="NA"/>
    <s v="NA"/>
    <s v="NA"/>
    <s v="NA"/>
    <s v="NA"/>
    <s v="NA"/>
    <s v="NA"/>
    <s v="NA"/>
    <s v="NA"/>
    <s v="NA"/>
    <s v="NA"/>
    <s v="NA"/>
    <s v="NA"/>
    <s v="NA"/>
    <s v="NA"/>
    <s v="NA"/>
    <s v="NA"/>
    <s v="NA"/>
    <s v="NA"/>
    <s v="NA"/>
    <s v="NA"/>
  </r>
  <r>
    <x v="432"/>
    <x v="0"/>
    <s v="core"/>
    <x v="10"/>
    <x v="0"/>
    <s v="&lt;50,001"/>
    <s v="urban"/>
    <n v="43"/>
    <n v="121.3698"/>
    <n v="2273985"/>
    <n v="2273985"/>
    <n v="2273985"/>
    <n v="1995"/>
    <n v="1995"/>
    <s v="1981-2003"/>
    <s v="F"/>
    <m/>
    <s v="Assisted Living"/>
    <m/>
    <s v="Hotel-Motel"/>
    <s v="Lodging"/>
    <s v="Lodging"/>
    <b v="0"/>
    <s v="Guest Room"/>
    <n v="50"/>
    <s v="NA"/>
    <n v="0"/>
    <s v="NA"/>
    <n v="0"/>
    <n v="50"/>
    <n v="0"/>
    <n v="0"/>
    <n v="18736"/>
    <n v="18736"/>
    <n v="0"/>
    <x v="0"/>
    <n v="100"/>
    <n v="0"/>
    <n v="50"/>
    <n v="100"/>
    <n v="50"/>
    <n v="0"/>
    <n v="0"/>
    <n v="1"/>
    <n v="0"/>
    <n v="10"/>
    <s v="S"/>
    <n v="0"/>
    <n v="4856"/>
    <n v="205"/>
    <s v="&lt; 6000 HDD"/>
    <n v="100"/>
    <n v="0"/>
    <n v="0"/>
    <s v="Yes"/>
    <n v="168"/>
    <n v="168"/>
    <n v="84"/>
    <n v="84"/>
    <n v="1"/>
    <n v="1"/>
    <n v="1"/>
    <s v="120-168 Hrs/Wk"/>
    <n v="52"/>
    <b v="1"/>
    <b v="1"/>
    <b v="0"/>
    <b v="1"/>
    <b v="0"/>
    <b v="0"/>
    <b v="0"/>
    <b v="0"/>
    <b v="0"/>
    <s v="NA"/>
    <s v="NA"/>
    <s v="NA"/>
    <s v="NA"/>
    <s v="No"/>
    <s v="NA"/>
    <s v="NA"/>
    <s v="Unknown"/>
    <s v="No"/>
    <s v="NA"/>
    <s v="NA"/>
    <s v="Yes"/>
    <s v="No"/>
    <s v="NA"/>
    <s v="NA"/>
    <s v="Unknown"/>
    <s v="No"/>
    <s v="NA"/>
    <s v="NA"/>
    <s v="Unknown"/>
    <s v="No"/>
    <s v="NA"/>
    <s v="NA"/>
    <s v="Unknown"/>
    <s v="No"/>
    <s v="NA"/>
    <s v="NA"/>
    <s v="No"/>
    <s v="No"/>
    <s v="NA"/>
    <s v="NA"/>
    <s v="Unknown"/>
    <s v="No"/>
    <s v="NA"/>
    <s v="NA"/>
    <s v="Unknown"/>
    <n v="888"/>
    <n v="888"/>
    <n v="8"/>
    <n v="7104"/>
    <n v="35"/>
    <n v="0"/>
    <n v="0"/>
    <n v="0"/>
    <n v="100"/>
    <n v="0"/>
    <n v="0"/>
    <n v="0"/>
    <n v="0"/>
    <n v="0"/>
    <n v="100"/>
    <n v="0"/>
    <n v="0"/>
    <n v="0"/>
    <n v="2486.4"/>
    <n v="0"/>
    <n v="100"/>
    <n v="0"/>
    <s v="P"/>
    <n v="50"/>
    <s v="Age of Building"/>
    <n v="100"/>
    <n v="0"/>
    <n v="0"/>
    <n v="0"/>
    <n v="0"/>
    <n v="0"/>
    <n v="0"/>
    <n v="100"/>
    <n v="0"/>
    <n v="18736"/>
    <n v="0"/>
    <n v="100"/>
    <n v="0"/>
    <n v="0"/>
    <b v="0"/>
    <n v="0"/>
    <n v="100"/>
    <n v="0"/>
    <n v="0"/>
    <n v="0"/>
    <n v="0.80572100000000002"/>
    <n v="0.80572100000000002"/>
    <s v="NA"/>
    <n v="0"/>
    <n v="4.0030000000000003E-2"/>
    <n v="15095.99"/>
    <s v="NA"/>
    <n v="0"/>
    <n v="750"/>
    <n v="7.6203010000000004"/>
    <n v="8.1147159999999996"/>
    <s v="Y"/>
    <n v="20"/>
    <n v="0"/>
    <n v="0"/>
    <n v="0"/>
    <n v="18.826339999999998"/>
    <n v="18.248860000000001"/>
    <n v="32.94641"/>
    <n v="5.5780859999999999"/>
    <n v="9.1693460000000009"/>
    <n v="9.7617449999999995"/>
    <n v="45.184330000000003"/>
    <n v="60.979259999999996"/>
    <n v="43.987560000000002"/>
    <n v="0"/>
    <n v="0"/>
    <n v="0"/>
    <n v="0"/>
    <n v="0"/>
    <n v="0"/>
    <n v="0.528644"/>
    <n v="2.433182"/>
    <n v="0.94885699999999995"/>
    <n v="29.8826"/>
    <n v="9.1693460000000009"/>
    <n v="12.35543"/>
    <n v="0"/>
    <n v="0"/>
    <n v="0"/>
    <n v="0"/>
    <n v="0"/>
    <n v="0"/>
    <n v="100"/>
    <n v="100"/>
    <n v="100"/>
    <n v="68.235259999999997"/>
    <n v="66.582250000000002"/>
    <n v="68.235259999999997"/>
    <n v="31.76474"/>
    <n v="33.417749999999998"/>
    <n v="31.76474"/>
    <n v="0"/>
    <n v="0"/>
    <n v="0"/>
    <n v="100"/>
    <n v="100"/>
    <n v="100"/>
    <n v="0"/>
    <n v="0"/>
    <n v="0"/>
    <n v="0"/>
    <n v="0"/>
    <n v="0"/>
    <n v="0"/>
    <n v="0"/>
    <n v="0"/>
    <n v="0"/>
    <n v="0"/>
    <n v="0"/>
    <s v="NA"/>
    <s v="NA"/>
    <s v="NA"/>
    <s v="NA"/>
    <s v="NA"/>
    <s v="NA"/>
    <n v="33.69603"/>
    <n v="50"/>
    <n v="33.69603"/>
    <n v="66.303970000000007"/>
    <n v="50"/>
    <n v="66.303970000000007"/>
    <n v="0"/>
    <n v="0"/>
    <n v="0"/>
    <n v="0"/>
    <n v="0"/>
    <n v="0"/>
    <n v="100"/>
    <n v="100"/>
    <n v="100"/>
    <n v="0"/>
    <n v="0"/>
    <n v="0"/>
    <n v="0"/>
    <n v="0"/>
    <n v="0"/>
    <n v="0"/>
    <n v="0"/>
    <n v="0"/>
    <n v="0"/>
    <n v="0"/>
    <n v="0"/>
    <n v="24.404419999999998"/>
    <n v="27.418209999999998"/>
    <n v="42.708150000000003"/>
    <n v="30.70861"/>
    <n v="11.60253"/>
    <n v="13.159549999999999"/>
    <n v="0"/>
    <n v="0"/>
    <n v="0"/>
    <n v="44.886969999999998"/>
    <n v="60.979259999999996"/>
    <n v="44.132289999999998"/>
    <s v="NA"/>
    <s v="NA"/>
    <s v="NA"/>
    <s v="NA"/>
    <s v="NA"/>
    <s v="NA"/>
    <s v="NA"/>
    <s v="NA"/>
    <s v="NA"/>
    <s v="NA"/>
    <s v="NA"/>
    <s v="NA"/>
    <s v="NA"/>
    <s v="NA"/>
    <s v="NA"/>
    <b v="0"/>
    <n v="0"/>
    <b v="0"/>
    <n v="0"/>
    <b v="0"/>
    <n v="0"/>
    <b v="1"/>
    <n v="0.639656"/>
    <b v="1"/>
    <n v="99.360339999999994"/>
    <b v="0"/>
    <n v="0"/>
    <b v="0"/>
    <n v="0"/>
    <b v="0"/>
    <n v="0"/>
    <n v="0"/>
    <n v="0"/>
    <n v="0"/>
    <n v="0"/>
    <n v="0"/>
    <n v="0"/>
    <n v="0"/>
    <n v="0"/>
    <n v="0"/>
    <n v="100"/>
    <n v="100"/>
    <n v="100"/>
    <n v="0"/>
    <n v="0"/>
    <n v="0"/>
    <n v="0"/>
    <n v="0"/>
    <n v="0"/>
    <n v="0"/>
    <n v="0"/>
    <n v="0"/>
    <n v="10"/>
    <n v="33.333329999999997"/>
    <n v="20.736429999999999"/>
    <n v="0"/>
    <n v="0"/>
    <n v="0"/>
    <n v="0"/>
    <n v="0"/>
    <n v="0"/>
    <n v="0"/>
    <n v="0"/>
    <n v="0"/>
    <n v="90"/>
    <n v="66.666669999999996"/>
    <n v="79.26357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50"/>
    <n v="0"/>
    <s v="Electric Resistance"/>
    <s v="Electricity"/>
    <s v="None"/>
    <s v="NA"/>
    <s v="Furnace"/>
    <s v="Propane"/>
    <s v="None"/>
    <s v="NA"/>
    <s v="NA"/>
    <s v="NA"/>
    <s v="NA"/>
    <s v="NA"/>
    <s v="NA"/>
    <s v="NA"/>
    <s v="NA"/>
    <s v="NA"/>
    <s v="DX - Air"/>
    <s v="NA"/>
    <s v="DX - Air"/>
    <s v="NA"/>
    <s v="NA"/>
    <s v="NA"/>
    <s v="NA"/>
    <s v="NA"/>
    <s v="NA"/>
    <s v="NA"/>
    <s v="NA"/>
    <b v="0"/>
    <b v="0"/>
    <b v="0"/>
    <b v="0"/>
    <b v="1"/>
    <b v="0"/>
    <b v="0"/>
    <b v="0"/>
    <b v="0"/>
    <b v="0"/>
    <b v="0"/>
    <n v="554.79999999999995"/>
    <s v="NA"/>
    <s v="NA"/>
    <n v="100"/>
    <n v="0"/>
    <n v="0"/>
    <n v="0"/>
    <n v="0"/>
    <n v="0"/>
    <n v="0"/>
    <n v="100"/>
    <s v="NA"/>
    <s v="NA"/>
    <s v="NA"/>
    <s v="NA"/>
    <s v="NA"/>
    <s v="NA"/>
    <s v="NA"/>
    <s v="NA"/>
    <s v="NA"/>
    <s v="NA"/>
    <s v="NA"/>
    <s v="NA"/>
    <s v="NA"/>
    <s v="NA"/>
    <s v="NA"/>
    <s v="NA"/>
    <s v="NA"/>
    <s v="NA"/>
    <s v="NA"/>
    <s v="NA"/>
    <n v="0"/>
    <n v="0"/>
    <s v="NA"/>
    <n v="0"/>
    <n v="2"/>
    <n v="0"/>
    <n v="1"/>
    <b v="0"/>
    <b v="0"/>
    <b v="0"/>
    <b v="1"/>
    <b v="0"/>
    <b v="0"/>
    <n v="904"/>
    <s v="N"/>
    <s v="N"/>
    <s v="N"/>
    <s v="G"/>
    <s v="G"/>
    <s v="N"/>
    <s v="N"/>
    <s v="NA"/>
    <s v="NA"/>
    <s v="NA"/>
    <b v="1"/>
    <s v="S"/>
    <n v="100"/>
    <n v="0"/>
    <n v="3"/>
    <n v="30"/>
    <n v="43"/>
    <n v="100"/>
    <x v="0"/>
    <n v="0"/>
    <s v="N"/>
    <n v="0"/>
    <n v="0"/>
    <n v="0"/>
    <b v="0"/>
    <b v="0"/>
    <s v="None"/>
    <b v="0"/>
    <b v="0"/>
    <s v="None"/>
    <n v="0"/>
    <n v="0"/>
    <n v="0"/>
    <n v="0"/>
    <n v="0"/>
    <n v="15"/>
    <n v="0"/>
    <n v="0"/>
    <n v="0"/>
    <n v="0"/>
    <n v="12.20491"/>
    <n v="12.25417"/>
    <s v="actual"/>
    <n v="228671.2"/>
    <n v="229594.1"/>
    <n v="28124.49"/>
    <n v="22675.51"/>
    <n v="20863.8"/>
    <n v="16923.03"/>
    <n v="15268"/>
    <n v="14796"/>
    <n v="16821.330000000002"/>
    <n v="17242.669999999998"/>
    <n v="15857.14"/>
    <n v="16393.89"/>
    <n v="19998.38"/>
    <n v="23706.98"/>
    <n v="26194.61"/>
    <n v="21985.97"/>
    <n v="21955.85"/>
    <n v="18671.34"/>
    <n v="16247.6"/>
    <n v="13588.13"/>
    <n v="15136.99"/>
    <n v="15055.48"/>
    <n v="14282.83"/>
    <n v="18083.900000000001"/>
    <n v="22217.22"/>
    <n v="26174.23"/>
    <n v="0.37190800000000002"/>
    <n v="3.4312000000000002E-2"/>
    <s v="model"/>
    <n v="6968.0709999999999"/>
    <n v="642.86890000000005"/>
    <s v="NA"/>
    <s v="NA"/>
    <s v="NA"/>
    <s v="NA"/>
    <s v="NA"/>
    <s v="NA"/>
    <s v="NA"/>
    <s v="NA"/>
    <s v="NA"/>
    <s v="NA"/>
    <s v="NA"/>
    <s v="NA"/>
    <s v="NA"/>
    <s v="NA"/>
    <s v="NA"/>
    <s v="NA"/>
    <s v="NA"/>
    <s v="NA"/>
    <s v="NA"/>
    <s v="NA"/>
    <s v="NA"/>
    <s v="NA"/>
    <s v="NA"/>
    <s v="NA"/>
  </r>
  <r>
    <x v="433"/>
    <x v="2"/>
    <s v="core"/>
    <x v="9"/>
    <x v="1"/>
    <s v="All Sizes"/>
    <s v="urban"/>
    <n v="38"/>
    <n v="194.7627"/>
    <n v="6316740"/>
    <n v="6316740"/>
    <n v="1389683"/>
    <n v="2005"/>
    <n v="2006"/>
    <s v="2004-2013"/>
    <s v="F"/>
    <m/>
    <s v="Warehouse, Storage"/>
    <m/>
    <s v="Warehouse"/>
    <s v="Warehouse and Storage"/>
    <s v="Warehouse"/>
    <b v="0"/>
    <s v="Warehouse - High Bay"/>
    <n v="78"/>
    <s v="Office"/>
    <n v="22"/>
    <s v="NA"/>
    <n v="0"/>
    <n v="0"/>
    <n v="0"/>
    <n v="0"/>
    <n v="32433"/>
    <n v="32433"/>
    <n v="0"/>
    <x v="1"/>
    <n v="100"/>
    <n v="78"/>
    <n v="22"/>
    <n v="22"/>
    <n v="100"/>
    <n v="0"/>
    <n v="0"/>
    <n v="2"/>
    <n v="0"/>
    <n v="30"/>
    <s v="S"/>
    <n v="0"/>
    <n v="4624"/>
    <n v="219"/>
    <s v="&lt; 6000 HDD"/>
    <n v="100"/>
    <n v="0"/>
    <n v="0"/>
    <s v="Yes"/>
    <n v="69.5"/>
    <n v="69.5"/>
    <n v="69.5"/>
    <n v="69.5"/>
    <n v="1"/>
    <n v="0"/>
    <n v="0"/>
    <s v="60-79 Hrs/Wk"/>
    <n v="52"/>
    <b v="1"/>
    <b v="1"/>
    <b v="0"/>
    <b v="0"/>
    <b v="0"/>
    <b v="0"/>
    <b v="0"/>
    <b v="0"/>
    <b v="0"/>
    <s v="NA"/>
    <s v="NA"/>
    <s v="NA"/>
    <s v="NA"/>
    <s v="Yes"/>
    <n v="7"/>
    <n v="80"/>
    <s v="No"/>
    <s v="Yes"/>
    <n v="7"/>
    <n v="80"/>
    <s v="No"/>
    <s v="Yes"/>
    <n v="7"/>
    <n v="80"/>
    <s v="No"/>
    <s v="Yes"/>
    <n v="7"/>
    <n v="80"/>
    <s v="No"/>
    <s v="Yes"/>
    <n v="7"/>
    <n v="80"/>
    <s v="No"/>
    <s v="No"/>
    <s v="NA"/>
    <s v="NA"/>
    <s v="No"/>
    <s v="Yes"/>
    <n v="7"/>
    <n v="80"/>
    <s v="No"/>
    <s v="Yes"/>
    <n v="7"/>
    <n v="80"/>
    <s v="No"/>
    <n v="696"/>
    <n v="284"/>
    <n v="9"/>
    <n v="8820"/>
    <n v="5"/>
    <n v="0"/>
    <n v="100"/>
    <n v="0"/>
    <n v="0"/>
    <n v="0"/>
    <n v="0"/>
    <n v="0"/>
    <n v="0"/>
    <n v="100"/>
    <n v="0"/>
    <n v="0"/>
    <n v="0"/>
    <n v="0"/>
    <n v="441"/>
    <n v="0"/>
    <n v="100"/>
    <n v="0"/>
    <s v="P"/>
    <n v="0"/>
    <s v="Age of Building"/>
    <n v="100"/>
    <n v="0"/>
    <n v="0"/>
    <n v="0"/>
    <n v="100"/>
    <n v="0"/>
    <n v="0"/>
    <n v="0"/>
    <n v="0"/>
    <n v="30000"/>
    <n v="100"/>
    <n v="0"/>
    <n v="0"/>
    <n v="0"/>
    <b v="1"/>
    <n v="384"/>
    <n v="100"/>
    <n v="0"/>
    <n v="0"/>
    <n v="0"/>
    <n v="0.47248299999999999"/>
    <n v="0.47248299999999999"/>
    <s v="NA"/>
    <n v="0"/>
    <n v="6.7595000000000002E-2"/>
    <n v="15324.04"/>
    <s v="NA"/>
    <n v="0"/>
    <n v="2192.3020000000001"/>
    <n v="15.25902"/>
    <n v="17.58867"/>
    <s v="Y"/>
    <s v="NA"/>
    <n v="0"/>
    <n v="0"/>
    <n v="0"/>
    <n v="97.363280000000003"/>
    <n v="89.295609999999996"/>
    <n v="98.515860000000004"/>
    <n v="0"/>
    <n v="0"/>
    <n v="0"/>
    <n v="2.63672"/>
    <n v="10.70439"/>
    <n v="1.48414"/>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6.1241250000000003"/>
    <n v="8.9132580000000008"/>
    <n v="6.1241250000000003"/>
    <n v="93.875870000000006"/>
    <n v="91.086740000000006"/>
    <n v="93.875870000000006"/>
    <n v="0"/>
    <n v="0"/>
    <n v="0"/>
    <s v="NA"/>
    <s v="NA"/>
    <s v="NA"/>
    <s v="NA"/>
    <s v="NA"/>
    <s v="NA"/>
    <s v="NA"/>
    <s v="NA"/>
    <s v="NA"/>
    <s v="NA"/>
    <s v="NA"/>
    <s v="NA"/>
    <n v="44.475929999999998"/>
    <n v="25.05209"/>
    <n v="45.002429999999997"/>
    <n v="52.887349999999998"/>
    <n v="64.243520000000004"/>
    <n v="53.51343"/>
    <n v="1.4062509999999999"/>
    <n v="5.7090079999999999"/>
    <n v="0.79154100000000005"/>
    <n v="1.074219"/>
    <n v="3.56813"/>
    <n v="0.60465000000000002"/>
    <n v="0.15625"/>
    <n v="1.427252"/>
    <n v="8.7948999999999999E-2"/>
    <n v="0"/>
    <n v="0"/>
    <n v="0"/>
    <n v="100"/>
    <n v="100"/>
    <n v="100"/>
    <n v="0"/>
    <n v="0"/>
    <n v="0"/>
    <n v="0"/>
    <n v="0"/>
    <n v="0"/>
    <n v="0"/>
    <n v="0"/>
    <n v="0"/>
    <b v="0"/>
    <n v="0"/>
    <b v="0"/>
    <n v="0"/>
    <b v="0"/>
    <n v="0"/>
    <b v="1"/>
    <n v="47.714820000000003"/>
    <b v="1"/>
    <n v="52.285179999999997"/>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2.2125919999999999"/>
    <n v="97.787409999999994"/>
    <s v="Furnace"/>
    <s v="Natural Gas"/>
    <s v="None"/>
    <s v="5-9 Years"/>
    <s v="Furnace"/>
    <s v="Natural Gas"/>
    <s v="None"/>
    <s v="5-9 Years"/>
    <s v="NA"/>
    <s v="NA"/>
    <s v="NA"/>
    <s v="NA"/>
    <s v="NA"/>
    <s v="NA"/>
    <s v="NA"/>
    <s v="NA"/>
    <s v="DX - Air"/>
    <s v="5-9 Years"/>
    <s v="DX - Air"/>
    <s v="5-9 Years"/>
    <s v="NA"/>
    <s v="NA"/>
    <s v="NA"/>
    <s v="NA"/>
    <s v="NA"/>
    <s v="NA"/>
    <s v="NA"/>
    <b v="0"/>
    <b v="0"/>
    <b v="0"/>
    <b v="0"/>
    <b v="0"/>
    <b v="1"/>
    <b v="0"/>
    <b v="1"/>
    <b v="0"/>
    <b v="1"/>
    <b v="1"/>
    <n v="30.707999999999998"/>
    <n v="7"/>
    <n v="7"/>
    <n v="100"/>
    <n v="0"/>
    <n v="0"/>
    <n v="0"/>
    <n v="0"/>
    <n v="100"/>
    <n v="0"/>
    <n v="0"/>
    <s v="NA"/>
    <s v="NA"/>
    <s v="NA"/>
    <s v="NA"/>
    <s v="NA"/>
    <s v="NA"/>
    <s v="NA"/>
    <s v="NA"/>
    <s v="NA"/>
    <s v="NA"/>
    <s v="NA"/>
    <s v="NA"/>
    <s v="NA"/>
    <s v="NA"/>
    <s v="NA"/>
    <s v="NA"/>
    <s v="NA"/>
    <s v="NA"/>
    <s v="NA"/>
    <s v="NA"/>
    <n v="1"/>
    <n v="0"/>
    <n v="0"/>
    <n v="0"/>
    <n v="0"/>
    <n v="0"/>
    <n v="0"/>
    <b v="0"/>
    <b v="0"/>
    <b v="0"/>
    <b v="0"/>
    <b v="0"/>
    <b v="0"/>
    <n v="0"/>
    <s v="N"/>
    <s v="N"/>
    <s v="N"/>
    <s v="N"/>
    <s v="N"/>
    <s v="N"/>
    <s v="N"/>
    <s v="NA"/>
    <s v="NA"/>
    <s v="NA"/>
    <s v="NA"/>
    <s v="NA"/>
    <s v="NA"/>
    <s v="NA"/>
    <s v="NA"/>
    <n v="0"/>
    <n v="0"/>
    <n v="0"/>
    <x v="1"/>
    <s v="NA"/>
    <s v="NA"/>
    <n v="0"/>
    <n v="0"/>
    <n v="0"/>
    <s v="NA"/>
    <s v="NA"/>
    <s v="NA"/>
    <s v="NA"/>
    <s v="NA"/>
    <s v="NA"/>
    <n v="0"/>
    <n v="29"/>
    <n v="4"/>
    <n v="15"/>
    <n v="20"/>
    <n v="1"/>
    <n v="0"/>
    <n v="1"/>
    <n v="0"/>
    <n v="0"/>
    <n v="6.0242969999999998"/>
    <n v="0.67708699999999999"/>
    <s v="model"/>
    <n v="195386"/>
    <n v="21959.96"/>
    <s v="NA"/>
    <s v="NA"/>
    <s v="NA"/>
    <s v="NA"/>
    <s v="NA"/>
    <s v="NA"/>
    <s v="NA"/>
    <s v="NA"/>
    <s v="NA"/>
    <s v="NA"/>
    <s v="NA"/>
    <s v="NA"/>
    <s v="NA"/>
    <s v="NA"/>
    <s v="NA"/>
    <s v="NA"/>
    <s v="NA"/>
    <s v="NA"/>
    <s v="NA"/>
    <s v="NA"/>
    <s v="NA"/>
    <s v="NA"/>
    <s v="NA"/>
    <s v="NA"/>
    <n v="0.107846"/>
    <n v="1.8728999999999999E-2"/>
    <s v="model"/>
    <n v="3497.7840000000001"/>
    <n v="607.4248"/>
    <s v="NA"/>
    <s v="NA"/>
    <s v="NA"/>
    <s v="NA"/>
    <s v="NA"/>
    <s v="NA"/>
    <s v="NA"/>
    <s v="NA"/>
    <s v="NA"/>
    <s v="NA"/>
    <s v="NA"/>
    <s v="NA"/>
    <s v="NA"/>
    <s v="NA"/>
    <s v="NA"/>
    <s v="NA"/>
    <s v="NA"/>
    <s v="NA"/>
    <s v="NA"/>
    <s v="NA"/>
    <s v="NA"/>
    <s v="NA"/>
    <s v="NA"/>
    <s v="NA"/>
  </r>
  <r>
    <x v="434"/>
    <x v="2"/>
    <s v="core"/>
    <x v="8"/>
    <x v="0"/>
    <s v="20,001-100,000"/>
    <s v="urban"/>
    <n v="2"/>
    <n v="173.8459"/>
    <n v="7605759"/>
    <n v="7605759"/>
    <n v="7605759"/>
    <n v="1973"/>
    <n v="1973"/>
    <s v="Pre-1980"/>
    <s v="F"/>
    <m/>
    <s v="Other Specialty Merchandise"/>
    <s v="Office Supplies"/>
    <s v="Dry Goods Retail"/>
    <s v="Mercantile - Retail"/>
    <s v="Small Box"/>
    <b v="1"/>
    <s v="Sales"/>
    <n v="82.285709999999995"/>
    <s v="Warehouse - High Bay"/>
    <n v="17.714289999999998"/>
    <s v="NA"/>
    <n v="0"/>
    <n v="0"/>
    <n v="0"/>
    <n v="0"/>
    <n v="43750"/>
    <n v="43750"/>
    <n v="0"/>
    <x v="1"/>
    <n v="100"/>
    <n v="0"/>
    <n v="57.142859999999999"/>
    <n v="100"/>
    <n v="64.788730000000001"/>
    <n v="0"/>
    <n v="0"/>
    <n v="1"/>
    <n v="0"/>
    <n v="122"/>
    <s v="S"/>
    <n v="0"/>
    <n v="4756"/>
    <n v="174"/>
    <s v="&lt; 6000 HDD"/>
    <n v="0"/>
    <n v="100"/>
    <n v="2"/>
    <s v="No"/>
    <n v="49.142859999999999"/>
    <n v="49.142859999999999"/>
    <n v="45.714289999999998"/>
    <n v="49.142859999999999"/>
    <n v="0.57142899999999996"/>
    <n v="0.57142899999999996"/>
    <n v="0"/>
    <s v="40-49 Hrs/Wk"/>
    <n v="52"/>
    <b v="1"/>
    <b v="1"/>
    <b v="0"/>
    <b v="0"/>
    <b v="0"/>
    <b v="0"/>
    <b v="0"/>
    <b v="0"/>
    <b v="0"/>
    <s v="NA"/>
    <s v="NA"/>
    <s v="NA"/>
    <s v="NA"/>
    <s v="Yes"/>
    <s v="NA"/>
    <n v="100"/>
    <s v="Unknown"/>
    <s v="Yes"/>
    <s v="NA"/>
    <n v="100"/>
    <s v="Unknown"/>
    <s v="Yes"/>
    <s v="NA"/>
    <n v="100"/>
    <s v="Unknown"/>
    <s v="Unknown"/>
    <s v="NA"/>
    <s v="NA"/>
    <s v="Unknown"/>
    <s v="Unknown"/>
    <s v="NA"/>
    <s v="NA"/>
    <s v="Unknown"/>
    <s v="No"/>
    <s v="NA"/>
    <s v="NA"/>
    <s v="Unknown"/>
    <s v="Unknown"/>
    <s v="NA"/>
    <s v="NA"/>
    <s v="Unknown"/>
    <s v="Unknown"/>
    <s v="NA"/>
    <s v="NA"/>
    <s v="Unknown"/>
    <n v="792"/>
    <n v="0"/>
    <n v="23"/>
    <n v="18216"/>
    <n v="5"/>
    <n v="0"/>
    <n v="0"/>
    <n v="0"/>
    <n v="0"/>
    <n v="0"/>
    <n v="100"/>
    <n v="0"/>
    <n v="0"/>
    <n v="0"/>
    <n v="100"/>
    <n v="0"/>
    <n v="0"/>
    <n v="0"/>
    <n v="910.8"/>
    <n v="0"/>
    <n v="100"/>
    <n v="0"/>
    <s v="S"/>
    <n v="0"/>
    <s v="Unknown"/>
    <n v="100"/>
    <n v="0"/>
    <n v="0"/>
    <n v="0"/>
    <n v="100"/>
    <n v="0"/>
    <n v="0"/>
    <n v="0"/>
    <n v="0"/>
    <n v="38750"/>
    <n v="100"/>
    <n v="0"/>
    <n v="0"/>
    <n v="0"/>
    <b v="0"/>
    <n v="0"/>
    <n v="100"/>
    <n v="0"/>
    <n v="0"/>
    <n v="0"/>
    <n v="0.81165699999999996"/>
    <n v="0.81165699999999996"/>
    <s v="NA"/>
    <n v="0"/>
    <n v="0.179086"/>
    <n v="35509.980000000003"/>
    <s v="NA"/>
    <n v="0"/>
    <n v="7835"/>
    <n v="13.581860000000001"/>
    <n v="21.827750000000002"/>
    <s v="Y"/>
    <n v="15"/>
    <n v="0"/>
    <n v="0"/>
    <n v="0"/>
    <n v="65.469170000000005"/>
    <n v="75.163759999999996"/>
    <n v="65.469170000000005"/>
    <n v="34.530830000000002"/>
    <n v="24.83624"/>
    <n v="34.530830000000002"/>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17.484369999999998"/>
    <n v="31.68506"/>
    <n v="17.484369999999998"/>
    <n v="69.726110000000006"/>
    <n v="62.119399999999999"/>
    <n v="69.726110000000006"/>
    <n v="0"/>
    <n v="0"/>
    <n v="0"/>
    <n v="12.78952"/>
    <n v="6.1955330000000002"/>
    <n v="12.78952"/>
    <n v="0"/>
    <n v="0"/>
    <n v="0"/>
    <n v="100"/>
    <n v="100"/>
    <n v="100"/>
    <n v="0"/>
    <n v="0"/>
    <n v="0"/>
    <n v="0"/>
    <n v="0"/>
    <n v="0"/>
    <n v="0"/>
    <n v="0"/>
    <n v="0"/>
    <n v="100"/>
    <n v="100"/>
    <n v="100"/>
    <n v="0"/>
    <n v="0"/>
    <n v="0"/>
    <n v="0"/>
    <n v="0"/>
    <n v="0"/>
    <n v="0"/>
    <n v="0"/>
    <n v="0"/>
    <s v="NA"/>
    <s v="NA"/>
    <s v="NA"/>
    <s v="NA"/>
    <s v="NA"/>
    <s v="NA"/>
    <s v="NA"/>
    <s v="NA"/>
    <s v="NA"/>
    <s v="NA"/>
    <s v="NA"/>
    <s v="NA"/>
    <s v="NA"/>
    <s v="NA"/>
    <s v="NA"/>
    <b v="0"/>
    <n v="0"/>
    <b v="0"/>
    <n v="0"/>
    <b v="0"/>
    <n v="0"/>
    <b v="1"/>
    <n v="34.530830000000002"/>
    <b v="0"/>
    <n v="0"/>
    <b v="0"/>
    <n v="0"/>
    <b v="0"/>
    <n v="0"/>
    <b v="1"/>
    <n v="65.469170000000005"/>
    <n v="11.29547"/>
    <n v="10.71429"/>
    <n v="11.005129999999999"/>
    <n v="58.455649999999999"/>
    <n v="35.714289999999998"/>
    <n v="56.953110000000002"/>
    <n v="0"/>
    <n v="0"/>
    <n v="0"/>
    <n v="30.24888"/>
    <n v="53.571429999999999"/>
    <n v="32.04175"/>
    <n v="0"/>
    <n v="0"/>
    <n v="0"/>
    <n v="0"/>
    <n v="0"/>
    <n v="0"/>
    <n v="30.24888"/>
    <n v="53.571429999999999"/>
    <n v="32.04175"/>
    <n v="0"/>
    <n v="0"/>
    <n v="0"/>
    <n v="0"/>
    <n v="0"/>
    <n v="0"/>
    <n v="69.75112"/>
    <n v="46.428570000000001"/>
    <n v="67.958250000000007"/>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None"/>
    <s v="NA"/>
    <s v="NA"/>
    <s v="NA"/>
    <s v="NA"/>
    <s v="NA"/>
    <s v="NA"/>
    <s v="NA"/>
    <s v="NA"/>
    <s v="NA"/>
    <s v="NA"/>
    <s v="NA"/>
    <s v="DX - Air"/>
    <s v="NA"/>
    <s v="None"/>
    <s v="NA"/>
    <s v="NA"/>
    <s v="NA"/>
    <s v="NA"/>
    <s v="NA"/>
    <s v="NA"/>
    <s v="NA"/>
    <s v="NA"/>
    <b v="1"/>
    <b v="0"/>
    <b v="0"/>
    <b v="0"/>
    <b v="0"/>
    <b v="0"/>
    <b v="0"/>
    <b v="1"/>
    <b v="0"/>
    <b v="1"/>
    <b v="1"/>
    <n v="195.07429999999999"/>
    <s v="NA"/>
    <s v="NA"/>
    <n v="0"/>
    <n v="0"/>
    <n v="0"/>
    <n v="0"/>
    <n v="0"/>
    <n v="0"/>
    <n v="0"/>
    <n v="0"/>
    <s v="NA"/>
    <s v="NA"/>
    <s v="NA"/>
    <s v="NA"/>
    <s v="NA"/>
    <s v="NA"/>
    <s v="NA"/>
    <s v="NA"/>
    <s v="NA"/>
    <s v="NA"/>
    <s v="NA"/>
    <s v="NA"/>
    <s v="NA"/>
    <s v="NA"/>
    <s v="NA"/>
    <s v="NA"/>
    <s v="NA"/>
    <s v="NA"/>
    <s v="NA"/>
    <s v="NA"/>
    <n v="0"/>
    <n v="0"/>
    <n v="1"/>
    <n v="0"/>
    <n v="0"/>
    <n v="0"/>
    <n v="0"/>
    <b v="0"/>
    <b v="0"/>
    <b v="0"/>
    <b v="0"/>
    <b v="0"/>
    <b v="0"/>
    <n v="0"/>
    <s v="NA"/>
    <s v="NA"/>
    <s v="NA"/>
    <s v="NA"/>
    <s v="NA"/>
    <s v="NA"/>
    <s v="NA"/>
    <n v="0"/>
    <n v="0"/>
    <n v="0"/>
    <s v="NA"/>
    <s v="NA"/>
    <s v="NA"/>
    <s v="NA"/>
    <s v="NA"/>
    <n v="0"/>
    <n v="0"/>
    <n v="0"/>
    <x v="1"/>
    <s v="NA"/>
    <s v="NA"/>
    <n v="0"/>
    <n v="0"/>
    <n v="0"/>
    <s v="NA"/>
    <s v="NA"/>
    <s v="NA"/>
    <s v="NA"/>
    <s v="NA"/>
    <s v="NA"/>
    <n v="6"/>
    <n v="0"/>
    <n v="0"/>
    <n v="0"/>
    <n v="0"/>
    <n v="0"/>
    <n v="0"/>
    <n v="0"/>
    <n v="0"/>
    <n v="0"/>
    <n v="10.933960000000001"/>
    <n v="1.4132359999999999"/>
    <s v="model"/>
    <n v="478360.5"/>
    <n v="61829.06"/>
    <s v="NA"/>
    <s v="NA"/>
    <s v="NA"/>
    <s v="NA"/>
    <s v="NA"/>
    <s v="NA"/>
    <s v="NA"/>
    <s v="NA"/>
    <s v="NA"/>
    <s v="NA"/>
    <s v="NA"/>
    <s v="NA"/>
    <s v="NA"/>
    <s v="NA"/>
    <s v="NA"/>
    <s v="NA"/>
    <s v="NA"/>
    <s v="NA"/>
    <s v="NA"/>
    <s v="NA"/>
    <s v="NA"/>
    <s v="NA"/>
    <s v="NA"/>
    <s v="NA"/>
    <n v="0.162024"/>
    <n v="3.5399E-2"/>
    <s v="model"/>
    <n v="7088.5510000000004"/>
    <n v="1548.713"/>
    <s v="NA"/>
    <s v="NA"/>
    <s v="NA"/>
    <s v="NA"/>
    <s v="NA"/>
    <s v="NA"/>
    <s v="NA"/>
    <s v="NA"/>
    <s v="NA"/>
    <s v="NA"/>
    <s v="NA"/>
    <s v="NA"/>
    <s v="NA"/>
    <s v="NA"/>
    <s v="NA"/>
    <s v="NA"/>
    <s v="NA"/>
    <s v="NA"/>
    <s v="NA"/>
    <s v="NA"/>
    <s v="NA"/>
    <s v="NA"/>
    <s v="NA"/>
    <s v="NA"/>
  </r>
  <r>
    <x v="435"/>
    <x v="2"/>
    <s v="core"/>
    <x v="11"/>
    <x v="0"/>
    <s v="5,001+"/>
    <s v="urban"/>
    <n v="14"/>
    <n v="92.65455"/>
    <n v="1621455"/>
    <n v="1621455"/>
    <n v="1139651"/>
    <n v="1928"/>
    <n v="1928"/>
    <s v="Pre-1980"/>
    <s v="F"/>
    <m/>
    <s v="Grocery (&gt; 5000sf)"/>
    <m/>
    <s v="Grocery"/>
    <s v="Food Sales"/>
    <s v="Supermarket"/>
    <b v="1"/>
    <s v="Office"/>
    <n v="70.285709999999995"/>
    <s v="Sales"/>
    <n v="23.771429999999999"/>
    <s v="Storage - Low Bay"/>
    <n v="5.0514289999999997"/>
    <n v="0"/>
    <n v="0"/>
    <n v="0"/>
    <n v="17500"/>
    <n v="17500"/>
    <n v="0"/>
    <x v="0"/>
    <n v="100"/>
    <n v="29.714289999999998"/>
    <n v="0"/>
    <n v="70.285709999999995"/>
    <n v="0"/>
    <n v="0"/>
    <n v="0"/>
    <n v="3"/>
    <n v="0"/>
    <s v="NA"/>
    <s v="S"/>
    <n v="0"/>
    <n v="4615"/>
    <n v="192"/>
    <s v="&lt; 6000 HDD"/>
    <n v="30"/>
    <n v="70"/>
    <n v="2"/>
    <s v="No"/>
    <n v="69"/>
    <n v="88"/>
    <n v="56"/>
    <n v="82"/>
    <n v="1"/>
    <n v="1"/>
    <n v="0"/>
    <s v="60-79 Hrs/Wk"/>
    <n v="52"/>
    <b v="1"/>
    <b v="1"/>
    <b v="0"/>
    <b v="0"/>
    <b v="0"/>
    <b v="0"/>
    <b v="0"/>
    <b v="0"/>
    <b v="0"/>
    <s v="NA"/>
    <s v="NA"/>
    <s v="NA"/>
    <s v="NA"/>
    <s v="Yes"/>
    <n v="11"/>
    <n v="100"/>
    <s v="No"/>
    <s v="Yes"/>
    <n v="11"/>
    <n v="100"/>
    <s v="Yes"/>
    <s v="No"/>
    <s v="NA"/>
    <s v="NA"/>
    <s v="No"/>
    <s v="Yes"/>
    <n v="20"/>
    <n v="100"/>
    <s v="Yes"/>
    <s v="Yes"/>
    <n v="20"/>
    <n v="100"/>
    <s v="Yes"/>
    <s v="Yes"/>
    <n v="4"/>
    <n v="50"/>
    <s v="Yes"/>
    <s v="Yes"/>
    <n v="11"/>
    <n v="100"/>
    <s v="Yes"/>
    <s v="No"/>
    <s v="NA"/>
    <s v="NA"/>
    <s v="No"/>
    <n v="300"/>
    <n v="400"/>
    <n v="10"/>
    <n v="11000"/>
    <n v="20"/>
    <n v="0"/>
    <n v="100"/>
    <n v="0"/>
    <n v="0"/>
    <n v="0"/>
    <n v="0"/>
    <n v="0"/>
    <n v="0"/>
    <n v="0"/>
    <n v="0"/>
    <n v="100"/>
    <n v="0"/>
    <n v="0"/>
    <n v="2200"/>
    <n v="0"/>
    <n v="100"/>
    <n v="0"/>
    <s v="S"/>
    <n v="25"/>
    <s v="10-20 years"/>
    <n v="100"/>
    <n v="0"/>
    <n v="0"/>
    <n v="0"/>
    <n v="100"/>
    <n v="0"/>
    <n v="0"/>
    <n v="0"/>
    <n v="0"/>
    <n v="5994"/>
    <n v="100"/>
    <n v="0"/>
    <n v="0"/>
    <n v="0"/>
    <b v="0"/>
    <n v="0"/>
    <n v="0"/>
    <n v="1.5"/>
    <n v="98.5"/>
    <n v="0"/>
    <n v="1.086185"/>
    <n v="1.086185"/>
    <s v="NA"/>
    <n v="7.2686000000000001E-2"/>
    <n v="2.2856999999999999E-2"/>
    <n v="19008.240000000002"/>
    <s v="NA"/>
    <n v="1272"/>
    <n v="400"/>
    <n v="7.9530469999999998"/>
    <n v="10"/>
    <s v="Y"/>
    <n v="10"/>
    <n v="0"/>
    <n v="0"/>
    <n v="0"/>
    <n v="89.194649999999996"/>
    <n v="85.588710000000006"/>
    <n v="96.797809999999998"/>
    <n v="0"/>
    <n v="0"/>
    <n v="0"/>
    <n v="1.242882"/>
    <n v="4.9295590000000002"/>
    <n v="0.75033700000000003"/>
    <n v="0"/>
    <n v="0"/>
    <n v="0"/>
    <n v="0"/>
    <n v="0"/>
    <n v="0"/>
    <n v="0"/>
    <n v="0"/>
    <n v="0"/>
    <n v="9.5624629999999993"/>
    <n v="9.4817359999999997"/>
    <n v="2.451848"/>
    <n v="0"/>
    <n v="0"/>
    <n v="0"/>
    <n v="0"/>
    <n v="0"/>
    <n v="0"/>
    <n v="100"/>
    <n v="100"/>
    <n v="100"/>
    <n v="0"/>
    <n v="0"/>
    <n v="0"/>
    <n v="100"/>
    <n v="100"/>
    <n v="100"/>
    <n v="0"/>
    <n v="0"/>
    <n v="0"/>
    <n v="0"/>
    <n v="0"/>
    <n v="0"/>
    <n v="0"/>
    <n v="0"/>
    <n v="0"/>
    <n v="100"/>
    <n v="100"/>
    <n v="100"/>
    <n v="0"/>
    <n v="0"/>
    <n v="0"/>
    <n v="0"/>
    <n v="0"/>
    <n v="0"/>
    <s v="NA"/>
    <s v="NA"/>
    <s v="NA"/>
    <s v="NA"/>
    <s v="NA"/>
    <s v="NA"/>
    <n v="0"/>
    <n v="0"/>
    <n v="0"/>
    <n v="100"/>
    <n v="100"/>
    <n v="100"/>
    <n v="0"/>
    <n v="0"/>
    <n v="0"/>
    <n v="0"/>
    <n v="0"/>
    <n v="0"/>
    <s v="NA"/>
    <s v="NA"/>
    <s v="NA"/>
    <s v="NA"/>
    <s v="NA"/>
    <s v="NA"/>
    <s v="NA"/>
    <s v="NA"/>
    <s v="NA"/>
    <s v="NA"/>
    <s v="NA"/>
    <s v="NA"/>
    <n v="0"/>
    <n v="0"/>
    <n v="0"/>
    <n v="89.194649999999996"/>
    <n v="85.588710000000006"/>
    <n v="96.797809999999998"/>
    <n v="0"/>
    <n v="0"/>
    <n v="0"/>
    <n v="9.5624629999999993"/>
    <n v="9.4817359999999997"/>
    <n v="2.451848"/>
    <n v="1.242882"/>
    <n v="4.9295590000000002"/>
    <n v="0.75033700000000003"/>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Boiler"/>
    <s v="Natural Gas"/>
    <s v="Natural Gas"/>
    <s v="20+ Years"/>
    <s v="Furnace"/>
    <s v="Natural Gas"/>
    <s v="None"/>
    <s v="20+ Years"/>
    <n v="1"/>
    <s v="Natural Gas"/>
    <s v="NA"/>
    <n v="20"/>
    <n v="20"/>
    <s v="SH"/>
    <s v="N"/>
    <s v="NA"/>
    <s v="DX - Air"/>
    <s v="20+ Years"/>
    <s v="None"/>
    <s v="NA"/>
    <s v="NA"/>
    <s v="NA"/>
    <s v="NA"/>
    <s v="NA"/>
    <s v="NA"/>
    <s v="NA"/>
    <s v="NA"/>
    <b v="0"/>
    <b v="0"/>
    <b v="0"/>
    <b v="0"/>
    <b v="0"/>
    <b v="1"/>
    <b v="0"/>
    <b v="1"/>
    <b v="0"/>
    <b v="1"/>
    <b v="1"/>
    <n v="49.473999999999997"/>
    <n v="20"/>
    <n v="20"/>
    <n v="31.034479999999999"/>
    <n v="68.965519999999998"/>
    <n v="0"/>
    <n v="0"/>
    <n v="0"/>
    <n v="68.965519999999998"/>
    <n v="31.034479999999999"/>
    <n v="0"/>
    <n v="50"/>
    <n v="50"/>
    <n v="0"/>
    <s v="Non-VSD"/>
    <s v="No"/>
    <s v="None"/>
    <s v="Water-cooled"/>
    <s v="NA"/>
    <s v="NA"/>
    <b v="1"/>
    <n v="104"/>
    <n v="75.961539999999999"/>
    <s v="T8"/>
    <b v="1"/>
    <n v="130"/>
    <s v="INC"/>
    <b v="0"/>
    <n v="0"/>
    <s v="NA"/>
    <s v="NA"/>
    <n v="0"/>
    <n v="0"/>
    <n v="0"/>
    <n v="1"/>
    <n v="0"/>
    <n v="0"/>
    <n v="0"/>
    <b v="1"/>
    <b v="0"/>
    <b v="0"/>
    <b v="0"/>
    <b v="0"/>
    <b v="0"/>
    <n v="600"/>
    <s v="E"/>
    <s v="E"/>
    <s v="E"/>
    <s v="N"/>
    <s v="N"/>
    <s v="G"/>
    <s v="G"/>
    <n v="0"/>
    <n v="1"/>
    <n v="1"/>
    <s v="NA"/>
    <s v="NA"/>
    <s v="NA"/>
    <s v="NA"/>
    <s v="NA"/>
    <n v="0"/>
    <n v="0"/>
    <n v="0"/>
    <x v="1"/>
    <s v="NA"/>
    <s v="NA"/>
    <n v="0"/>
    <n v="0"/>
    <n v="0"/>
    <s v="NA"/>
    <s v="NA"/>
    <s v="NA"/>
    <s v="NA"/>
    <s v="NA"/>
    <s v="NA"/>
    <n v="2"/>
    <n v="30"/>
    <s v="NA"/>
    <n v="5"/>
    <n v="5"/>
    <n v="0"/>
    <n v="0"/>
    <n v="0"/>
    <n v="0"/>
    <n v="0"/>
    <n v="11.36257"/>
    <n v="12.102510000000001"/>
    <s v="actual"/>
    <n v="198845.1"/>
    <n v="211793.9"/>
    <n v="15958.28"/>
    <n v="14719.47"/>
    <n v="16340.65"/>
    <n v="15944.95"/>
    <n v="17935.240000000002"/>
    <n v="17395.669999999998"/>
    <n v="17890.04"/>
    <n v="18183.78"/>
    <n v="17004.439999999999"/>
    <n v="16455.900000000001"/>
    <n v="14502.65"/>
    <n v="16514"/>
    <n v="17969.009999999998"/>
    <n v="16230.07"/>
    <n v="17969.009999999998"/>
    <n v="17389.36"/>
    <n v="17973.66"/>
    <n v="17406.810000000001"/>
    <n v="18046.919999999998"/>
    <n v="18060.88"/>
    <n v="17420.759999999998"/>
    <n v="17969.009999999998"/>
    <n v="17389.36"/>
    <n v="17969.009999999998"/>
    <n v="8.9838000000000001E-2"/>
    <n v="9.0459999999999999E-2"/>
    <s v="actual"/>
    <n v="1572.1559999999999"/>
    <n v="1583.0519999999999"/>
    <n v="132.4229"/>
    <n v="115.7333"/>
    <n v="138.7647"/>
    <n v="130.40770000000001"/>
    <n v="129.82759999999999"/>
    <n v="130.03129999999999"/>
    <n v="134.72739999999999"/>
    <n v="135.708"/>
    <n v="130.4083"/>
    <n v="131.2629"/>
    <n v="131.02340000000001"/>
    <n v="131.83869999999999"/>
    <n v="134.45099999999999"/>
    <n v="121.4396"/>
    <n v="134.45099999999999"/>
    <n v="130.1139"/>
    <n v="134.45099999999999"/>
    <n v="130.1139"/>
    <n v="134.45099999999999"/>
    <n v="134.45099999999999"/>
    <n v="130.1139"/>
    <n v="134.45099999999999"/>
    <n v="130.1139"/>
    <n v="134.45099999999999"/>
  </r>
  <r>
    <x v="436"/>
    <x v="2"/>
    <s v="core"/>
    <x v="11"/>
    <x v="0"/>
    <s v="5,001+"/>
    <s v="urban"/>
    <n v="14"/>
    <n v="92.65455"/>
    <n v="1111855"/>
    <n v="867246.6"/>
    <n v="867246.6"/>
    <n v="1964"/>
    <n v="1964"/>
    <s v="Pre-1980"/>
    <s v="F"/>
    <m/>
    <s v="Grocery (&gt; 5000sf)"/>
    <m/>
    <s v="Grocery"/>
    <s v="Food Sales"/>
    <s v="Supermarket"/>
    <b v="0"/>
    <s v="Sales"/>
    <n v="76"/>
    <s v="Warehouse - High Bay"/>
    <n v="22"/>
    <s v="Office"/>
    <n v="2"/>
    <n v="0"/>
    <n v="0"/>
    <n v="0"/>
    <n v="12000"/>
    <n v="12000"/>
    <n v="0"/>
    <x v="0"/>
    <n v="78"/>
    <n v="0"/>
    <n v="100"/>
    <n v="78"/>
    <n v="100"/>
    <n v="0"/>
    <n v="22"/>
    <n v="1"/>
    <n v="0"/>
    <n v="70"/>
    <s v="S"/>
    <n v="0"/>
    <n v="4624"/>
    <n v="219"/>
    <s v="&lt; 6000 HDD"/>
    <n v="0"/>
    <n v="100"/>
    <n v="1"/>
    <s v="No"/>
    <n v="91"/>
    <n v="112"/>
    <n v="56"/>
    <n v="112"/>
    <n v="1"/>
    <n v="1"/>
    <n v="0"/>
    <s v="80-119 Hrs/Wk"/>
    <n v="52"/>
    <b v="1"/>
    <b v="1"/>
    <b v="0"/>
    <b v="0"/>
    <b v="0"/>
    <b v="0"/>
    <b v="0"/>
    <b v="0"/>
    <b v="0"/>
    <s v="NA"/>
    <s v="NA"/>
    <s v="NA"/>
    <s v="NA"/>
    <s v="No"/>
    <s v="NA"/>
    <s v="NA"/>
    <s v="No"/>
    <s v="No"/>
    <s v="NA"/>
    <s v="NA"/>
    <s v="No"/>
    <s v="Yes"/>
    <n v="8"/>
    <n v="100"/>
    <s v="Yes"/>
    <s v="Yes"/>
    <n v="8"/>
    <n v="100"/>
    <s v="Yes"/>
    <s v="Yes"/>
    <n v="8"/>
    <n v="100"/>
    <s v="Yes"/>
    <s v="Yes"/>
    <n v="8"/>
    <n v="100"/>
    <s v="Yes"/>
    <s v="No"/>
    <s v="NA"/>
    <s v="NA"/>
    <s v="No"/>
    <s v="No"/>
    <s v="NA"/>
    <s v="NA"/>
    <s v="No"/>
    <n v="440"/>
    <n v="0"/>
    <n v="20"/>
    <n v="8800"/>
    <n v="15"/>
    <n v="0"/>
    <n v="0"/>
    <n v="100"/>
    <n v="0"/>
    <n v="0"/>
    <n v="0"/>
    <n v="0"/>
    <n v="0"/>
    <n v="100"/>
    <n v="0"/>
    <n v="0"/>
    <n v="0"/>
    <n v="0"/>
    <n v="1320"/>
    <n v="100"/>
    <n v="0"/>
    <n v="0"/>
    <s v="S"/>
    <n v="0"/>
    <s v="Age of Building"/>
    <n v="100"/>
    <n v="0"/>
    <n v="0"/>
    <n v="0"/>
    <n v="100"/>
    <n v="0"/>
    <n v="0"/>
    <n v="0"/>
    <n v="0"/>
    <n v="12000"/>
    <n v="100"/>
    <n v="0"/>
    <n v="0"/>
    <n v="0"/>
    <b v="0"/>
    <n v="0"/>
    <n v="100"/>
    <n v="0"/>
    <n v="0"/>
    <n v="0"/>
    <n v="1.958413"/>
    <n v="1.958413"/>
    <s v="NA"/>
    <n v="7.9167000000000001E-2"/>
    <n v="0.36234899999999998"/>
    <n v="23500.959999999999"/>
    <s v="NA"/>
    <n v="950"/>
    <n v="4348.1899999999996"/>
    <n v="14.810230000000001"/>
    <n v="19.674679999999999"/>
    <s v="Y"/>
    <n v="60"/>
    <n v="0"/>
    <n v="0"/>
    <n v="0"/>
    <n v="97.23218"/>
    <n v="97.607399999999998"/>
    <n v="97.23218"/>
    <n v="2.7678180000000001"/>
    <n v="2.3925969999999999"/>
    <n v="2.7678180000000001"/>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38.015819999999998"/>
    <n v="84.375"/>
    <n v="38.956180000000003"/>
    <n v="61.984180000000002"/>
    <n v="15.625"/>
    <n v="61.043819999999997"/>
    <n v="0"/>
    <n v="0"/>
    <n v="0"/>
    <n v="0"/>
    <n v="0"/>
    <n v="0"/>
    <n v="0"/>
    <n v="0"/>
    <n v="0"/>
    <n v="17.662520000000001"/>
    <n v="75"/>
    <n v="18.911660000000001"/>
    <n v="0"/>
    <n v="0"/>
    <n v="0"/>
    <n v="0"/>
    <n v="0"/>
    <n v="0"/>
    <n v="0"/>
    <n v="0"/>
    <n v="0"/>
    <n v="82.337479999999999"/>
    <n v="25"/>
    <n v="81.088340000000002"/>
    <n v="0"/>
    <n v="0"/>
    <n v="0"/>
    <n v="0"/>
    <n v="0"/>
    <n v="0"/>
    <n v="0"/>
    <n v="0"/>
    <n v="0"/>
    <b v="1"/>
    <n v="61.984180000000002"/>
    <b v="1"/>
    <n v="38.015819999999998"/>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78"/>
    <s v="Furnace"/>
    <s v="Natural Gas"/>
    <s v="None"/>
    <s v="5-9 Years"/>
    <s v="Furnace"/>
    <s v="Natural Gas"/>
    <s v="None"/>
    <s v="5-9 Years"/>
    <s v="NA"/>
    <s v="NA"/>
    <s v="NA"/>
    <s v="NA"/>
    <s v="NA"/>
    <s v="NA"/>
    <s v="NA"/>
    <s v="NA"/>
    <s v="DX - Air"/>
    <s v="5-9 Years"/>
    <s v="DX - Air"/>
    <s v="5-9 Years"/>
    <s v="NA"/>
    <s v="NA"/>
    <s v="NA"/>
    <s v="NA"/>
    <s v="NA"/>
    <s v="NA"/>
    <s v="NA"/>
    <b v="0"/>
    <b v="0"/>
    <b v="0"/>
    <b v="0"/>
    <b v="0"/>
    <b v="1"/>
    <b v="0"/>
    <b v="1"/>
    <b v="0"/>
    <b v="1"/>
    <b v="1"/>
    <n v="110.4498"/>
    <n v="8"/>
    <n v="8"/>
    <n v="100"/>
    <n v="0"/>
    <n v="0"/>
    <n v="0"/>
    <n v="0"/>
    <n v="0"/>
    <n v="100"/>
    <n v="0"/>
    <n v="0"/>
    <n v="100"/>
    <n v="0"/>
    <s v="Non-VSD"/>
    <s v="No"/>
    <s v="None"/>
    <s v="Air-cooled"/>
    <s v="No"/>
    <s v="Electronically Commutated"/>
    <b v="1"/>
    <n v="121"/>
    <n v="0"/>
    <s v="T8"/>
    <b v="1"/>
    <n v="530"/>
    <s v="CFL"/>
    <b v="0"/>
    <n v="0"/>
    <s v="NA"/>
    <s v="NA"/>
    <n v="1"/>
    <n v="0"/>
    <n v="3"/>
    <n v="1"/>
    <n v="0"/>
    <n v="0"/>
    <n v="0"/>
    <b v="0"/>
    <b v="0"/>
    <b v="0"/>
    <b v="0"/>
    <b v="0"/>
    <b v="0"/>
    <n v="0"/>
    <s v="NA"/>
    <s v="NA"/>
    <s v="NA"/>
    <s v="NA"/>
    <s v="NA"/>
    <s v="NA"/>
    <s v="NA"/>
    <n v="0"/>
    <n v="0"/>
    <n v="0"/>
    <s v="NA"/>
    <s v="NA"/>
    <s v="NA"/>
    <s v="NA"/>
    <s v="NA"/>
    <n v="0"/>
    <n v="0"/>
    <n v="0"/>
    <x v="1"/>
    <s v="NA"/>
    <s v="NA"/>
    <n v="0"/>
    <n v="0"/>
    <n v="0"/>
    <s v="NA"/>
    <s v="NA"/>
    <s v="NA"/>
    <s v="NA"/>
    <s v="NA"/>
    <s v="NA"/>
    <n v="4"/>
    <n v="0"/>
    <n v="0"/>
    <n v="0"/>
    <n v="0"/>
    <n v="0"/>
    <n v="0"/>
    <n v="0"/>
    <n v="0"/>
    <n v="0"/>
    <n v="43.905700000000003"/>
    <n v="43.715170000000001"/>
    <s v="actual"/>
    <n v="526868.4"/>
    <n v="524582.1"/>
    <n v="43777.72"/>
    <n v="39243.769999999997"/>
    <n v="42676.9"/>
    <n v="41643.1"/>
    <n v="44160"/>
    <n v="44214.17"/>
    <n v="46246.52"/>
    <n v="46818.21"/>
    <n v="43895.74"/>
    <n v="44456.26"/>
    <n v="44374.71"/>
    <n v="45361.29"/>
    <n v="44245.120000000003"/>
    <n v="39890.14"/>
    <n v="44064.1"/>
    <n v="42515.77"/>
    <n v="43873.07"/>
    <n v="42896.23"/>
    <n v="46396.31"/>
    <n v="46637.69"/>
    <n v="43226.34"/>
    <n v="43886.87"/>
    <n v="42694.89"/>
    <n v="44255.54"/>
    <n v="0.35418100000000002"/>
    <n v="0.422238"/>
    <s v="actual"/>
    <n v="4250.174"/>
    <n v="5066.8519999999999"/>
    <n v="680.78650000000005"/>
    <n v="547.48979999999995"/>
    <n v="470.06920000000002"/>
    <n v="328.03440000000001"/>
    <n v="140.95679999999999"/>
    <n v="22.775849999999998"/>
    <n v="2.2909090000000001"/>
    <n v="0"/>
    <n v="86.210319999999996"/>
    <n v="358.7799"/>
    <n v="722.3623"/>
    <n v="890.41800000000001"/>
    <n v="824.02080000000001"/>
    <n v="659.65499999999997"/>
    <n v="614.72829999999999"/>
    <n v="448.17090000000002"/>
    <n v="272.84730000000002"/>
    <n v="121.6307"/>
    <n v="43.8309"/>
    <n v="40.543579999999999"/>
    <n v="140.25890000000001"/>
    <n v="409.81889999999999"/>
    <n v="655.27189999999996"/>
    <n v="836.07429999999999"/>
  </r>
  <r>
    <x v="437"/>
    <x v="2"/>
    <s v="core"/>
    <x v="5"/>
    <x v="1"/>
    <s v="All Sizes"/>
    <s v="urban"/>
    <n v="34"/>
    <n v="160.36789999999999"/>
    <n v="890042"/>
    <n v="890042"/>
    <n v="890042"/>
    <n v="2009"/>
    <n v="2009"/>
    <s v="2004-2013"/>
    <s v="F"/>
    <m/>
    <s v="Fast Food Restaurant"/>
    <m/>
    <s v="Restaurant"/>
    <s v="Food Service"/>
    <s v="Restaurant"/>
    <b v="0"/>
    <s v="Dining"/>
    <n v="50"/>
    <s v="Kitchen"/>
    <n v="44"/>
    <s v="NA"/>
    <n v="0"/>
    <n v="6"/>
    <n v="0"/>
    <n v="0"/>
    <n v="5550"/>
    <n v="5550"/>
    <n v="0"/>
    <x v="0"/>
    <n v="100"/>
    <n v="0"/>
    <n v="100"/>
    <n v="100"/>
    <n v="100"/>
    <n v="0"/>
    <n v="0"/>
    <n v="1"/>
    <n v="0"/>
    <n v="22"/>
    <s v="S"/>
    <n v="0"/>
    <n v="4756"/>
    <n v="174"/>
    <s v="&lt; 6000 HDD"/>
    <n v="0"/>
    <n v="100"/>
    <n v="1"/>
    <s v="Yes"/>
    <n v="132"/>
    <n v="132"/>
    <n v="132"/>
    <n v="132"/>
    <n v="1"/>
    <n v="1"/>
    <n v="0"/>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44"/>
    <n v="0"/>
    <n v="10"/>
    <n v="3440"/>
    <n v="20"/>
    <n v="0"/>
    <n v="100"/>
    <n v="0"/>
    <n v="0"/>
    <n v="0"/>
    <n v="0"/>
    <n v="0"/>
    <n v="0"/>
    <n v="0"/>
    <n v="0"/>
    <n v="0"/>
    <n v="0"/>
    <n v="0"/>
    <n v="688"/>
    <n v="0"/>
    <n v="100"/>
    <n v="0"/>
    <s v="S"/>
    <n v="0"/>
    <s v="Age of Building"/>
    <n v="100"/>
    <n v="0"/>
    <n v="0"/>
    <n v="0"/>
    <n v="100"/>
    <n v="0"/>
    <n v="0"/>
    <n v="0"/>
    <n v="0"/>
    <n v="4082"/>
    <n v="100"/>
    <n v="0"/>
    <n v="0"/>
    <n v="0"/>
    <b v="0"/>
    <n v="0"/>
    <n v="100"/>
    <n v="0"/>
    <n v="0"/>
    <n v="0"/>
    <n v="1.1056600000000001"/>
    <n v="1.1056600000000001"/>
    <s v="NA"/>
    <n v="4.036E-2"/>
    <n v="0.95982000000000001"/>
    <n v="6136.4129999999996"/>
    <s v="NA"/>
    <n v="224"/>
    <n v="5327"/>
    <n v="7.1393430000000002"/>
    <n v="10"/>
    <s v="Y"/>
    <n v="100"/>
    <n v="2.2300110000000002"/>
    <n v="1.889629"/>
    <n v="3.0839219999999998"/>
    <n v="35.366570000000003"/>
    <n v="19.841100000000001"/>
    <n v="48.90907"/>
    <n v="0"/>
    <n v="0"/>
    <n v="0"/>
    <n v="62.403419999999997"/>
    <n v="78.269270000000006"/>
    <n v="48.007010000000001"/>
    <n v="0"/>
    <n v="0"/>
    <n v="0"/>
    <n v="0"/>
    <n v="0"/>
    <n v="0"/>
    <n v="0"/>
    <n v="0"/>
    <n v="0"/>
    <n v="0"/>
    <n v="0"/>
    <n v="0"/>
    <n v="0"/>
    <n v="0"/>
    <n v="0"/>
    <n v="0"/>
    <n v="0"/>
    <n v="0"/>
    <n v="100"/>
    <n v="100"/>
    <n v="100"/>
    <n v="9.746696"/>
    <n v="21.428570000000001"/>
    <n v="9.746696"/>
    <n v="90.253299999999996"/>
    <n v="78.571430000000007"/>
    <n v="90.253299999999996"/>
    <s v="NA"/>
    <s v="NA"/>
    <s v="NA"/>
    <s v="NA"/>
    <s v="NA"/>
    <s v="NA"/>
    <s v="NA"/>
    <s v="NA"/>
    <s v="NA"/>
    <s v="NA"/>
    <s v="NA"/>
    <s v="NA"/>
    <s v="NA"/>
    <s v="NA"/>
    <s v="NA"/>
    <s v="NA"/>
    <s v="NA"/>
    <s v="NA"/>
    <s v="NA"/>
    <s v="NA"/>
    <s v="NA"/>
    <s v="NA"/>
    <s v="NA"/>
    <s v="NA"/>
    <n v="0"/>
    <n v="0"/>
    <n v="0"/>
    <n v="21.37931"/>
    <n v="33.333329999999997"/>
    <n v="21.37931"/>
    <n v="0"/>
    <n v="0"/>
    <n v="0"/>
    <n v="78.620689999999996"/>
    <n v="66.666669999999996"/>
    <n v="78.620689999999996"/>
    <s v="NA"/>
    <s v="NA"/>
    <s v="NA"/>
    <s v="NA"/>
    <s v="NA"/>
    <s v="NA"/>
    <s v="NA"/>
    <s v="NA"/>
    <s v="NA"/>
    <s v="NA"/>
    <s v="NA"/>
    <s v="NA"/>
    <n v="0"/>
    <n v="0"/>
    <n v="0"/>
    <n v="37.596580000000003"/>
    <n v="21.730730000000001"/>
    <n v="51.992989999999999"/>
    <n v="56.32114"/>
    <n v="61.49729"/>
    <n v="43.327910000000003"/>
    <n v="0"/>
    <n v="0"/>
    <n v="0"/>
    <n v="6.0822710000000004"/>
    <n v="16.771989999999999"/>
    <n v="4.6790969999999996"/>
    <s v="NA"/>
    <s v="NA"/>
    <s v="NA"/>
    <s v="NA"/>
    <s v="NA"/>
    <s v="NA"/>
    <s v="NA"/>
    <s v="NA"/>
    <s v="NA"/>
    <s v="NA"/>
    <s v="NA"/>
    <s v="NA"/>
    <s v="NA"/>
    <s v="NA"/>
    <s v="NA"/>
    <b v="0"/>
    <n v="0"/>
    <b v="1"/>
    <n v="69.964550000000003"/>
    <b v="1"/>
    <n v="27.805440000000001"/>
    <b v="0"/>
    <n v="0"/>
    <b v="1"/>
    <n v="2.2300110000000002"/>
    <b v="0"/>
    <n v="0"/>
    <b v="0"/>
    <n v="0"/>
    <b v="0"/>
    <n v="0"/>
    <n v="44.621740000000003"/>
    <n v="65.517240000000001"/>
    <n v="43.040199999999999"/>
    <n v="0"/>
    <n v="0"/>
    <n v="0"/>
    <n v="0"/>
    <n v="0"/>
    <n v="0"/>
    <n v="55.378259999999997"/>
    <n v="34.482759999999999"/>
    <n v="56.959800000000001"/>
    <n v="0"/>
    <n v="0"/>
    <n v="0"/>
    <n v="4.6555280000000003"/>
    <n v="13.793100000000001"/>
    <n v="5.2061190000000002"/>
    <n v="0"/>
    <n v="0"/>
    <n v="0"/>
    <n v="8.0533129999999993"/>
    <n v="44.827590000000001"/>
    <n v="5.0097899999999997"/>
    <n v="0"/>
    <n v="0"/>
    <n v="0"/>
    <n v="87.291160000000005"/>
    <n v="41.379309999999997"/>
    <n v="89.784090000000006"/>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Furnace"/>
    <s v="Natural Gas"/>
    <s v="None"/>
    <s v="0-4 Years"/>
    <s v="NA"/>
    <s v="NA"/>
    <s v="NA"/>
    <s v="NA"/>
    <s v="NA"/>
    <s v="NA"/>
    <s v="NA"/>
    <s v="NA"/>
    <s v="DX - Air"/>
    <s v="0-4 Years"/>
    <s v="DX - Air"/>
    <s v="0-4 Years"/>
    <s v="NA"/>
    <s v="NA"/>
    <s v="NA"/>
    <s v="NA"/>
    <s v="NA"/>
    <s v="NA"/>
    <s v="NA"/>
    <b v="1"/>
    <b v="0"/>
    <b v="0"/>
    <b v="0"/>
    <b v="0"/>
    <b v="0"/>
    <b v="0"/>
    <b v="1"/>
    <b v="1"/>
    <b v="1"/>
    <b v="1"/>
    <n v="200"/>
    <n v="4"/>
    <n v="4"/>
    <n v="100"/>
    <n v="0"/>
    <n v="0"/>
    <n v="0"/>
    <n v="0"/>
    <n v="0"/>
    <n v="100"/>
    <n v="0"/>
    <s v="NA"/>
    <s v="NA"/>
    <s v="NA"/>
    <s v="NA"/>
    <s v="NA"/>
    <s v="NA"/>
    <s v="NA"/>
    <s v="NA"/>
    <s v="NA"/>
    <b v="0"/>
    <n v="0"/>
    <s v="NA"/>
    <s v="NA"/>
    <b v="1"/>
    <n v="240"/>
    <s v="T5"/>
    <b v="0"/>
    <n v="0"/>
    <s v="NA"/>
    <s v="NA"/>
    <n v="0"/>
    <n v="0"/>
    <n v="0"/>
    <n v="2"/>
    <n v="1"/>
    <n v="0"/>
    <n v="3"/>
    <b v="0"/>
    <b v="0"/>
    <b v="0"/>
    <b v="1"/>
    <b v="0"/>
    <b v="0"/>
    <n v="2430"/>
    <s v="N"/>
    <s v="E"/>
    <s v="G"/>
    <s v="E"/>
    <s v="N"/>
    <s v="N"/>
    <s v="N"/>
    <s v="NA"/>
    <s v="NA"/>
    <s v="NA"/>
    <s v="NA"/>
    <s v="NA"/>
    <s v="NA"/>
    <s v="NA"/>
    <s v="NA"/>
    <n v="0"/>
    <n v="0"/>
    <n v="0"/>
    <x v="1"/>
    <s v="NA"/>
    <s v="NA"/>
    <n v="0"/>
    <n v="0"/>
    <n v="0"/>
    <s v="NA"/>
    <s v="NA"/>
    <s v="NA"/>
    <s v="NA"/>
    <s v="NA"/>
    <s v="NA"/>
    <n v="0"/>
    <n v="0"/>
    <n v="0"/>
    <n v="0"/>
    <n v="0"/>
    <n v="3"/>
    <n v="0"/>
    <n v="0"/>
    <n v="0"/>
    <n v="0"/>
    <n v="54.862900000000003"/>
    <n v="11.548069999999999"/>
    <s v="model"/>
    <n v="304489.09999999998"/>
    <n v="64091.76"/>
    <s v="NA"/>
    <s v="NA"/>
    <s v="NA"/>
    <s v="NA"/>
    <s v="NA"/>
    <s v="NA"/>
    <s v="NA"/>
    <s v="NA"/>
    <s v="NA"/>
    <s v="NA"/>
    <s v="NA"/>
    <s v="NA"/>
    <s v="NA"/>
    <s v="NA"/>
    <s v="NA"/>
    <s v="NA"/>
    <s v="NA"/>
    <s v="NA"/>
    <s v="NA"/>
    <s v="NA"/>
    <s v="NA"/>
    <s v="NA"/>
    <s v="NA"/>
    <s v="NA"/>
    <n v="1.6161749999999999"/>
    <n v="0.38614199999999999"/>
    <s v="model"/>
    <n v="8969.7739999999994"/>
    <n v="2143.0889999999999"/>
    <s v="NA"/>
    <s v="NA"/>
    <s v="NA"/>
    <s v="NA"/>
    <s v="NA"/>
    <s v="NA"/>
    <s v="NA"/>
    <s v="NA"/>
    <s v="NA"/>
    <s v="NA"/>
    <s v="NA"/>
    <s v="NA"/>
    <s v="NA"/>
    <s v="NA"/>
    <s v="NA"/>
    <s v="NA"/>
    <s v="NA"/>
    <s v="NA"/>
    <s v="NA"/>
    <s v="NA"/>
    <s v="NA"/>
    <s v="NA"/>
    <s v="NA"/>
    <s v="NA"/>
  </r>
  <r>
    <x v="438"/>
    <x v="2"/>
    <s v="core"/>
    <x v="5"/>
    <x v="1"/>
    <s v="All Sizes"/>
    <s v="urban"/>
    <n v="34"/>
    <n v="160.36789999999999"/>
    <n v="833913.2"/>
    <n v="833913.2"/>
    <n v="833913.2"/>
    <n v="2006"/>
    <n v="2006"/>
    <s v="2004-2013"/>
    <s v="F"/>
    <m/>
    <s v="Sit Down Restaurant"/>
    <m/>
    <s v="Restaurant"/>
    <s v="Food Service"/>
    <s v="Restaurant"/>
    <b v="0"/>
    <s v="Dining"/>
    <n v="50"/>
    <s v="Kitchen"/>
    <n v="39"/>
    <s v="NA"/>
    <n v="0"/>
    <n v="11"/>
    <n v="0"/>
    <n v="0"/>
    <n v="5200"/>
    <n v="5200"/>
    <n v="0"/>
    <x v="0"/>
    <n v="100"/>
    <n v="0"/>
    <n v="100"/>
    <n v="100"/>
    <n v="100"/>
    <n v="0"/>
    <n v="0"/>
    <n v="1"/>
    <n v="0"/>
    <n v="11"/>
    <s v="S"/>
    <n v="0"/>
    <n v="5626"/>
    <n v="93"/>
    <s v="&lt; 6000 HDD"/>
    <n v="100"/>
    <n v="0"/>
    <n v="0"/>
    <s v="No"/>
    <n v="89"/>
    <n v="89"/>
    <n v="89"/>
    <n v="89"/>
    <n v="1"/>
    <n v="1"/>
    <n v="0"/>
    <s v="80-119 Hrs/Wk"/>
    <n v="52"/>
    <b v="1"/>
    <b v="1"/>
    <b v="0"/>
    <b v="0"/>
    <b v="0"/>
    <b v="0"/>
    <b v="0"/>
    <b v="0"/>
    <b v="0"/>
    <s v="NA"/>
    <s v="NA"/>
    <s v="NA"/>
    <s v="NA"/>
    <s v="Yes"/>
    <n v="0"/>
    <s v="NA"/>
    <s v="No"/>
    <s v="Yes"/>
    <n v="0"/>
    <s v="NA"/>
    <s v="No"/>
    <s v="No"/>
    <s v="NA"/>
    <s v="NA"/>
    <s v="No"/>
    <s v="No"/>
    <s v="NA"/>
    <s v="NA"/>
    <s v="No"/>
    <s v="No"/>
    <s v="NA"/>
    <s v="NA"/>
    <s v="No"/>
    <s v="No"/>
    <s v="NA"/>
    <s v="NA"/>
    <s v="No"/>
    <s v="No"/>
    <s v="NA"/>
    <s v="NA"/>
    <s v="No"/>
    <s v="No"/>
    <s v="NA"/>
    <s v="NA"/>
    <s v="No"/>
    <n v="280"/>
    <n v="0"/>
    <n v="10"/>
    <n v="2800"/>
    <n v="15"/>
    <n v="100"/>
    <n v="0"/>
    <n v="0"/>
    <n v="0"/>
    <n v="0"/>
    <n v="0"/>
    <n v="0"/>
    <n v="0"/>
    <n v="0"/>
    <n v="100"/>
    <n v="0"/>
    <n v="0"/>
    <n v="0"/>
    <n v="420"/>
    <n v="0"/>
    <n v="100"/>
    <n v="0"/>
    <s v="P"/>
    <n v="0"/>
    <s v="Age of Building"/>
    <n v="100"/>
    <n v="0"/>
    <n v="0"/>
    <n v="0"/>
    <n v="100"/>
    <n v="0"/>
    <n v="0"/>
    <n v="0"/>
    <n v="0"/>
    <n v="5200"/>
    <n v="100"/>
    <n v="0"/>
    <n v="0"/>
    <n v="0"/>
    <b v="0"/>
    <n v="0"/>
    <n v="100"/>
    <n v="0"/>
    <n v="0"/>
    <n v="0"/>
    <n v="0.900621"/>
    <n v="0.900621"/>
    <s v="NA"/>
    <n v="3.0769000000000001E-2"/>
    <n v="0.46442299999999997"/>
    <n v="4683.2280000000001"/>
    <s v="NA"/>
    <n v="160"/>
    <n v="2415"/>
    <n v="9.0076579999999993"/>
    <n v="10"/>
    <s v="Y"/>
    <n v="75"/>
    <n v="0"/>
    <n v="0"/>
    <n v="0"/>
    <n v="61.30641"/>
    <n v="17.146619999999999"/>
    <n v="61.77328"/>
    <n v="0"/>
    <n v="0"/>
    <n v="0"/>
    <n v="3.7240980000000001"/>
    <n v="2.0436329999999998"/>
    <n v="2.0874480000000002"/>
    <n v="0"/>
    <n v="0"/>
    <n v="0"/>
    <n v="0"/>
    <n v="0"/>
    <n v="0"/>
    <n v="34.96949"/>
    <n v="80.809740000000005"/>
    <n v="36.139279999999999"/>
    <n v="0"/>
    <n v="0"/>
    <n v="0"/>
    <n v="0"/>
    <n v="0"/>
    <n v="0"/>
    <n v="0"/>
    <n v="0"/>
    <n v="0"/>
    <n v="100"/>
    <n v="100"/>
    <n v="100"/>
    <n v="100"/>
    <n v="100"/>
    <n v="100"/>
    <n v="0"/>
    <n v="0"/>
    <n v="0"/>
    <s v="NA"/>
    <s v="NA"/>
    <s v="NA"/>
    <s v="NA"/>
    <s v="NA"/>
    <s v="NA"/>
    <s v="NA"/>
    <s v="NA"/>
    <s v="NA"/>
    <s v="NA"/>
    <s v="NA"/>
    <s v="NA"/>
    <s v="NA"/>
    <s v="NA"/>
    <s v="NA"/>
    <s v="NA"/>
    <s v="NA"/>
    <s v="NA"/>
    <s v="NA"/>
    <s v="NA"/>
    <s v="NA"/>
    <s v="NA"/>
    <s v="NA"/>
    <s v="NA"/>
    <n v="0"/>
    <n v="0"/>
    <n v="0"/>
    <n v="21.17192"/>
    <n v="28.48855"/>
    <n v="21.17192"/>
    <n v="78.82808"/>
    <n v="71.511449999999996"/>
    <n v="78.82808"/>
    <n v="0"/>
    <n v="0"/>
    <n v="0"/>
    <s v="NA"/>
    <s v="NA"/>
    <s v="NA"/>
    <s v="NA"/>
    <s v="NA"/>
    <s v="NA"/>
    <s v="NA"/>
    <s v="NA"/>
    <s v="NA"/>
    <s v="NA"/>
    <s v="NA"/>
    <s v="NA"/>
    <n v="0"/>
    <n v="0"/>
    <n v="0"/>
    <n v="61.30641"/>
    <n v="17.146619999999999"/>
    <n v="61.77328"/>
    <n v="7.0194239999999999"/>
    <n v="11.04233"/>
    <n v="7.2542340000000003"/>
    <n v="2.6801439999999999"/>
    <n v="3.5134669999999999"/>
    <n v="2.7697989999999999"/>
    <n v="28.994019999999999"/>
    <n v="68.297579999999996"/>
    <n v="28.20269"/>
    <s v="NA"/>
    <s v="NA"/>
    <s v="NA"/>
    <s v="NA"/>
    <s v="NA"/>
    <s v="NA"/>
    <s v="NA"/>
    <s v="NA"/>
    <s v="NA"/>
    <s v="NA"/>
    <s v="NA"/>
    <s v="NA"/>
    <s v="NA"/>
    <s v="NA"/>
    <s v="NA"/>
    <b v="0"/>
    <n v="0"/>
    <b v="0"/>
    <n v="0"/>
    <b v="0"/>
    <n v="0"/>
    <b v="0"/>
    <n v="0"/>
    <b v="1"/>
    <n v="100"/>
    <b v="0"/>
    <n v="0"/>
    <b v="0"/>
    <n v="0"/>
    <b v="0"/>
    <n v="0"/>
    <n v="26.708069999999999"/>
    <n v="71.428569999999993"/>
    <n v="18.059329999999999"/>
    <n v="73.291929999999994"/>
    <n v="28.571429999999999"/>
    <n v="81.940669999999997"/>
    <n v="0"/>
    <n v="0"/>
    <n v="0"/>
    <n v="0"/>
    <n v="0"/>
    <n v="0"/>
    <n v="0"/>
    <n v="0"/>
    <n v="0"/>
    <n v="0"/>
    <n v="0"/>
    <n v="0"/>
    <n v="0"/>
    <n v="0"/>
    <n v="0"/>
    <n v="26.708069999999999"/>
    <n v="71.428569999999993"/>
    <n v="18.059329999999999"/>
    <n v="0"/>
    <n v="0"/>
    <n v="0"/>
    <n v="73.291929999999994"/>
    <n v="28.571429999999999"/>
    <n v="81.94066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0"/>
    <b v="1"/>
    <b v="0"/>
    <b v="1"/>
    <b v="0"/>
    <b v="1"/>
    <b v="1"/>
    <n v="199"/>
    <n v="6"/>
    <n v="6"/>
    <n v="100"/>
    <n v="0"/>
    <n v="0"/>
    <n v="0"/>
    <n v="0"/>
    <n v="0"/>
    <n v="100"/>
    <n v="0"/>
    <s v="NA"/>
    <s v="NA"/>
    <s v="NA"/>
    <s v="NA"/>
    <s v="NA"/>
    <s v="NA"/>
    <s v="NA"/>
    <s v="NA"/>
    <s v="NA"/>
    <b v="0"/>
    <n v="0"/>
    <s v="NA"/>
    <s v="NA"/>
    <b v="1"/>
    <n v="315"/>
    <s v="T8"/>
    <b v="0"/>
    <n v="0"/>
    <s v="NA"/>
    <s v="NA"/>
    <n v="0"/>
    <n v="0"/>
    <n v="0"/>
    <n v="1"/>
    <n v="1"/>
    <n v="6"/>
    <n v="2"/>
    <b v="0"/>
    <b v="0"/>
    <b v="0"/>
    <b v="1"/>
    <b v="0"/>
    <b v="0"/>
    <n v="2000"/>
    <s v="E"/>
    <s v="E"/>
    <s v="G"/>
    <s v="G"/>
    <s v="G"/>
    <s v="N"/>
    <s v="G"/>
    <s v="NA"/>
    <s v="NA"/>
    <s v="NA"/>
    <s v="NA"/>
    <s v="NA"/>
    <s v="NA"/>
    <s v="NA"/>
    <s v="NA"/>
    <n v="0"/>
    <n v="0"/>
    <n v="0"/>
    <x v="1"/>
    <s v="NA"/>
    <s v="NA"/>
    <n v="0"/>
    <n v="0"/>
    <n v="0"/>
    <s v="NA"/>
    <s v="NA"/>
    <s v="NA"/>
    <s v="NA"/>
    <s v="NA"/>
    <s v="NA"/>
    <n v="0"/>
    <n v="0"/>
    <n v="0"/>
    <n v="0"/>
    <n v="0"/>
    <n v="10"/>
    <n v="0"/>
    <n v="0"/>
    <n v="0"/>
    <n v="0"/>
    <n v="44.855220000000003"/>
    <n v="53.68412"/>
    <s v="model"/>
    <n v="233247.1"/>
    <n v="279157.40000000002"/>
    <s v="NA"/>
    <s v="NA"/>
    <s v="NA"/>
    <s v="NA"/>
    <s v="NA"/>
    <s v="NA"/>
    <s v="NA"/>
    <s v="NA"/>
    <s v="NA"/>
    <s v="NA"/>
    <s v="NA"/>
    <s v="NA"/>
    <s v="NA"/>
    <s v="NA"/>
    <s v="NA"/>
    <s v="NA"/>
    <s v="NA"/>
    <s v="NA"/>
    <s v="NA"/>
    <s v="NA"/>
    <s v="NA"/>
    <s v="NA"/>
    <s v="NA"/>
    <s v="NA"/>
    <n v="1.4908870000000001"/>
    <n v="1.174199"/>
    <s v="model"/>
    <n v="7752.61"/>
    <n v="6105.8370000000004"/>
    <s v="NA"/>
    <s v="NA"/>
    <s v="NA"/>
    <s v="NA"/>
    <s v="NA"/>
    <s v="NA"/>
    <s v="NA"/>
    <s v="NA"/>
    <s v="NA"/>
    <s v="NA"/>
    <s v="NA"/>
    <s v="NA"/>
    <s v="NA"/>
    <s v="NA"/>
    <s v="NA"/>
    <s v="NA"/>
    <s v="NA"/>
    <s v="NA"/>
    <s v="NA"/>
    <s v="NA"/>
    <s v="NA"/>
    <s v="NA"/>
    <s v="NA"/>
    <s v="NA"/>
  </r>
  <r>
    <x v="439"/>
    <x v="0"/>
    <s v="core"/>
    <x v="7"/>
    <x v="0"/>
    <s v="20,001-100,000"/>
    <s v="urban"/>
    <n v="82"/>
    <n v="117.2824"/>
    <n v="2756136"/>
    <n v="330736.40000000002"/>
    <n v="330736.40000000002"/>
    <n v="1900"/>
    <n v="1900"/>
    <s v="Pre-1980"/>
    <s v="F"/>
    <s v="Radio cab call center/dispatch"/>
    <s v="Telephone Switching"/>
    <m/>
    <s v="Other"/>
    <s v="Other"/>
    <s v="Other"/>
    <b v="0"/>
    <s v="Warehouse - High Bay"/>
    <n v="85"/>
    <s v="Assembly / Recreation"/>
    <n v="7"/>
    <s v="Office"/>
    <n v="5"/>
    <n v="0"/>
    <n v="0"/>
    <n v="0"/>
    <n v="23500"/>
    <n v="23500"/>
    <n v="0"/>
    <x v="1"/>
    <n v="12"/>
    <n v="0"/>
    <n v="0"/>
    <n v="12"/>
    <n v="0"/>
    <n v="0"/>
    <n v="88"/>
    <n v="2"/>
    <n v="0"/>
    <n v="0"/>
    <s v="S"/>
    <n v="0"/>
    <n v="4300"/>
    <n v="393"/>
    <s v="&lt; 6000 HDD"/>
    <n v="100"/>
    <n v="0"/>
    <n v="0"/>
    <s v="No"/>
    <n v="77.760000000000005"/>
    <n v="77.16"/>
    <n v="77.16"/>
    <n v="77.209999999999994"/>
    <n v="0.92"/>
    <n v="7.0000000000000007E-2"/>
    <n v="7.0000000000000007E-2"/>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555"/>
    <n v="0"/>
    <n v="25"/>
    <n v="27750"/>
    <n v="1"/>
    <n v="100"/>
    <n v="0"/>
    <n v="0"/>
    <n v="0"/>
    <n v="0"/>
    <n v="0"/>
    <n v="0"/>
    <n v="0"/>
    <n v="0"/>
    <n v="0"/>
    <n v="0"/>
    <n v="100"/>
    <n v="0"/>
    <n v="277.5"/>
    <n v="0"/>
    <n v="100"/>
    <n v="0"/>
    <s v="P"/>
    <n v="20"/>
    <s v="10-20 years"/>
    <n v="100"/>
    <n v="0"/>
    <n v="0"/>
    <n v="0"/>
    <n v="0"/>
    <n v="0"/>
    <n v="0"/>
    <n v="100"/>
    <n v="0"/>
    <n v="555"/>
    <n v="0"/>
    <n v="100"/>
    <n v="0"/>
    <n v="0"/>
    <b v="1"/>
    <n v="19"/>
    <n v="100"/>
    <n v="0"/>
    <n v="0"/>
    <n v="0"/>
    <n v="0.63433499999999998"/>
    <n v="0.63433499999999998"/>
    <s v="NA"/>
    <n v="0"/>
    <n v="0"/>
    <n v="14906.87"/>
    <s v="NA"/>
    <n v="0"/>
    <n v="0"/>
    <n v="11.66666"/>
    <n v="18.83184"/>
    <s v="N"/>
    <n v="0"/>
    <n v="0"/>
    <n v="0"/>
    <n v="0"/>
    <n v="5.8644109999999996"/>
    <n v="10.82015"/>
    <n v="6.3022460000000002"/>
    <n v="84.068550000000002"/>
    <n v="76.323530000000005"/>
    <n v="90.345070000000007"/>
    <n v="2.3163369999999999"/>
    <n v="6.3718640000000004"/>
    <n v="1.384754"/>
    <n v="0"/>
    <n v="0"/>
    <n v="0"/>
    <n v="0"/>
    <n v="0"/>
    <n v="0"/>
    <n v="0"/>
    <n v="0"/>
    <n v="0"/>
    <n v="7.7507060000000001"/>
    <n v="6.4844619999999997"/>
    <n v="1.9679279999999999"/>
    <n v="0"/>
    <n v="0"/>
    <n v="0"/>
    <n v="0"/>
    <n v="0"/>
    <n v="0"/>
    <n v="100"/>
    <n v="100"/>
    <n v="100"/>
    <n v="6.352087"/>
    <n v="9.4339619999999993"/>
    <n v="6.352087"/>
    <n v="93.647909999999996"/>
    <n v="90.566040000000001"/>
    <n v="93.647909999999996"/>
    <n v="26.183240000000001"/>
    <n v="54.177900000000001"/>
    <n v="26.183240000000001"/>
    <n v="73.816760000000002"/>
    <n v="45.822099999999999"/>
    <n v="73.816760000000002"/>
    <n v="0"/>
    <n v="0"/>
    <n v="0"/>
    <n v="0"/>
    <n v="0"/>
    <n v="0"/>
    <n v="0"/>
    <n v="0"/>
    <n v="0"/>
    <n v="0"/>
    <n v="0"/>
    <n v="0"/>
    <s v="NA"/>
    <s v="NA"/>
    <s v="NA"/>
    <s v="NA"/>
    <s v="NA"/>
    <s v="NA"/>
    <n v="0"/>
    <n v="0"/>
    <n v="0"/>
    <n v="100"/>
    <n v="100"/>
    <n v="100"/>
    <n v="0"/>
    <n v="0"/>
    <n v="0"/>
    <n v="0"/>
    <n v="0"/>
    <n v="0"/>
    <n v="1.132153"/>
    <n v="3.1011500000000001"/>
    <n v="1.132153"/>
    <n v="49.357390000000002"/>
    <n v="61.45346"/>
    <n v="49.357390000000002"/>
    <n v="0"/>
    <n v="0"/>
    <n v="0"/>
    <n v="49.510449999999999"/>
    <n v="35.445390000000003"/>
    <n v="49.510449999999999"/>
    <n v="0"/>
    <n v="0"/>
    <n v="0"/>
    <n v="89.932959999999994"/>
    <n v="87.14367"/>
    <n v="96.647319999999993"/>
    <n v="0"/>
    <n v="0"/>
    <n v="0"/>
    <n v="4.1381940000000004"/>
    <n v="3.1558760000000001"/>
    <n v="1.0507"/>
    <n v="5.9288499999999997"/>
    <n v="9.70045"/>
    <n v="2.3019820000000002"/>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2"/>
    <n v="0"/>
    <s v="Electric Resistance"/>
    <s v="Electricity"/>
    <s v="None"/>
    <s v="20+ Years"/>
    <s v="Heat Pump"/>
    <s v="Electricity"/>
    <s v="None"/>
    <s v="10-19 Years"/>
    <s v="NA"/>
    <s v="NA"/>
    <s v="NA"/>
    <s v="NA"/>
    <s v="NA"/>
    <s v="NA"/>
    <s v="NA"/>
    <s v="NA"/>
    <s v="DX - Air"/>
    <s v="10-19 Years"/>
    <s v="DX - Air"/>
    <s v="10-19 Years"/>
    <s v="NA"/>
    <s v="NA"/>
    <s v="NA"/>
    <s v="NA"/>
    <s v="NA"/>
    <s v="NA"/>
    <s v="NA"/>
    <b v="0"/>
    <b v="0"/>
    <b v="0"/>
    <b v="0"/>
    <b v="0"/>
    <b v="1"/>
    <b v="0"/>
    <b v="0"/>
    <b v="0"/>
    <b v="0"/>
    <b v="0"/>
    <n v="80"/>
    <n v="9.5"/>
    <n v="15"/>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20"/>
    <n v="2"/>
    <n v="10"/>
    <n v="4"/>
    <n v="2"/>
    <n v="0"/>
    <n v="0"/>
    <n v="0"/>
    <n v="0"/>
    <n v="12.054500000000001"/>
    <n v="11.90668"/>
    <s v="actual"/>
    <n v="283280.8"/>
    <n v="279807"/>
    <n v="27345.1"/>
    <n v="23343.35"/>
    <n v="23858.54"/>
    <n v="21835.7"/>
    <n v="21983.21"/>
    <n v="21851.85"/>
    <n v="23386.95"/>
    <n v="23477.38"/>
    <n v="21437.1"/>
    <n v="22706.97"/>
    <n v="24925.52"/>
    <n v="27129.07"/>
    <n v="26304.11"/>
    <n v="22856.84"/>
    <n v="24122.799999999999"/>
    <n v="22101.86"/>
    <n v="21751.02"/>
    <n v="20806.13"/>
    <n v="23958.18"/>
    <n v="24208.57"/>
    <n v="21782.94"/>
    <n v="21923.040000000001"/>
    <n v="23788.34"/>
    <n v="26203.119999999999"/>
    <n v="7.2302000000000005E-2"/>
    <n v="6.6299999999999998E-2"/>
    <s v="actual"/>
    <n v="1699.088"/>
    <n v="1558.0419999999999"/>
    <n v="361.6927"/>
    <n v="234.1379"/>
    <n v="155.97110000000001"/>
    <n v="106.64960000000001"/>
    <n v="62.131030000000003"/>
    <n v="43.981819999999999"/>
    <n v="42.404389999999999"/>
    <n v="41.413789999999999"/>
    <n v="49.806449999999998"/>
    <n v="94.124579999999995"/>
    <n v="178.35929999999999"/>
    <n v="328.41559999999998"/>
    <n v="267.22140000000002"/>
    <n v="209.3098"/>
    <n v="189.68639999999999"/>
    <n v="139.39250000000001"/>
    <n v="86.665350000000004"/>
    <n v="38.525149999999996"/>
    <n v="12.71992"/>
    <n v="10.925129999999999"/>
    <n v="33.140770000000003"/>
    <n v="107.4849"/>
    <n v="199.33850000000001"/>
    <n v="263.6318"/>
  </r>
  <r>
    <x v="440"/>
    <x v="0"/>
    <s v="core"/>
    <x v="8"/>
    <x v="0"/>
    <s v="20,001-100,000"/>
    <s v="urban"/>
    <n v="2"/>
    <n v="173.8459"/>
    <n v="4137533"/>
    <n v="3516903"/>
    <n v="3516903"/>
    <n v="1961"/>
    <n v="1961"/>
    <s v="Pre-1980"/>
    <s v="F"/>
    <m/>
    <s v="Department Store"/>
    <m/>
    <s v="Dry Goods Retail"/>
    <s v="Mercantile - Retail"/>
    <s v="High End"/>
    <b v="0"/>
    <s v="Sales"/>
    <n v="80"/>
    <s v="Storage - Low Bay"/>
    <n v="15"/>
    <s v="Office"/>
    <n v="5"/>
    <n v="0"/>
    <n v="0"/>
    <n v="0"/>
    <n v="23800"/>
    <n v="23800"/>
    <n v="0"/>
    <x v="1"/>
    <n v="85"/>
    <n v="0"/>
    <n v="0"/>
    <n v="85"/>
    <n v="0"/>
    <n v="0"/>
    <n v="15"/>
    <n v="2"/>
    <n v="0"/>
    <n v="68"/>
    <s v="S"/>
    <n v="0"/>
    <n v="4300"/>
    <n v="393"/>
    <s v="&lt; 6000 HDD"/>
    <n v="0"/>
    <n v="100"/>
    <n v="1"/>
    <s v="No"/>
    <n v="81"/>
    <n v="81"/>
    <n v="81"/>
    <n v="81"/>
    <n v="1"/>
    <n v="1"/>
    <n v="0"/>
    <s v="80-119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600"/>
    <n v="160"/>
    <n v="12"/>
    <n v="9120"/>
    <n v="20"/>
    <n v="0"/>
    <n v="100"/>
    <n v="0"/>
    <n v="0"/>
    <n v="0"/>
    <n v="0"/>
    <n v="0"/>
    <n v="0"/>
    <n v="0"/>
    <n v="0"/>
    <n v="0"/>
    <n v="0"/>
    <n v="100"/>
    <n v="1824"/>
    <n v="100"/>
    <n v="0"/>
    <n v="0"/>
    <s v="P"/>
    <n v="12.5"/>
    <s v="Age of Building"/>
    <n v="100"/>
    <n v="0"/>
    <n v="0"/>
    <n v="0"/>
    <n v="100"/>
    <n v="0"/>
    <n v="0"/>
    <n v="0"/>
    <n v="0"/>
    <n v="22500"/>
    <n v="100"/>
    <n v="0"/>
    <n v="0"/>
    <n v="0"/>
    <b v="0"/>
    <n v="0"/>
    <n v="100"/>
    <n v="0"/>
    <n v="0"/>
    <n v="0"/>
    <n v="1.4301349999999999"/>
    <n v="1.4301349999999999"/>
    <s v="NA"/>
    <n v="0"/>
    <n v="7.6050000000000006E-2"/>
    <n v="34037.21"/>
    <s v="NA"/>
    <n v="0"/>
    <n v="1810"/>
    <n v="11.266500000000001"/>
    <n v="12.88378"/>
    <s v="Y"/>
    <n v="100"/>
    <n v="0"/>
    <n v="0"/>
    <n v="0"/>
    <n v="99.817859999999996"/>
    <n v="99.105440000000002"/>
    <n v="99.816389999999998"/>
    <n v="0.124766"/>
    <n v="0.17102600000000001"/>
    <n v="0.124765"/>
    <n v="0"/>
    <n v="0"/>
    <n v="0"/>
    <n v="0"/>
    <n v="0"/>
    <n v="0"/>
    <n v="0"/>
    <n v="0"/>
    <n v="0"/>
    <n v="5.7373E-2"/>
    <n v="0.72353699999999999"/>
    <n v="5.8842999999999999E-2"/>
    <n v="0"/>
    <n v="0"/>
    <n v="0"/>
    <n v="0"/>
    <n v="0"/>
    <n v="0"/>
    <n v="0"/>
    <n v="0"/>
    <n v="0"/>
    <n v="100"/>
    <n v="100"/>
    <n v="100"/>
    <s v="NA"/>
    <s v="NA"/>
    <s v="NA"/>
    <s v="NA"/>
    <s v="NA"/>
    <s v="NA"/>
    <s v="NA"/>
    <s v="NA"/>
    <s v="NA"/>
    <s v="NA"/>
    <s v="NA"/>
    <s v="NA"/>
    <s v="NA"/>
    <s v="NA"/>
    <s v="NA"/>
    <s v="NA"/>
    <s v="NA"/>
    <s v="NA"/>
    <s v="NA"/>
    <s v="NA"/>
    <s v="NA"/>
    <s v="NA"/>
    <s v="NA"/>
    <s v="NA"/>
    <s v="NA"/>
    <s v="NA"/>
    <s v="NA"/>
    <s v="NA"/>
    <s v="NA"/>
    <s v="NA"/>
    <n v="0"/>
    <n v="0"/>
    <n v="0"/>
    <n v="94.79186"/>
    <n v="97.098569999999995"/>
    <n v="94.79186"/>
    <n v="0"/>
    <n v="0"/>
    <n v="0"/>
    <n v="5.2081439999999999"/>
    <n v="2.901427"/>
    <n v="5.2081439999999999"/>
    <n v="0"/>
    <n v="0"/>
    <n v="0"/>
    <n v="100"/>
    <n v="100"/>
    <n v="100"/>
    <n v="0"/>
    <n v="0"/>
    <n v="0"/>
    <n v="0"/>
    <n v="0"/>
    <n v="0"/>
    <n v="0"/>
    <n v="0"/>
    <n v="0"/>
    <n v="99.942629999999994"/>
    <n v="99.27646"/>
    <n v="99.941159999999996"/>
    <n v="0"/>
    <n v="0"/>
    <n v="0"/>
    <n v="0"/>
    <n v="0"/>
    <n v="0"/>
    <n v="5.7373E-2"/>
    <n v="0.72353699999999999"/>
    <n v="5.8842999999999999E-2"/>
    <s v="NA"/>
    <s v="NA"/>
    <s v="NA"/>
    <s v="NA"/>
    <s v="NA"/>
    <s v="NA"/>
    <s v="NA"/>
    <s v="NA"/>
    <s v="NA"/>
    <s v="NA"/>
    <s v="NA"/>
    <s v="NA"/>
    <s v="NA"/>
    <s v="NA"/>
    <s v="NA"/>
    <b v="0"/>
    <n v="0"/>
    <b v="0"/>
    <n v="0"/>
    <b v="0"/>
    <n v="0"/>
    <b v="0"/>
    <n v="0"/>
    <b v="1"/>
    <n v="99.942629999999994"/>
    <b v="0"/>
    <n v="0"/>
    <b v="1"/>
    <n v="5.7373E-2"/>
    <b v="0"/>
    <n v="0"/>
    <n v="73.48066"/>
    <n v="41.176470000000002"/>
    <n v="82.08323"/>
    <n v="0"/>
    <n v="0"/>
    <n v="0"/>
    <n v="0"/>
    <n v="0"/>
    <n v="0"/>
    <n v="26.51934"/>
    <n v="58.823529999999998"/>
    <n v="17.91677"/>
    <n v="0"/>
    <n v="0"/>
    <n v="0"/>
    <n v="0"/>
    <n v="0"/>
    <n v="0"/>
    <n v="0"/>
    <n v="0"/>
    <n v="0"/>
    <n v="26.51934"/>
    <n v="58.823529999999998"/>
    <n v="17.91677"/>
    <n v="0"/>
    <n v="0"/>
    <n v="0"/>
    <n v="73.48066"/>
    <n v="41.176470000000002"/>
    <n v="82.08323"/>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s v="NA"/>
    <s v="NA"/>
    <n v="0"/>
    <n v="85"/>
    <s v="Unknown"/>
    <s v="Natural Gas"/>
    <s v="None"/>
    <s v="NA"/>
    <s v="None"/>
    <s v="NA"/>
    <s v="NA"/>
    <s v="NA"/>
    <s v="NA"/>
    <s v="NA"/>
    <s v="NA"/>
    <s v="NA"/>
    <s v="NA"/>
    <s v="NA"/>
    <s v="NA"/>
    <s v="NA"/>
    <s v="Unknown"/>
    <s v="NA"/>
    <s v="None"/>
    <s v="NA"/>
    <s v="NA"/>
    <s v="NA"/>
    <s v="NA"/>
    <s v="NA"/>
    <s v="NA"/>
    <s v="NA"/>
    <s v="NA"/>
    <b v="0"/>
    <b v="0"/>
    <b v="0"/>
    <b v="0"/>
    <b v="0"/>
    <b v="1"/>
    <b v="0"/>
    <b v="0"/>
    <b v="0"/>
    <b v="0"/>
    <b v="0"/>
    <n v="5.1180000000000003"/>
    <s v="NA"/>
    <s v="NA"/>
    <n v="100"/>
    <n v="0"/>
    <n v="0"/>
    <n v="0"/>
    <n v="0"/>
    <n v="100"/>
    <n v="0"/>
    <n v="0"/>
    <s v="NA"/>
    <s v="NA"/>
    <s v="NA"/>
    <s v="NA"/>
    <s v="NA"/>
    <s v="NA"/>
    <s v="NA"/>
    <s v="NA"/>
    <s v="NA"/>
    <s v="NA"/>
    <s v="NA"/>
    <s v="NA"/>
    <s v="NA"/>
    <s v="NA"/>
    <s v="NA"/>
    <s v="NA"/>
    <s v="NA"/>
    <s v="NA"/>
    <s v="NA"/>
    <s v="NA"/>
    <n v="0"/>
    <n v="2"/>
    <n v="0"/>
    <n v="0"/>
    <n v="0"/>
    <n v="0"/>
    <n v="0"/>
    <b v="0"/>
    <b v="0"/>
    <b v="0"/>
    <b v="0"/>
    <b v="0"/>
    <b v="0"/>
    <n v="0"/>
    <s v="NA"/>
    <s v="NA"/>
    <s v="NA"/>
    <s v="NA"/>
    <s v="NA"/>
    <s v="NA"/>
    <s v="NA"/>
    <n v="0"/>
    <n v="0"/>
    <n v="0"/>
    <s v="NA"/>
    <s v="NA"/>
    <s v="NA"/>
    <s v="NA"/>
    <s v="NA"/>
    <n v="0"/>
    <n v="0"/>
    <n v="0"/>
    <x v="1"/>
    <s v="NA"/>
    <s v="NA"/>
    <n v="0"/>
    <n v="0"/>
    <n v="0"/>
    <s v="NA"/>
    <s v="NA"/>
    <s v="NA"/>
    <s v="NA"/>
    <s v="NA"/>
    <s v="NA"/>
    <n v="6"/>
    <n v="2"/>
    <n v="0"/>
    <n v="0"/>
    <n v="2"/>
    <n v="1"/>
    <n v="0"/>
    <n v="0"/>
    <n v="0"/>
    <n v="0"/>
    <n v="14.471410000000001"/>
    <n v="15.74457"/>
    <s v="actual"/>
    <n v="344419.6"/>
    <n v="374720.7"/>
    <n v="24037.93"/>
    <n v="22271.1"/>
    <n v="25797.4"/>
    <n v="26679.49"/>
    <n v="28956.97"/>
    <n v="29082.86"/>
    <n v="35031.870000000003"/>
    <n v="39457.19"/>
    <n v="33939.67"/>
    <n v="29924.61"/>
    <n v="25225.759999999998"/>
    <n v="24014.720000000001"/>
    <n v="29762.46"/>
    <n v="26882.22"/>
    <n v="29762.46"/>
    <n v="28802.38"/>
    <n v="30627.82"/>
    <n v="31336.63"/>
    <n v="37674.26"/>
    <n v="38168.75"/>
    <n v="33190.959999999999"/>
    <n v="29947.9"/>
    <n v="28802.38"/>
    <n v="29762.46"/>
    <n v="0.14324500000000001"/>
    <n v="0.220861"/>
    <s v="actual"/>
    <n v="3409.2350000000001"/>
    <n v="5256.4930000000004"/>
    <n v="792.64909999999998"/>
    <n v="433.28620000000001"/>
    <n v="219.44290000000001"/>
    <n v="31.232140000000001"/>
    <n v="0.625"/>
    <n v="0"/>
    <n v="0"/>
    <n v="0.4"/>
    <n v="3.4965519999999999"/>
    <n v="55.275860000000002"/>
    <n v="613.79819999999995"/>
    <n v="1259.029"/>
    <n v="905.82820000000004"/>
    <n v="709.01530000000002"/>
    <n v="641.78110000000004"/>
    <n v="470.6395"/>
    <n v="290.94080000000002"/>
    <n v="127.13379999999999"/>
    <n v="39.118090000000002"/>
    <n v="33.005890000000001"/>
    <n v="108.7972"/>
    <n v="361.84230000000002"/>
    <n v="674.78700000000003"/>
    <n v="893.60379999999998"/>
  </r>
  <r>
    <x v="441"/>
    <x v="2"/>
    <s v="core"/>
    <x v="8"/>
    <x v="0"/>
    <s v="20,001-100,000"/>
    <s v="urban"/>
    <n v="2"/>
    <n v="173.8459"/>
    <n v="3959688"/>
    <n v="3444929"/>
    <n v="3444929"/>
    <n v="1967"/>
    <n v="1967"/>
    <s v="Pre-1980"/>
    <s v="F"/>
    <m/>
    <s v="Pharmacy"/>
    <m/>
    <s v="Dry Goods Retail"/>
    <s v="Mercantile - Retail"/>
    <s v="Small Box"/>
    <b v="1"/>
    <s v="Sales"/>
    <n v="87"/>
    <s v="Storage - Low Bay"/>
    <n v="13"/>
    <s v="Other"/>
    <n v="0"/>
    <n v="0"/>
    <n v="0"/>
    <n v="0"/>
    <n v="22777"/>
    <n v="22777"/>
    <n v="0"/>
    <x v="1"/>
    <n v="87"/>
    <n v="0"/>
    <n v="100"/>
    <n v="87"/>
    <n v="100"/>
    <n v="0"/>
    <n v="13"/>
    <n v="1"/>
    <n v="0"/>
    <n v="0"/>
    <s v="S"/>
    <n v="0"/>
    <n v="4615"/>
    <n v="192"/>
    <s v="&lt; 6000 HDD"/>
    <n v="0"/>
    <n v="100"/>
    <n v="4"/>
    <s v="No"/>
    <n v="63"/>
    <n v="63"/>
    <n v="63"/>
    <n v="63"/>
    <n v="1"/>
    <n v="1"/>
    <n v="0"/>
    <s v="60-79 Hrs/Wk"/>
    <n v="52"/>
    <b v="1"/>
    <b v="1"/>
    <b v="0"/>
    <b v="0"/>
    <b v="0"/>
    <b v="0"/>
    <b v="0"/>
    <b v="0"/>
    <b v="0"/>
    <s v="NA"/>
    <s v="NA"/>
    <s v="NA"/>
    <s v="NA"/>
    <s v="Yes"/>
    <n v="10"/>
    <n v="100"/>
    <s v="No"/>
    <s v="Yes"/>
    <n v="10"/>
    <n v="100"/>
    <s v="No"/>
    <s v="No"/>
    <s v="NA"/>
    <s v="NA"/>
    <s v="No"/>
    <s v="Yes"/>
    <n v="9"/>
    <n v="100"/>
    <s v="No"/>
    <s v="Yes"/>
    <n v="9"/>
    <n v="100"/>
    <s v="No"/>
    <s v="No"/>
    <s v="NA"/>
    <s v="NA"/>
    <s v="No"/>
    <s v="No"/>
    <s v="NA"/>
    <s v="NA"/>
    <s v="No"/>
    <s v="Unknown"/>
    <s v="NA"/>
    <s v="NA"/>
    <s v="No"/>
    <n v="884"/>
    <n v="0"/>
    <n v="10"/>
    <n v="8840"/>
    <n v="20"/>
    <n v="0"/>
    <n v="100"/>
    <n v="0"/>
    <n v="0"/>
    <n v="0"/>
    <n v="0"/>
    <n v="0"/>
    <n v="0"/>
    <n v="0"/>
    <n v="100"/>
    <n v="0"/>
    <n v="0"/>
    <n v="0"/>
    <n v="1768"/>
    <n v="0"/>
    <n v="100"/>
    <n v="0"/>
    <s v="P"/>
    <n v="0"/>
    <s v="Unknown"/>
    <n v="100"/>
    <n v="0"/>
    <n v="0"/>
    <n v="0"/>
    <n v="100"/>
    <n v="0"/>
    <n v="0"/>
    <n v="0"/>
    <n v="0"/>
    <n v="22777"/>
    <n v="100"/>
    <n v="0"/>
    <n v="0"/>
    <n v="0"/>
    <b v="0"/>
    <n v="0"/>
    <n v="100"/>
    <n v="0"/>
    <n v="0"/>
    <n v="0"/>
    <n v="1.6030530000000001"/>
    <n v="1.6030530000000001"/>
    <s v="NA"/>
    <n v="0"/>
    <n v="0"/>
    <n v="36512.74"/>
    <s v="NA"/>
    <n v="0"/>
    <n v="0"/>
    <n v="9.6689600000000002"/>
    <n v="10"/>
    <s v="N"/>
    <n v="0"/>
    <n v="0"/>
    <n v="0"/>
    <n v="0"/>
    <n v="98.936049999999994"/>
    <n v="95.600570000000005"/>
    <n v="99.405330000000006"/>
    <n v="0"/>
    <n v="0"/>
    <n v="0"/>
    <n v="1.063947"/>
    <n v="4.3994309999999999"/>
    <n v="0.59466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4.3630060000000004"/>
    <n v="3.9444759999999999"/>
    <n v="4.3630060000000004"/>
    <n v="87.064610000000002"/>
    <n v="90.138810000000007"/>
    <n v="87.064610000000002"/>
    <n v="8.5723850000000006"/>
    <n v="5.9167139999999998"/>
    <n v="8.5723850000000006"/>
    <n v="0"/>
    <n v="0"/>
    <n v="0"/>
    <s v="NA"/>
    <s v="NA"/>
    <s v="NA"/>
    <s v="NA"/>
    <s v="NA"/>
    <s v="NA"/>
    <s v="NA"/>
    <s v="NA"/>
    <s v="NA"/>
    <s v="NA"/>
    <s v="NA"/>
    <s v="NA"/>
    <n v="0"/>
    <n v="0"/>
    <n v="0"/>
    <n v="98.936049999999994"/>
    <n v="95.600570000000005"/>
    <n v="99.405330000000006"/>
    <n v="0"/>
    <n v="0"/>
    <n v="0"/>
    <n v="0"/>
    <n v="0"/>
    <n v="0"/>
    <n v="1.063947"/>
    <n v="4.3994309999999999"/>
    <n v="0.59466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87"/>
    <s v="Furnace"/>
    <s v="Natural Gas"/>
    <s v="None"/>
    <s v="5-9 Years"/>
    <s v="None"/>
    <s v="NA"/>
    <s v="NA"/>
    <s v="NA"/>
    <s v="NA"/>
    <s v="NA"/>
    <s v="NA"/>
    <s v="NA"/>
    <s v="NA"/>
    <s v="NA"/>
    <s v="NA"/>
    <s v="NA"/>
    <s v="DX - Air"/>
    <s v="5-9 Years"/>
    <s v="None"/>
    <s v="NA"/>
    <s v="NA"/>
    <s v="NA"/>
    <s v="NA"/>
    <s v="NA"/>
    <s v="NA"/>
    <s v="NA"/>
    <s v="NA"/>
    <b v="0"/>
    <b v="0"/>
    <b v="0"/>
    <b v="0"/>
    <b v="0"/>
    <b v="1"/>
    <b v="0"/>
    <b v="1"/>
    <b v="0"/>
    <b v="1"/>
    <b v="1"/>
    <n v="30.707999999999998"/>
    <n v="10"/>
    <n v="10"/>
    <n v="100"/>
    <n v="0"/>
    <n v="0"/>
    <n v="0"/>
    <n v="0"/>
    <n v="100"/>
    <n v="0"/>
    <n v="0"/>
    <s v="NA"/>
    <s v="NA"/>
    <s v="NA"/>
    <s v="NA"/>
    <s v="NA"/>
    <s v="NA"/>
    <s v="NA"/>
    <s v="NA"/>
    <s v="NA"/>
    <b v="1"/>
    <n v="4"/>
    <n v="100"/>
    <s v="N"/>
    <b v="0"/>
    <n v="0"/>
    <s v="NA"/>
    <b v="0"/>
    <n v="0"/>
    <s v="NA"/>
    <s v="NA"/>
    <s v="NA"/>
    <s v="NA"/>
    <s v="NA"/>
    <s v="NA"/>
    <s v="NA"/>
    <s v="NA"/>
    <s v="NA"/>
    <s v="NA"/>
    <s v="NA"/>
    <s v="NA"/>
    <s v="NA"/>
    <s v="NA"/>
    <s v="NA"/>
    <s v="NA"/>
    <s v="NA"/>
    <s v="NA"/>
    <s v="NA"/>
    <s v="NA"/>
    <s v="NA"/>
    <s v="NA"/>
    <s v="NA"/>
    <n v="0"/>
    <n v="0"/>
    <n v="0"/>
    <s v="NA"/>
    <s v="NA"/>
    <s v="NA"/>
    <s v="NA"/>
    <s v="NA"/>
    <n v="0"/>
    <n v="0"/>
    <n v="0"/>
    <x v="1"/>
    <s v="NA"/>
    <s v="NA"/>
    <n v="0"/>
    <n v="0"/>
    <n v="0"/>
    <s v="NA"/>
    <s v="NA"/>
    <s v="NA"/>
    <s v="NA"/>
    <s v="NA"/>
    <s v="NA"/>
    <n v="2"/>
    <n v="0"/>
    <n v="0"/>
    <n v="0"/>
    <n v="0"/>
    <n v="0"/>
    <n v="0"/>
    <n v="0"/>
    <n v="0"/>
    <n v="0"/>
    <n v="3.5304190000000002"/>
    <n v="3.7094119999999999"/>
    <s v="actual"/>
    <n v="80412.350000000006"/>
    <n v="84489.29"/>
    <n v="6313"/>
    <n v="5631.3940000000002"/>
    <n v="6325.3919999999998"/>
    <n v="6252.8140000000003"/>
    <n v="6863.4"/>
    <n v="7372.8180000000002"/>
    <n v="8057.1819999999998"/>
    <n v="7879.1289999999999"/>
    <n v="6993.8710000000001"/>
    <n v="6355.5879999999997"/>
    <n v="5948.8239999999996"/>
    <n v="6418.9380000000001"/>
    <n v="7059.3990000000003"/>
    <n v="6376.2309999999998"/>
    <n v="7059.3990000000003"/>
    <n v="6831.6760000000004"/>
    <n v="7087.9520000000002"/>
    <n v="6938.7510000000002"/>
    <n v="7537.6670000000004"/>
    <n v="7623.3270000000002"/>
    <n v="7024.4110000000001"/>
    <n v="7059.3990000000003"/>
    <n v="6831.6760000000004"/>
    <n v="7059.3990000000003"/>
    <n v="6.9495000000000001E-2"/>
    <n v="9.9223000000000006E-2"/>
    <s v="actual"/>
    <n v="1582.884"/>
    <n v="2260.009"/>
    <n v="353.63600000000002"/>
    <n v="252.17500000000001"/>
    <n v="159.17420000000001"/>
    <n v="86.732619999999997"/>
    <n v="31.677630000000001"/>
    <n v="6.3514379999999999"/>
    <n v="0.69899999999999995"/>
    <n v="0"/>
    <n v="15.46759"/>
    <n v="74.326610000000002"/>
    <n v="265.1309"/>
    <n v="337.51240000000001"/>
    <n v="356.99810000000002"/>
    <n v="290.39760000000001"/>
    <n v="276.1961"/>
    <n v="207.14699999999999"/>
    <n v="130.2627"/>
    <n v="64.151920000000004"/>
    <n v="25.46489"/>
    <n v="24.485469999999999"/>
    <n v="68.069599999999994"/>
    <n v="177.2748"/>
    <n v="279.62400000000002"/>
    <n v="359.93639999999999"/>
  </r>
  <r>
    <x v="442"/>
    <x v="2"/>
    <s v="core"/>
    <x v="8"/>
    <x v="0"/>
    <s v="20,001-100,000"/>
    <s v="urban"/>
    <n v="2"/>
    <n v="173.8459"/>
    <n v="6627876"/>
    <n v="5832530"/>
    <n v="5832530"/>
    <n v="1953"/>
    <n v="1953"/>
    <s v="Pre-1980"/>
    <s v="F"/>
    <m/>
    <s v="Hardware"/>
    <m/>
    <s v="Dry Goods Retail"/>
    <s v="Mercantile - Retail"/>
    <s v="Small Box"/>
    <b v="0"/>
    <s v="Sales"/>
    <n v="89"/>
    <s v="Storage - Low Bay"/>
    <n v="9"/>
    <s v="Office"/>
    <n v="2"/>
    <n v="0"/>
    <n v="0"/>
    <n v="0"/>
    <n v="38125"/>
    <n v="38125"/>
    <n v="0"/>
    <x v="1"/>
    <n v="88"/>
    <n v="0"/>
    <n v="100"/>
    <n v="88"/>
    <n v="100"/>
    <n v="0"/>
    <n v="12"/>
    <n v="1"/>
    <n v="0"/>
    <n v="34"/>
    <s v="S"/>
    <n v="0"/>
    <n v="4624"/>
    <n v="219"/>
    <s v="&lt; 6000 HDD"/>
    <n v="100"/>
    <n v="0"/>
    <n v="0"/>
    <s v="No"/>
    <n v="91"/>
    <n v="91"/>
    <n v="91"/>
    <n v="91"/>
    <n v="1"/>
    <n v="1"/>
    <n v="0"/>
    <s v="80-119 Hrs/Wk"/>
    <n v="52"/>
    <b v="1"/>
    <b v="1"/>
    <b v="0"/>
    <b v="0"/>
    <b v="0"/>
    <b v="0"/>
    <b v="0"/>
    <b v="0"/>
    <b v="0"/>
    <s v="NA"/>
    <s v="NA"/>
    <s v="NA"/>
    <s v="NA"/>
    <s v="Yes"/>
    <n v="1"/>
    <n v="90"/>
    <s v="Yes"/>
    <s v="Yes"/>
    <n v="1"/>
    <n v="20"/>
    <s v="No"/>
    <s v="No"/>
    <s v="NA"/>
    <s v="NA"/>
    <s v="No"/>
    <s v="Yes"/>
    <n v="5"/>
    <n v="100"/>
    <s v="No"/>
    <s v="Yes"/>
    <n v="5"/>
    <n v="100"/>
    <s v="No"/>
    <s v="No"/>
    <s v="NA"/>
    <s v="NA"/>
    <s v="No"/>
    <s v="No"/>
    <s v="NA"/>
    <s v="NA"/>
    <s v="No"/>
    <s v="Yes"/>
    <n v="5"/>
    <n v="60"/>
    <s v="No"/>
    <n v="750"/>
    <n v="0"/>
    <n v="20"/>
    <n v="15000"/>
    <n v="2"/>
    <n v="0"/>
    <n v="0"/>
    <n v="0"/>
    <n v="100"/>
    <n v="0"/>
    <n v="0"/>
    <n v="0"/>
    <n v="0"/>
    <n v="0"/>
    <n v="100"/>
    <n v="0"/>
    <n v="0"/>
    <n v="0"/>
    <n v="300"/>
    <n v="0"/>
    <n v="100"/>
    <n v="0"/>
    <s v="P"/>
    <n v="0"/>
    <s v="Unknown"/>
    <n v="100"/>
    <n v="0"/>
    <n v="0"/>
    <n v="0"/>
    <n v="100"/>
    <n v="0"/>
    <n v="0"/>
    <n v="0"/>
    <n v="0"/>
    <n v="33750"/>
    <n v="100"/>
    <n v="0"/>
    <n v="0"/>
    <n v="0"/>
    <b v="0"/>
    <n v="0"/>
    <n v="100"/>
    <n v="0"/>
    <n v="0"/>
    <n v="0"/>
    <n v="0.78399099999999999"/>
    <n v="0.78399099999999999"/>
    <s v="NA"/>
    <n v="0"/>
    <n v="0.120655"/>
    <n v="29889.64"/>
    <s v="NA"/>
    <n v="0"/>
    <n v="4599.9639999999999"/>
    <n v="14.73399"/>
    <n v="20.487960000000001"/>
    <s v="Y"/>
    <n v="9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76.073539999999994"/>
    <n v="86.03058"/>
    <n v="76.073539999999994"/>
    <n v="23.926459999999999"/>
    <n v="13.96942"/>
    <n v="23.926459999999999"/>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17.857140000000001"/>
    <n v="0"/>
    <n v="68.024600000000007"/>
    <n v="32.142859999999999"/>
    <n v="70.620260000000002"/>
    <n v="0"/>
    <n v="0"/>
    <n v="0"/>
    <n v="31.9754"/>
    <n v="50"/>
    <n v="29.379740000000002"/>
    <n v="0"/>
    <n v="0"/>
    <n v="0"/>
    <n v="0"/>
    <n v="0"/>
    <n v="0"/>
    <n v="0"/>
    <n v="0"/>
    <n v="0"/>
    <n v="9.3005379999999995"/>
    <n v="39.285710000000002"/>
    <n v="5.8396549999999996"/>
    <n v="0"/>
    <n v="0"/>
    <n v="0"/>
    <n v="90.699460000000002"/>
    <n v="60.714289999999998"/>
    <n v="94.160349999999994"/>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88"/>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5.1180000000000003"/>
    <n v="9"/>
    <n v="9"/>
    <n v="100"/>
    <n v="0"/>
    <n v="0"/>
    <n v="0"/>
    <n v="0"/>
    <n v="100"/>
    <n v="0"/>
    <n v="0"/>
    <s v="NA"/>
    <s v="NA"/>
    <s v="NA"/>
    <s v="NA"/>
    <s v="NA"/>
    <s v="NA"/>
    <s v="NA"/>
    <s v="NA"/>
    <s v="NA"/>
    <s v="NA"/>
    <s v="NA"/>
    <s v="NA"/>
    <s v="NA"/>
    <s v="NA"/>
    <s v="NA"/>
    <s v="NA"/>
    <s v="NA"/>
    <s v="NA"/>
    <s v="NA"/>
    <s v="NA"/>
    <n v="1"/>
    <n v="0"/>
    <n v="5"/>
    <n v="0"/>
    <n v="0"/>
    <n v="0"/>
    <n v="0"/>
    <b v="0"/>
    <b v="0"/>
    <b v="0"/>
    <b v="0"/>
    <b v="0"/>
    <b v="0"/>
    <n v="0"/>
    <s v="NA"/>
    <s v="NA"/>
    <s v="NA"/>
    <s v="NA"/>
    <s v="NA"/>
    <s v="NA"/>
    <s v="NA"/>
    <n v="0"/>
    <n v="0"/>
    <n v="0"/>
    <s v="NA"/>
    <s v="NA"/>
    <s v="NA"/>
    <s v="NA"/>
    <s v="NA"/>
    <n v="0"/>
    <n v="0"/>
    <n v="0"/>
    <x v="1"/>
    <s v="NA"/>
    <s v="NA"/>
    <n v="0"/>
    <n v="0"/>
    <n v="0"/>
    <s v="NA"/>
    <s v="NA"/>
    <s v="NA"/>
    <s v="NA"/>
    <s v="NA"/>
    <s v="NA"/>
    <n v="8"/>
    <n v="0"/>
    <n v="0"/>
    <n v="0"/>
    <n v="0"/>
    <n v="1"/>
    <n v="0"/>
    <n v="0"/>
    <n v="0"/>
    <n v="0"/>
    <n v="9.0018239999999992"/>
    <n v="8.8718789999999998"/>
    <s v="actual"/>
    <n v="343194.5"/>
    <n v="338240.4"/>
    <n v="27067.77"/>
    <n v="24729.97"/>
    <n v="27208.69"/>
    <n v="26081.65"/>
    <n v="27761.77"/>
    <n v="28189.25"/>
    <n v="31869.02"/>
    <n v="31436.54"/>
    <n v="29349.68"/>
    <n v="29796.17"/>
    <n v="30061.9"/>
    <n v="29642.14"/>
    <n v="28761.72"/>
    <n v="25807.599999999999"/>
    <n v="28339.46"/>
    <n v="27129.25"/>
    <n v="27772.25"/>
    <n v="27246.61"/>
    <n v="30496.57"/>
    <n v="30775.9"/>
    <n v="27651.85"/>
    <n v="27926.05"/>
    <n v="27547.09"/>
    <n v="28786.04"/>
    <n v="0.18681500000000001"/>
    <n v="0.224304"/>
    <s v="actual"/>
    <n v="7122.3320000000003"/>
    <n v="8551.6"/>
    <n v="1306.02"/>
    <n v="1073.4780000000001"/>
    <n v="1011.998"/>
    <n v="672.95399999999995"/>
    <n v="281.77670000000001"/>
    <n v="109.18219999999999"/>
    <n v="2.5344000000000002"/>
    <n v="0"/>
    <n v="132.1208"/>
    <n v="449.96519999999998"/>
    <n v="872.67280000000005"/>
    <n v="1209.6289999999999"/>
    <n v="1390.7449999999999"/>
    <n v="1113.336"/>
    <n v="1037.51"/>
    <n v="756.40239999999994"/>
    <n v="460.49919999999997"/>
    <n v="205.28280000000001"/>
    <n v="73.97578"/>
    <n v="68.427599999999998"/>
    <n v="236.7225"/>
    <n v="691.67359999999996"/>
    <n v="1105.9380000000001"/>
    <n v="1411.088"/>
  </r>
  <r>
    <x v="443"/>
    <x v="0"/>
    <s v="core"/>
    <x v="1"/>
    <x v="0"/>
    <s v="&lt;50,001"/>
    <s v="urban"/>
    <n v="59"/>
    <n v="127.1157"/>
    <n v="707525.8"/>
    <n v="707525.8"/>
    <n v="707525.8"/>
    <n v="1915"/>
    <n v="1915"/>
    <s v="Pre-1980"/>
    <s v="F"/>
    <m/>
    <s v="Pre-school"/>
    <m/>
    <s v="School"/>
    <s v="Education"/>
    <s v="K-12"/>
    <b v="0"/>
    <s v="Classroom"/>
    <n v="87"/>
    <s v="Office"/>
    <n v="4"/>
    <s v="Storage - Low Bay"/>
    <n v="3"/>
    <n v="4"/>
    <n v="0"/>
    <n v="0"/>
    <n v="5566"/>
    <n v="5566"/>
    <n v="0"/>
    <x v="0"/>
    <n v="100"/>
    <n v="0"/>
    <n v="100"/>
    <n v="100"/>
    <n v="100"/>
    <n v="0"/>
    <n v="0"/>
    <n v="2"/>
    <n v="1"/>
    <n v="10"/>
    <s v="S"/>
    <n v="0"/>
    <n v="4300"/>
    <n v="393"/>
    <s v="&lt; 6000 HDD"/>
    <n v="100"/>
    <n v="0"/>
    <n v="0"/>
    <s v="No"/>
    <n v="57.5"/>
    <n v="60"/>
    <n v="57.5"/>
    <n v="50"/>
    <n v="0"/>
    <n v="0"/>
    <n v="0"/>
    <s v="50-59 Hrs/Wk"/>
    <n v="52"/>
    <b v="1"/>
    <b v="1"/>
    <b v="0"/>
    <b v="0"/>
    <b v="0"/>
    <b v="0"/>
    <b v="0"/>
    <b v="0"/>
    <b v="0"/>
    <s v="NA"/>
    <s v="NA"/>
    <s v="NA"/>
    <s v="NA"/>
    <s v="Yes"/>
    <n v="6"/>
    <n v="100"/>
    <s v="No"/>
    <s v="Yes"/>
    <n v="6"/>
    <n v="100"/>
    <s v="No"/>
    <s v="No"/>
    <s v="NA"/>
    <s v="NA"/>
    <s v="No"/>
    <s v="Yes"/>
    <n v="2"/>
    <n v="90"/>
    <s v="No"/>
    <s v="Yes"/>
    <n v="2"/>
    <n v="90"/>
    <s v="No"/>
    <s v="Yes"/>
    <n v="8"/>
    <n v="50"/>
    <s v="Unknown"/>
    <s v="Yes"/>
    <n v="3"/>
    <n v="50"/>
    <s v="No"/>
    <s v="Yes"/>
    <n v="1"/>
    <n v="80"/>
    <s v="No"/>
    <n v="438"/>
    <n v="106"/>
    <n v="8"/>
    <n v="4352"/>
    <n v="33.799999999999997"/>
    <n v="0"/>
    <n v="0"/>
    <n v="0"/>
    <n v="100"/>
    <n v="0"/>
    <n v="0"/>
    <n v="0"/>
    <n v="0"/>
    <n v="0"/>
    <n v="100"/>
    <n v="0"/>
    <n v="0"/>
    <n v="0"/>
    <n v="1470.9760000000001"/>
    <n v="0"/>
    <n v="100"/>
    <n v="0"/>
    <s v="P"/>
    <n v="49.733730000000001"/>
    <s v="5-10 years"/>
    <n v="100"/>
    <n v="0"/>
    <n v="0"/>
    <n v="0"/>
    <n v="99.408280000000005"/>
    <n v="0"/>
    <n v="0"/>
    <n v="0"/>
    <n v="0.59171600000000002"/>
    <n v="4278.3509999999997"/>
    <n v="97"/>
    <n v="0"/>
    <n v="3"/>
    <n v="0"/>
    <b v="0"/>
    <n v="0"/>
    <n v="97"/>
    <n v="0"/>
    <n v="0"/>
    <n v="3"/>
    <n v="1.1181829999999999"/>
    <n v="1.1181829999999999"/>
    <s v="NA"/>
    <n v="0"/>
    <n v="0.45023400000000002"/>
    <n v="6223.808"/>
    <s v="NA"/>
    <n v="0"/>
    <n v="2506"/>
    <n v="7.9885999999999999"/>
    <n v="7.9885999999999999"/>
    <s v="Y"/>
    <n v="30"/>
    <n v="0"/>
    <n v="0"/>
    <n v="0"/>
    <n v="83.535129999999995"/>
    <n v="71.066190000000006"/>
    <n v="92.903210000000001"/>
    <n v="0"/>
    <n v="0"/>
    <n v="0"/>
    <n v="7.7841699999999996"/>
    <n v="21.088840000000001"/>
    <n v="4.8158580000000004"/>
    <n v="0"/>
    <n v="0"/>
    <n v="0"/>
    <n v="0"/>
    <n v="0"/>
    <n v="0"/>
    <n v="0"/>
    <n v="0"/>
    <n v="0"/>
    <n v="8.6806990000000006"/>
    <n v="7.8449730000000004"/>
    <n v="2.2809370000000002"/>
    <n v="0"/>
    <n v="0"/>
    <n v="0"/>
    <s v="NA"/>
    <s v="NA"/>
    <s v="NA"/>
    <s v="NA"/>
    <s v="NA"/>
    <s v="NA"/>
    <n v="100"/>
    <n v="100"/>
    <n v="100"/>
    <n v="0"/>
    <n v="0"/>
    <n v="0"/>
    <n v="0"/>
    <n v="0"/>
    <n v="0"/>
    <n v="100"/>
    <n v="100"/>
    <n v="100"/>
    <n v="0"/>
    <n v="0"/>
    <n v="0"/>
    <n v="0"/>
    <n v="0"/>
    <n v="0"/>
    <n v="0"/>
    <n v="0"/>
    <n v="0"/>
    <n v="0"/>
    <n v="0"/>
    <n v="0"/>
    <s v="NA"/>
    <s v="NA"/>
    <s v="NA"/>
    <s v="NA"/>
    <s v="NA"/>
    <s v="NA"/>
    <n v="8.6212409999999995"/>
    <n v="15.454549999999999"/>
    <n v="8.6212409999999995"/>
    <n v="91.37876"/>
    <n v="84.545450000000002"/>
    <n v="91.37876"/>
    <n v="0"/>
    <n v="0"/>
    <n v="0"/>
    <n v="0"/>
    <n v="0"/>
    <n v="0"/>
    <s v="NA"/>
    <s v="NA"/>
    <s v="NA"/>
    <s v="NA"/>
    <s v="NA"/>
    <s v="NA"/>
    <s v="NA"/>
    <s v="NA"/>
    <s v="NA"/>
    <s v="NA"/>
    <s v="NA"/>
    <s v="NA"/>
    <n v="0"/>
    <n v="0"/>
    <n v="0"/>
    <n v="83.535129999999995"/>
    <n v="71.066190000000006"/>
    <n v="92.903210000000001"/>
    <n v="0"/>
    <n v="0"/>
    <n v="0"/>
    <n v="4.31189"/>
    <n v="14.028359999999999"/>
    <n v="2.6676510000000002"/>
    <n v="12.152979999999999"/>
    <n v="14.90545"/>
    <n v="4.4291429999999998"/>
    <s v="NA"/>
    <s v="NA"/>
    <s v="NA"/>
    <s v="NA"/>
    <s v="NA"/>
    <s v="NA"/>
    <s v="NA"/>
    <s v="NA"/>
    <s v="NA"/>
    <s v="NA"/>
    <s v="NA"/>
    <s v="NA"/>
    <s v="NA"/>
    <s v="NA"/>
    <s v="NA"/>
    <b v="0"/>
    <n v="0"/>
    <b v="0"/>
    <n v="0"/>
    <b v="0"/>
    <n v="0"/>
    <b v="0"/>
    <n v="0"/>
    <b v="1"/>
    <n v="100"/>
    <b v="0"/>
    <n v="0"/>
    <b v="0"/>
    <n v="0"/>
    <b v="0"/>
    <n v="0"/>
    <n v="37.031129999999997"/>
    <n v="30.76923"/>
    <n v="36.792949999999998"/>
    <n v="0"/>
    <n v="0"/>
    <n v="0"/>
    <n v="0"/>
    <n v="0"/>
    <n v="0"/>
    <n v="62.968870000000003"/>
    <n v="69.230770000000007"/>
    <n v="63.207050000000002"/>
    <n v="0"/>
    <n v="0"/>
    <n v="0"/>
    <n v="7.4221870000000001"/>
    <n v="23.076920000000001"/>
    <n v="8.0176210000000001"/>
    <n v="0"/>
    <n v="0"/>
    <n v="0"/>
    <n v="0"/>
    <n v="0"/>
    <n v="0"/>
    <n v="0"/>
    <n v="0"/>
    <n v="0"/>
    <n v="92.577809999999999"/>
    <n v="76.923079999999999"/>
    <n v="91.982380000000006"/>
    <n v="0"/>
    <n v="0"/>
    <n v="0"/>
    <n v="0"/>
    <n v="0"/>
    <n v="0"/>
    <n v="0"/>
    <n v="0"/>
    <n v="0"/>
    <b v="0"/>
    <n v="0"/>
    <b v="0"/>
    <n v="0"/>
    <b v="0"/>
    <n v="0"/>
    <b v="1"/>
    <n v="62.968870000000003"/>
    <b v="1"/>
    <n v="37.031129999999997"/>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0-4 Years"/>
    <s v="None"/>
    <s v="NA"/>
    <s v="NA"/>
    <s v="NA"/>
    <s v="NA"/>
    <s v="NA"/>
    <s v="NA"/>
    <s v="NA"/>
    <s v="NA"/>
    <s v="NA"/>
    <s v="NA"/>
    <s v="NA"/>
    <s v="DX - Air"/>
    <s v="0-4 Years"/>
    <s v="DX - Air"/>
    <s v="5-9 Years"/>
    <s v="NA"/>
    <s v="NA"/>
    <s v="NA"/>
    <s v="NA"/>
    <s v="NA"/>
    <s v="NA"/>
    <s v="NA"/>
    <b v="0"/>
    <b v="0"/>
    <b v="0"/>
    <b v="0"/>
    <b v="1"/>
    <b v="0"/>
    <b v="0"/>
    <b v="0"/>
    <b v="0"/>
    <b v="1"/>
    <b v="1"/>
    <n v="15.353999999999999"/>
    <n v="40"/>
    <n v="40"/>
    <n v="100"/>
    <n v="0"/>
    <n v="0"/>
    <n v="0"/>
    <n v="0"/>
    <n v="100"/>
    <n v="0"/>
    <n v="0"/>
    <s v="NA"/>
    <s v="NA"/>
    <s v="NA"/>
    <s v="NA"/>
    <s v="NA"/>
    <s v="NA"/>
    <s v="NA"/>
    <s v="NA"/>
    <s v="NA"/>
    <s v="NA"/>
    <s v="NA"/>
    <s v="NA"/>
    <s v="NA"/>
    <s v="NA"/>
    <s v="NA"/>
    <s v="NA"/>
    <s v="NA"/>
    <s v="NA"/>
    <s v="NA"/>
    <s v="NA"/>
    <n v="0"/>
    <n v="0"/>
    <n v="0"/>
    <n v="0"/>
    <n v="2"/>
    <n v="0"/>
    <n v="2"/>
    <b v="0"/>
    <b v="0"/>
    <b v="0"/>
    <b v="0"/>
    <b v="1"/>
    <b v="0"/>
    <n v="130"/>
    <s v="N"/>
    <s v="N"/>
    <s v="N"/>
    <s v="N"/>
    <s v="N"/>
    <s v="E"/>
    <s v="E"/>
    <s v="NA"/>
    <s v="NA"/>
    <s v="NA"/>
    <b v="1"/>
    <s v="S"/>
    <n v="100"/>
    <n v="1"/>
    <n v="0"/>
    <n v="0"/>
    <n v="0"/>
    <n v="0"/>
    <x v="0"/>
    <n v="0"/>
    <s v="N"/>
    <n v="0"/>
    <n v="0"/>
    <n v="0"/>
    <b v="0"/>
    <b v="0"/>
    <s v="None"/>
    <b v="0"/>
    <b v="0"/>
    <s v="None"/>
    <n v="0"/>
    <n v="0"/>
    <n v="0"/>
    <n v="0"/>
    <n v="0"/>
    <n v="2"/>
    <n v="0"/>
    <n v="0"/>
    <n v="0"/>
    <n v="0"/>
    <n v="10.03776"/>
    <n v="10.330260000000001"/>
    <s v="actual"/>
    <n v="55870.19"/>
    <n v="57498.25"/>
    <n v="4780.1379999999999"/>
    <n v="4162.3140000000003"/>
    <n v="4733.5479999999998"/>
    <n v="4556.5519999999997"/>
    <n v="4544.6980000000003"/>
    <n v="5226.75"/>
    <n v="5436.8280000000004"/>
    <n v="4975.1719999999996"/>
    <n v="4576.5519999999997"/>
    <n v="4383.4480000000003"/>
    <n v="4109.0910000000003"/>
    <n v="4385.1030000000001"/>
    <n v="4780.6440000000002"/>
    <n v="4318.0010000000002"/>
    <n v="4780.6440000000002"/>
    <n v="4626.43"/>
    <n v="4823.7489999999998"/>
    <n v="4752.6660000000002"/>
    <n v="5174.7479999999996"/>
    <n v="5199.38"/>
    <n v="4845.0339999999997"/>
    <n v="4789.8810000000003"/>
    <n v="4626.43"/>
    <n v="4780.6440000000002"/>
    <n v="0.34445100000000001"/>
    <n v="0.386654"/>
    <s v="actual"/>
    <n v="1917.2170000000001"/>
    <n v="2152.114"/>
    <n v="439.04669999999999"/>
    <n v="261.83760000000001"/>
    <n v="209.4452"/>
    <n v="132.78620000000001"/>
    <n v="66.413790000000006"/>
    <n v="13.548389999999999"/>
    <n v="4.3225809999999996"/>
    <n v="4.2852819999999996"/>
    <n v="34.6875"/>
    <n v="101.1563"/>
    <n v="216.5625"/>
    <n v="433.125"/>
    <n v="370.86430000000001"/>
    <n v="290.2851"/>
    <n v="262.75810000000001"/>
    <n v="192.6893"/>
    <n v="119.117"/>
    <n v="52.051119999999997"/>
    <n v="16.015730000000001"/>
    <n v="13.51327"/>
    <n v="44.543750000000003"/>
    <n v="148.1455"/>
    <n v="276.27140000000003"/>
    <n v="365.85930000000002"/>
  </r>
  <r>
    <x v="444"/>
    <x v="0"/>
    <s v="core"/>
    <x v="8"/>
    <x v="1"/>
    <s v="&lt;20,001"/>
    <s v="urban"/>
    <n v="4"/>
    <n v="334.46519999999998"/>
    <n v="1003396"/>
    <n v="1003396"/>
    <n v="0"/>
    <n v="2008"/>
    <n v="2008"/>
    <s v="2004-2013"/>
    <s v="F"/>
    <m/>
    <s v="Hardware"/>
    <m/>
    <s v="Dry Goods Retail"/>
    <s v="Mercantile - Retail"/>
    <s v="Small Box"/>
    <b v="0"/>
    <s v="Sales"/>
    <n v="100"/>
    <s v="NA"/>
    <n v="0"/>
    <s v="NA"/>
    <n v="0"/>
    <n v="0"/>
    <n v="0"/>
    <n v="0"/>
    <n v="3000"/>
    <n v="3000"/>
    <n v="0"/>
    <x v="4"/>
    <n v="100"/>
    <n v="0"/>
    <n v="100"/>
    <n v="0"/>
    <n v="0"/>
    <n v="0"/>
    <n v="0"/>
    <n v="1"/>
    <n v="0"/>
    <n v="0"/>
    <s v="S"/>
    <n v="0"/>
    <n v="4847"/>
    <n v="261"/>
    <s v="&lt; 6000 HDD"/>
    <n v="0"/>
    <n v="100"/>
    <n v="1"/>
    <s v="No"/>
    <n v="50"/>
    <n v="52.5"/>
    <n v="50"/>
    <n v="52.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220"/>
    <n v="0"/>
    <n v="20"/>
    <n v="4400"/>
    <n v="10"/>
    <n v="0"/>
    <n v="0"/>
    <n v="0"/>
    <n v="0"/>
    <n v="100"/>
    <n v="0"/>
    <n v="0"/>
    <n v="0"/>
    <n v="100"/>
    <n v="0"/>
    <n v="0"/>
    <n v="0"/>
    <n v="0"/>
    <n v="440"/>
    <n v="0"/>
    <n v="100"/>
    <n v="0"/>
    <s v="P"/>
    <n v="0"/>
    <s v="Age of Building"/>
    <n v="0"/>
    <n v="0"/>
    <n v="0"/>
    <n v="100"/>
    <n v="100"/>
    <n v="0"/>
    <n v="0"/>
    <n v="0"/>
    <n v="0"/>
    <n v="3204.7220000000002"/>
    <n v="0"/>
    <n v="100"/>
    <n v="0"/>
    <n v="0"/>
    <b v="0"/>
    <n v="0"/>
    <n v="100"/>
    <n v="0"/>
    <n v="0"/>
    <n v="0"/>
    <n v="1.167667"/>
    <n v="1.167667"/>
    <s v="NA"/>
    <n v="0"/>
    <n v="0"/>
    <n v="3503"/>
    <s v="NA"/>
    <n v="0"/>
    <n v="0"/>
    <n v="13"/>
    <n v="20"/>
    <s v="N"/>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NA"/>
    <s v="N"/>
    <s v="N"/>
    <s v="NA"/>
    <s v="NA"/>
    <n v="0"/>
    <n v="100"/>
    <s v="Furnace"/>
    <s v="Natural Gas"/>
    <s v="None"/>
    <s v="5-9 Years"/>
    <s v="None"/>
    <s v="NA"/>
    <s v="NA"/>
    <s v="NA"/>
    <s v="NA"/>
    <s v="NA"/>
    <s v="NA"/>
    <s v="NA"/>
    <s v="NA"/>
    <s v="NA"/>
    <s v="NA"/>
    <s v="NA"/>
    <s v="None"/>
    <s v="NA"/>
    <s v="None"/>
    <s v="NA"/>
    <s v="NA"/>
    <s v="NA"/>
    <s v="NA"/>
    <s v="NA"/>
    <s v="NA"/>
    <s v="NA"/>
    <s v="NA"/>
    <b v="0"/>
    <b v="0"/>
    <b v="0"/>
    <b v="0"/>
    <b v="1"/>
    <b v="1"/>
    <b v="0"/>
    <b v="0"/>
    <b v="0"/>
    <b v="1"/>
    <b v="1"/>
    <n v="10.236000000000001"/>
    <n v="5"/>
    <n v="5"/>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4"/>
    <n v="0"/>
    <n v="0"/>
    <n v="0"/>
    <n v="0"/>
    <n v="0"/>
    <n v="0"/>
    <n v="0"/>
    <n v="0"/>
    <n v="32.340479999999999"/>
    <n v="32.345190000000002"/>
    <s v="actual"/>
    <n v="97021.43"/>
    <n v="97035.57"/>
    <n v="9690.59"/>
    <n v="9047.31"/>
    <n v="8924.9310000000005"/>
    <n v="8036.6750000000002"/>
    <n v="8176.4970000000003"/>
    <n v="7260.0839999999998"/>
    <n v="7095.7460000000001"/>
    <n v="7325.5379999999996"/>
    <n v="6529.625"/>
    <n v="7385.11"/>
    <n v="8197.8109999999997"/>
    <n v="9351.5110000000004"/>
    <n v="9317.3700000000008"/>
    <n v="8183.5879999999997"/>
    <n v="8731.2739999999994"/>
    <n v="8121.6570000000002"/>
    <n v="7891.89"/>
    <n v="7217.4790000000003"/>
    <n v="7167.37"/>
    <n v="7170.3149999999996"/>
    <n v="7190.9719999999998"/>
    <n v="8130.4520000000002"/>
    <n v="8572.2739999999994"/>
    <n v="9340.9320000000007"/>
    <n v="0.88247699999999996"/>
    <n v="1.237018"/>
    <s v="actual"/>
    <n v="2647.431"/>
    <n v="3711.0549999999998"/>
    <n v="593.47320000000002"/>
    <n v="432.16719999999998"/>
    <n v="321.1121"/>
    <n v="129.09569999999999"/>
    <n v="17.187100000000001"/>
    <n v="15.533329999999999"/>
    <n v="0.66666700000000001"/>
    <n v="0"/>
    <n v="28.827590000000001"/>
    <n v="128.1079"/>
    <n v="365.61290000000002"/>
    <n v="615.64769999999999"/>
    <n v="594.90189999999996"/>
    <n v="476.99340000000001"/>
    <n v="442.53969999999998"/>
    <n v="343.00650000000002"/>
    <n v="224.33240000000001"/>
    <n v="107.9552"/>
    <n v="35.985059999999997"/>
    <n v="36.750700000000002"/>
    <n v="101.06440000000001"/>
    <n v="286.3492"/>
    <n v="460.14940000000001"/>
    <n v="601.02700000000004"/>
  </r>
  <r>
    <x v="445"/>
    <x v="2"/>
    <s v="core"/>
    <x v="8"/>
    <x v="0"/>
    <s v="20,001-100,000"/>
    <s v="urban"/>
    <n v="2"/>
    <n v="173.8459"/>
    <n v="4180994"/>
    <n v="4180994"/>
    <n v="1296108"/>
    <n v="1987"/>
    <n v="1987"/>
    <s v="1981-2003"/>
    <s v="F"/>
    <m/>
    <s v="Auto/boat Dealer/ Showrm"/>
    <m/>
    <s v="Dry Goods Retail"/>
    <s v="Mercantile - Retail"/>
    <s v="High End"/>
    <b v="0"/>
    <s v="Storage - Low Bay"/>
    <n v="69"/>
    <s v="Sales"/>
    <n v="29"/>
    <s v="NA"/>
    <n v="0"/>
    <n v="2"/>
    <n v="0"/>
    <n v="0"/>
    <n v="24050"/>
    <n v="24050"/>
    <n v="0"/>
    <x v="1"/>
    <n v="100"/>
    <n v="69"/>
    <n v="100"/>
    <n v="31"/>
    <n v="100"/>
    <n v="0"/>
    <n v="0"/>
    <n v="2"/>
    <n v="0"/>
    <n v="450"/>
    <s v="M"/>
    <n v="3"/>
    <n v="5199"/>
    <n v="121"/>
    <s v="&lt; 6000 HDD"/>
    <n v="100"/>
    <n v="0"/>
    <n v="0"/>
    <s v="No"/>
    <n v="105"/>
    <n v="105"/>
    <n v="105"/>
    <n v="105"/>
    <n v="1"/>
    <n v="1"/>
    <n v="0"/>
    <s v="80-119 Hrs/Wk"/>
    <n v="52"/>
    <b v="1"/>
    <b v="1"/>
    <b v="0"/>
    <b v="0"/>
    <b v="0"/>
    <b v="0"/>
    <b v="0"/>
    <b v="0"/>
    <b v="0"/>
    <s v="NA"/>
    <s v="NA"/>
    <s v="NA"/>
    <s v="NA"/>
    <s v="Yes"/>
    <n v="1"/>
    <n v="15"/>
    <s v="Unknown"/>
    <s v="Yes"/>
    <n v="1"/>
    <n v="15"/>
    <s v="Unknown"/>
    <s v="Yes"/>
    <n v="1"/>
    <n v="15"/>
    <s v="No"/>
    <s v="Yes"/>
    <n v="3"/>
    <n v="100"/>
    <s v="No"/>
    <s v="Yes"/>
    <n v="3"/>
    <n v="100"/>
    <s v="No"/>
    <s v="No"/>
    <s v="NA"/>
    <s v="NA"/>
    <s v="No"/>
    <s v="No"/>
    <s v="NA"/>
    <s v="NA"/>
    <s v="No"/>
    <s v="No"/>
    <s v="NA"/>
    <s v="NA"/>
    <s v="No"/>
    <n v="900"/>
    <n v="310"/>
    <n v="20"/>
    <n v="24200"/>
    <n v="15"/>
    <n v="0"/>
    <n v="0"/>
    <n v="100"/>
    <n v="0"/>
    <n v="0"/>
    <n v="0"/>
    <n v="0"/>
    <n v="0"/>
    <n v="0"/>
    <n v="0"/>
    <n v="100"/>
    <n v="0"/>
    <n v="0"/>
    <n v="3630"/>
    <n v="0"/>
    <n v="100"/>
    <n v="0"/>
    <s v="P"/>
    <n v="0"/>
    <s v="Unknown"/>
    <n v="0"/>
    <n v="0"/>
    <n v="0"/>
    <n v="100"/>
    <n v="100"/>
    <n v="0"/>
    <n v="0"/>
    <n v="0"/>
    <n v="0"/>
    <n v="20000"/>
    <n v="100"/>
    <n v="0"/>
    <n v="0"/>
    <n v="0"/>
    <b v="0"/>
    <n v="0"/>
    <n v="100"/>
    <n v="0"/>
    <n v="0"/>
    <n v="0"/>
    <n v="1.4673609999999999"/>
    <n v="1.4673609999999999"/>
    <s v="NA"/>
    <n v="0"/>
    <n v="2.1376750000000002"/>
    <n v="35290.019999999997"/>
    <s v="NA"/>
    <n v="0"/>
    <n v="51411.08"/>
    <n v="14.350059999999999"/>
    <n v="19.72888"/>
    <s v="Y"/>
    <n v="100"/>
    <n v="0"/>
    <n v="0"/>
    <n v="0"/>
    <n v="83.922190000000001"/>
    <n v="81.652460000000005"/>
    <n v="85.836979999999997"/>
    <n v="0"/>
    <n v="0"/>
    <n v="0"/>
    <n v="2.5887039999999999"/>
    <n v="10.274620000000001"/>
    <n v="1.4729220000000001"/>
    <n v="0"/>
    <n v="0"/>
    <n v="0"/>
    <n v="13.48911"/>
    <n v="8.0729159999999993"/>
    <n v="12.690099999999999"/>
    <n v="0"/>
    <n v="0"/>
    <n v="0"/>
    <n v="0"/>
    <n v="0"/>
    <n v="0"/>
    <n v="0"/>
    <n v="0"/>
    <n v="0"/>
    <n v="0"/>
    <n v="0"/>
    <n v="0"/>
    <n v="100"/>
    <n v="100"/>
    <n v="100"/>
    <n v="100"/>
    <n v="100"/>
    <n v="100"/>
    <n v="0"/>
    <n v="0"/>
    <n v="0"/>
    <s v="NA"/>
    <s v="NA"/>
    <s v="NA"/>
    <s v="NA"/>
    <s v="NA"/>
    <s v="NA"/>
    <s v="NA"/>
    <s v="NA"/>
    <s v="NA"/>
    <s v="NA"/>
    <s v="NA"/>
    <s v="NA"/>
    <s v="NA"/>
    <s v="NA"/>
    <s v="NA"/>
    <s v="NA"/>
    <s v="NA"/>
    <s v="NA"/>
    <n v="0"/>
    <n v="0"/>
    <n v="0"/>
    <n v="100"/>
    <n v="100"/>
    <n v="100"/>
    <n v="0"/>
    <n v="0"/>
    <n v="0"/>
    <n v="26.490069999999999"/>
    <n v="35.539490000000001"/>
    <n v="26.490069999999999"/>
    <n v="73.509929999999997"/>
    <n v="64.460509999999999"/>
    <n v="73.509929999999997"/>
    <n v="0"/>
    <n v="0"/>
    <n v="0"/>
    <s v="NA"/>
    <s v="NA"/>
    <s v="NA"/>
    <s v="NA"/>
    <s v="NA"/>
    <s v="NA"/>
    <s v="NA"/>
    <s v="NA"/>
    <s v="NA"/>
    <s v="NA"/>
    <s v="NA"/>
    <s v="NA"/>
    <n v="68.795400000000001"/>
    <n v="44.91919"/>
    <n v="69.258279999999999"/>
    <n v="28.61589"/>
    <n v="44.806190000000001"/>
    <n v="29.268799999999999"/>
    <n v="0"/>
    <n v="0"/>
    <n v="0"/>
    <n v="2.5887039999999999"/>
    <n v="10.274620000000001"/>
    <n v="1.4729220000000001"/>
    <n v="0"/>
    <n v="0"/>
    <n v="0"/>
    <n v="0"/>
    <n v="0"/>
    <n v="0"/>
    <n v="80.392430000000004"/>
    <n v="82.027910000000006"/>
    <n v="81.677139999999994"/>
    <n v="0"/>
    <n v="0"/>
    <n v="0"/>
    <n v="19.607569999999999"/>
    <n v="17.972090000000001"/>
    <n v="18.322859999999999"/>
    <n v="0"/>
    <n v="0"/>
    <n v="0"/>
    <b v="0"/>
    <n v="0"/>
    <b v="0"/>
    <n v="0"/>
    <b v="0"/>
    <n v="0"/>
    <b v="0"/>
    <n v="0"/>
    <b v="1"/>
    <n v="100"/>
    <b v="0"/>
    <n v="0"/>
    <b v="0"/>
    <n v="0"/>
    <b v="0"/>
    <n v="0"/>
    <n v="17.760919999999999"/>
    <n v="25.196850000000001"/>
    <n v="18.915600000000001"/>
    <n v="81.55829"/>
    <n v="69.291340000000005"/>
    <n v="80.645889999999994"/>
    <n v="0"/>
    <n v="0"/>
    <n v="0"/>
    <n v="0.68078700000000003"/>
    <n v="5.5118109999999998"/>
    <n v="0.43851200000000001"/>
    <n v="0"/>
    <n v="0"/>
    <n v="0"/>
    <n v="0"/>
    <n v="0"/>
    <n v="0"/>
    <n v="0"/>
    <n v="0"/>
    <n v="0"/>
    <n v="0.68078700000000003"/>
    <n v="5.5118109999999998"/>
    <n v="0.43851200000000001"/>
    <n v="0"/>
    <n v="0"/>
    <n v="0"/>
    <n v="93.483900000000006"/>
    <n v="92.125979999999998"/>
    <n v="99.561490000000006"/>
    <n v="0"/>
    <n v="0"/>
    <n v="0"/>
    <n v="0"/>
    <n v="0"/>
    <n v="0"/>
    <n v="5.835318"/>
    <n v="2.3622049999999999"/>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100"/>
    <s v="Furnace"/>
    <s v="Natural Gas"/>
    <s v="None"/>
    <s v="NA"/>
    <s v="Furnace"/>
    <s v="Natural Gas"/>
    <s v="None"/>
    <s v="NA"/>
    <s v="NA"/>
    <s v="NA"/>
    <s v="NA"/>
    <s v="NA"/>
    <s v="NA"/>
    <s v="NA"/>
    <s v="NA"/>
    <s v="NA"/>
    <s v="DX - Air"/>
    <s v="NA"/>
    <s v="None"/>
    <s v="NA"/>
    <s v="NA"/>
    <s v="NA"/>
    <s v="NA"/>
    <s v="NA"/>
    <s v="NA"/>
    <s v="NA"/>
    <s v="NA"/>
    <b v="0"/>
    <b v="0"/>
    <b v="0"/>
    <b v="0"/>
    <b v="1"/>
    <b v="0"/>
    <b v="0"/>
    <b v="1"/>
    <b v="0"/>
    <b v="1"/>
    <b v="1"/>
    <n v="92.123999999999995"/>
    <s v="NA"/>
    <s v="NA"/>
    <n v="100"/>
    <n v="0"/>
    <n v="0"/>
    <n v="0"/>
    <n v="0"/>
    <n v="100"/>
    <n v="0"/>
    <n v="0"/>
    <s v="NA"/>
    <s v="NA"/>
    <s v="NA"/>
    <s v="NA"/>
    <s v="NA"/>
    <s v="NA"/>
    <s v="NA"/>
    <s v="NA"/>
    <s v="NA"/>
    <s v="NA"/>
    <s v="NA"/>
    <s v="NA"/>
    <s v="NA"/>
    <s v="NA"/>
    <s v="NA"/>
    <s v="NA"/>
    <s v="NA"/>
    <s v="NA"/>
    <s v="NA"/>
    <s v="NA"/>
    <n v="0"/>
    <n v="0"/>
    <n v="2"/>
    <n v="0"/>
    <n v="0"/>
    <n v="0"/>
    <n v="0"/>
    <b v="0"/>
    <b v="0"/>
    <b v="0"/>
    <b v="0"/>
    <b v="0"/>
    <b v="0"/>
    <n v="0"/>
    <s v="NA"/>
    <s v="NA"/>
    <s v="NA"/>
    <s v="NA"/>
    <s v="NA"/>
    <s v="NA"/>
    <s v="NA"/>
    <n v="0"/>
    <n v="0"/>
    <n v="0"/>
    <s v="NA"/>
    <s v="NA"/>
    <s v="NA"/>
    <s v="NA"/>
    <s v="NA"/>
    <n v="0"/>
    <n v="0"/>
    <n v="0"/>
    <x v="1"/>
    <s v="NA"/>
    <s v="NA"/>
    <n v="0"/>
    <n v="0"/>
    <n v="0"/>
    <s v="NA"/>
    <s v="NA"/>
    <s v="NA"/>
    <s v="NA"/>
    <s v="NA"/>
    <s v="NA"/>
    <n v="2"/>
    <n v="0"/>
    <n v="0"/>
    <n v="0"/>
    <n v="0"/>
    <n v="4"/>
    <n v="4"/>
    <n v="0"/>
    <n v="0"/>
    <n v="20"/>
    <n v="11.022119999999999"/>
    <n v="19.224879999999999"/>
    <s v="model"/>
    <n v="265082.09999999998"/>
    <n v="462358.4"/>
    <s v="NA"/>
    <s v="NA"/>
    <s v="NA"/>
    <s v="NA"/>
    <s v="NA"/>
    <s v="NA"/>
    <s v="NA"/>
    <s v="NA"/>
    <s v="NA"/>
    <s v="NA"/>
    <s v="NA"/>
    <s v="NA"/>
    <s v="NA"/>
    <s v="NA"/>
    <s v="NA"/>
    <s v="NA"/>
    <s v="NA"/>
    <s v="NA"/>
    <s v="NA"/>
    <s v="NA"/>
    <s v="NA"/>
    <s v="NA"/>
    <s v="NA"/>
    <s v="NA"/>
    <n v="0.26934399999999997"/>
    <n v="0.25008599999999997"/>
    <s v="model"/>
    <n v="6477.7259999999997"/>
    <n v="6014.5640000000003"/>
    <s v="NA"/>
    <s v="NA"/>
    <s v="NA"/>
    <s v="NA"/>
    <s v="NA"/>
    <s v="NA"/>
    <s v="NA"/>
    <s v="NA"/>
    <s v="NA"/>
    <s v="NA"/>
    <s v="NA"/>
    <s v="NA"/>
    <s v="NA"/>
    <s v="NA"/>
    <s v="NA"/>
    <s v="NA"/>
    <s v="NA"/>
    <s v="NA"/>
    <s v="NA"/>
    <s v="NA"/>
    <s v="NA"/>
    <s v="NA"/>
    <s v="NA"/>
    <s v="NA"/>
  </r>
  <r>
    <x v="446"/>
    <x v="2"/>
    <s v="core"/>
    <x v="7"/>
    <x v="1"/>
    <s v="20,001-100,000"/>
    <s v="urban"/>
    <n v="85"/>
    <n v="140.53190000000001"/>
    <n v="3176021"/>
    <n v="3176021"/>
    <n v="3176021"/>
    <n v="2009"/>
    <n v="2009"/>
    <s v="2004-2013"/>
    <s v="F"/>
    <s v="Fire Station"/>
    <s v="Fire Station"/>
    <m/>
    <s v="Other"/>
    <s v="Public Order and Safety"/>
    <s v="Other"/>
    <b v="0"/>
    <s v="Other"/>
    <n v="31"/>
    <s v="Office"/>
    <n v="13"/>
    <s v="Assembly / Recreation"/>
    <n v="8"/>
    <n v="41"/>
    <n v="0"/>
    <n v="0"/>
    <n v="22600"/>
    <n v="22600"/>
    <n v="0"/>
    <x v="1"/>
    <n v="100"/>
    <n v="0"/>
    <n v="69"/>
    <n v="100"/>
    <n v="100"/>
    <n v="0"/>
    <n v="0"/>
    <n v="2"/>
    <n v="0"/>
    <n v="31"/>
    <s v="S"/>
    <n v="0"/>
    <n v="4624"/>
    <n v="219"/>
    <s v="&lt; 6000 HDD"/>
    <n v="100"/>
    <n v="0"/>
    <n v="0"/>
    <s v="Yes"/>
    <n v="130.5652"/>
    <n v="130.5652"/>
    <n v="127.5217"/>
    <n v="57.521740000000001"/>
    <n v="0.69565200000000005"/>
    <n v="0.69565200000000005"/>
    <n v="0.69565200000000005"/>
    <s v="120-168 Hrs/Wk"/>
    <n v="52"/>
    <b v="1"/>
    <b v="1"/>
    <b v="1"/>
    <b v="0"/>
    <b v="0"/>
    <b v="0"/>
    <b v="0"/>
    <b v="0"/>
    <b v="0"/>
    <b v="1"/>
    <b v="0"/>
    <b v="0"/>
    <n v="300"/>
    <s v="No"/>
    <s v="NA"/>
    <s v="NA"/>
    <s v="No"/>
    <s v="No"/>
    <s v="NA"/>
    <s v="NA"/>
    <s v="No"/>
    <s v="No"/>
    <s v="NA"/>
    <s v="NA"/>
    <s v="No"/>
    <s v="No"/>
    <s v="NA"/>
    <s v="NA"/>
    <s v="No"/>
    <s v="No"/>
    <s v="NA"/>
    <s v="NA"/>
    <s v="No"/>
    <s v="No"/>
    <s v="NA"/>
    <s v="NA"/>
    <s v="No"/>
    <s v="No"/>
    <s v="NA"/>
    <s v="NA"/>
    <s v="No"/>
    <s v="No"/>
    <s v="NA"/>
    <s v="NA"/>
    <s v="No"/>
    <n v="500"/>
    <n v="500"/>
    <n v="8"/>
    <n v="8000"/>
    <n v="5"/>
    <n v="100"/>
    <n v="0"/>
    <n v="0"/>
    <n v="0"/>
    <n v="0"/>
    <n v="0"/>
    <n v="0"/>
    <n v="0"/>
    <n v="100"/>
    <n v="0"/>
    <n v="0"/>
    <n v="0"/>
    <n v="0"/>
    <n v="400"/>
    <n v="0"/>
    <n v="100"/>
    <n v="0"/>
    <s v="P"/>
    <n v="30"/>
    <s v="Age of Building"/>
    <n v="100"/>
    <n v="0"/>
    <n v="0"/>
    <n v="0"/>
    <n v="0"/>
    <n v="0"/>
    <n v="0"/>
    <n v="0"/>
    <n v="100"/>
    <n v="16995.75"/>
    <n v="0"/>
    <n v="100"/>
    <n v="0"/>
    <n v="0"/>
    <b v="0"/>
    <n v="0"/>
    <n v="100"/>
    <n v="0"/>
    <n v="0"/>
    <n v="0"/>
    <n v="1.1695359999999999"/>
    <n v="1.1695359999999999"/>
    <s v="NA"/>
    <n v="0"/>
    <n v="0.115841"/>
    <n v="26431.52"/>
    <s v="NA"/>
    <n v="0"/>
    <n v="2618"/>
    <n v="8.5475119999999993"/>
    <n v="9.3094000000000001"/>
    <s v="Y"/>
    <n v="75"/>
    <n v="0"/>
    <n v="0"/>
    <n v="0"/>
    <n v="22.82912"/>
    <n v="29.25629"/>
    <n v="32.996339999999996"/>
    <n v="0"/>
    <n v="0"/>
    <n v="0"/>
    <n v="68.032730000000001"/>
    <n v="56.932830000000003"/>
    <n v="54.700870000000002"/>
    <n v="0"/>
    <n v="0"/>
    <n v="0"/>
    <n v="8.1290720000000007"/>
    <n v="6.2148950000000003"/>
    <n v="10.80691"/>
    <n v="1.0090779999999999"/>
    <n v="7.5959820000000002"/>
    <n v="1.495879"/>
    <n v="0"/>
    <n v="0"/>
    <n v="0"/>
    <n v="0"/>
    <n v="0"/>
    <n v="0"/>
    <n v="0"/>
    <n v="0"/>
    <n v="0"/>
    <n v="100"/>
    <n v="100"/>
    <n v="100"/>
    <n v="0"/>
    <n v="0"/>
    <n v="0"/>
    <n v="100"/>
    <n v="100"/>
    <n v="100"/>
    <s v="NA"/>
    <s v="NA"/>
    <s v="NA"/>
    <s v="NA"/>
    <s v="NA"/>
    <s v="NA"/>
    <s v="NA"/>
    <s v="NA"/>
    <s v="NA"/>
    <s v="NA"/>
    <s v="NA"/>
    <s v="NA"/>
    <s v="NA"/>
    <s v="NA"/>
    <s v="NA"/>
    <s v="NA"/>
    <s v="NA"/>
    <s v="NA"/>
    <n v="0"/>
    <n v="0"/>
    <n v="0"/>
    <n v="100"/>
    <n v="100"/>
    <n v="100"/>
    <n v="0"/>
    <n v="0"/>
    <n v="0"/>
    <n v="29.950240000000001"/>
    <n v="37.801349999999999"/>
    <n v="29.950240000000001"/>
    <n v="70.049760000000006"/>
    <n v="62.198650000000001"/>
    <n v="70.049760000000006"/>
    <n v="0"/>
    <n v="0"/>
    <n v="0"/>
    <s v="NA"/>
    <s v="NA"/>
    <s v="NA"/>
    <s v="NA"/>
    <s v="NA"/>
    <s v="NA"/>
    <s v="NA"/>
    <s v="NA"/>
    <s v="NA"/>
    <s v="NA"/>
    <s v="NA"/>
    <s v="NA"/>
    <n v="0"/>
    <n v="0"/>
    <n v="0"/>
    <n v="22.82912"/>
    <n v="29.25629"/>
    <n v="32.996339999999996"/>
    <n v="18.961960000000001"/>
    <n v="40.339269999999999"/>
    <n v="15.246130000000001"/>
    <n v="0"/>
    <n v="0"/>
    <n v="0"/>
    <n v="58.208919999999999"/>
    <n v="30.404440000000001"/>
    <n v="51.757530000000003"/>
    <s v="NA"/>
    <s v="NA"/>
    <s v="NA"/>
    <s v="NA"/>
    <s v="NA"/>
    <s v="NA"/>
    <s v="NA"/>
    <s v="NA"/>
    <s v="NA"/>
    <s v="NA"/>
    <s v="NA"/>
    <s v="NA"/>
    <s v="NA"/>
    <s v="NA"/>
    <s v="NA"/>
    <b v="0"/>
    <n v="0"/>
    <b v="0"/>
    <n v="0"/>
    <b v="0"/>
    <n v="0"/>
    <b v="1"/>
    <n v="99.541330000000002"/>
    <b v="0"/>
    <n v="0"/>
    <b v="0"/>
    <n v="0"/>
    <b v="1"/>
    <n v="0.45867200000000002"/>
    <b v="0"/>
    <n v="0"/>
    <n v="78.227649999999997"/>
    <n v="84.210530000000006"/>
    <n v="78.227649999999997"/>
    <n v="21.772349999999999"/>
    <n v="15.78947"/>
    <n v="21.772349999999999"/>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n v="8"/>
    <s v="NA"/>
    <n v="0"/>
    <n v="100"/>
    <s v="Boiler"/>
    <s v="Natural Gas"/>
    <s v="Natural Gas"/>
    <s v="0-4 Years"/>
    <s v="None"/>
    <s v="NA"/>
    <s v="NA"/>
    <s v="NA"/>
    <n v="2"/>
    <s v="Natural Gas"/>
    <n v="500"/>
    <n v="4"/>
    <n v="4"/>
    <s v="SH"/>
    <s v="NA"/>
    <s v="N"/>
    <s v="DX - Air"/>
    <s v="0-4 Years"/>
    <s v="DX - Air"/>
    <s v="0-4 Years"/>
    <s v="NA"/>
    <s v="NA"/>
    <s v="NA"/>
    <s v="NA"/>
    <s v="NA"/>
    <s v="NA"/>
    <s v="NA"/>
    <b v="1"/>
    <b v="0"/>
    <b v="0"/>
    <b v="0"/>
    <b v="0"/>
    <b v="1"/>
    <b v="0"/>
    <b v="1"/>
    <b v="0"/>
    <b v="0"/>
    <b v="0"/>
    <n v="193.93360000000001"/>
    <n v="4"/>
    <n v="4"/>
    <n v="100"/>
    <n v="0"/>
    <n v="0"/>
    <n v="0"/>
    <n v="0"/>
    <n v="0"/>
    <n v="100"/>
    <n v="0"/>
    <s v="NA"/>
    <s v="NA"/>
    <s v="NA"/>
    <s v="NA"/>
    <s v="NA"/>
    <s v="NA"/>
    <s v="NA"/>
    <s v="NA"/>
    <s v="NA"/>
    <s v="NA"/>
    <s v="NA"/>
    <s v="NA"/>
    <s v="NA"/>
    <s v="NA"/>
    <s v="NA"/>
    <s v="NA"/>
    <s v="NA"/>
    <s v="NA"/>
    <s v="NA"/>
    <s v="NA"/>
    <n v="0"/>
    <n v="0"/>
    <n v="0"/>
    <n v="0"/>
    <n v="3"/>
    <n v="0"/>
    <n v="0"/>
    <b v="0"/>
    <b v="0"/>
    <b v="0"/>
    <b v="0"/>
    <b v="1"/>
    <b v="0"/>
    <n v="400"/>
    <s v="N"/>
    <s v="N"/>
    <s v="N"/>
    <s v="N"/>
    <s v="N"/>
    <s v="N"/>
    <s v="G"/>
    <s v="NA"/>
    <s v="NA"/>
    <s v="NA"/>
    <b v="1"/>
    <s v="S"/>
    <n v="50"/>
    <n v="1"/>
    <n v="2"/>
    <n v="0"/>
    <n v="0"/>
    <n v="0"/>
    <x v="0"/>
    <n v="0"/>
    <s v="N"/>
    <n v="0"/>
    <n v="0"/>
    <n v="0"/>
    <b v="0"/>
    <b v="0"/>
    <s v="None"/>
    <b v="0"/>
    <b v="0"/>
    <s v="None"/>
    <n v="0"/>
    <n v="0"/>
    <n v="0"/>
    <n v="0"/>
    <n v="0"/>
    <n v="11"/>
    <n v="0"/>
    <n v="0"/>
    <n v="0"/>
    <n v="0"/>
    <n v="18.2011"/>
    <n v="33.719940000000001"/>
    <s v="model"/>
    <n v="411344.9"/>
    <n v="762070.6"/>
    <s v="NA"/>
    <s v="NA"/>
    <s v="NA"/>
    <s v="NA"/>
    <s v="NA"/>
    <s v="NA"/>
    <s v="NA"/>
    <s v="NA"/>
    <s v="NA"/>
    <s v="NA"/>
    <s v="NA"/>
    <s v="NA"/>
    <s v="NA"/>
    <s v="NA"/>
    <s v="NA"/>
    <s v="NA"/>
    <s v="NA"/>
    <s v="NA"/>
    <s v="NA"/>
    <s v="NA"/>
    <s v="NA"/>
    <s v="NA"/>
    <s v="NA"/>
    <s v="NA"/>
    <n v="0.25514300000000001"/>
    <n v="0.27209699999999998"/>
    <s v="model"/>
    <n v="5766.2420000000002"/>
    <n v="6149.3810000000003"/>
    <s v="NA"/>
    <s v="NA"/>
    <s v="NA"/>
    <s v="NA"/>
    <s v="NA"/>
    <s v="NA"/>
    <s v="NA"/>
    <s v="NA"/>
    <s v="NA"/>
    <s v="NA"/>
    <s v="NA"/>
    <s v="NA"/>
    <s v="NA"/>
    <s v="NA"/>
    <s v="NA"/>
    <s v="NA"/>
    <s v="NA"/>
    <s v="NA"/>
    <s v="NA"/>
    <s v="NA"/>
    <s v="NA"/>
    <s v="NA"/>
    <s v="NA"/>
    <s v="NA"/>
  </r>
  <r>
    <x v="447"/>
    <x v="2"/>
    <s v="core"/>
    <x v="8"/>
    <x v="1"/>
    <s v="&lt;20,001"/>
    <s v="urban"/>
    <n v="4"/>
    <n v="334.46519999999998"/>
    <n v="1444890"/>
    <n v="1444890"/>
    <n v="1444890"/>
    <n v="2010"/>
    <n v="2010"/>
    <s v="2004-2013"/>
    <s v="F"/>
    <m/>
    <s v="Beauty / Barber"/>
    <m/>
    <s v="Other"/>
    <s v="Service"/>
    <s v="Other"/>
    <b v="0"/>
    <s v="Sales"/>
    <n v="76"/>
    <s v="Office"/>
    <n v="15"/>
    <s v="NA"/>
    <n v="0"/>
    <n v="9"/>
    <n v="0"/>
    <n v="0"/>
    <n v="4320"/>
    <n v="4320"/>
    <n v="0"/>
    <x v="4"/>
    <n v="100"/>
    <n v="0"/>
    <n v="100"/>
    <n v="100"/>
    <n v="100"/>
    <n v="0"/>
    <n v="0"/>
    <n v="8"/>
    <n v="2"/>
    <s v="NA"/>
    <s v="S"/>
    <n v="0"/>
    <n v="4756"/>
    <n v="174"/>
    <s v="&lt; 6000 HDD"/>
    <n v="0"/>
    <n v="100"/>
    <s v="NA"/>
    <s v="No"/>
    <n v="77"/>
    <n v="77"/>
    <n v="77"/>
    <n v="77"/>
    <n v="1"/>
    <n v="1"/>
    <n v="0"/>
    <s v="60-79 Hrs/Wk"/>
    <n v="52"/>
    <b v="1"/>
    <b v="0"/>
    <b v="0"/>
    <b v="0"/>
    <b v="0"/>
    <b v="0"/>
    <b v="0"/>
    <b v="0"/>
    <b v="0"/>
    <s v="NA"/>
    <s v="NA"/>
    <s v="NA"/>
    <s v="NA"/>
    <s v="Yes"/>
    <n v="1"/>
    <n v="80"/>
    <s v="No"/>
    <s v="No"/>
    <s v="NA"/>
    <s v="NA"/>
    <s v="No"/>
    <s v="No"/>
    <s v="NA"/>
    <s v="NA"/>
    <s v="No"/>
    <s v="No"/>
    <s v="NA"/>
    <s v="NA"/>
    <s v="No"/>
    <s v="No"/>
    <s v="NA"/>
    <s v="NA"/>
    <s v="No"/>
    <s v="No"/>
    <s v="NA"/>
    <s v="NA"/>
    <s v="No"/>
    <s v="No"/>
    <s v="NA"/>
    <s v="NA"/>
    <s v="No"/>
    <s v="No"/>
    <s v="NA"/>
    <s v="NA"/>
    <s v="No"/>
    <n v="286"/>
    <s v="NA"/>
    <n v="12"/>
    <n v="27456"/>
    <n v="50"/>
    <n v="0"/>
    <n v="100"/>
    <n v="0"/>
    <n v="0"/>
    <n v="0"/>
    <n v="0"/>
    <n v="0"/>
    <n v="0"/>
    <n v="100"/>
    <n v="0"/>
    <n v="0"/>
    <n v="0"/>
    <n v="0"/>
    <n v="13728"/>
    <n v="0"/>
    <n v="100"/>
    <n v="0"/>
    <s v="S"/>
    <n v="0"/>
    <s v="Age of Building"/>
    <n v="0"/>
    <n v="0"/>
    <n v="0"/>
    <n v="100"/>
    <n v="100"/>
    <n v="0"/>
    <n v="0"/>
    <n v="0"/>
    <n v="0"/>
    <n v="576.84990000000005"/>
    <n v="100"/>
    <n v="0"/>
    <n v="0"/>
    <n v="0"/>
    <b v="0"/>
    <n v="0"/>
    <n v="0"/>
    <n v="0"/>
    <n v="0"/>
    <n v="100"/>
    <n v="0.482041"/>
    <n v="0.482041"/>
    <s v="NA"/>
    <n v="0"/>
    <n v="0"/>
    <n v="2082.4160000000002"/>
    <s v="NA"/>
    <n v="0"/>
    <n v="0"/>
    <n v="8.8789940000000005"/>
    <n v="10.749689999999999"/>
    <s v="N"/>
    <n v="0"/>
    <n v="0"/>
    <n v="0"/>
    <n v="0"/>
    <n v="25.552330000000001"/>
    <n v="4.6951010000000002"/>
    <n v="31.419319999999999"/>
    <n v="0"/>
    <n v="0"/>
    <n v="0"/>
    <n v="43.852049999999998"/>
    <n v="33.465350000000001"/>
    <n v="29.995480000000001"/>
    <n v="0"/>
    <n v="0"/>
    <n v="0"/>
    <n v="0"/>
    <n v="0"/>
    <n v="0"/>
    <n v="30.59562"/>
    <n v="61.839550000000003"/>
    <n v="38.5852"/>
    <n v="0"/>
    <n v="0"/>
    <n v="0"/>
    <n v="0"/>
    <n v="0"/>
    <n v="0"/>
    <n v="0"/>
    <n v="0"/>
    <n v="0"/>
    <n v="100"/>
    <n v="100"/>
    <n v="100"/>
    <n v="45.81579"/>
    <n v="69.787909999999997"/>
    <n v="45.81579"/>
    <n v="54.18421"/>
    <n v="30.21209"/>
    <n v="54.18421"/>
    <s v="NA"/>
    <s v="NA"/>
    <s v="NA"/>
    <s v="NA"/>
    <s v="NA"/>
    <s v="NA"/>
    <s v="NA"/>
    <s v="NA"/>
    <s v="NA"/>
    <s v="NA"/>
    <s v="NA"/>
    <s v="NA"/>
    <s v="NA"/>
    <s v="NA"/>
    <s v="NA"/>
    <s v="NA"/>
    <s v="NA"/>
    <s v="NA"/>
    <s v="NA"/>
    <s v="NA"/>
    <s v="NA"/>
    <s v="NA"/>
    <s v="NA"/>
    <s v="NA"/>
    <n v="0"/>
    <n v="0"/>
    <n v="0"/>
    <n v="35.227269999999997"/>
    <n v="50"/>
    <n v="35.227269999999997"/>
    <n v="0"/>
    <n v="0"/>
    <n v="0"/>
    <n v="64.772729999999996"/>
    <n v="50"/>
    <n v="64.772729999999996"/>
    <s v="NA"/>
    <s v="NA"/>
    <s v="NA"/>
    <s v="NA"/>
    <s v="NA"/>
    <s v="NA"/>
    <s v="NA"/>
    <s v="NA"/>
    <s v="NA"/>
    <s v="NA"/>
    <s v="NA"/>
    <s v="NA"/>
    <n v="0"/>
    <n v="0"/>
    <n v="0"/>
    <n v="25.552330000000001"/>
    <n v="4.6951010000000002"/>
    <n v="31.419319999999999"/>
    <n v="24.74614"/>
    <n v="10.90714"/>
    <n v="16.926739999999999"/>
    <n v="30.59562"/>
    <n v="61.839550000000003"/>
    <n v="38.5852"/>
    <n v="19.105910000000002"/>
    <n v="22.558209999999999"/>
    <n v="13.06874"/>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0-4 Years"/>
    <s v="Electric Resistance"/>
    <s v="Electricity"/>
    <s v="None"/>
    <s v="0-4 Years"/>
    <s v="NA"/>
    <s v="NA"/>
    <s v="NA"/>
    <s v="NA"/>
    <s v="NA"/>
    <s v="NA"/>
    <s v="NA"/>
    <s v="NA"/>
    <s v="DX - Air"/>
    <s v="0-4 Years"/>
    <s v="DX - Air"/>
    <s v="0-4 Years"/>
    <s v="NA"/>
    <s v="NA"/>
    <s v="NA"/>
    <s v="NA"/>
    <s v="NA"/>
    <s v="NA"/>
    <s v="NA"/>
    <b v="0"/>
    <b v="0"/>
    <b v="0"/>
    <b v="0"/>
    <b v="1"/>
    <b v="0"/>
    <b v="0"/>
    <b v="1"/>
    <b v="0"/>
    <b v="1"/>
    <b v="1"/>
    <n v="20.472000000000001"/>
    <n v="3"/>
    <n v="3"/>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b v="1"/>
    <s v="S"/>
    <n v="100"/>
    <n v="2"/>
    <n v="0"/>
    <n v="0"/>
    <n v="0"/>
    <n v="0"/>
    <x v="0"/>
    <n v="0"/>
    <s v="N"/>
    <n v="0"/>
    <n v="0"/>
    <n v="0"/>
    <b v="0"/>
    <b v="0"/>
    <s v="None"/>
    <b v="0"/>
    <b v="0"/>
    <s v="None"/>
    <n v="1"/>
    <n v="0"/>
    <n v="0"/>
    <n v="0"/>
    <n v="0"/>
    <n v="0"/>
    <n v="0"/>
    <n v="0"/>
    <n v="0"/>
    <n v="0"/>
    <n v="20.36478"/>
    <n v="24.720790000000001"/>
    <s v="actual"/>
    <n v="87975.85"/>
    <n v="106793.8"/>
    <n v="8659.6299999999992"/>
    <n v="8115.1109999999999"/>
    <n v="8021.6509999999998"/>
    <n v="7250.357"/>
    <n v="7101.634"/>
    <n v="6781.875"/>
    <n v="7098.3559999999998"/>
    <n v="7135.3450000000003"/>
    <n v="6391.81"/>
    <n v="6498.7759999999998"/>
    <n v="7301.5950000000003"/>
    <n v="7619.71"/>
    <n v="8293.3189999999995"/>
    <n v="7162.107"/>
    <n v="7445.2470000000003"/>
    <n v="6524.2650000000003"/>
    <n v="6502.6270000000004"/>
    <n v="6682.4120000000003"/>
    <n v="14537.9"/>
    <n v="18253.71"/>
    <n v="9676.9009999999998"/>
    <n v="6210.7110000000002"/>
    <n v="7205.9430000000002"/>
    <n v="8298.6859999999997"/>
    <n v="0.22164900000000001"/>
    <n v="1.906733"/>
    <s v="model"/>
    <n v="957.52239999999995"/>
    <n v="8237.0879999999997"/>
    <s v="NA"/>
    <s v="NA"/>
    <s v="NA"/>
    <s v="NA"/>
    <s v="NA"/>
    <s v="NA"/>
    <s v="NA"/>
    <s v="NA"/>
    <s v="NA"/>
    <s v="NA"/>
    <s v="NA"/>
    <s v="NA"/>
    <s v="NA"/>
    <s v="NA"/>
    <s v="NA"/>
    <s v="NA"/>
    <s v="NA"/>
    <s v="NA"/>
    <s v="NA"/>
    <s v="NA"/>
    <s v="NA"/>
    <s v="NA"/>
    <s v="NA"/>
    <s v="NA"/>
  </r>
  <r>
    <x v="448"/>
    <x v="2"/>
    <s v="core"/>
    <x v="4"/>
    <x v="1"/>
    <s v="20,001-100,000"/>
    <s v="urban"/>
    <n v="73"/>
    <n v="115.11109999999999"/>
    <n v="2313273"/>
    <n v="2313273"/>
    <n v="2313273"/>
    <n v="2006"/>
    <n v="2006"/>
    <s v="2004-2013"/>
    <s v="F"/>
    <m/>
    <s v="Community Center"/>
    <m/>
    <s v="Other"/>
    <s v="Public Assembly"/>
    <s v="Other"/>
    <b v="0"/>
    <s v="Assembly / Recreation"/>
    <n v="67"/>
    <s v="Other"/>
    <n v="7"/>
    <s v="NA"/>
    <n v="0"/>
    <n v="26"/>
    <n v="0"/>
    <n v="0"/>
    <n v="20096"/>
    <n v="20096"/>
    <n v="0"/>
    <x v="1"/>
    <n v="100"/>
    <n v="0"/>
    <n v="50"/>
    <n v="100"/>
    <n v="50"/>
    <n v="0"/>
    <n v="0"/>
    <n v="1"/>
    <n v="0"/>
    <n v="45"/>
    <s v="S"/>
    <n v="0"/>
    <n v="4756"/>
    <n v="174"/>
    <s v="&lt; 6000 HDD"/>
    <n v="100"/>
    <n v="0"/>
    <n v="0"/>
    <s v="No"/>
    <n v="40"/>
    <n v="50"/>
    <n v="35"/>
    <n v="46"/>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620"/>
    <n v="0"/>
    <n v="10"/>
    <n v="6200"/>
    <n v="50"/>
    <n v="0"/>
    <n v="0"/>
    <n v="100"/>
    <n v="0"/>
    <n v="0"/>
    <n v="0"/>
    <n v="0"/>
    <n v="0"/>
    <n v="100"/>
    <n v="0"/>
    <n v="0"/>
    <n v="0"/>
    <n v="0"/>
    <n v="3100"/>
    <n v="0"/>
    <n v="100"/>
    <n v="0"/>
    <s v="S"/>
    <n v="2"/>
    <s v="Age of Building"/>
    <n v="100"/>
    <n v="0"/>
    <n v="0"/>
    <n v="0"/>
    <n v="0"/>
    <n v="0"/>
    <n v="100"/>
    <n v="0"/>
    <n v="0"/>
    <n v="20000"/>
    <n v="100"/>
    <n v="0"/>
    <n v="0"/>
    <n v="0"/>
    <b v="1"/>
    <n v="30"/>
    <n v="100"/>
    <n v="0"/>
    <n v="0"/>
    <n v="0"/>
    <n v="0.57528000000000001"/>
    <n v="0.57528000000000001"/>
    <s v="NA"/>
    <n v="0"/>
    <n v="6.6139000000000003E-2"/>
    <n v="11560.82"/>
    <s v="NA"/>
    <n v="0"/>
    <n v="1329.134"/>
    <n v="11.98973"/>
    <n v="16.529260000000001"/>
    <s v="Y"/>
    <n v="30"/>
    <n v="0"/>
    <n v="0"/>
    <n v="0"/>
    <n v="96.235810000000001"/>
    <n v="91.031930000000003"/>
    <n v="97.870459999999994"/>
    <n v="0"/>
    <n v="0"/>
    <n v="0"/>
    <n v="3.7641870000000002"/>
    <n v="8.9680719999999994"/>
    <n v="2.12954"/>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3.3461430000000001"/>
    <n v="9.6919970000000006"/>
    <n v="3.3461430000000001"/>
    <n v="96.653859999999995"/>
    <n v="90.308000000000007"/>
    <n v="96.653859999999995"/>
    <n v="0"/>
    <n v="0"/>
    <n v="0"/>
    <n v="0"/>
    <n v="0"/>
    <n v="0"/>
    <s v="NA"/>
    <s v="NA"/>
    <s v="NA"/>
    <s v="NA"/>
    <s v="NA"/>
    <s v="NA"/>
    <s v="NA"/>
    <s v="NA"/>
    <s v="NA"/>
    <s v="NA"/>
    <s v="NA"/>
    <s v="NA"/>
    <n v="0"/>
    <n v="0"/>
    <n v="0"/>
    <n v="96.235810000000001"/>
    <n v="91.031930000000003"/>
    <n v="97.870459999999994"/>
    <n v="3.1850809999999998"/>
    <n v="7.5883690000000001"/>
    <n v="1.801919"/>
    <n v="0"/>
    <n v="0"/>
    <n v="0"/>
    <n v="0.57910600000000001"/>
    <n v="1.3797029999999999"/>
    <n v="0.32762200000000002"/>
    <s v="NA"/>
    <s v="NA"/>
    <s v="NA"/>
    <s v="NA"/>
    <s v="NA"/>
    <s v="NA"/>
    <s v="NA"/>
    <s v="NA"/>
    <s v="NA"/>
    <s v="NA"/>
    <s v="NA"/>
    <s v="NA"/>
    <s v="NA"/>
    <s v="NA"/>
    <s v="NA"/>
    <b v="0"/>
    <n v="0"/>
    <b v="0"/>
    <n v="0"/>
    <b v="0"/>
    <n v="0"/>
    <b v="1"/>
    <n v="100"/>
    <b v="0"/>
    <n v="0"/>
    <b v="0"/>
    <n v="0"/>
    <b v="0"/>
    <n v="0"/>
    <b v="0"/>
    <n v="0"/>
    <n v="25.62247"/>
    <n v="18.181819999999998"/>
    <n v="28.215669999999999"/>
    <n v="51.913499999999999"/>
    <n v="22.727270000000001"/>
    <n v="55.195129999999999"/>
    <n v="0"/>
    <n v="0"/>
    <n v="0"/>
    <n v="22.464030000000001"/>
    <n v="59.090910000000001"/>
    <n v="16.589200000000002"/>
    <n v="0"/>
    <n v="0"/>
    <n v="0"/>
    <n v="0"/>
    <n v="0"/>
    <n v="0"/>
    <n v="0"/>
    <n v="0"/>
    <n v="0"/>
    <n v="28.825839999999999"/>
    <n v="68.181820000000002"/>
    <n v="21.28726"/>
    <n v="0"/>
    <n v="0"/>
    <n v="0"/>
    <n v="62.145719999999997"/>
    <n v="22.727270000000001"/>
    <n v="75.881039999999999"/>
    <n v="0"/>
    <n v="0"/>
    <n v="0"/>
    <n v="9.0284340000000007"/>
    <n v="9.0909089999999999"/>
    <n v="2.8317009999999998"/>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
    <s v="NA"/>
    <n v="5"/>
    <s v="NA"/>
    <n v="0"/>
    <n v="100"/>
    <s v="Boiler"/>
    <s v="Natural Gas"/>
    <s v="Natural Gas"/>
    <s v="0-4 Years"/>
    <s v="Boiler"/>
    <s v="Natural Gas"/>
    <s v="Natural Gas"/>
    <s v="0-4 Years"/>
    <n v="2"/>
    <s v="Natural Gas"/>
    <n v="115"/>
    <n v="4"/>
    <n v="4"/>
    <s v="SH"/>
    <s v="NA"/>
    <s v="Y"/>
    <s v="DX - Air"/>
    <s v="0-4 Years"/>
    <s v="DX - Air"/>
    <s v="0-4 Years"/>
    <s v="NA"/>
    <s v="NA"/>
    <s v="NA"/>
    <s v="NA"/>
    <s v="NA"/>
    <s v="NA"/>
    <s v="NA"/>
    <b v="1"/>
    <b v="0"/>
    <b v="0"/>
    <b v="0"/>
    <b v="0"/>
    <b v="0"/>
    <b v="0"/>
    <b v="1"/>
    <b v="0"/>
    <b v="0"/>
    <b v="0"/>
    <n v="150"/>
    <n v="4"/>
    <n v="4"/>
    <n v="100"/>
    <n v="0"/>
    <n v="0"/>
    <n v="0"/>
    <n v="0"/>
    <n v="0"/>
    <n v="100"/>
    <n v="0"/>
    <s v="NA"/>
    <s v="NA"/>
    <s v="NA"/>
    <s v="NA"/>
    <s v="NA"/>
    <s v="NA"/>
    <s v="NA"/>
    <s v="NA"/>
    <s v="NA"/>
    <s v="NA"/>
    <s v="NA"/>
    <s v="NA"/>
    <s v="NA"/>
    <s v="NA"/>
    <s v="NA"/>
    <s v="NA"/>
    <s v="NA"/>
    <s v="NA"/>
    <s v="NA"/>
    <s v="NA"/>
    <n v="1"/>
    <n v="1"/>
    <n v="0"/>
    <n v="0"/>
    <n v="1"/>
    <n v="0"/>
    <n v="1"/>
    <b v="0"/>
    <b v="0"/>
    <b v="0"/>
    <b v="0"/>
    <b v="1"/>
    <b v="0"/>
    <n v="590"/>
    <s v="N"/>
    <s v="N"/>
    <s v="N"/>
    <s v="N"/>
    <s v="N"/>
    <s v="E"/>
    <s v="E"/>
    <s v="NA"/>
    <s v="NA"/>
    <s v="NA"/>
    <s v="NA"/>
    <s v="NA"/>
    <s v="NA"/>
    <s v="NA"/>
    <s v="NA"/>
    <n v="0"/>
    <n v="0"/>
    <n v="0"/>
    <x v="1"/>
    <s v="NA"/>
    <s v="NA"/>
    <n v="0"/>
    <n v="0"/>
    <n v="0"/>
    <s v="NA"/>
    <s v="NA"/>
    <s v="NA"/>
    <s v="NA"/>
    <s v="NA"/>
    <s v="NA"/>
    <n v="0"/>
    <n v="5"/>
    <n v="0"/>
    <n v="0"/>
    <n v="4"/>
    <n v="3"/>
    <n v="0"/>
    <n v="0"/>
    <n v="0"/>
    <n v="0"/>
    <n v="11.245340000000001"/>
    <n v="11.395530000000001"/>
    <s v="actual"/>
    <n v="225986.4"/>
    <n v="229004.5"/>
    <n v="19469.560000000001"/>
    <n v="17920.77"/>
    <n v="19756.91"/>
    <n v="19071.43"/>
    <n v="19555.63"/>
    <n v="18651.52"/>
    <n v="17861.29"/>
    <n v="18178.71"/>
    <n v="17511.72"/>
    <n v="18837.93"/>
    <n v="19119.169999999998"/>
    <n v="20051.78"/>
    <n v="19877.419999999998"/>
    <n v="17878.560000000001"/>
    <n v="19683.259999999998"/>
    <n v="18892.45"/>
    <n v="19303.55"/>
    <n v="18518.88"/>
    <n v="19012.310000000001"/>
    <n v="19002.48"/>
    <n v="18507.82"/>
    <n v="19400.63"/>
    <n v="19048.52"/>
    <n v="19878.650000000001"/>
    <n v="0.22372500000000001"/>
    <n v="0.73951199999999995"/>
    <s v="model"/>
    <n v="4495.9679999999998"/>
    <n v="14861.24"/>
    <s v="NA"/>
    <s v="NA"/>
    <s v="NA"/>
    <s v="NA"/>
    <s v="NA"/>
    <s v="NA"/>
    <s v="NA"/>
    <s v="NA"/>
    <s v="NA"/>
    <s v="NA"/>
    <s v="NA"/>
    <s v="NA"/>
    <s v="NA"/>
    <s v="NA"/>
    <s v="NA"/>
    <s v="NA"/>
    <s v="NA"/>
    <s v="NA"/>
    <s v="NA"/>
    <s v="NA"/>
    <s v="NA"/>
    <s v="NA"/>
    <s v="NA"/>
    <s v="NA"/>
  </r>
  <r>
    <x v="449"/>
    <x v="2"/>
    <s v="core"/>
    <x v="4"/>
    <x v="1"/>
    <s v="&lt;20,001"/>
    <s v="urban"/>
    <n v="72"/>
    <n v="335.47109999999998"/>
    <n v="4226936"/>
    <n v="4226936"/>
    <n v="4226936"/>
    <n v="2006"/>
    <n v="2006"/>
    <s v="2004-2013"/>
    <s v="F"/>
    <m/>
    <s v="Gym, Exercise"/>
    <m/>
    <s v="Other"/>
    <s v="Public Assembly"/>
    <s v="Other"/>
    <b v="1"/>
    <s v="Assembly / Recreation"/>
    <n v="54"/>
    <s v="Office"/>
    <n v="14"/>
    <s v="Other"/>
    <n v="0"/>
    <n v="32"/>
    <n v="0"/>
    <n v="0"/>
    <n v="12600"/>
    <n v="12600"/>
    <n v="0"/>
    <x v="0"/>
    <n v="100"/>
    <n v="0"/>
    <n v="100"/>
    <n v="100"/>
    <n v="100"/>
    <n v="0"/>
    <n v="0"/>
    <n v="1"/>
    <n v="0"/>
    <n v="0"/>
    <s v="S"/>
    <n v="0"/>
    <n v="5199"/>
    <n v="121"/>
    <s v="&lt; 6000 HDD"/>
    <n v="0"/>
    <n v="100"/>
    <n v="1"/>
    <s v="No"/>
    <n v="51"/>
    <n v="52"/>
    <n v="19"/>
    <n v="51"/>
    <n v="1"/>
    <n v="0"/>
    <n v="0"/>
    <s v="50-59 Hrs/Wk"/>
    <n v="52"/>
    <b v="1"/>
    <b v="1"/>
    <b v="0"/>
    <b v="0"/>
    <b v="0"/>
    <b v="0"/>
    <b v="1"/>
    <b v="0"/>
    <b v="0"/>
    <s v="NA"/>
    <s v="NA"/>
    <s v="NA"/>
    <s v="NA"/>
    <s v="No"/>
    <s v="NA"/>
    <s v="NA"/>
    <s v="No"/>
    <s v="No"/>
    <s v="NA"/>
    <s v="NA"/>
    <s v="No"/>
    <s v="No"/>
    <s v="NA"/>
    <s v="NA"/>
    <s v="No"/>
    <s v="No"/>
    <s v="NA"/>
    <s v="NA"/>
    <s v="No"/>
    <s v="No"/>
    <s v="NA"/>
    <s v="NA"/>
    <s v="No"/>
    <s v="No"/>
    <s v="NA"/>
    <s v="NA"/>
    <s v="No"/>
    <s v="No"/>
    <s v="NA"/>
    <s v="NA"/>
    <s v="No"/>
    <s v="No"/>
    <s v="NA"/>
    <s v="NA"/>
    <s v="No"/>
    <n v="1000"/>
    <n v="0"/>
    <n v="12"/>
    <n v="12000"/>
    <n v="20"/>
    <n v="0"/>
    <n v="0"/>
    <n v="100"/>
    <n v="0"/>
    <n v="0"/>
    <n v="0"/>
    <n v="0"/>
    <n v="0"/>
    <n v="100"/>
    <n v="0"/>
    <n v="0"/>
    <n v="0"/>
    <n v="0"/>
    <n v="2400"/>
    <n v="0"/>
    <n v="100"/>
    <n v="0"/>
    <s v="S"/>
    <n v="0"/>
    <s v="Age of Building"/>
    <n v="100"/>
    <n v="0"/>
    <n v="0"/>
    <n v="0"/>
    <n v="100"/>
    <n v="0"/>
    <n v="0"/>
    <n v="0"/>
    <n v="0"/>
    <n v="12600"/>
    <n v="100"/>
    <n v="0"/>
    <n v="0"/>
    <n v="0"/>
    <b v="0"/>
    <n v="0"/>
    <n v="100"/>
    <n v="0"/>
    <n v="0"/>
    <n v="0"/>
    <n v="1.439959"/>
    <n v="1.439959"/>
    <s v="NA"/>
    <n v="0"/>
    <n v="3.6459999999999999E-3"/>
    <n v="18143.490000000002"/>
    <s v="NA"/>
    <n v="0"/>
    <n v="45.934939999999997"/>
    <n v="12"/>
    <n v="12"/>
    <s v="Y"/>
    <n v="50"/>
    <n v="0"/>
    <n v="0"/>
    <n v="0"/>
    <n v="100"/>
    <n v="100"/>
    <n v="100"/>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5-9 Years"/>
    <s v="None"/>
    <s v="NA"/>
    <s v="NA"/>
    <s v="NA"/>
    <s v="NA"/>
    <s v="NA"/>
    <s v="NA"/>
    <s v="NA"/>
    <s v="NA"/>
    <s v="NA"/>
    <s v="NA"/>
    <s v="NA"/>
    <s v="DX - Air"/>
    <s v="5-9 Years"/>
    <s v="None"/>
    <s v="NA"/>
    <s v="NA"/>
    <s v="NA"/>
    <s v="NA"/>
    <s v="NA"/>
    <s v="NA"/>
    <s v="NA"/>
    <s v="NA"/>
    <b v="0"/>
    <b v="0"/>
    <b v="0"/>
    <b v="0"/>
    <b v="0"/>
    <b v="0"/>
    <b v="1"/>
    <b v="0"/>
    <b v="0"/>
    <b v="0"/>
    <b v="0"/>
    <n v="120.6889"/>
    <n v="7"/>
    <n v="7"/>
    <n v="0"/>
    <n v="0"/>
    <n v="0"/>
    <n v="0"/>
    <n v="0"/>
    <n v="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0"/>
    <n v="0"/>
    <n v="0"/>
    <n v="0"/>
    <n v="1"/>
    <n v="0"/>
    <n v="0"/>
    <n v="0"/>
    <n v="0"/>
    <n v="0.79249199999999997"/>
    <n v="0.84544399999999997"/>
    <s v="actual"/>
    <n v="9985.3970000000008"/>
    <n v="10652.59"/>
    <n v="809.44439999999997"/>
    <n v="739.94439999999997"/>
    <n v="855.08330000000001"/>
    <n v="831.48450000000003"/>
    <n v="872.72879999999998"/>
    <n v="860.17060000000004"/>
    <n v="926.44259999999997"/>
    <n v="893.49180000000001"/>
    <n v="797.70489999999995"/>
    <n v="816.1712"/>
    <n v="773.33330000000001"/>
    <n v="809.39679999999998"/>
    <n v="902.12019999999995"/>
    <n v="814.81820000000005"/>
    <n v="902.12019999999995"/>
    <n v="873.01949999999999"/>
    <n v="902.12019999999995"/>
    <n v="875.56920000000002"/>
    <n v="913.84860000000003"/>
    <n v="916.14329999999995"/>
    <n v="875.56920000000002"/>
    <n v="902.12019999999995"/>
    <n v="873.01949999999999"/>
    <n v="902.12019999999995"/>
    <n v="0.32268599999999997"/>
    <n v="0.54372100000000001"/>
    <s v="model"/>
    <n v="4065.8449999999998"/>
    <n v="6850.8829999999998"/>
    <s v="NA"/>
    <s v="NA"/>
    <s v="NA"/>
    <s v="NA"/>
    <s v="NA"/>
    <s v="NA"/>
    <s v="NA"/>
    <s v="NA"/>
    <s v="NA"/>
    <s v="NA"/>
    <s v="NA"/>
    <s v="NA"/>
    <s v="NA"/>
    <s v="NA"/>
    <s v="NA"/>
    <s v="NA"/>
    <s v="NA"/>
    <s v="NA"/>
    <s v="NA"/>
    <s v="NA"/>
    <s v="NA"/>
    <s v="NA"/>
    <s v="NA"/>
    <s v="NA"/>
  </r>
  <r>
    <x v="450"/>
    <x v="2"/>
    <s v="core"/>
    <x v="0"/>
    <x v="1"/>
    <s v="&lt;100,001"/>
    <s v="rural"/>
    <n v="53"/>
    <n v="62.683140000000002"/>
    <n v="372337.9"/>
    <n v="372337.9"/>
    <n v="74467.570000000007"/>
    <n v="2006"/>
    <n v="2006"/>
    <s v="2004-2013"/>
    <s v="F"/>
    <m/>
    <s v="Shelter, Orphanage, Or Childrens Home"/>
    <m/>
    <s v="Hotel-Motel"/>
    <s v="Lodging"/>
    <s v="Lodging"/>
    <b v="0"/>
    <s v="Kitchen"/>
    <n v="22"/>
    <s v="Guest Room"/>
    <n v="20"/>
    <s v="Office"/>
    <n v="18"/>
    <n v="40"/>
    <n v="0"/>
    <n v="0"/>
    <n v="5940"/>
    <n v="5940"/>
    <n v="0"/>
    <x v="0"/>
    <n v="100"/>
    <n v="0"/>
    <n v="0"/>
    <n v="20"/>
    <n v="0"/>
    <n v="0"/>
    <n v="0"/>
    <n v="1"/>
    <n v="0"/>
    <n v="14"/>
    <s v="M"/>
    <n v="2"/>
    <n v="5227"/>
    <n v="147"/>
    <s v="&lt; 6000 HDD"/>
    <n v="100"/>
    <n v="0"/>
    <n v="0"/>
    <s v="Yes"/>
    <n v="168"/>
    <n v="168"/>
    <n v="168"/>
    <n v="168"/>
    <n v="1"/>
    <n v="1"/>
    <n v="1"/>
    <s v="120-168 Hrs/Wk"/>
    <n v="52"/>
    <b v="1"/>
    <b v="0"/>
    <b v="0"/>
    <b v="0"/>
    <b v="0"/>
    <b v="0"/>
    <b v="0"/>
    <b v="0"/>
    <b v="0"/>
    <s v="NA"/>
    <s v="NA"/>
    <s v="NA"/>
    <s v="NA"/>
    <s v="No"/>
    <s v="NA"/>
    <s v="NA"/>
    <s v="No"/>
    <s v="No"/>
    <s v="NA"/>
    <s v="NA"/>
    <s v="No"/>
    <s v="Yes"/>
    <n v="4"/>
    <n v="20"/>
    <s v="No"/>
    <s v="No"/>
    <s v="NA"/>
    <s v="NA"/>
    <s v="No"/>
    <s v="No"/>
    <s v="NA"/>
    <s v="NA"/>
    <s v="No"/>
    <s v="No"/>
    <s v="NA"/>
    <s v="NA"/>
    <s v="No"/>
    <s v="No"/>
    <s v="NA"/>
    <s v="NA"/>
    <s v="No"/>
    <s v="No"/>
    <s v="NA"/>
    <s v="NA"/>
    <s v="No"/>
    <n v="328"/>
    <n v="0"/>
    <n v="11"/>
    <n v="3608"/>
    <n v="15"/>
    <n v="0"/>
    <n v="0"/>
    <n v="0"/>
    <n v="100"/>
    <n v="0"/>
    <n v="0"/>
    <n v="0"/>
    <n v="0"/>
    <n v="0"/>
    <n v="100"/>
    <n v="0"/>
    <n v="0"/>
    <n v="0"/>
    <n v="541.20000000000005"/>
    <n v="0"/>
    <n v="100"/>
    <n v="0"/>
    <s v="P"/>
    <n v="20"/>
    <s v="Age of Building"/>
    <n v="100"/>
    <n v="0"/>
    <n v="0"/>
    <n v="0"/>
    <n v="0"/>
    <n v="0"/>
    <n v="0"/>
    <n v="100"/>
    <n v="0"/>
    <n v="5940"/>
    <n v="0"/>
    <n v="0"/>
    <n v="100"/>
    <n v="0"/>
    <b v="0"/>
    <n v="0"/>
    <n v="0"/>
    <n v="0"/>
    <n v="100"/>
    <n v="0"/>
    <n v="0.75290699999999999"/>
    <n v="0.75290699999999999"/>
    <s v="NA"/>
    <n v="0"/>
    <n v="0.180976"/>
    <n v="4472.2669999999998"/>
    <s v="NA"/>
    <n v="0"/>
    <n v="1075"/>
    <n v="9.7853440000000003"/>
    <n v="10"/>
    <s v="Y"/>
    <n v="10"/>
    <n v="0"/>
    <n v="0"/>
    <n v="0"/>
    <n v="83.107929999999996"/>
    <n v="59.123890000000003"/>
    <n v="89.841759999999994"/>
    <n v="0"/>
    <n v="0"/>
    <n v="0"/>
    <n v="16.89207"/>
    <n v="40.876109999999997"/>
    <n v="10.15823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3.107929999999996"/>
    <n v="59.123890000000003"/>
    <n v="89.841759999999994"/>
    <n v="6.1592560000000001"/>
    <n v="15.076589999999999"/>
    <n v="3.7039390000000001"/>
    <n v="0"/>
    <n v="0"/>
    <n v="0"/>
    <n v="10.732810000000001"/>
    <n v="25.799520000000001"/>
    <n v="6.4542999999999999"/>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A"/>
    <s v="Y"/>
    <n v="1.5"/>
    <s v="NA"/>
    <n v="100"/>
    <n v="0"/>
    <s v="Electric Resistance"/>
    <s v="Electricity"/>
    <s v="None"/>
    <s v="5-9 Years"/>
    <s v="None"/>
    <s v="NA"/>
    <s v="NA"/>
    <s v="NA"/>
    <s v="NA"/>
    <s v="NA"/>
    <s v="NA"/>
    <s v="NA"/>
    <s v="NA"/>
    <s v="NA"/>
    <s v="NA"/>
    <s v="NA"/>
    <s v="None"/>
    <s v="NA"/>
    <s v="None"/>
    <s v="NA"/>
    <s v="NA"/>
    <s v="NA"/>
    <s v="NA"/>
    <s v="NA"/>
    <s v="NA"/>
    <s v="NA"/>
    <s v="NA"/>
    <b v="0"/>
    <b v="0"/>
    <b v="0"/>
    <b v="0"/>
    <b v="0"/>
    <b v="1"/>
    <b v="0"/>
    <b v="0"/>
    <b v="0"/>
    <b v="0"/>
    <b v="0"/>
    <n v="204.72"/>
    <n v="7"/>
    <n v="7"/>
    <n v="100"/>
    <n v="0"/>
    <n v="0"/>
    <n v="0"/>
    <n v="0"/>
    <n v="100"/>
    <n v="0"/>
    <n v="0"/>
    <s v="NA"/>
    <s v="NA"/>
    <s v="NA"/>
    <s v="NA"/>
    <s v="NA"/>
    <s v="NA"/>
    <s v="NA"/>
    <s v="NA"/>
    <s v="NA"/>
    <s v="NA"/>
    <s v="NA"/>
    <s v="NA"/>
    <s v="NA"/>
    <s v="NA"/>
    <s v="NA"/>
    <s v="NA"/>
    <s v="NA"/>
    <s v="NA"/>
    <s v="NA"/>
    <s v="NA"/>
    <n v="1"/>
    <n v="0"/>
    <n v="0"/>
    <n v="0"/>
    <n v="0"/>
    <n v="0"/>
    <n v="0"/>
    <b v="0"/>
    <b v="0"/>
    <b v="0"/>
    <b v="0"/>
    <b v="1"/>
    <b v="0"/>
    <n v="176"/>
    <s v="N"/>
    <s v="N"/>
    <s v="N"/>
    <s v="N"/>
    <s v="N"/>
    <s v="E"/>
    <s v="E"/>
    <s v="NA"/>
    <s v="NA"/>
    <s v="NA"/>
    <b v="1"/>
    <s v="C"/>
    <n v="100"/>
    <n v="6"/>
    <n v="0"/>
    <n v="36"/>
    <n v="100"/>
    <n v="100"/>
    <x v="0"/>
    <n v="0"/>
    <s v="N"/>
    <n v="0"/>
    <n v="0"/>
    <n v="0"/>
    <b v="0"/>
    <b v="0"/>
    <s v="None"/>
    <b v="0"/>
    <b v="0"/>
    <s v="None"/>
    <n v="0"/>
    <n v="10"/>
    <n v="1"/>
    <n v="0"/>
    <n v="1"/>
    <n v="25"/>
    <n v="0"/>
    <n v="0"/>
    <n v="0"/>
    <n v="0"/>
    <n v="12.869669999999999"/>
    <n v="4.6203519999999996"/>
    <s v="model"/>
    <n v="76445.820000000007"/>
    <n v="27444.8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51"/>
    <x v="2"/>
    <s v="core"/>
    <x v="4"/>
    <x v="1"/>
    <s v="20,001-100,000"/>
    <s v="rural"/>
    <n v="73"/>
    <n v="115.11109999999999"/>
    <n v="3165556"/>
    <n v="3165556"/>
    <n v="3165556"/>
    <n v="2004"/>
    <n v="2004"/>
    <s v="2004-2013"/>
    <s v="F"/>
    <m/>
    <s v="Gym, Exercise"/>
    <m/>
    <s v="Other"/>
    <s v="Public Assembly"/>
    <s v="Other"/>
    <b v="0"/>
    <s v="Assembly / Recreation"/>
    <n v="100"/>
    <s v="NA"/>
    <n v="0"/>
    <s v="NA"/>
    <n v="0"/>
    <n v="0"/>
    <n v="0"/>
    <n v="0"/>
    <n v="27500"/>
    <n v="27500"/>
    <n v="0"/>
    <x v="1"/>
    <n v="100"/>
    <n v="0"/>
    <n v="100"/>
    <n v="100"/>
    <n v="100"/>
    <n v="0"/>
    <n v="0"/>
    <n v="1"/>
    <n v="0"/>
    <n v="144"/>
    <s v="S"/>
    <n v="0"/>
    <n v="5227"/>
    <n v="147"/>
    <s v="&lt; 6000 HDD"/>
    <n v="100"/>
    <n v="0"/>
    <n v="0"/>
    <s v="NA"/>
    <n v="97"/>
    <n v="97"/>
    <n v="97"/>
    <n v="97"/>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850"/>
    <n v="850"/>
    <n v="13"/>
    <n v="11050"/>
    <n v="40"/>
    <n v="0"/>
    <n v="0"/>
    <n v="0"/>
    <n v="100"/>
    <n v="0"/>
    <n v="0"/>
    <n v="0"/>
    <n v="0"/>
    <n v="0"/>
    <n v="100"/>
    <n v="0"/>
    <n v="0"/>
    <n v="0"/>
    <n v="4420"/>
    <n v="0"/>
    <n v="100"/>
    <n v="0"/>
    <s v="P"/>
    <n v="60"/>
    <s v="Age of Building"/>
    <n v="100"/>
    <n v="0"/>
    <n v="0"/>
    <n v="0"/>
    <n v="0"/>
    <n v="0"/>
    <n v="0"/>
    <n v="0"/>
    <n v="100"/>
    <n v="55000"/>
    <n v="0"/>
    <n v="50"/>
    <n v="50"/>
    <n v="0"/>
    <b v="0"/>
    <n v="0"/>
    <n v="100"/>
    <n v="0"/>
    <n v="0"/>
    <n v="0"/>
    <n v="1.0961449999999999"/>
    <n v="1.0961449999999999"/>
    <s v="NA"/>
    <n v="0"/>
    <n v="0.22923199999999999"/>
    <n v="30143.98"/>
    <s v="NA"/>
    <n v="0"/>
    <n v="6303.87"/>
    <n v="10.59046"/>
    <n v="12.231199999999999"/>
    <s v="Y"/>
    <n v="75"/>
    <n v="12.69914"/>
    <n v="7.6233180000000003"/>
    <n v="20.901330000000002"/>
    <n v="22.56813"/>
    <n v="14.57399"/>
    <n v="37.144570000000002"/>
    <n v="0"/>
    <n v="0"/>
    <n v="0"/>
    <n v="43.931159999999998"/>
    <n v="46.636769999999999"/>
    <n v="40.222799999999999"/>
    <n v="0"/>
    <n v="0"/>
    <n v="0"/>
    <n v="0"/>
    <n v="0"/>
    <n v="0"/>
    <n v="0.20541400000000001"/>
    <n v="1.121076"/>
    <n v="0.34675699999999998"/>
    <n v="3.5605060000000002"/>
    <n v="1.569507"/>
    <n v="1.3845499999999999"/>
    <n v="17.03565"/>
    <n v="28.475339999999999"/>
    <n v="0"/>
    <n v="0"/>
    <n v="0"/>
    <n v="0"/>
    <n v="100"/>
    <n v="100"/>
    <n v="100"/>
    <n v="7.750432"/>
    <n v="13.471500000000001"/>
    <n v="7.750432"/>
    <n v="92.249570000000006"/>
    <n v="86.528499999999994"/>
    <n v="92.249570000000006"/>
    <n v="0"/>
    <n v="0"/>
    <n v="0"/>
    <n v="100"/>
    <n v="100"/>
    <n v="100"/>
    <n v="0"/>
    <n v="0"/>
    <n v="0"/>
    <n v="0"/>
    <n v="0"/>
    <n v="0"/>
    <n v="0"/>
    <n v="0"/>
    <n v="0"/>
    <n v="0"/>
    <n v="0"/>
    <n v="0"/>
    <s v="NA"/>
    <s v="NA"/>
    <s v="NA"/>
    <s v="NA"/>
    <s v="NA"/>
    <s v="NA"/>
    <n v="9.7087380000000003"/>
    <n v="23.076920000000001"/>
    <n v="9.7087380000000003"/>
    <n v="7.5242719999999998"/>
    <n v="9.2307690000000004"/>
    <n v="7.5242719999999998"/>
    <n v="82.766990000000007"/>
    <n v="67.692310000000006"/>
    <n v="82.766990000000007"/>
    <n v="0"/>
    <n v="0"/>
    <n v="0"/>
    <s v="NA"/>
    <s v="NA"/>
    <s v="NA"/>
    <s v="NA"/>
    <s v="NA"/>
    <s v="NA"/>
    <s v="NA"/>
    <s v="NA"/>
    <s v="NA"/>
    <s v="NA"/>
    <s v="NA"/>
    <s v="NA"/>
    <n v="0"/>
    <n v="0"/>
    <n v="0"/>
    <n v="35.267270000000003"/>
    <n v="22.197310000000002"/>
    <n v="58.045900000000003"/>
    <n v="39.215780000000002"/>
    <n v="38.565019999999997"/>
    <n v="36.064129999999999"/>
    <n v="0"/>
    <n v="0"/>
    <n v="0"/>
    <n v="25.516960000000001"/>
    <n v="39.237670000000001"/>
    <n v="5.8899710000000001"/>
    <s v="NA"/>
    <s v="NA"/>
    <s v="NA"/>
    <s v="NA"/>
    <s v="NA"/>
    <s v="NA"/>
    <s v="NA"/>
    <s v="NA"/>
    <s v="NA"/>
    <s v="NA"/>
    <s v="NA"/>
    <s v="NA"/>
    <s v="NA"/>
    <s v="NA"/>
    <s v="NA"/>
    <b v="0"/>
    <n v="0"/>
    <b v="0"/>
    <n v="0"/>
    <b v="0"/>
    <n v="0"/>
    <b v="0"/>
    <n v="0"/>
    <b v="1"/>
    <n v="100"/>
    <b v="0"/>
    <n v="0"/>
    <b v="0"/>
    <n v="0"/>
    <b v="0"/>
    <n v="0"/>
    <n v="15.166679999999999"/>
    <n v="80"/>
    <n v="9.1992220000000007"/>
    <n v="77.282399999999996"/>
    <n v="11.11111"/>
    <n v="86.412350000000004"/>
    <n v="0"/>
    <n v="0"/>
    <n v="0"/>
    <n v="7.5509170000000001"/>
    <n v="8.8888890000000007"/>
    <n v="4.3884290000000004"/>
    <n v="0"/>
    <n v="0"/>
    <n v="0"/>
    <n v="0"/>
    <n v="0"/>
    <n v="0"/>
    <n v="0"/>
    <n v="0"/>
    <n v="0"/>
    <n v="1.62374"/>
    <n v="4.4444439999999998"/>
    <n v="1.0980639999999999"/>
    <n v="0"/>
    <n v="0"/>
    <n v="0"/>
    <n v="88.207899999999995"/>
    <n v="24.44444"/>
    <n v="98.628569999999996"/>
    <n v="0"/>
    <n v="0"/>
    <n v="0"/>
    <n v="0.95179599999999998"/>
    <n v="2.2222219999999999"/>
    <n v="0.27337099999999998"/>
    <n v="9.2165599999999994"/>
    <n v="68.888890000000004"/>
    <n v="0"/>
    <b v="1"/>
    <n v="97.101910000000004"/>
    <b v="0"/>
    <n v="0"/>
    <b v="1"/>
    <n v="2.8980899999999998"/>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5-9 Years"/>
    <s v="Furnace"/>
    <s v="Natural Gas"/>
    <s v="None"/>
    <s v="5-9 Years"/>
    <s v="NA"/>
    <s v="NA"/>
    <s v="NA"/>
    <s v="NA"/>
    <s v="NA"/>
    <s v="NA"/>
    <s v="NA"/>
    <s v="NA"/>
    <s v="DX - Air"/>
    <s v="5-9 Years"/>
    <s v="DX - Air"/>
    <s v="0-4 Years"/>
    <s v="NA"/>
    <s v="NA"/>
    <s v="NA"/>
    <s v="NA"/>
    <s v="NA"/>
    <s v="NA"/>
    <s v="NA"/>
    <b v="0"/>
    <b v="0"/>
    <b v="0"/>
    <b v="0"/>
    <b v="1"/>
    <b v="0"/>
    <b v="0"/>
    <b v="0"/>
    <b v="0"/>
    <b v="1"/>
    <b v="1"/>
    <n v="160"/>
    <n v="9"/>
    <n v="9"/>
    <n v="100"/>
    <n v="0"/>
    <n v="0"/>
    <n v="0"/>
    <n v="0"/>
    <n v="0"/>
    <n v="100"/>
    <n v="0"/>
    <s v="NA"/>
    <s v="NA"/>
    <s v="NA"/>
    <s v="NA"/>
    <s v="NA"/>
    <s v="NA"/>
    <s v="NA"/>
    <s v="NA"/>
    <s v="NA"/>
    <s v="NA"/>
    <s v="NA"/>
    <s v="NA"/>
    <s v="NA"/>
    <s v="NA"/>
    <s v="NA"/>
    <s v="NA"/>
    <s v="NA"/>
    <s v="NA"/>
    <s v="NA"/>
    <s v="NA"/>
    <n v="0"/>
    <n v="0"/>
    <n v="0"/>
    <n v="0"/>
    <n v="0"/>
    <n v="0"/>
    <n v="0"/>
    <b v="0"/>
    <b v="0"/>
    <b v="0"/>
    <b v="0"/>
    <b v="1"/>
    <b v="0"/>
    <n v="350"/>
    <s v="N"/>
    <s v="E"/>
    <s v="N"/>
    <s v="N"/>
    <s v="N"/>
    <s v="G"/>
    <s v="G"/>
    <s v="NA"/>
    <s v="NA"/>
    <s v="NA"/>
    <b v="0"/>
    <s v="N"/>
    <n v="0"/>
    <n v="0"/>
    <n v="0"/>
    <n v="0"/>
    <n v="0"/>
    <n v="0"/>
    <x v="0"/>
    <n v="0"/>
    <s v="N"/>
    <n v="0"/>
    <n v="0"/>
    <n v="0"/>
    <b v="1"/>
    <b v="0"/>
    <s v="Natural Gas"/>
    <b v="1"/>
    <b v="0"/>
    <s v="Natural Gas"/>
    <n v="0"/>
    <n v="0"/>
    <n v="0"/>
    <n v="0"/>
    <n v="0"/>
    <n v="10"/>
    <n v="0"/>
    <n v="0"/>
    <n v="0"/>
    <n v="0"/>
    <n v="15.251200000000001"/>
    <n v="15.468109999999999"/>
    <s v="actual"/>
    <n v="419408"/>
    <n v="425372.9"/>
    <n v="38048"/>
    <n v="32904.83"/>
    <n v="35150.17"/>
    <n v="33200.17"/>
    <n v="34187.33"/>
    <n v="34875"/>
    <n v="36082.5"/>
    <n v="33487.5"/>
    <n v="32512.5"/>
    <n v="35258.18"/>
    <n v="35345.449999999997"/>
    <n v="38356.36"/>
    <n v="37296.699999999997"/>
    <n v="33212.15"/>
    <n v="35922.730000000003"/>
    <n v="33787.879999999997"/>
    <n v="33734.69"/>
    <n v="33080.129999999997"/>
    <n v="38396.720000000001"/>
    <n v="39359.980000000003"/>
    <n v="33507.050000000003"/>
    <n v="34533.74"/>
    <n v="35146.839999999997"/>
    <n v="37394.300000000003"/>
    <n v="0.82103599999999999"/>
    <n v="0.79904299999999995"/>
    <s v="actual"/>
    <n v="22578.48"/>
    <n v="21973.67"/>
    <n v="3471.4110000000001"/>
    <n v="2353.0140000000001"/>
    <n v="2321.5369999999998"/>
    <n v="1972.396"/>
    <n v="1204.3430000000001"/>
    <n v="800.99440000000004"/>
    <n v="673.7088"/>
    <n v="729.96339999999998"/>
    <n v="1021.117"/>
    <n v="1884.0219999999999"/>
    <n v="2620.1570000000002"/>
    <n v="3525.8150000000001"/>
    <n v="3072.9639999999999"/>
    <n v="2562.88"/>
    <n v="2457.9540000000002"/>
    <n v="1941.7729999999999"/>
    <n v="1369.0830000000001"/>
    <n v="913.39469999999994"/>
    <n v="609.56230000000005"/>
    <n v="602.84090000000003"/>
    <n v="940.28039999999999"/>
    <n v="1836.222"/>
    <n v="2550.0619999999999"/>
    <n v="3116.654"/>
  </r>
  <r>
    <x v="452"/>
    <x v="2"/>
    <s v="core"/>
    <x v="4"/>
    <x v="0"/>
    <s v="20,001-100,000"/>
    <s v="rural"/>
    <n v="76"/>
    <n v="50.114919999999998"/>
    <n v="1194239"/>
    <n v="1194239"/>
    <n v="0"/>
    <n v="1975"/>
    <n v="1975"/>
    <s v="Pre-1980"/>
    <s v="F"/>
    <m/>
    <s v="Religious Assembly"/>
    <m/>
    <s v="Other"/>
    <s v="Religious Worship"/>
    <s v="Other"/>
    <b v="0"/>
    <s v="Assembly / Recreation"/>
    <n v="100"/>
    <s v="NA"/>
    <n v="0"/>
    <s v="NA"/>
    <n v="0"/>
    <n v="0"/>
    <n v="0"/>
    <n v="0"/>
    <n v="23830"/>
    <n v="23830"/>
    <n v="0"/>
    <x v="1"/>
    <n v="100"/>
    <n v="0"/>
    <n v="100"/>
    <n v="0"/>
    <n v="0"/>
    <n v="0"/>
    <n v="0"/>
    <n v="1"/>
    <n v="0"/>
    <n v="90"/>
    <s v="S"/>
    <n v="0"/>
    <n v="5227"/>
    <n v="147"/>
    <s v="&lt; 6000 HDD"/>
    <n v="100"/>
    <n v="0"/>
    <n v="0"/>
    <s v="No"/>
    <n v="42"/>
    <n v="42"/>
    <n v="42"/>
    <n v="28"/>
    <n v="1"/>
    <n v="1"/>
    <n v="0"/>
    <s v="40-49 Hrs/Wk"/>
    <n v="52"/>
    <b v="1"/>
    <b v="1"/>
    <b v="0"/>
    <b v="0"/>
    <b v="0"/>
    <b v="0"/>
    <b v="0"/>
    <b v="0"/>
    <b v="0"/>
    <s v="NA"/>
    <s v="NA"/>
    <s v="NA"/>
    <s v="NA"/>
    <s v="Yes"/>
    <n v="12"/>
    <n v="25"/>
    <s v="No"/>
    <s v="Yes"/>
    <n v="12"/>
    <n v="25"/>
    <s v="No"/>
    <s v="No"/>
    <s v="NA"/>
    <s v="NA"/>
    <s v="No"/>
    <s v="Yes"/>
    <n v="2"/>
    <n v="10"/>
    <s v="No"/>
    <s v="No"/>
    <s v="NA"/>
    <s v="NA"/>
    <s v="No"/>
    <s v="No"/>
    <s v="NA"/>
    <s v="NA"/>
    <s v="No"/>
    <s v="No"/>
    <s v="NA"/>
    <s v="NA"/>
    <s v="No"/>
    <s v="Yes"/>
    <n v="12"/>
    <n v="25"/>
    <s v="No"/>
    <n v="711"/>
    <n v="711"/>
    <n v="9"/>
    <n v="6399"/>
    <n v="20"/>
    <n v="100"/>
    <n v="0"/>
    <n v="0"/>
    <n v="0"/>
    <n v="0"/>
    <n v="0"/>
    <n v="0"/>
    <n v="0"/>
    <n v="0"/>
    <n v="100"/>
    <n v="0"/>
    <n v="0"/>
    <n v="0"/>
    <n v="1279.8"/>
    <n v="100"/>
    <n v="0"/>
    <n v="0"/>
    <s v="P"/>
    <n v="10"/>
    <s v="Age of Building"/>
    <n v="100"/>
    <n v="0"/>
    <n v="0"/>
    <n v="0"/>
    <n v="100"/>
    <n v="0"/>
    <n v="0"/>
    <n v="0"/>
    <n v="0"/>
    <n v="28531.49"/>
    <n v="0"/>
    <n v="100"/>
    <n v="0"/>
    <n v="0"/>
    <b v="0"/>
    <n v="0"/>
    <n v="0"/>
    <n v="0"/>
    <n v="100"/>
    <n v="0"/>
    <n v="0.82414600000000005"/>
    <n v="0.82414600000000005"/>
    <s v="NA"/>
    <n v="0"/>
    <n v="0.11074299999999999"/>
    <n v="19639.41"/>
    <s v="NA"/>
    <n v="0"/>
    <n v="2639.0140000000001"/>
    <n v="15.2441"/>
    <n v="15.372680000000001"/>
    <s v="Y"/>
    <n v="100"/>
    <n v="0"/>
    <n v="0"/>
    <n v="0"/>
    <n v="44.048220000000001"/>
    <n v="49.45055"/>
    <n v="75.213560000000001"/>
    <n v="0"/>
    <n v="0"/>
    <n v="0"/>
    <n v="4.0515650000000001"/>
    <n v="12.637359999999999"/>
    <n v="3.8484910000000001"/>
    <n v="0"/>
    <n v="0"/>
    <n v="0"/>
    <n v="0"/>
    <n v="0"/>
    <n v="0"/>
    <n v="0"/>
    <n v="0"/>
    <n v="0"/>
    <n v="51.900219999999997"/>
    <n v="37.912089999999999"/>
    <n v="20.937950000000001"/>
    <n v="0"/>
    <n v="0"/>
    <n v="0"/>
    <n v="0"/>
    <n v="0"/>
    <n v="0"/>
    <n v="100"/>
    <n v="100"/>
    <n v="100"/>
    <n v="0"/>
    <n v="0"/>
    <n v="0"/>
    <n v="100"/>
    <n v="100"/>
    <n v="100"/>
    <n v="0"/>
    <n v="0"/>
    <n v="0"/>
    <n v="0"/>
    <n v="0"/>
    <n v="0"/>
    <n v="0"/>
    <n v="0"/>
    <n v="0"/>
    <n v="100"/>
    <n v="100"/>
    <n v="100"/>
    <n v="0"/>
    <n v="0"/>
    <n v="0"/>
    <n v="0"/>
    <n v="0"/>
    <n v="0"/>
    <s v="NA"/>
    <s v="NA"/>
    <s v="NA"/>
    <s v="NA"/>
    <s v="NA"/>
    <s v="NA"/>
    <n v="0"/>
    <n v="0"/>
    <n v="0"/>
    <n v="89.395669999999996"/>
    <n v="93.333330000000004"/>
    <n v="89.395669999999996"/>
    <n v="10.604329999999999"/>
    <n v="6.6666670000000003"/>
    <n v="10.604329999999999"/>
    <n v="0"/>
    <n v="0"/>
    <n v="0"/>
    <s v="NA"/>
    <s v="NA"/>
    <s v="NA"/>
    <s v="NA"/>
    <s v="NA"/>
    <s v="NA"/>
    <s v="NA"/>
    <s v="NA"/>
    <s v="NA"/>
    <s v="NA"/>
    <s v="NA"/>
    <s v="NA"/>
    <n v="0"/>
    <n v="0"/>
    <n v="0"/>
    <n v="44.048220000000001"/>
    <n v="49.45055"/>
    <n v="75.213560000000001"/>
    <n v="51.063119999999998"/>
    <n v="44.505490000000002"/>
    <n v="22.15551"/>
    <n v="3.6832410000000002"/>
    <n v="2.7472530000000002"/>
    <n v="1.485919"/>
    <n v="1.2054240000000001"/>
    <n v="3.2967029999999999"/>
    <n v="1.145006"/>
    <s v="NA"/>
    <s v="NA"/>
    <s v="NA"/>
    <s v="NA"/>
    <s v="NA"/>
    <s v="NA"/>
    <s v="NA"/>
    <s v="NA"/>
    <s v="NA"/>
    <s v="NA"/>
    <s v="NA"/>
    <s v="NA"/>
    <s v="NA"/>
    <s v="NA"/>
    <s v="NA"/>
    <b v="0"/>
    <n v="0"/>
    <b v="0"/>
    <n v="0"/>
    <b v="0"/>
    <n v="0"/>
    <b v="0"/>
    <n v="0"/>
    <b v="1"/>
    <n v="98.794579999999996"/>
    <b v="0"/>
    <n v="0"/>
    <b v="1"/>
    <n v="1.2054240000000001"/>
    <b v="0"/>
    <n v="0"/>
    <n v="63.85013"/>
    <n v="34.090910000000001"/>
    <n v="79.329610000000002"/>
    <n v="0"/>
    <n v="0"/>
    <n v="0"/>
    <n v="0"/>
    <n v="0"/>
    <n v="0"/>
    <n v="36.14987"/>
    <n v="65.909090000000006"/>
    <n v="20.670390000000001"/>
    <n v="0"/>
    <n v="0"/>
    <n v="0"/>
    <n v="0"/>
    <n v="0"/>
    <n v="0"/>
    <n v="0"/>
    <n v="0"/>
    <n v="0"/>
    <n v="25.957180000000001"/>
    <n v="70.454549999999998"/>
    <n v="20.369820000000001"/>
    <n v="0"/>
    <n v="0"/>
    <n v="0"/>
    <n v="56.990989999999996"/>
    <n v="18.181819999999998"/>
    <n v="73.946920000000006"/>
    <n v="0"/>
    <n v="0"/>
    <n v="0"/>
    <n v="17.051829999999999"/>
    <n v="11.36364"/>
    <n v="5.6832630000000002"/>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20+ Years"/>
    <s v="NA"/>
    <s v="NA"/>
    <s v="NA"/>
    <s v="NA"/>
    <s v="NA"/>
    <s v="NA"/>
    <s v="NA"/>
    <s v="NA"/>
    <s v="None"/>
    <s v="NA"/>
    <s v="None"/>
    <s v="NA"/>
    <s v="NA"/>
    <s v="NA"/>
    <s v="NA"/>
    <s v="NA"/>
    <s v="NA"/>
    <s v="NA"/>
    <s v="NA"/>
    <b v="0"/>
    <b v="0"/>
    <b v="0"/>
    <b v="0"/>
    <b v="1"/>
    <b v="0"/>
    <b v="0"/>
    <b v="0"/>
    <b v="0"/>
    <b v="1"/>
    <b v="0"/>
    <n v="45.038400000000003"/>
    <n v="15"/>
    <n v="15"/>
    <n v="68.181820000000002"/>
    <n v="31.818180000000002"/>
    <n v="0"/>
    <n v="0"/>
    <n v="0"/>
    <n v="100"/>
    <n v="0"/>
    <n v="0"/>
    <s v="NA"/>
    <s v="NA"/>
    <s v="NA"/>
    <s v="NA"/>
    <s v="NA"/>
    <s v="NA"/>
    <s v="NA"/>
    <s v="NA"/>
    <s v="NA"/>
    <s v="NA"/>
    <s v="NA"/>
    <s v="NA"/>
    <s v="NA"/>
    <s v="NA"/>
    <s v="NA"/>
    <s v="NA"/>
    <s v="NA"/>
    <s v="NA"/>
    <s v="NA"/>
    <s v="NA"/>
    <n v="0"/>
    <n v="0"/>
    <n v="0"/>
    <n v="0"/>
    <n v="0"/>
    <n v="0"/>
    <n v="0"/>
    <b v="0"/>
    <b v="0"/>
    <b v="0"/>
    <b v="0"/>
    <b v="1"/>
    <b v="0"/>
    <n v="180"/>
    <s v="N"/>
    <s v="N"/>
    <s v="N"/>
    <s v="N"/>
    <s v="N"/>
    <s v="E"/>
    <s v="E"/>
    <s v="NA"/>
    <s v="NA"/>
    <s v="NA"/>
    <b v="0"/>
    <s v="N"/>
    <n v="0"/>
    <n v="0"/>
    <n v="0"/>
    <n v="0"/>
    <n v="0"/>
    <n v="0"/>
    <x v="0"/>
    <n v="0"/>
    <s v="N"/>
    <n v="0"/>
    <n v="0"/>
    <n v="0"/>
    <b v="0"/>
    <b v="0"/>
    <s v="None"/>
    <b v="0"/>
    <b v="0"/>
    <s v="None"/>
    <n v="0"/>
    <n v="0"/>
    <n v="0"/>
    <n v="0"/>
    <n v="0"/>
    <n v="6"/>
    <n v="0"/>
    <n v="0"/>
    <n v="0"/>
    <n v="0"/>
    <n v="1.872374"/>
    <n v="1.8973949999999999"/>
    <s v="actual"/>
    <n v="44618.67"/>
    <n v="45214.92"/>
    <n v="4177.8919999999998"/>
    <n v="3185.05"/>
    <n v="3602.3910000000001"/>
    <n v="2907.9540000000002"/>
    <n v="3605.25"/>
    <n v="3236.1289999999999"/>
    <n v="4352"/>
    <n v="4058"/>
    <n v="3518.2759999999998"/>
    <n v="3943.7240000000002"/>
    <n v="3783.7579999999998"/>
    <n v="4248.2420000000002"/>
    <n v="3862.5529999999999"/>
    <n v="3457.4920000000002"/>
    <n v="3772.1509999999998"/>
    <n v="3586.2489999999998"/>
    <n v="3636.924"/>
    <n v="3596.4740000000002"/>
    <n v="4170.8379999999997"/>
    <n v="4269.1670000000004"/>
    <n v="3637.67"/>
    <n v="3680.761"/>
    <n v="3675.6619999999998"/>
    <n v="3868.9740000000002"/>
    <n v="0.18997700000000001"/>
    <n v="0.237316"/>
    <s v="actual"/>
    <n v="4527.1610000000001"/>
    <n v="5655.2460000000001"/>
    <n v="834.0616"/>
    <n v="593.96299999999997"/>
    <n v="468.5917"/>
    <n v="321.81529999999998"/>
    <n v="194.10919999999999"/>
    <n v="63.198779999999999"/>
    <n v="5.0757000000000003"/>
    <n v="0"/>
    <n v="86.249170000000007"/>
    <n v="357.79149999999998"/>
    <n v="709.34760000000006"/>
    <n v="892.95680000000004"/>
    <n v="868.7894"/>
    <n v="716.2373"/>
    <n v="670.79629999999997"/>
    <n v="508.50689999999997"/>
    <n v="320.25110000000001"/>
    <n v="177.43639999999999"/>
    <n v="75.735069999999993"/>
    <n v="73.571209999999994"/>
    <n v="186.09190000000001"/>
    <n v="470.63929999999999"/>
    <n v="704.33609999999999"/>
    <n v="882.85450000000003"/>
  </r>
  <r>
    <x v="453"/>
    <x v="3"/>
    <s v="core"/>
    <x v="6"/>
    <x v="0"/>
    <s v="20,001-100,000"/>
    <s v="rural"/>
    <n v="28"/>
    <n v="111.91379999999999"/>
    <n v="2965716"/>
    <n v="2965716"/>
    <n v="2965716"/>
    <n v="1914"/>
    <n v="1914"/>
    <s v="Pre-1980"/>
    <s v="F"/>
    <m/>
    <s v="Office- Admin, Professional, Government, Financial"/>
    <m/>
    <s v="Office"/>
    <s v="Office"/>
    <s v="Medium Office"/>
    <b v="0"/>
    <s v="Office"/>
    <n v="65"/>
    <s v="Other"/>
    <n v="35"/>
    <s v="NA"/>
    <n v="0"/>
    <n v="0"/>
    <n v="0"/>
    <n v="0"/>
    <n v="26500"/>
    <n v="26500"/>
    <n v="0"/>
    <x v="1"/>
    <n v="100"/>
    <n v="25"/>
    <n v="75"/>
    <n v="100"/>
    <n v="85.714290000000005"/>
    <n v="0"/>
    <n v="0"/>
    <n v="3"/>
    <n v="1"/>
    <n v="10"/>
    <s v="S"/>
    <n v="0"/>
    <n v="8180"/>
    <n v="378"/>
    <s v="8000+ HDD"/>
    <n v="100"/>
    <n v="0"/>
    <n v="0"/>
    <s v="Yes"/>
    <n v="48.888890000000004"/>
    <n v="48.888890000000004"/>
    <n v="48.888890000000004"/>
    <n v="48.888890000000004"/>
    <n v="0"/>
    <n v="0"/>
    <n v="0"/>
    <s v="40-49 Hrs/Wk"/>
    <n v="52"/>
    <b v="1"/>
    <b v="1"/>
    <b v="0"/>
    <b v="0"/>
    <b v="0"/>
    <b v="0"/>
    <b v="0"/>
    <b v="0"/>
    <b v="0"/>
    <s v="NA"/>
    <s v="NA"/>
    <s v="NA"/>
    <s v="NA"/>
    <s v="Yes"/>
    <n v="3"/>
    <n v="100"/>
    <s v="No"/>
    <s v="Yes"/>
    <n v="3"/>
    <n v="100"/>
    <s v="No"/>
    <s v="Yes"/>
    <n v="3"/>
    <n v="100"/>
    <s v="No"/>
    <s v="Yes"/>
    <n v="3"/>
    <n v="100"/>
    <s v="No"/>
    <s v="Yes"/>
    <n v="3"/>
    <n v="100"/>
    <s v="No"/>
    <s v="No"/>
    <s v="NA"/>
    <s v="NA"/>
    <s v="No"/>
    <s v="Yes"/>
    <n v="3"/>
    <n v="100"/>
    <s v="No"/>
    <s v="Yes"/>
    <n v="3"/>
    <n v="100"/>
    <s v="No"/>
    <n v="360"/>
    <n v="360"/>
    <n v="10"/>
    <n v="10800"/>
    <n v="15"/>
    <n v="100"/>
    <n v="0"/>
    <n v="0"/>
    <n v="0"/>
    <n v="0"/>
    <n v="0"/>
    <n v="0"/>
    <n v="0"/>
    <n v="0"/>
    <n v="0"/>
    <n v="0"/>
    <n v="100"/>
    <n v="0"/>
    <n v="1620"/>
    <n v="0"/>
    <n v="100"/>
    <n v="0"/>
    <s v="P"/>
    <n v="67"/>
    <s v="0-5 years"/>
    <n v="100"/>
    <n v="0"/>
    <n v="0"/>
    <n v="0"/>
    <n v="0"/>
    <n v="100"/>
    <n v="0"/>
    <n v="0"/>
    <n v="0"/>
    <n v="6500"/>
    <n v="100"/>
    <n v="0"/>
    <n v="0"/>
    <n v="0"/>
    <b v="0"/>
    <n v="0"/>
    <n v="0"/>
    <n v="0"/>
    <n v="0"/>
    <n v="100"/>
    <n v="0.45817400000000003"/>
    <n v="0.45817400000000003"/>
    <s v="NA"/>
    <n v="0"/>
    <n v="1.434E-2"/>
    <n v="12141.6"/>
    <s v="NA"/>
    <n v="0"/>
    <n v="380"/>
    <n v="8.3968699999999998"/>
    <n v="10"/>
    <s v="Y"/>
    <n v="50"/>
    <n v="77.709029999999998"/>
    <n v="53.504240000000003"/>
    <n v="86.451669999999993"/>
    <n v="0"/>
    <n v="0"/>
    <n v="0"/>
    <n v="0"/>
    <n v="0"/>
    <n v="0"/>
    <n v="21.39265"/>
    <n v="43.657299999999999"/>
    <n v="13.23934"/>
    <n v="0"/>
    <n v="0"/>
    <n v="0"/>
    <n v="0"/>
    <n v="0"/>
    <n v="0"/>
    <n v="8.2979999999999998E-2"/>
    <n v="2.0376249999999998"/>
    <n v="9.4683000000000003E-2"/>
    <n v="0.81533100000000003"/>
    <n v="0.80083400000000005"/>
    <n v="0.214305"/>
    <n v="0"/>
    <n v="0"/>
    <n v="0"/>
    <s v="NA"/>
    <s v="NA"/>
    <s v="NA"/>
    <s v="NA"/>
    <s v="NA"/>
    <s v="NA"/>
    <n v="83.459100000000007"/>
    <n v="91.745360000000005"/>
    <n v="83.459100000000007"/>
    <n v="16.540900000000001"/>
    <n v="8.2546400000000002"/>
    <n v="16.540900000000001"/>
    <n v="0"/>
    <n v="0"/>
    <n v="0"/>
    <n v="0"/>
    <n v="0"/>
    <n v="0"/>
    <n v="0"/>
    <n v="0"/>
    <n v="0"/>
    <n v="100"/>
    <n v="100"/>
    <n v="100"/>
    <n v="0"/>
    <n v="0"/>
    <n v="0"/>
    <n v="0"/>
    <n v="0"/>
    <n v="0"/>
    <s v="NA"/>
    <s v="NA"/>
    <s v="NA"/>
    <s v="NA"/>
    <s v="NA"/>
    <s v="NA"/>
    <s v="NA"/>
    <s v="NA"/>
    <s v="NA"/>
    <s v="NA"/>
    <s v="NA"/>
    <s v="NA"/>
    <s v="NA"/>
    <s v="NA"/>
    <s v="NA"/>
    <s v="NA"/>
    <s v="NA"/>
    <s v="NA"/>
    <s v="NA"/>
    <s v="NA"/>
    <s v="NA"/>
    <s v="NA"/>
    <s v="NA"/>
    <s v="NA"/>
    <s v="NA"/>
    <s v="NA"/>
    <s v="NA"/>
    <s v="NA"/>
    <s v="NA"/>
    <s v="NA"/>
    <n v="0"/>
    <n v="0"/>
    <n v="0"/>
    <n v="77.709029999999998"/>
    <n v="53.504240000000003"/>
    <n v="86.451669999999993"/>
    <n v="7.988607"/>
    <n v="12.825189999999999"/>
    <n v="4.9439349999999997"/>
    <n v="0"/>
    <n v="0"/>
    <n v="0"/>
    <n v="14.30236"/>
    <n v="33.670569999999998"/>
    <n v="8.6043939999999992"/>
    <s v="NA"/>
    <s v="NA"/>
    <s v="NA"/>
    <s v="NA"/>
    <s v="NA"/>
    <s v="NA"/>
    <s v="NA"/>
    <s v="NA"/>
    <s v="NA"/>
    <s v="NA"/>
    <s v="NA"/>
    <s v="NA"/>
    <s v="NA"/>
    <s v="NA"/>
    <s v="NA"/>
    <b v="1"/>
    <n v="5.8479999999999999"/>
    <b v="0"/>
    <n v="0"/>
    <b v="0"/>
    <n v="0"/>
    <b v="1"/>
    <n v="34.961410000000001"/>
    <b v="1"/>
    <n v="59.107610000000001"/>
    <b v="0"/>
    <n v="0"/>
    <b v="1"/>
    <n v="8.2979999999999998E-2"/>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standard"/>
    <s v="NA"/>
    <s v="N"/>
    <s v="N"/>
    <s v="NA"/>
    <n v="2.5"/>
    <n v="70.531819999999996"/>
    <n v="29.46818"/>
    <s v="Heat Pump"/>
    <s v="Electricity"/>
    <s v="Natural Gas"/>
    <s v="0-4 Years"/>
    <s v="Boiler"/>
    <s v="Natural Gas"/>
    <s v="Natural Gas"/>
    <s v="0-4 Years"/>
    <n v="0"/>
    <s v="Natural Gas"/>
    <n v="292.5"/>
    <n v="1"/>
    <n v="3"/>
    <s v="SH"/>
    <s v="Y"/>
    <s v="N"/>
    <s v="DX - Water"/>
    <s v="0-4 Years"/>
    <s v="Chiller"/>
    <s v="0-4 Years"/>
    <n v="2"/>
    <n v="16.66667"/>
    <n v="0"/>
    <s v="NA"/>
    <s v="None"/>
    <s v="NA"/>
    <s v="NA"/>
    <b v="1"/>
    <b v="0"/>
    <b v="0"/>
    <b v="0"/>
    <b v="0"/>
    <b v="0"/>
    <b v="0"/>
    <b v="1"/>
    <b v="1"/>
    <b v="1"/>
    <b v="1"/>
    <n v="199.99"/>
    <n v="3"/>
    <n v="3"/>
    <n v="100"/>
    <n v="0"/>
    <n v="0"/>
    <n v="0"/>
    <n v="0"/>
    <n v="0"/>
    <n v="10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5"/>
    <n v="25"/>
    <n v="10"/>
    <n v="6"/>
    <n v="2"/>
    <n v="0"/>
    <n v="0"/>
    <n v="0"/>
    <n v="0"/>
    <n v="7.9981499999999999"/>
    <n v="8.3873090000000001"/>
    <s v="actual"/>
    <n v="211951"/>
    <n v="222263.7"/>
    <n v="22375.71"/>
    <n v="18576.55"/>
    <n v="17494.189999999999"/>
    <n v="14660.29"/>
    <n v="15224.18"/>
    <n v="15673.83"/>
    <n v="16726.810000000001"/>
    <n v="16926.57"/>
    <n v="16835.45"/>
    <n v="17575.91"/>
    <n v="19442.759999999998"/>
    <n v="20438.71"/>
    <n v="25407.45"/>
    <n v="21145.279999999999"/>
    <n v="20773.060000000001"/>
    <n v="16656.16"/>
    <n v="14037.16"/>
    <n v="13490.05"/>
    <n v="16876.32"/>
    <n v="18176.88"/>
    <n v="14564.65"/>
    <n v="16257.78"/>
    <n v="20857.43"/>
    <n v="24021.47"/>
    <n v="0.32070500000000002"/>
    <n v="0.41289900000000002"/>
    <s v="model"/>
    <n v="8498.6740000000009"/>
    <n v="10941.83"/>
    <s v="NA"/>
    <s v="NA"/>
    <s v="NA"/>
    <s v="NA"/>
    <s v="NA"/>
    <s v="NA"/>
    <s v="NA"/>
    <s v="NA"/>
    <s v="NA"/>
    <s v="NA"/>
    <s v="NA"/>
    <s v="NA"/>
    <s v="NA"/>
    <s v="NA"/>
    <s v="NA"/>
    <s v="NA"/>
    <s v="NA"/>
    <s v="NA"/>
    <s v="NA"/>
    <s v="NA"/>
    <s v="NA"/>
    <s v="NA"/>
    <s v="NA"/>
    <s v="NA"/>
  </r>
  <r>
    <x v="454"/>
    <x v="3"/>
    <s v="core"/>
    <x v="6"/>
    <x v="1"/>
    <s v="&lt;20,001"/>
    <s v="rural"/>
    <n v="24"/>
    <n v="702.05409999999995"/>
    <n v="3510271"/>
    <n v="3510271"/>
    <n v="3510271"/>
    <n v="2009"/>
    <n v="2009"/>
    <s v="2004-2013"/>
    <s v="F"/>
    <m/>
    <s v="Office- Admin, Professional, Government, Financial"/>
    <m/>
    <s v="Office"/>
    <s v="Office"/>
    <s v="Medium Office"/>
    <b v="0"/>
    <s v="Office"/>
    <n v="54"/>
    <s v="Assembly / Recreation"/>
    <n v="14"/>
    <s v="NA"/>
    <n v="0"/>
    <n v="28"/>
    <n v="4"/>
    <n v="0"/>
    <n v="5000"/>
    <n v="5000"/>
    <n v="0"/>
    <x v="4"/>
    <n v="100"/>
    <n v="0"/>
    <n v="100"/>
    <n v="100"/>
    <n v="100"/>
    <n v="0"/>
    <n v="0"/>
    <n v="1"/>
    <n v="1"/>
    <n v="14"/>
    <s v="S"/>
    <n v="0"/>
    <n v="8960"/>
    <n v="151"/>
    <s v="8000+ HDD"/>
    <n v="100"/>
    <n v="0"/>
    <n v="0"/>
    <s v="No"/>
    <n v="45"/>
    <n v="50"/>
    <n v="45"/>
    <n v="4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220"/>
    <n v="9"/>
    <n v="2700"/>
    <n v="25"/>
    <n v="0"/>
    <n v="0"/>
    <n v="0"/>
    <n v="100"/>
    <n v="0"/>
    <n v="0"/>
    <n v="0"/>
    <n v="0"/>
    <n v="0"/>
    <n v="100"/>
    <n v="0"/>
    <n v="0"/>
    <n v="0"/>
    <n v="675"/>
    <n v="0"/>
    <n v="100"/>
    <n v="0"/>
    <s v="P"/>
    <n v="25"/>
    <s v="Age of Building"/>
    <n v="0"/>
    <n v="0"/>
    <n v="0"/>
    <n v="100"/>
    <n v="0"/>
    <n v="100"/>
    <n v="0"/>
    <n v="0"/>
    <n v="0"/>
    <n v="4500"/>
    <n v="0"/>
    <n v="100"/>
    <n v="0"/>
    <n v="0"/>
    <b v="0"/>
    <n v="0"/>
    <n v="100"/>
    <n v="0"/>
    <n v="0"/>
    <n v="0"/>
    <n v="1.2654829999999999"/>
    <n v="1.2654829999999999"/>
    <s v="NA"/>
    <n v="0"/>
    <n v="4.2999999999999997E-2"/>
    <n v="6327.4129999999996"/>
    <s v="NA"/>
    <n v="0"/>
    <n v="215"/>
    <n v="8.9801950000000001"/>
    <n v="9"/>
    <s v="Y"/>
    <n v="0"/>
    <n v="0"/>
    <n v="0"/>
    <n v="0"/>
    <n v="6.4262509999999997"/>
    <n v="3.338006"/>
    <n v="14.176909999999999"/>
    <n v="0"/>
    <n v="0"/>
    <n v="0"/>
    <n v="53.941490000000002"/>
    <n v="71.713610000000003"/>
    <n v="66.198260000000005"/>
    <n v="0"/>
    <n v="0"/>
    <n v="0"/>
    <n v="0"/>
    <n v="0"/>
    <n v="0"/>
    <n v="0"/>
    <n v="0"/>
    <n v="0"/>
    <n v="37.65175"/>
    <n v="20.37246"/>
    <n v="19.624839999999999"/>
    <n v="1.980504"/>
    <n v="4.5759220000000003"/>
    <n v="0"/>
    <n v="0"/>
    <n v="0"/>
    <n v="0"/>
    <n v="100"/>
    <n v="100"/>
    <n v="100"/>
    <n v="100"/>
    <n v="100"/>
    <n v="100"/>
    <n v="0"/>
    <n v="0"/>
    <n v="0"/>
    <n v="0"/>
    <n v="0"/>
    <n v="0"/>
    <n v="100"/>
    <n v="100"/>
    <n v="100"/>
    <n v="0"/>
    <n v="0"/>
    <n v="0"/>
    <n v="0"/>
    <n v="0"/>
    <n v="0"/>
    <n v="0"/>
    <n v="0"/>
    <n v="0"/>
    <n v="0"/>
    <n v="0"/>
    <n v="0"/>
    <s v="NA"/>
    <s v="NA"/>
    <s v="NA"/>
    <s v="NA"/>
    <s v="NA"/>
    <s v="NA"/>
    <n v="0"/>
    <n v="0"/>
    <n v="0"/>
    <n v="71.754459999999995"/>
    <n v="82.366500000000002"/>
    <n v="71.754459999999995"/>
    <n v="0"/>
    <n v="0"/>
    <n v="0"/>
    <n v="28.245539999999998"/>
    <n v="17.633500000000002"/>
    <n v="28.245539999999998"/>
    <s v="NA"/>
    <s v="NA"/>
    <s v="NA"/>
    <s v="NA"/>
    <s v="NA"/>
    <s v="NA"/>
    <s v="NA"/>
    <s v="NA"/>
    <s v="NA"/>
    <s v="NA"/>
    <s v="NA"/>
    <s v="NA"/>
    <n v="0"/>
    <n v="0"/>
    <n v="0"/>
    <n v="6.4262509999999997"/>
    <n v="3.338006"/>
    <n v="14.176909999999999"/>
    <n v="88.727249999999998"/>
    <n v="91.497470000000007"/>
    <n v="84.329279999999997"/>
    <n v="0"/>
    <n v="0"/>
    <n v="0"/>
    <n v="4.8464989999999997"/>
    <n v="5.1645289999999999"/>
    <n v="1.493813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0-4 Years"/>
    <s v="Electric Resistance"/>
    <s v="Electricity"/>
    <s v="None"/>
    <s v="0-4 Years"/>
    <s v="NA"/>
    <s v="NA"/>
    <s v="NA"/>
    <s v="NA"/>
    <s v="NA"/>
    <s v="NA"/>
    <s v="NA"/>
    <s v="NA"/>
    <s v="DX - Air"/>
    <s v="0-4 Years"/>
    <s v="DX - Air"/>
    <s v="0-4 Years"/>
    <s v="NA"/>
    <s v="NA"/>
    <s v="NA"/>
    <s v="NA"/>
    <s v="NA"/>
    <s v="NA"/>
    <s v="NA"/>
    <b v="0"/>
    <b v="0"/>
    <b v="0"/>
    <b v="0"/>
    <b v="0"/>
    <b v="1"/>
    <b v="0"/>
    <b v="0"/>
    <b v="0"/>
    <b v="1"/>
    <b v="1"/>
    <n v="27.818180000000002"/>
    <n v="4"/>
    <n v="4"/>
    <n v="0"/>
    <n v="10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6"/>
    <n v="0"/>
    <n v="9"/>
    <n v="3"/>
    <n v="1"/>
    <n v="0"/>
    <n v="0"/>
    <n v="0"/>
    <n v="0"/>
    <n v="13.46823"/>
    <n v="5.4809530000000004"/>
    <s v="model"/>
    <n v="67341.14"/>
    <n v="27404.76"/>
    <s v="NA"/>
    <s v="NA"/>
    <s v="NA"/>
    <s v="NA"/>
    <s v="NA"/>
    <s v="NA"/>
    <s v="NA"/>
    <s v="NA"/>
    <s v="NA"/>
    <s v="NA"/>
    <s v="NA"/>
    <s v="NA"/>
    <s v="NA"/>
    <s v="NA"/>
    <s v="NA"/>
    <s v="NA"/>
    <s v="NA"/>
    <s v="NA"/>
    <s v="NA"/>
    <s v="NA"/>
    <s v="NA"/>
    <s v="NA"/>
    <s v="NA"/>
    <s v="NA"/>
    <n v="0.23813000000000001"/>
    <n v="0.11911099999999999"/>
    <s v="model"/>
    <n v="1190.6479999999999"/>
    <n v="595.55679999999995"/>
    <s v="NA"/>
    <s v="NA"/>
    <s v="NA"/>
    <s v="NA"/>
    <s v="NA"/>
    <s v="NA"/>
    <s v="NA"/>
    <s v="NA"/>
    <s v="NA"/>
    <s v="NA"/>
    <s v="NA"/>
    <s v="NA"/>
    <s v="NA"/>
    <s v="NA"/>
    <s v="NA"/>
    <s v="NA"/>
    <s v="NA"/>
    <s v="NA"/>
    <s v="NA"/>
    <s v="NA"/>
    <s v="NA"/>
    <s v="NA"/>
    <s v="NA"/>
    <s v="NA"/>
  </r>
  <r>
    <x v="455"/>
    <x v="0"/>
    <s v="core"/>
    <x v="0"/>
    <x v="0"/>
    <s v="&lt;100,001"/>
    <s v="rural"/>
    <n v="55"/>
    <n v="100.1521"/>
    <n v="255488"/>
    <n v="235049"/>
    <n v="0"/>
    <n v="1954"/>
    <n v="1954"/>
    <s v="Pre-1980"/>
    <s v="F"/>
    <m/>
    <s v="Motel"/>
    <m/>
    <s v="Hotel-Motel"/>
    <s v="Lodging"/>
    <s v="Lodging"/>
    <b v="0"/>
    <s v="Guest Room"/>
    <n v="90"/>
    <s v="Laundry / Housekeeping"/>
    <n v="8"/>
    <s v="Office"/>
    <n v="2"/>
    <n v="0"/>
    <n v="0"/>
    <n v="0"/>
    <n v="2551"/>
    <n v="2551"/>
    <n v="0"/>
    <x v="4"/>
    <n v="92"/>
    <n v="0"/>
    <n v="97.826089999999994"/>
    <n v="0"/>
    <n v="0"/>
    <n v="0"/>
    <n v="8"/>
    <n v="1"/>
    <n v="0"/>
    <n v="12"/>
    <s v="S"/>
    <n v="0"/>
    <n v="4490"/>
    <n v="12"/>
    <s v="&lt; 6000 HDD"/>
    <n v="100"/>
    <n v="0"/>
    <n v="0"/>
    <s v="No"/>
    <n v="168"/>
    <n v="168"/>
    <n v="0"/>
    <n v="0"/>
    <n v="1"/>
    <n v="1"/>
    <n v="1"/>
    <s v="120-168 Hrs/Wk"/>
    <n v="52"/>
    <b v="1"/>
    <b v="1"/>
    <b v="0"/>
    <b v="0"/>
    <b v="0"/>
    <b v="0"/>
    <b v="0"/>
    <b v="0"/>
    <b v="0"/>
    <s v="NA"/>
    <s v="NA"/>
    <s v="NA"/>
    <s v="NA"/>
    <s v="No"/>
    <s v="NA"/>
    <s v="NA"/>
    <s v="No"/>
    <s v="No"/>
    <s v="NA"/>
    <s v="NA"/>
    <s v="No"/>
    <s v="No"/>
    <s v="NA"/>
    <s v="NA"/>
    <s v="No"/>
    <s v="Yes"/>
    <n v="2"/>
    <n v="100"/>
    <s v="No"/>
    <s v="Yes"/>
    <n v="2"/>
    <n v="100"/>
    <s v="No"/>
    <s v="No"/>
    <s v="NA"/>
    <s v="NA"/>
    <s v="No"/>
    <s v="Yes"/>
    <n v="7"/>
    <n v="90"/>
    <s v="Yes"/>
    <s v="No"/>
    <s v="NA"/>
    <s v="NA"/>
    <s v="Yes"/>
    <n v="420"/>
    <n v="0"/>
    <n v="8"/>
    <n v="3360"/>
    <n v="5"/>
    <n v="0"/>
    <n v="0"/>
    <n v="0"/>
    <n v="50"/>
    <n v="0"/>
    <n v="50"/>
    <n v="0"/>
    <n v="0"/>
    <n v="0"/>
    <n v="100"/>
    <n v="0"/>
    <n v="0"/>
    <n v="0"/>
    <n v="168"/>
    <n v="0"/>
    <n v="100"/>
    <n v="0"/>
    <s v="P"/>
    <n v="50"/>
    <s v="5-10 years"/>
    <n v="0"/>
    <n v="0"/>
    <n v="100"/>
    <n v="0"/>
    <n v="100"/>
    <n v="0"/>
    <n v="0"/>
    <n v="0"/>
    <n v="0"/>
    <n v="3292.2829999999999"/>
    <n v="0"/>
    <n v="0"/>
    <n v="100"/>
    <n v="0"/>
    <b v="0"/>
    <n v="0"/>
    <n v="100"/>
    <n v="0"/>
    <n v="0"/>
    <n v="0"/>
    <n v="2.6605150000000002"/>
    <n v="2.6605150000000002"/>
    <s v="NA"/>
    <n v="0"/>
    <n v="8.1901000000000002E-2"/>
    <n v="6786.973"/>
    <s v="NA"/>
    <n v="0"/>
    <n v="208.92859999999999"/>
    <n v="6.7515960000000002"/>
    <n v="7.9630840000000003"/>
    <s v="Y"/>
    <n v="50"/>
    <n v="0"/>
    <n v="0"/>
    <n v="0"/>
    <n v="2.6694230000000001"/>
    <n v="5.4199489999999999"/>
    <n v="10.00381"/>
    <n v="0"/>
    <n v="0"/>
    <n v="0"/>
    <n v="0.46024500000000002"/>
    <n v="2.7099739999999999"/>
    <n v="0.95948299999999997"/>
    <n v="0"/>
    <n v="0"/>
    <n v="0"/>
    <n v="1.275263"/>
    <n v="1.1856139999999999"/>
    <n v="4.39574"/>
    <n v="0"/>
    <n v="0"/>
    <n v="0"/>
    <n v="95.595070000000007"/>
    <n v="90.684460000000001"/>
    <n v="84.640960000000007"/>
    <n v="0"/>
    <n v="0"/>
    <n v="0"/>
    <n v="0"/>
    <n v="0"/>
    <n v="0"/>
    <n v="100"/>
    <n v="100"/>
    <n v="100"/>
    <n v="100"/>
    <n v="100"/>
    <n v="100"/>
    <n v="0"/>
    <n v="0"/>
    <n v="0"/>
    <n v="0"/>
    <n v="0"/>
    <n v="0"/>
    <n v="100"/>
    <n v="100"/>
    <n v="100"/>
    <n v="0"/>
    <n v="0"/>
    <n v="0"/>
    <n v="0"/>
    <n v="0"/>
    <n v="0"/>
    <n v="0"/>
    <n v="0"/>
    <n v="0"/>
    <n v="0"/>
    <n v="0"/>
    <n v="0"/>
    <n v="0"/>
    <n v="0"/>
    <n v="0"/>
    <n v="100"/>
    <n v="100"/>
    <n v="100"/>
    <n v="34.482759999999999"/>
    <n v="75"/>
    <n v="34.482759999999999"/>
    <n v="0"/>
    <n v="0"/>
    <n v="0"/>
    <n v="0"/>
    <n v="0"/>
    <n v="0"/>
    <n v="65.517240000000001"/>
    <n v="25"/>
    <n v="65.517240000000001"/>
    <s v="NA"/>
    <s v="NA"/>
    <s v="NA"/>
    <s v="NA"/>
    <s v="NA"/>
    <s v="NA"/>
    <s v="NA"/>
    <s v="NA"/>
    <s v="NA"/>
    <s v="NA"/>
    <s v="NA"/>
    <s v="NA"/>
    <n v="0"/>
    <n v="0"/>
    <n v="0"/>
    <n v="2.6694230000000001"/>
    <n v="5.4199489999999999"/>
    <n v="10.00381"/>
    <n v="40.46416"/>
    <n v="14.295439999999999"/>
    <n v="35.82743"/>
    <n v="0"/>
    <n v="0"/>
    <n v="0"/>
    <n v="56.866410000000002"/>
    <n v="80.284610000000001"/>
    <n v="54.168759999999999"/>
    <s v="NA"/>
    <s v="NA"/>
    <s v="NA"/>
    <s v="NA"/>
    <s v="NA"/>
    <s v="NA"/>
    <s v="NA"/>
    <s v="NA"/>
    <s v="NA"/>
    <s v="NA"/>
    <s v="NA"/>
    <s v="NA"/>
    <s v="NA"/>
    <s v="NA"/>
    <s v="NA"/>
    <b v="0"/>
    <n v="0"/>
    <b v="0"/>
    <n v="0"/>
    <b v="0"/>
    <n v="0"/>
    <b v="0"/>
    <n v="0"/>
    <b v="1"/>
    <n v="100"/>
    <b v="0"/>
    <n v="0"/>
    <b v="0"/>
    <n v="0"/>
    <b v="0"/>
    <n v="0"/>
    <n v="0"/>
    <n v="0"/>
    <n v="0"/>
    <n v="0"/>
    <n v="7.1428570000000002"/>
    <n v="0"/>
    <n v="0"/>
    <n v="0"/>
    <n v="0"/>
    <n v="100"/>
    <n v="92.857140000000001"/>
    <n v="100"/>
    <n v="0"/>
    <n v="0"/>
    <n v="0"/>
    <n v="0"/>
    <n v="0"/>
    <n v="0"/>
    <n v="0"/>
    <n v="0"/>
    <n v="0"/>
    <n v="100"/>
    <n v="92.857140000000001"/>
    <n v="100"/>
    <n v="0"/>
    <n v="0"/>
    <n v="0"/>
    <n v="0"/>
    <n v="7.1428570000000002"/>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92"/>
    <n v="0"/>
    <s v="Electric Resistance"/>
    <s v="Electricity"/>
    <s v="None"/>
    <s v="0-4 Years"/>
    <s v="None"/>
    <s v="NA"/>
    <s v="NA"/>
    <s v="NA"/>
    <s v="NA"/>
    <s v="NA"/>
    <s v="NA"/>
    <s v="NA"/>
    <s v="NA"/>
    <s v="NA"/>
    <s v="NA"/>
    <s v="NA"/>
    <s v="None"/>
    <s v="NA"/>
    <s v="None"/>
    <s v="NA"/>
    <s v="NA"/>
    <s v="NA"/>
    <s v="NA"/>
    <s v="NA"/>
    <s v="NA"/>
    <s v="NA"/>
    <s v="NA"/>
    <b v="0"/>
    <b v="0"/>
    <b v="0"/>
    <b v="0"/>
    <b v="0"/>
    <b v="1"/>
    <b v="0"/>
    <b v="0"/>
    <b v="0"/>
    <b v="0"/>
    <b v="0"/>
    <n v="94"/>
    <n v="6.1063830000000001"/>
    <n v="9"/>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b v="1"/>
    <s v="S"/>
    <n v="100"/>
    <n v="1"/>
    <n v="1"/>
    <n v="11"/>
    <n v="65"/>
    <n v="0"/>
    <x v="0"/>
    <n v="0"/>
    <s v="N"/>
    <n v="0"/>
    <n v="0"/>
    <n v="0"/>
    <b v="0"/>
    <b v="0"/>
    <s v="None"/>
    <b v="0"/>
    <b v="0"/>
    <s v="None"/>
    <n v="0"/>
    <n v="0"/>
    <n v="0"/>
    <n v="0"/>
    <n v="0"/>
    <n v="11"/>
    <n v="0"/>
    <n v="0"/>
    <n v="0"/>
    <n v="0"/>
    <n v="27.267810000000001"/>
    <n v="25.893149999999999"/>
    <s v="actual"/>
    <n v="69560.179999999993"/>
    <n v="66053.42"/>
    <n v="10507.4"/>
    <n v="8272.7109999999993"/>
    <n v="7435.8879999999999"/>
    <n v="5292.7370000000001"/>
    <n v="4303.5839999999998"/>
    <n v="3189.76"/>
    <n v="3057.0970000000002"/>
    <n v="3118.2"/>
    <n v="3869.348"/>
    <n v="4907.2659999999996"/>
    <n v="7192.1850000000004"/>
    <n v="8414"/>
    <n v="8246.5429999999997"/>
    <n v="6857.018"/>
    <n v="7091.7439999999997"/>
    <n v="6389.0559999999996"/>
    <n v="5115.7560000000003"/>
    <n v="3733.0189999999998"/>
    <n v="2885.1460000000002"/>
    <n v="2752.0070000000001"/>
    <n v="3270.2730000000001"/>
    <n v="4897.6270000000004"/>
    <n v="6594.3530000000001"/>
    <n v="8220.8809999999994"/>
    <n v="0.255886"/>
    <n v="0.25360899999999997"/>
    <s v="actual"/>
    <n v="652.76469999999995"/>
    <n v="646.9556"/>
    <n v="78.731369999999998"/>
    <n v="63.033329999999999"/>
    <n v="61.327590000000001"/>
    <n v="55.107900000000001"/>
    <n v="48.939520000000002"/>
    <n v="45.931449999999998"/>
    <n v="56.193550000000002"/>
    <n v="56.774189999999997"/>
    <n v="48.332949999999997"/>
    <n v="40.642859999999999"/>
    <n v="44.955880000000001"/>
    <n v="52.794119999999999"/>
    <n v="60.03537"/>
    <n v="53.090470000000003"/>
    <n v="57.819330000000001"/>
    <n v="55.044739999999997"/>
    <n v="54.027439999999999"/>
    <n v="49.947850000000003"/>
    <n v="49.71848"/>
    <n v="49.349139999999998"/>
    <n v="48.88908"/>
    <n v="53.60886"/>
    <n v="55.438699999999997"/>
    <n v="59.98612"/>
  </r>
  <r>
    <x v="456"/>
    <x v="2"/>
    <s v="core"/>
    <x v="4"/>
    <x v="1"/>
    <s v="&lt;20,001"/>
    <s v="rural"/>
    <n v="72"/>
    <n v="335.47109999999998"/>
    <n v="1777997"/>
    <n v="1777997"/>
    <n v="1777997"/>
    <n v="2008"/>
    <n v="2008"/>
    <s v="2004-2013"/>
    <s v="F"/>
    <m/>
    <s v="Religious Assembly"/>
    <m/>
    <s v="Other"/>
    <s v="Religious Worship"/>
    <s v="Other"/>
    <b v="0"/>
    <s v="Assembly / Recreation"/>
    <n v="100"/>
    <s v="NA"/>
    <n v="0"/>
    <s v="NA"/>
    <n v="0"/>
    <n v="0"/>
    <n v="0"/>
    <n v="0"/>
    <n v="5300"/>
    <n v="5300"/>
    <n v="0"/>
    <x v="0"/>
    <n v="100"/>
    <n v="0"/>
    <n v="100"/>
    <n v="100"/>
    <n v="100"/>
    <n v="0"/>
    <n v="0"/>
    <n v="1"/>
    <n v="0"/>
    <n v="22"/>
    <s v="S"/>
    <n v="0"/>
    <n v="5227"/>
    <n v="147"/>
    <s v="&lt; 6000 HDD"/>
    <n v="100"/>
    <n v="0"/>
    <n v="0"/>
    <s v="No"/>
    <n v="5"/>
    <n v="5"/>
    <n v="5"/>
    <n v="11"/>
    <n v="0"/>
    <n v="1"/>
    <n v="0"/>
    <s v="&lt; 40 Hrs/Wk"/>
    <n v="52"/>
    <b v="1"/>
    <b v="0"/>
    <b v="1"/>
    <b v="1"/>
    <b v="0"/>
    <b v="0"/>
    <b v="0"/>
    <b v="0"/>
    <b v="0"/>
    <b v="1"/>
    <b v="0"/>
    <b v="0"/>
    <s v="NA"/>
    <s v="No"/>
    <s v="NA"/>
    <s v="NA"/>
    <s v="No"/>
    <s v="No"/>
    <s v="NA"/>
    <s v="NA"/>
    <s v="No"/>
    <s v="No"/>
    <s v="NA"/>
    <s v="NA"/>
    <s v="No"/>
    <s v="No"/>
    <s v="NA"/>
    <s v="NA"/>
    <s v="No"/>
    <s v="No"/>
    <s v="NA"/>
    <s v="NA"/>
    <s v="No"/>
    <s v="No"/>
    <s v="NA"/>
    <s v="NA"/>
    <s v="No"/>
    <s v="No"/>
    <s v="NA"/>
    <s v="NA"/>
    <s v="No"/>
    <s v="No"/>
    <s v="NA"/>
    <s v="NA"/>
    <s v="No"/>
    <n v="325"/>
    <n v="0"/>
    <n v="10"/>
    <n v="3250"/>
    <n v="10"/>
    <n v="0"/>
    <n v="0"/>
    <n v="0"/>
    <n v="100"/>
    <n v="0"/>
    <n v="0"/>
    <n v="0"/>
    <n v="0"/>
    <n v="0"/>
    <n v="100"/>
    <n v="0"/>
    <n v="0"/>
    <n v="0"/>
    <n v="325"/>
    <n v="0"/>
    <n v="100"/>
    <n v="0"/>
    <s v="P"/>
    <n v="35"/>
    <s v="Age of Building"/>
    <n v="100"/>
    <n v="0"/>
    <n v="0"/>
    <n v="0"/>
    <n v="0"/>
    <n v="0"/>
    <n v="0"/>
    <n v="100"/>
    <n v="0"/>
    <n v="5300"/>
    <n v="0"/>
    <n v="0"/>
    <n v="100"/>
    <n v="0"/>
    <b v="0"/>
    <n v="0"/>
    <n v="100"/>
    <n v="0"/>
    <n v="0"/>
    <n v="0"/>
    <n v="1.5232079999999999"/>
    <n v="1.5232079999999999"/>
    <s v="NA"/>
    <n v="0"/>
    <n v="0.176894"/>
    <n v="8073"/>
    <s v="NA"/>
    <n v="0"/>
    <n v="937.53840000000002"/>
    <n v="10.171189999999999"/>
    <n v="10.57959"/>
    <s v="Y"/>
    <s v="NA"/>
    <n v="0"/>
    <n v="0"/>
    <n v="0"/>
    <n v="13.117800000000001"/>
    <n v="16.037739999999999"/>
    <n v="37.171410000000002"/>
    <n v="0"/>
    <n v="0"/>
    <n v="0"/>
    <n v="5.1405919999999998"/>
    <n v="16.037739999999999"/>
    <n v="8.1032820000000001"/>
    <n v="0"/>
    <n v="0"/>
    <n v="0"/>
    <n v="0"/>
    <n v="0"/>
    <n v="0"/>
    <n v="0"/>
    <n v="0"/>
    <n v="0"/>
    <n v="81.741609999999994"/>
    <n v="67.924530000000004"/>
    <n v="54.72531"/>
    <n v="0"/>
    <n v="0"/>
    <n v="0"/>
    <n v="0"/>
    <n v="0"/>
    <n v="0"/>
    <n v="100"/>
    <n v="100"/>
    <n v="100"/>
    <n v="100"/>
    <n v="100"/>
    <n v="100"/>
    <n v="0"/>
    <n v="0"/>
    <n v="0"/>
    <n v="0"/>
    <n v="0"/>
    <n v="0"/>
    <n v="38.172449999999998"/>
    <n v="41.666670000000003"/>
    <n v="38.172449999999998"/>
    <n v="0"/>
    <n v="0"/>
    <n v="0"/>
    <n v="61.827550000000002"/>
    <n v="58.333329999999997"/>
    <n v="61.827550000000002"/>
    <n v="0"/>
    <n v="0"/>
    <n v="0"/>
    <n v="0"/>
    <n v="0"/>
    <n v="0"/>
    <s v="NA"/>
    <s v="NA"/>
    <s v="NA"/>
    <s v="NA"/>
    <s v="NA"/>
    <s v="NA"/>
    <n v="0"/>
    <n v="0"/>
    <n v="0"/>
    <n v="100"/>
    <n v="100"/>
    <n v="100"/>
    <n v="0"/>
    <n v="0"/>
    <n v="0"/>
    <n v="0"/>
    <n v="0"/>
    <n v="0"/>
    <s v="NA"/>
    <s v="NA"/>
    <s v="NA"/>
    <s v="NA"/>
    <s v="NA"/>
    <s v="NA"/>
    <s v="NA"/>
    <s v="NA"/>
    <s v="NA"/>
    <s v="NA"/>
    <s v="NA"/>
    <s v="NA"/>
    <n v="0"/>
    <n v="0"/>
    <n v="0"/>
    <n v="13.117800000000001"/>
    <n v="16.037739999999999"/>
    <n v="37.171410000000002"/>
    <n v="59.345970000000001"/>
    <n v="58.490569999999998"/>
    <n v="41.07958"/>
    <n v="0"/>
    <n v="0"/>
    <n v="0"/>
    <n v="27.53623"/>
    <n v="25.471699999999998"/>
    <n v="21.749009999999998"/>
    <s v="NA"/>
    <s v="NA"/>
    <s v="NA"/>
    <s v="NA"/>
    <s v="NA"/>
    <s v="NA"/>
    <s v="NA"/>
    <s v="NA"/>
    <s v="NA"/>
    <s v="NA"/>
    <s v="NA"/>
    <s v="NA"/>
    <s v="NA"/>
    <s v="NA"/>
    <s v="NA"/>
    <b v="0"/>
    <n v="0"/>
    <b v="0"/>
    <n v="0"/>
    <b v="0"/>
    <n v="0"/>
    <b v="1"/>
    <n v="1.8462350000000001"/>
    <b v="1"/>
    <n v="96.571280000000002"/>
    <b v="0"/>
    <n v="0"/>
    <b v="1"/>
    <n v="1.582487"/>
    <b v="0"/>
    <n v="0"/>
    <n v="16.163430000000002"/>
    <n v="38.888890000000004"/>
    <n v="19.522130000000001"/>
    <n v="20.265840000000001"/>
    <n v="11.11111"/>
    <n v="40.241520000000001"/>
    <n v="0"/>
    <n v="0"/>
    <n v="0"/>
    <n v="63.570729999999998"/>
    <n v="50"/>
    <n v="40.236350000000002"/>
    <n v="0"/>
    <n v="0"/>
    <n v="0"/>
    <n v="0"/>
    <n v="0"/>
    <n v="0"/>
    <n v="0"/>
    <n v="0"/>
    <n v="0"/>
    <n v="19.305879999999998"/>
    <n v="38.888890000000004"/>
    <n v="23.18543"/>
    <n v="0"/>
    <n v="0"/>
    <n v="0"/>
    <n v="24.1631"/>
    <n v="16.66667"/>
    <n v="47.980260000000001"/>
    <n v="0"/>
    <n v="0"/>
    <n v="0"/>
    <n v="56.531019999999998"/>
    <n v="44.44444"/>
    <n v="28.834320000000002"/>
    <n v="0"/>
    <n v="0"/>
    <n v="0"/>
    <b v="0"/>
    <n v="0"/>
    <b v="0"/>
    <n v="0"/>
    <b v="0"/>
    <n v="0"/>
    <b v="1"/>
    <n v="96.102729999999994"/>
    <b v="0"/>
    <n v="0"/>
    <b v="1"/>
    <n v="3.8972660000000001"/>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5-9 Years"/>
    <s v="Heat Pump"/>
    <s v="Electricity"/>
    <s v="Propane"/>
    <s v="5-9 Years"/>
    <s v="NA"/>
    <s v="NA"/>
    <s v="NA"/>
    <s v="NA"/>
    <s v="NA"/>
    <s v="NA"/>
    <s v="NA"/>
    <s v="NA"/>
    <s v="DX - Air"/>
    <s v="5-9 Years"/>
    <s v="DX - Air"/>
    <s v="5-9 Years"/>
    <s v="NA"/>
    <s v="NA"/>
    <s v="NA"/>
    <s v="NA"/>
    <s v="NA"/>
    <s v="NA"/>
    <s v="NA"/>
    <b v="0"/>
    <b v="0"/>
    <b v="0"/>
    <b v="0"/>
    <b v="1"/>
    <b v="0"/>
    <b v="0"/>
    <b v="0"/>
    <b v="0"/>
    <b v="1"/>
    <b v="1"/>
    <n v="150"/>
    <n v="5"/>
    <n v="5"/>
    <n v="0"/>
    <n v="100"/>
    <n v="0"/>
    <n v="0"/>
    <n v="0"/>
    <n v="0"/>
    <n v="0"/>
    <n v="100"/>
    <s v="NA"/>
    <s v="NA"/>
    <s v="NA"/>
    <s v="NA"/>
    <s v="NA"/>
    <s v="NA"/>
    <s v="NA"/>
    <s v="NA"/>
    <s v="NA"/>
    <s v="NA"/>
    <s v="NA"/>
    <s v="NA"/>
    <s v="NA"/>
    <s v="NA"/>
    <s v="NA"/>
    <s v="NA"/>
    <s v="NA"/>
    <s v="NA"/>
    <s v="NA"/>
    <s v="NA"/>
    <n v="0"/>
    <n v="0"/>
    <n v="0"/>
    <n v="0"/>
    <n v="2"/>
    <n v="0"/>
    <n v="0"/>
    <b v="0"/>
    <b v="0"/>
    <b v="0"/>
    <b v="0"/>
    <b v="1"/>
    <b v="0"/>
    <n v="430"/>
    <s v="N"/>
    <s v="N"/>
    <s v="N"/>
    <s v="G"/>
    <s v="N"/>
    <s v="E"/>
    <s v="G"/>
    <s v="NA"/>
    <s v="NA"/>
    <s v="NA"/>
    <s v="NA"/>
    <s v="NA"/>
    <s v="NA"/>
    <s v="NA"/>
    <s v="NA"/>
    <n v="0"/>
    <n v="0"/>
    <n v="0"/>
    <x v="1"/>
    <s v="NA"/>
    <s v="NA"/>
    <n v="0"/>
    <n v="0"/>
    <n v="0"/>
    <s v="NA"/>
    <s v="NA"/>
    <s v="NA"/>
    <s v="NA"/>
    <s v="NA"/>
    <s v="NA"/>
    <n v="0"/>
    <n v="0"/>
    <n v="0"/>
    <n v="0"/>
    <n v="0"/>
    <n v="2"/>
    <n v="0"/>
    <n v="0"/>
    <n v="0"/>
    <n v="0"/>
    <n v="3.0786639999999998"/>
    <n v="94.787490000000005"/>
    <s v="model"/>
    <n v="16316.92"/>
    <n v="502373.7"/>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57"/>
    <x v="3"/>
    <s v="core"/>
    <x v="11"/>
    <x v="0"/>
    <s v="5,001+"/>
    <s v="rural"/>
    <n v="18"/>
    <n v="59.73836"/>
    <n v="661602.30000000005"/>
    <n v="535897.9"/>
    <n v="535897.9"/>
    <n v="1953"/>
    <n v="1953"/>
    <s v="Pre-1980"/>
    <s v="F"/>
    <m/>
    <s v="Grocery (&gt; 5000sf)"/>
    <m/>
    <s v="Grocery"/>
    <s v="Food Sales"/>
    <s v="Supermarket"/>
    <b v="0"/>
    <s v="Sales"/>
    <n v="59"/>
    <s v="Storage - Low Bay"/>
    <n v="22"/>
    <s v="Other"/>
    <n v="19"/>
    <n v="0"/>
    <n v="0"/>
    <n v="0"/>
    <n v="11075"/>
    <n v="11075"/>
    <n v="0"/>
    <x v="0"/>
    <n v="81"/>
    <n v="22"/>
    <n v="0"/>
    <n v="81"/>
    <n v="0"/>
    <n v="0"/>
    <n v="19"/>
    <n v="1"/>
    <n v="1"/>
    <n v="25"/>
    <s v="S"/>
    <n v="0"/>
    <n v="8180"/>
    <n v="378"/>
    <s v="8000+ HDD"/>
    <n v="100"/>
    <n v="0"/>
    <n v="0"/>
    <s v="No"/>
    <n v="105"/>
    <n v="105"/>
    <n v="105"/>
    <n v="105"/>
    <n v="1"/>
    <n v="1"/>
    <n v="0"/>
    <s v="80-119 Hrs/Wk"/>
    <n v="52"/>
    <b v="1"/>
    <b v="1"/>
    <b v="0"/>
    <b v="0"/>
    <b v="0"/>
    <b v="0"/>
    <b v="0"/>
    <b v="0"/>
    <b v="0"/>
    <s v="NA"/>
    <s v="NA"/>
    <s v="NA"/>
    <s v="NA"/>
    <s v="Unknown"/>
    <s v="NA"/>
    <s v="NA"/>
    <s v="Unknown"/>
    <s v="Unknown"/>
    <s v="NA"/>
    <s v="NA"/>
    <s v="Unknown"/>
    <s v="Unknown"/>
    <s v="NA"/>
    <s v="NA"/>
    <s v="Unknown"/>
    <s v="Yes"/>
    <n v="1"/>
    <n v="100"/>
    <s v="No"/>
    <s v="Yes"/>
    <n v="1"/>
    <n v="100"/>
    <s v="No"/>
    <s v="Yes"/>
    <n v="5"/>
    <n v="100"/>
    <s v="No"/>
    <s v="No"/>
    <s v="NA"/>
    <s v="NA"/>
    <s v="No"/>
    <s v="No"/>
    <s v="NA"/>
    <s v="NA"/>
    <s v="No"/>
    <n v="400"/>
    <n v="0"/>
    <n v="12"/>
    <n v="4800"/>
    <n v="5"/>
    <n v="100"/>
    <n v="0"/>
    <n v="0"/>
    <n v="0"/>
    <n v="0"/>
    <n v="0"/>
    <n v="0"/>
    <n v="0"/>
    <n v="0"/>
    <n v="0"/>
    <n v="100"/>
    <n v="0"/>
    <n v="0"/>
    <n v="240"/>
    <n v="100"/>
    <n v="0"/>
    <n v="0"/>
    <s v="S"/>
    <n v="20"/>
    <s v="Age of Building"/>
    <n v="100"/>
    <n v="0"/>
    <n v="0"/>
    <n v="0"/>
    <n v="100"/>
    <n v="0"/>
    <n v="0"/>
    <n v="0"/>
    <n v="0"/>
    <n v="12169.09"/>
    <n v="0"/>
    <n v="100"/>
    <n v="0"/>
    <n v="0"/>
    <b v="0"/>
    <n v="0"/>
    <n v="0"/>
    <n v="0"/>
    <n v="0"/>
    <n v="100"/>
    <n v="1.169502"/>
    <n v="1.169502"/>
    <s v="NA"/>
    <n v="0.36036099999999999"/>
    <n v="0.19315499999999999"/>
    <n v="12952.24"/>
    <s v="NA"/>
    <n v="3991"/>
    <n v="2139.19"/>
    <n v="11.145949999999999"/>
    <n v="11.5807"/>
    <s v="Y"/>
    <n v="50"/>
    <n v="0"/>
    <n v="0"/>
    <n v="0"/>
    <n v="99.780860000000004"/>
    <n v="99.218429999999998"/>
    <n v="99.877979999999994"/>
    <n v="0"/>
    <n v="0"/>
    <n v="0"/>
    <n v="0.219135"/>
    <n v="0.78156999999999999"/>
    <n v="0.12202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5.4137680000000001"/>
    <n v="9.7091340000000006"/>
    <n v="5.4137680000000001"/>
    <n v="20.102119999999999"/>
    <n v="22.328620000000001"/>
    <n v="20.102119999999999"/>
    <n v="0"/>
    <n v="0"/>
    <n v="0"/>
    <n v="74.484110000000001"/>
    <n v="67.962239999999994"/>
    <n v="74.484110000000001"/>
    <s v="NA"/>
    <s v="NA"/>
    <s v="NA"/>
    <s v="NA"/>
    <s v="NA"/>
    <s v="NA"/>
    <s v="NA"/>
    <s v="NA"/>
    <s v="NA"/>
    <s v="NA"/>
    <s v="NA"/>
    <s v="NA"/>
    <n v="0"/>
    <n v="0"/>
    <n v="0"/>
    <n v="99.780860000000004"/>
    <n v="99.218429999999998"/>
    <n v="99.877979999999994"/>
    <n v="0"/>
    <n v="0"/>
    <n v="0"/>
    <n v="0"/>
    <n v="0"/>
    <n v="0"/>
    <n v="0.219135"/>
    <n v="0.78156999999999999"/>
    <n v="0.122021"/>
    <s v="NA"/>
    <s v="NA"/>
    <s v="NA"/>
    <s v="NA"/>
    <s v="NA"/>
    <s v="NA"/>
    <s v="NA"/>
    <s v="NA"/>
    <s v="NA"/>
    <s v="NA"/>
    <s v="NA"/>
    <s v="NA"/>
    <s v="NA"/>
    <s v="NA"/>
    <s v="NA"/>
    <b v="0"/>
    <n v="0"/>
    <b v="0"/>
    <n v="0"/>
    <b v="0"/>
    <n v="0"/>
    <b v="0"/>
    <n v="0"/>
    <b v="1"/>
    <n v="100"/>
    <b v="0"/>
    <n v="0"/>
    <b v="0"/>
    <n v="0"/>
    <b v="0"/>
    <n v="0"/>
    <n v="83.171199999999999"/>
    <n v="27.272729999999999"/>
    <n v="82.859139999999996"/>
    <n v="13.55653"/>
    <n v="9.0909089999999999"/>
    <n v="13.50567"/>
    <n v="0"/>
    <n v="0"/>
    <n v="0"/>
    <n v="3.2722669999999998"/>
    <n v="63.636360000000003"/>
    <n v="3.6351930000000001"/>
    <n v="0"/>
    <n v="0"/>
    <n v="0"/>
    <n v="0"/>
    <n v="0"/>
    <n v="0"/>
    <n v="0"/>
    <n v="0"/>
    <n v="0"/>
    <n v="0"/>
    <n v="0"/>
    <n v="0"/>
    <n v="0"/>
    <n v="0"/>
    <n v="0"/>
    <n v="96.727729999999994"/>
    <n v="36.363639999999997"/>
    <n v="96.364810000000006"/>
    <n v="3.2722669999999998"/>
    <n v="63.636360000000003"/>
    <n v="3.6351930000000001"/>
    <n v="0"/>
    <n v="0"/>
    <n v="0"/>
    <n v="0"/>
    <n v="0"/>
    <n v="0"/>
    <b v="1"/>
    <n v="96.727729999999994"/>
    <b v="0"/>
    <n v="0"/>
    <b v="0"/>
    <n v="0"/>
    <b v="1"/>
    <n v="3.2722669999999998"/>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81"/>
    <s v="Furnace"/>
    <s v="Natural Gas"/>
    <s v="None"/>
    <s v="0-4 Years"/>
    <s v="None"/>
    <s v="NA"/>
    <s v="NA"/>
    <s v="NA"/>
    <s v="NA"/>
    <s v="NA"/>
    <s v="NA"/>
    <s v="NA"/>
    <s v="NA"/>
    <s v="NA"/>
    <s v="NA"/>
    <s v="NA"/>
    <s v="DX - Air"/>
    <s v="0-4 Years"/>
    <s v="None"/>
    <s v="NA"/>
    <n v="1"/>
    <n v="0"/>
    <n v="0"/>
    <n v="0"/>
    <s v="NA"/>
    <s v="NA"/>
    <s v="NA"/>
    <b v="0"/>
    <b v="0"/>
    <b v="0"/>
    <b v="0"/>
    <b v="1"/>
    <b v="1"/>
    <b v="0"/>
    <b v="0"/>
    <b v="0"/>
    <b v="0"/>
    <b v="0"/>
    <n v="40"/>
    <n v="2"/>
    <n v="2"/>
    <n v="100"/>
    <n v="0"/>
    <n v="0"/>
    <n v="0"/>
    <n v="0"/>
    <n v="0"/>
    <n v="100"/>
    <n v="0"/>
    <n v="31.790120000000002"/>
    <n v="68.209879999999998"/>
    <n v="0"/>
    <s v="Unknown"/>
    <s v="No"/>
    <s v="None"/>
    <s v="Air-cooled"/>
    <s v="No"/>
    <s v="Shaded Pole"/>
    <b v="1"/>
    <n v="219"/>
    <n v="77.625569999999996"/>
    <s v="T8"/>
    <b v="1"/>
    <n v="698"/>
    <s v="T8"/>
    <b v="1"/>
    <n v="425"/>
    <n v="100"/>
    <s v="T8"/>
    <n v="2"/>
    <n v="0"/>
    <n v="12"/>
    <n v="1"/>
    <n v="0"/>
    <n v="0"/>
    <n v="0"/>
    <b v="0"/>
    <b v="0"/>
    <b v="0"/>
    <b v="0"/>
    <b v="0"/>
    <b v="0"/>
    <n v="0"/>
    <s v="NA"/>
    <s v="NA"/>
    <s v="NA"/>
    <s v="NA"/>
    <s v="NA"/>
    <s v="NA"/>
    <s v="NA"/>
    <n v="1"/>
    <n v="0"/>
    <n v="0"/>
    <s v="NA"/>
    <s v="NA"/>
    <s v="NA"/>
    <s v="NA"/>
    <s v="NA"/>
    <n v="0"/>
    <n v="0"/>
    <n v="0"/>
    <x v="1"/>
    <s v="NA"/>
    <s v="NA"/>
    <n v="0"/>
    <n v="0"/>
    <n v="0"/>
    <s v="NA"/>
    <s v="NA"/>
    <s v="NA"/>
    <s v="NA"/>
    <s v="NA"/>
    <s v="NA"/>
    <n v="4"/>
    <n v="3"/>
    <n v="0"/>
    <n v="0"/>
    <n v="4"/>
    <n v="0"/>
    <n v="0"/>
    <n v="0"/>
    <n v="0"/>
    <n v="0"/>
    <n v="52.200740000000003"/>
    <n v="52.914279999999998"/>
    <s v="actual"/>
    <n v="578123.19999999995"/>
    <n v="586025.6"/>
    <n v="48239.08"/>
    <n v="42835.86"/>
    <n v="45368.28"/>
    <n v="44995.06"/>
    <n v="48007.05"/>
    <n v="49685.33"/>
    <n v="54256"/>
    <n v="54313.14"/>
    <n v="50897.89"/>
    <n v="47958.62"/>
    <n v="45406.9"/>
    <n v="46160"/>
    <n v="48459.29"/>
    <n v="43769.68"/>
    <n v="48459.29"/>
    <n v="46896.08"/>
    <n v="48541.07"/>
    <n v="48817.93"/>
    <n v="53897.71"/>
    <n v="54797.3"/>
    <n v="48572.59"/>
    <n v="48459.29"/>
    <n v="46896.08"/>
    <n v="48459.29"/>
    <n v="0.61434500000000003"/>
    <n v="0.93103999999999998"/>
    <s v="model"/>
    <n v="6803.8729999999996"/>
    <n v="10311.27"/>
    <s v="NA"/>
    <s v="NA"/>
    <s v="NA"/>
    <s v="NA"/>
    <s v="NA"/>
    <s v="NA"/>
    <s v="NA"/>
    <s v="NA"/>
    <s v="NA"/>
    <s v="NA"/>
    <s v="NA"/>
    <s v="NA"/>
    <s v="NA"/>
    <s v="NA"/>
    <s v="NA"/>
    <s v="NA"/>
    <s v="NA"/>
    <s v="NA"/>
    <s v="NA"/>
    <s v="NA"/>
    <s v="NA"/>
    <s v="NA"/>
    <s v="NA"/>
    <s v="NA"/>
  </r>
  <r>
    <x v="458"/>
    <x v="3"/>
    <s v="core"/>
    <x v="11"/>
    <x v="0"/>
    <s v="&lt;5,001"/>
    <s v="rural"/>
    <n v="17"/>
    <n v="115.53279999999999"/>
    <n v="323491.90000000002"/>
    <n v="323491.90000000002"/>
    <n v="323491.90000000002"/>
    <n v="2000"/>
    <n v="2000"/>
    <s v="1981-2003"/>
    <s v="F"/>
    <m/>
    <s v="Gas Station With A Convenience Store"/>
    <m/>
    <s v="Grocery"/>
    <s v="Food Sales"/>
    <s v="MiniMart"/>
    <b v="0"/>
    <s v="Sales"/>
    <n v="90"/>
    <s v="Storage - Low Bay"/>
    <n v="10"/>
    <s v="NA"/>
    <n v="0"/>
    <n v="0"/>
    <n v="0"/>
    <n v="0"/>
    <n v="2800"/>
    <n v="2800"/>
    <n v="0"/>
    <x v="4"/>
    <n v="100"/>
    <n v="0"/>
    <n v="0"/>
    <n v="100"/>
    <n v="0"/>
    <n v="0"/>
    <n v="0"/>
    <n v="1"/>
    <n v="0"/>
    <n v="25"/>
    <s v="S"/>
    <n v="0"/>
    <n v="7744"/>
    <n v="257"/>
    <s v="6000-8000 HDD"/>
    <n v="100"/>
    <n v="0"/>
    <n v="0"/>
    <s v="No"/>
    <n v="168"/>
    <n v="168"/>
    <n v="168"/>
    <n v="168"/>
    <n v="1"/>
    <n v="1"/>
    <n v="1"/>
    <s v="120-168 Hrs/Wk"/>
    <n v="52"/>
    <b v="1"/>
    <b v="0"/>
    <b v="0"/>
    <b v="0"/>
    <b v="0"/>
    <b v="0"/>
    <b v="0"/>
    <b v="0"/>
    <b v="0"/>
    <s v="NA"/>
    <s v="NA"/>
    <s v="NA"/>
    <s v="NA"/>
    <s v="Yes"/>
    <n v="1"/>
    <n v="100"/>
    <s v="No"/>
    <s v="No"/>
    <s v="NA"/>
    <s v="NA"/>
    <s v="No"/>
    <s v="No"/>
    <s v="NA"/>
    <s v="NA"/>
    <s v="No"/>
    <s v="No"/>
    <s v="NA"/>
    <s v="NA"/>
    <s v="No"/>
    <s v="No"/>
    <s v="NA"/>
    <s v="NA"/>
    <s v="No"/>
    <s v="No"/>
    <s v="NA"/>
    <s v="NA"/>
    <s v="No"/>
    <s v="No"/>
    <s v="NA"/>
    <s v="NA"/>
    <s v="No"/>
    <s v="No"/>
    <s v="NA"/>
    <s v="NA"/>
    <s v="No"/>
    <n v="212"/>
    <n v="0"/>
    <n v="10"/>
    <n v="2120"/>
    <n v="20"/>
    <n v="0"/>
    <n v="100"/>
    <n v="0"/>
    <n v="0"/>
    <n v="0"/>
    <n v="0"/>
    <n v="0"/>
    <n v="0"/>
    <n v="0"/>
    <n v="0"/>
    <n v="0"/>
    <n v="0"/>
    <n v="0"/>
    <n v="424"/>
    <n v="100"/>
    <n v="0"/>
    <n v="0"/>
    <s v="S"/>
    <n v="10"/>
    <s v="Age of Building"/>
    <n v="100"/>
    <n v="0"/>
    <n v="0"/>
    <n v="0"/>
    <n v="100"/>
    <n v="0"/>
    <n v="0"/>
    <n v="0"/>
    <n v="0"/>
    <n v="3076.6109999999999"/>
    <n v="0"/>
    <n v="100"/>
    <n v="0"/>
    <n v="0"/>
    <b v="0"/>
    <n v="0"/>
    <n v="100"/>
    <n v="0"/>
    <n v="0"/>
    <n v="0"/>
    <n v="1.777857"/>
    <n v="1.777857"/>
    <s v="NA"/>
    <n v="0.09"/>
    <n v="6.0716590000000004"/>
    <n v="4978"/>
    <s v="NA"/>
    <n v="252"/>
    <n v="17000.64"/>
    <n v="9.8553639999999998"/>
    <n v="9.8951390000000004"/>
    <s v="Y"/>
    <s v="NA"/>
    <n v="0"/>
    <n v="0"/>
    <n v="0"/>
    <n v="99.799120000000002"/>
    <n v="95.744680000000002"/>
    <n v="99.793980000000005"/>
    <n v="0"/>
    <n v="0"/>
    <n v="0"/>
    <n v="0"/>
    <n v="0"/>
    <n v="0"/>
    <n v="0"/>
    <n v="0"/>
    <n v="0"/>
    <n v="0"/>
    <n v="0"/>
    <n v="0"/>
    <n v="0.20088400000000001"/>
    <n v="4.2553190000000001"/>
    <n v="0.20602400000000001"/>
    <n v="0"/>
    <n v="0"/>
    <n v="0"/>
    <n v="0"/>
    <n v="0"/>
    <n v="0"/>
    <n v="0"/>
    <n v="0"/>
    <n v="0"/>
    <n v="100"/>
    <n v="100"/>
    <n v="100"/>
    <s v="NA"/>
    <s v="NA"/>
    <s v="NA"/>
    <s v="NA"/>
    <s v="NA"/>
    <s v="NA"/>
    <s v="NA"/>
    <s v="NA"/>
    <s v="NA"/>
    <s v="NA"/>
    <s v="NA"/>
    <s v="NA"/>
    <s v="NA"/>
    <s v="NA"/>
    <s v="NA"/>
    <s v="NA"/>
    <s v="NA"/>
    <s v="NA"/>
    <s v="NA"/>
    <s v="NA"/>
    <s v="NA"/>
    <s v="NA"/>
    <s v="NA"/>
    <s v="NA"/>
    <s v="NA"/>
    <s v="NA"/>
    <s v="NA"/>
    <s v="NA"/>
    <s v="NA"/>
    <s v="NA"/>
    <n v="0"/>
    <n v="0"/>
    <n v="0"/>
    <n v="1.3285020000000001"/>
    <n v="4.4444439999999998"/>
    <n v="1.3285020000000001"/>
    <n v="0"/>
    <n v="0"/>
    <n v="0"/>
    <n v="98.671499999999995"/>
    <n v="95.55556"/>
    <n v="98.671499999999995"/>
    <s v="NA"/>
    <s v="NA"/>
    <s v="NA"/>
    <s v="NA"/>
    <s v="NA"/>
    <s v="NA"/>
    <s v="NA"/>
    <s v="NA"/>
    <s v="NA"/>
    <s v="NA"/>
    <s v="NA"/>
    <s v="NA"/>
    <n v="0"/>
    <n v="0"/>
    <n v="0"/>
    <n v="99.799120000000002"/>
    <n v="95.744680000000002"/>
    <n v="99.793980000000005"/>
    <n v="0"/>
    <n v="0"/>
    <n v="0"/>
    <n v="0"/>
    <n v="0"/>
    <n v="0"/>
    <n v="0.20088400000000001"/>
    <n v="4.2553190000000001"/>
    <n v="0.20602400000000001"/>
    <s v="NA"/>
    <s v="NA"/>
    <s v="NA"/>
    <s v="NA"/>
    <s v="NA"/>
    <s v="NA"/>
    <s v="NA"/>
    <s v="NA"/>
    <s v="NA"/>
    <s v="NA"/>
    <s v="NA"/>
    <s v="NA"/>
    <s v="NA"/>
    <s v="NA"/>
    <s v="NA"/>
    <b v="0"/>
    <n v="0"/>
    <b v="0"/>
    <n v="0"/>
    <b v="0"/>
    <n v="0"/>
    <b v="0"/>
    <n v="0"/>
    <b v="1"/>
    <n v="100"/>
    <b v="0"/>
    <n v="0"/>
    <b v="0"/>
    <n v="0"/>
    <b v="0"/>
    <n v="0"/>
    <n v="9.2996470000000002"/>
    <n v="39.534880000000001"/>
    <n v="10.02938"/>
    <n v="0"/>
    <n v="0"/>
    <n v="0"/>
    <n v="0"/>
    <n v="0"/>
    <n v="0"/>
    <n v="90.70035"/>
    <n v="60.465119999999999"/>
    <n v="89.970619999999997"/>
    <n v="0"/>
    <n v="0"/>
    <n v="0"/>
    <n v="0"/>
    <n v="0"/>
    <n v="0"/>
    <n v="9.2996470000000002"/>
    <n v="39.534880000000001"/>
    <n v="10.02938"/>
    <n v="0"/>
    <n v="0"/>
    <n v="0"/>
    <n v="0"/>
    <n v="0"/>
    <n v="0"/>
    <n v="90.70035"/>
    <n v="60.465119999999999"/>
    <n v="89.970619999999997"/>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Electric Resistance"/>
    <s v="Electricity"/>
    <s v="None"/>
    <s v="NA"/>
    <s v="None"/>
    <s v="NA"/>
    <s v="NA"/>
    <s v="NA"/>
    <s v="NA"/>
    <s v="NA"/>
    <s v="NA"/>
    <s v="NA"/>
    <s v="NA"/>
    <s v="NA"/>
    <s v="NA"/>
    <s v="NA"/>
    <s v="DX - Air"/>
    <s v="NA"/>
    <s v="None"/>
    <s v="NA"/>
    <s v="NA"/>
    <s v="NA"/>
    <s v="NA"/>
    <s v="NA"/>
    <s v="NA"/>
    <s v="NA"/>
    <s v="NA"/>
    <b v="0"/>
    <b v="0"/>
    <b v="0"/>
    <b v="0"/>
    <b v="1"/>
    <b v="1"/>
    <b v="0"/>
    <b v="0"/>
    <b v="0"/>
    <b v="0"/>
    <b v="0"/>
    <n v="18.765999999999998"/>
    <s v="NA"/>
    <s v="NA"/>
    <n v="100"/>
    <n v="0"/>
    <n v="0"/>
    <n v="0"/>
    <n v="0"/>
    <n v="100"/>
    <n v="0"/>
    <n v="0"/>
    <s v="NA"/>
    <s v="NA"/>
    <s v="NA"/>
    <s v="NA"/>
    <s v="NA"/>
    <s v="NA"/>
    <s v="Air-cooled"/>
    <s v="No"/>
    <s v="Shaded Pole"/>
    <b v="1"/>
    <n v="18.5"/>
    <n v="100"/>
    <s v="T8"/>
    <b v="1"/>
    <n v="440"/>
    <s v="CFL"/>
    <b v="0"/>
    <n v="0"/>
    <s v="NA"/>
    <s v="NA"/>
    <n v="0"/>
    <n v="0"/>
    <n v="11"/>
    <n v="2"/>
    <n v="0"/>
    <n v="0"/>
    <n v="2"/>
    <b v="0"/>
    <b v="0"/>
    <b v="0"/>
    <b v="0"/>
    <b v="0"/>
    <b v="0"/>
    <n v="0"/>
    <s v="NA"/>
    <s v="NA"/>
    <s v="NA"/>
    <s v="NA"/>
    <s v="NA"/>
    <s v="NA"/>
    <s v="NA"/>
    <n v="0"/>
    <n v="0"/>
    <n v="0"/>
    <s v="NA"/>
    <s v="NA"/>
    <s v="NA"/>
    <s v="NA"/>
    <s v="NA"/>
    <n v="0"/>
    <n v="0"/>
    <n v="0"/>
    <x v="1"/>
    <s v="NA"/>
    <s v="NA"/>
    <n v="0"/>
    <n v="0"/>
    <n v="0"/>
    <s v="NA"/>
    <s v="NA"/>
    <s v="NA"/>
    <s v="NA"/>
    <s v="NA"/>
    <s v="NA"/>
    <n v="1"/>
    <n v="0"/>
    <n v="0"/>
    <n v="0"/>
    <n v="0"/>
    <n v="0"/>
    <n v="0"/>
    <n v="0"/>
    <n v="0"/>
    <n v="5"/>
    <n v="99.104640000000003"/>
    <n v="243.4949"/>
    <s v="model"/>
    <n v="277493"/>
    <n v="681785.7"/>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59"/>
    <x v="2"/>
    <s v="core"/>
    <x v="0"/>
    <x v="0"/>
    <s v="100,001+"/>
    <s v="rural"/>
    <n v="56"/>
    <n v="3.7884090000000001"/>
    <n v="513996.2"/>
    <n v="513996.2"/>
    <n v="513996.2"/>
    <n v="1970"/>
    <n v="1970"/>
    <s v="Pre-1980"/>
    <s v="F"/>
    <m/>
    <s v="Hotel"/>
    <m/>
    <s v="Hotel-Motel"/>
    <s v="Lodging"/>
    <s v="Lodging"/>
    <b v="0"/>
    <s v="Guest Room"/>
    <n v="43"/>
    <s v="Assembly / Recreation"/>
    <n v="16"/>
    <s v="Office"/>
    <n v="15"/>
    <n v="26"/>
    <n v="0"/>
    <n v="0"/>
    <n v="135676"/>
    <n v="135676"/>
    <n v="0"/>
    <x v="3"/>
    <n v="100"/>
    <n v="0"/>
    <n v="100"/>
    <n v="100"/>
    <n v="100"/>
    <n v="0"/>
    <n v="0"/>
    <n v="3"/>
    <n v="0"/>
    <n v="250"/>
    <s v="S"/>
    <n v="0"/>
    <n v="5227"/>
    <n v="147"/>
    <s v="&lt; 6000 HDD"/>
    <n v="100"/>
    <n v="0"/>
    <n v="0"/>
    <s v="No"/>
    <n v="136.57"/>
    <n v="67.62"/>
    <n v="168"/>
    <n v="67.62"/>
    <n v="1"/>
    <n v="1"/>
    <n v="0.69"/>
    <s v="120-168 Hrs/Wk"/>
    <n v="49.44"/>
    <b v="1"/>
    <b v="1"/>
    <b v="0"/>
    <b v="0"/>
    <b v="0"/>
    <b v="0"/>
    <b v="0"/>
    <b v="0"/>
    <b v="0"/>
    <s v="NA"/>
    <s v="NA"/>
    <s v="NA"/>
    <s v="NA"/>
    <s v="Yes"/>
    <n v="3"/>
    <n v="85"/>
    <s v="Unknown"/>
    <s v="No"/>
    <s v="NA"/>
    <s v="NA"/>
    <s v="Unknown"/>
    <s v="No"/>
    <s v="NA"/>
    <s v="NA"/>
    <s v="Unknown"/>
    <s v="No"/>
    <s v="NA"/>
    <s v="NA"/>
    <s v="Unknown"/>
    <s v="No"/>
    <s v="NA"/>
    <s v="NA"/>
    <s v="Unknown"/>
    <s v="No"/>
    <s v="NA"/>
    <s v="NA"/>
    <s v="Unknown"/>
    <s v="No"/>
    <s v="NA"/>
    <s v="NA"/>
    <s v="Unknown"/>
    <s v="No"/>
    <s v="NA"/>
    <s v="NA"/>
    <s v="Unknown"/>
    <n v="2000"/>
    <n v="2000"/>
    <n v="14"/>
    <n v="84000"/>
    <n v="45"/>
    <n v="0"/>
    <n v="0"/>
    <n v="0"/>
    <n v="100"/>
    <n v="0"/>
    <n v="0"/>
    <n v="0"/>
    <n v="0"/>
    <n v="100"/>
    <n v="0"/>
    <n v="0"/>
    <n v="0"/>
    <n v="0"/>
    <n v="37800"/>
    <n v="0"/>
    <n v="100"/>
    <n v="0"/>
    <s v="C"/>
    <n v="0"/>
    <s v="Age of Building"/>
    <n v="100"/>
    <n v="0"/>
    <n v="0"/>
    <n v="0"/>
    <n v="0"/>
    <n v="0"/>
    <n v="100"/>
    <n v="0"/>
    <n v="0"/>
    <n v="58367.15"/>
    <n v="0"/>
    <n v="0"/>
    <n v="0"/>
    <n v="100"/>
    <b v="0"/>
    <n v="0"/>
    <n v="100"/>
    <n v="0"/>
    <n v="0"/>
    <n v="0"/>
    <n v="1.1273010000000001"/>
    <n v="1.1273010000000001"/>
    <s v="NA"/>
    <n v="1.9970000000000001E-3"/>
    <n v="7.3262999999999995E-2"/>
    <n v="152947.79999999999"/>
    <s v="NA"/>
    <n v="271"/>
    <n v="9940"/>
    <n v="7.7178509999999996"/>
    <n v="9.0623939999999994"/>
    <s v="Y"/>
    <n v="100"/>
    <n v="0"/>
    <n v="0"/>
    <n v="0"/>
    <n v="32.948700000000002"/>
    <n v="17.09319"/>
    <n v="48.393639999999998"/>
    <n v="2.9328099999999999"/>
    <n v="3.1133799999999998"/>
    <n v="4.3075869999999998"/>
    <n v="31.99419"/>
    <n v="55.869909999999997"/>
    <n v="26.140930000000001"/>
    <n v="3.6958519999999999"/>
    <n v="5.7722720000000001"/>
    <n v="5.4283099999999997"/>
    <n v="0"/>
    <n v="0"/>
    <n v="0"/>
    <n v="5.0581680000000002"/>
    <n v="5.9249770000000002"/>
    <n v="7.6197140000000001"/>
    <n v="23.370280000000001"/>
    <n v="12.22627"/>
    <n v="8.1098160000000004"/>
    <n v="0"/>
    <n v="0"/>
    <n v="0"/>
    <n v="0"/>
    <n v="0"/>
    <n v="0"/>
    <n v="100"/>
    <n v="100"/>
    <n v="100"/>
    <n v="100"/>
    <n v="100"/>
    <n v="100"/>
    <n v="0"/>
    <n v="0"/>
    <n v="0"/>
    <n v="0"/>
    <n v="0"/>
    <n v="0"/>
    <n v="2.1753040000000001"/>
    <n v="1.7483029999999999"/>
    <n v="2.1753040000000001"/>
    <n v="81.163470000000004"/>
    <n v="48.461030000000001"/>
    <n v="81.163470000000004"/>
    <n v="0"/>
    <n v="0"/>
    <n v="0"/>
    <n v="0"/>
    <n v="0"/>
    <n v="0"/>
    <n v="16.66123"/>
    <n v="49.790669999999999"/>
    <n v="16.66123"/>
    <s v="NA"/>
    <s v="NA"/>
    <s v="NA"/>
    <s v="NA"/>
    <s v="NA"/>
    <s v="NA"/>
    <n v="0"/>
    <n v="0"/>
    <n v="0"/>
    <n v="10.634729999999999"/>
    <n v="29.1386"/>
    <n v="10.634729999999999"/>
    <n v="0"/>
    <n v="0"/>
    <n v="0"/>
    <n v="89.365269999999995"/>
    <n v="70.861400000000003"/>
    <n v="89.365269999999995"/>
    <n v="93.60284"/>
    <n v="96.078429999999997"/>
    <n v="93.60284"/>
    <n v="6.397157"/>
    <n v="3.9215689999999999"/>
    <n v="6.397157"/>
    <n v="0"/>
    <n v="0"/>
    <n v="0"/>
    <n v="0"/>
    <n v="0"/>
    <n v="0"/>
    <n v="0"/>
    <n v="0"/>
    <n v="0"/>
    <n v="35.881509999999999"/>
    <n v="20.206569999999999"/>
    <n v="52.701230000000002"/>
    <n v="22.532889999999998"/>
    <n v="37.881149999999998"/>
    <n v="18.370750000000001"/>
    <n v="8.951943"/>
    <n v="12.01252"/>
    <n v="8.9709090000000007"/>
    <n v="32.633650000000003"/>
    <n v="29.899760000000001"/>
    <n v="19.95711"/>
    <s v="NA"/>
    <s v="NA"/>
    <s v="NA"/>
    <s v="NA"/>
    <s v="NA"/>
    <s v="NA"/>
    <s v="NA"/>
    <s v="NA"/>
    <s v="NA"/>
    <s v="NA"/>
    <s v="NA"/>
    <s v="NA"/>
    <s v="NA"/>
    <s v="NA"/>
    <s v="NA"/>
    <b v="0"/>
    <n v="0"/>
    <b v="0"/>
    <n v="0"/>
    <b v="0"/>
    <n v="0"/>
    <b v="0"/>
    <n v="0"/>
    <b v="1"/>
    <n v="100"/>
    <b v="0"/>
    <n v="0"/>
    <b v="0"/>
    <n v="0"/>
    <b v="0"/>
    <n v="0"/>
    <n v="34.70825"/>
    <n v="53.191490000000002"/>
    <n v="34.70825"/>
    <n v="65.291749999999993"/>
    <n v="46.808509999999998"/>
    <n v="65.291749999999993"/>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A"/>
    <s v="N"/>
    <n v="60"/>
    <n v="60"/>
    <n v="0"/>
    <n v="100"/>
    <s v="Furnace"/>
    <s v="Natural Gas"/>
    <s v="None"/>
    <s v="20+ Years"/>
    <s v="None"/>
    <s v="NA"/>
    <s v="NA"/>
    <s v="NA"/>
    <s v="NA"/>
    <s v="NA"/>
    <s v="NA"/>
    <s v="NA"/>
    <s v="NA"/>
    <s v="NA"/>
    <s v="NA"/>
    <s v="NA"/>
    <s v="DX - Air"/>
    <s v="20+ Years"/>
    <s v="None"/>
    <s v="NA"/>
    <s v="NA"/>
    <s v="NA"/>
    <s v="NA"/>
    <s v="NA"/>
    <s v="NA"/>
    <s v="NA"/>
    <s v="NA"/>
    <b v="0"/>
    <b v="0"/>
    <b v="0"/>
    <b v="0"/>
    <b v="1"/>
    <b v="0"/>
    <b v="1"/>
    <b v="0"/>
    <b v="0"/>
    <b v="1"/>
    <b v="1"/>
    <n v="3000"/>
    <n v="3"/>
    <n v="3"/>
    <n v="100"/>
    <n v="0"/>
    <n v="0"/>
    <n v="0"/>
    <n v="0"/>
    <n v="0"/>
    <n v="100"/>
    <n v="0"/>
    <s v="NA"/>
    <s v="NA"/>
    <s v="NA"/>
    <s v="NA"/>
    <s v="NA"/>
    <s v="NA"/>
    <s v="NA"/>
    <s v="NA"/>
    <s v="NA"/>
    <b v="0"/>
    <n v="0"/>
    <s v="NA"/>
    <s v="NA"/>
    <b v="1"/>
    <n v="328"/>
    <s v="INC"/>
    <b v="0"/>
    <n v="0"/>
    <s v="NA"/>
    <s v="NA"/>
    <n v="8"/>
    <n v="4"/>
    <n v="1"/>
    <n v="8"/>
    <n v="1"/>
    <n v="0"/>
    <n v="0"/>
    <b v="0"/>
    <b v="0"/>
    <b v="0"/>
    <b v="1"/>
    <b v="0"/>
    <b v="0"/>
    <n v="1575"/>
    <s v="N"/>
    <s v="E"/>
    <s v="G"/>
    <s v="G"/>
    <s v="N"/>
    <s v="G"/>
    <s v="G"/>
    <s v="NA"/>
    <s v="NA"/>
    <s v="NA"/>
    <b v="1"/>
    <s v="L"/>
    <n v="100"/>
    <n v="0"/>
    <n v="4"/>
    <n v="192"/>
    <s v="NA"/>
    <n v="0"/>
    <x v="0"/>
    <n v="0"/>
    <s v="N"/>
    <n v="0"/>
    <n v="0"/>
    <n v="0"/>
    <b v="0"/>
    <b v="1"/>
    <s v="Natural Gas"/>
    <b v="0"/>
    <b v="1"/>
    <s v="Natural Gas"/>
    <n v="0"/>
    <n v="0"/>
    <n v="0"/>
    <n v="0"/>
    <n v="0"/>
    <n v="215"/>
    <n v="0"/>
    <n v="0"/>
    <n v="0"/>
    <n v="0"/>
    <n v="12.56246"/>
    <n v="27.667159999999999"/>
    <s v="model"/>
    <n v="1704425"/>
    <n v="3753769"/>
    <s v="NA"/>
    <s v="NA"/>
    <s v="NA"/>
    <s v="NA"/>
    <s v="NA"/>
    <s v="NA"/>
    <s v="NA"/>
    <s v="NA"/>
    <s v="NA"/>
    <s v="NA"/>
    <s v="NA"/>
    <s v="NA"/>
    <s v="NA"/>
    <s v="NA"/>
    <s v="NA"/>
    <s v="NA"/>
    <s v="NA"/>
    <s v="NA"/>
    <s v="NA"/>
    <s v="NA"/>
    <s v="NA"/>
    <s v="NA"/>
    <s v="NA"/>
    <s v="NA"/>
    <n v="0.36891299999999999"/>
    <n v="0.26786399999999999"/>
    <s v="model"/>
    <n v="50052.68"/>
    <n v="36342.730000000003"/>
    <s v="NA"/>
    <s v="NA"/>
    <s v="NA"/>
    <s v="NA"/>
    <s v="NA"/>
    <s v="NA"/>
    <s v="NA"/>
    <s v="NA"/>
    <s v="NA"/>
    <s v="NA"/>
    <s v="NA"/>
    <s v="NA"/>
    <s v="NA"/>
    <s v="NA"/>
    <s v="NA"/>
    <s v="NA"/>
    <s v="NA"/>
    <s v="NA"/>
    <s v="NA"/>
    <s v="NA"/>
    <s v="NA"/>
    <s v="NA"/>
    <s v="NA"/>
    <s v="NA"/>
  </r>
  <r>
    <x v="460"/>
    <x v="3"/>
    <s v="core"/>
    <x v="10"/>
    <x v="0"/>
    <s v="50,001+"/>
    <s v="rural"/>
    <n v="48"/>
    <n v="9.3202929999999995"/>
    <n v="570038.4"/>
    <n v="513034.6"/>
    <n v="513034.6"/>
    <n v="1929"/>
    <n v="1929"/>
    <s v="Pre-1980"/>
    <s v="F"/>
    <m/>
    <s v="Assisted Living"/>
    <m/>
    <s v="Hotel-Motel"/>
    <s v="Lodging"/>
    <s v="Lodging"/>
    <b v="0"/>
    <s v="Guest Room"/>
    <n v="35"/>
    <s v="Other"/>
    <n v="10"/>
    <s v="Office"/>
    <n v="10"/>
    <n v="45"/>
    <n v="0"/>
    <n v="0"/>
    <n v="61161"/>
    <n v="61161"/>
    <n v="0"/>
    <x v="2"/>
    <n v="90"/>
    <n v="0"/>
    <n v="0"/>
    <n v="90"/>
    <n v="0"/>
    <n v="0"/>
    <n v="10"/>
    <n v="6"/>
    <n v="1"/>
    <n v="50"/>
    <s v="S"/>
    <n v="0"/>
    <n v="8180"/>
    <n v="378"/>
    <s v="8000+ HDD"/>
    <n v="100"/>
    <n v="0"/>
    <n v="0"/>
    <s v="No"/>
    <n v="141.19999999999999"/>
    <n v="141.19999999999999"/>
    <n v="141.19999999999999"/>
    <n v="141.19999999999999"/>
    <n v="0.9"/>
    <n v="0.9"/>
    <n v="0.8"/>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600"/>
    <n v="460"/>
    <n v="9"/>
    <n v="26100"/>
    <n v="10"/>
    <n v="100"/>
    <n v="0"/>
    <n v="0"/>
    <n v="0"/>
    <n v="0"/>
    <n v="0"/>
    <n v="0"/>
    <n v="0"/>
    <n v="0"/>
    <n v="0"/>
    <n v="100"/>
    <n v="0"/>
    <n v="0"/>
    <n v="2610"/>
    <n v="100"/>
    <n v="0"/>
    <n v="0"/>
    <s v="P"/>
    <n v="50"/>
    <s v="Age of Building"/>
    <n v="100"/>
    <n v="0"/>
    <n v="0"/>
    <n v="0"/>
    <n v="100"/>
    <n v="0"/>
    <n v="0"/>
    <n v="0"/>
    <n v="0"/>
    <n v="10000"/>
    <n v="100"/>
    <n v="0"/>
    <n v="0"/>
    <n v="0"/>
    <b v="0"/>
    <n v="0"/>
    <n v="0"/>
    <n v="0"/>
    <n v="0"/>
    <n v="100"/>
    <n v="0.89127599999999996"/>
    <n v="0.89127599999999996"/>
    <s v="NA"/>
    <n v="1.7329999999999999E-3"/>
    <n v="1.7985000000000001E-2"/>
    <n v="54511.31"/>
    <s v="NA"/>
    <n v="106"/>
    <n v="1100"/>
    <n v="8.1141749999999995"/>
    <n v="8.9623249999999999"/>
    <s v="Y"/>
    <n v="0"/>
    <n v="0"/>
    <n v="0"/>
    <n v="0"/>
    <n v="42.583759999999998"/>
    <n v="58.944090000000003"/>
    <n v="68.504170000000002"/>
    <n v="6.6249349999999998"/>
    <n v="4.3647140000000002"/>
    <n v="10.65748"/>
    <n v="2.6946400000000001"/>
    <n v="7.4414800000000003"/>
    <n v="2.4114239999999998"/>
    <n v="0"/>
    <n v="0"/>
    <n v="0"/>
    <n v="0"/>
    <n v="0"/>
    <n v="0"/>
    <n v="0.11540400000000001"/>
    <n v="1.793928"/>
    <n v="0.19041"/>
    <n v="47.981259999999999"/>
    <n v="27.45579"/>
    <n v="18.236509999999999"/>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49.2087"/>
    <n v="63.308799999999998"/>
    <n v="79.161659999999998"/>
    <n v="0"/>
    <n v="0"/>
    <n v="0"/>
    <n v="19.38073"/>
    <n v="6.6237349999999999"/>
    <n v="7.3661440000000002"/>
    <n v="31.41057"/>
    <n v="30.067460000000001"/>
    <n v="13.472200000000001"/>
    <s v="NA"/>
    <s v="NA"/>
    <s v="NA"/>
    <s v="NA"/>
    <s v="NA"/>
    <s v="NA"/>
    <s v="NA"/>
    <s v="NA"/>
    <s v="NA"/>
    <s v="NA"/>
    <s v="NA"/>
    <s v="NA"/>
    <s v="NA"/>
    <s v="NA"/>
    <s v="NA"/>
    <b v="0"/>
    <n v="0"/>
    <b v="0"/>
    <n v="0"/>
    <b v="0"/>
    <n v="0"/>
    <b v="0"/>
    <n v="0"/>
    <b v="1"/>
    <n v="99.980159999999998"/>
    <b v="0"/>
    <n v="0"/>
    <b v="1"/>
    <n v="1.9834999999999998E-2"/>
    <b v="0"/>
    <n v="0"/>
    <n v="27.272729999999999"/>
    <n v="33.333329999999997"/>
    <n v="27.272729999999999"/>
    <n v="0"/>
    <n v="0"/>
    <n v="0"/>
    <n v="0"/>
    <n v="0"/>
    <n v="0"/>
    <n v="72.727270000000004"/>
    <n v="66.666669999999996"/>
    <n v="72.727270000000004"/>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90"/>
    <s v="Boiler"/>
    <s v="Natural Gas"/>
    <s v="Natural Gas"/>
    <s v="20+ Years"/>
    <s v="None"/>
    <s v="NA"/>
    <s v="NA"/>
    <s v="NA"/>
    <n v="2"/>
    <s v="Natural Gas"/>
    <n v="3990"/>
    <n v="50"/>
    <n v="50"/>
    <s v="SH"/>
    <s v="N"/>
    <s v="N"/>
    <s v="Chiller"/>
    <s v="20+ Years"/>
    <s v="None"/>
    <s v="NA"/>
    <n v="2"/>
    <n v="100"/>
    <n v="15"/>
    <n v="15"/>
    <s v="Reciprocating"/>
    <s v="N"/>
    <s v="N"/>
    <b v="0"/>
    <b v="0"/>
    <b v="0"/>
    <b v="0"/>
    <b v="0"/>
    <b v="1"/>
    <b v="0"/>
    <b v="0"/>
    <b v="0"/>
    <b v="0"/>
    <b v="0"/>
    <n v="398"/>
    <n v="10"/>
    <n v="10"/>
    <n v="100"/>
    <n v="0"/>
    <n v="0"/>
    <n v="0"/>
    <n v="0"/>
    <n v="0"/>
    <n v="100"/>
    <n v="0"/>
    <s v="NA"/>
    <s v="NA"/>
    <s v="NA"/>
    <s v="NA"/>
    <s v="NA"/>
    <s v="NA"/>
    <s v="NA"/>
    <s v="NA"/>
    <s v="NA"/>
    <b v="0"/>
    <n v="0"/>
    <s v="NA"/>
    <s v="NA"/>
    <b v="1"/>
    <n v="204"/>
    <s v="INC"/>
    <b v="0"/>
    <n v="0"/>
    <s v="NA"/>
    <s v="NA"/>
    <n v="2"/>
    <n v="0"/>
    <n v="0"/>
    <n v="2"/>
    <n v="0"/>
    <n v="0"/>
    <n v="0"/>
    <b v="0"/>
    <b v="0"/>
    <b v="0"/>
    <b v="1"/>
    <b v="0"/>
    <b v="0"/>
    <n v="1600"/>
    <s v="E"/>
    <s v="E"/>
    <s v="G"/>
    <s v="E"/>
    <s v="N"/>
    <s v="E"/>
    <s v="G"/>
    <s v="NA"/>
    <s v="NA"/>
    <s v="NA"/>
    <b v="1"/>
    <s v="S"/>
    <n v="100"/>
    <n v="6"/>
    <n v="0"/>
    <n v="97"/>
    <n v="50"/>
    <n v="0"/>
    <x v="0"/>
    <n v="0"/>
    <s v="N"/>
    <n v="0"/>
    <n v="0"/>
    <n v="0"/>
    <b v="0"/>
    <b v="0"/>
    <s v="None"/>
    <b v="0"/>
    <b v="0"/>
    <s v="None"/>
    <n v="0"/>
    <n v="4"/>
    <n v="0"/>
    <n v="0"/>
    <n v="4"/>
    <n v="4"/>
    <n v="0"/>
    <n v="0"/>
    <n v="0"/>
    <n v="5"/>
    <n v="11.195489999999999"/>
    <n v="11.5411"/>
    <s v="actual"/>
    <n v="684727.5"/>
    <n v="705865"/>
    <n v="49021.94"/>
    <n v="42145.36"/>
    <n v="44693.79"/>
    <n v="42165.52"/>
    <n v="47320.09"/>
    <n v="71627.5"/>
    <n v="100478.6"/>
    <n v="86900.2"/>
    <n v="61097.18"/>
    <n v="46525.29"/>
    <n v="42518.71"/>
    <n v="50233.31"/>
    <n v="51738.44"/>
    <n v="46731.5"/>
    <n v="51738.44"/>
    <n v="50069.46"/>
    <n v="52250.01"/>
    <n v="62091.34"/>
    <n v="85757.8"/>
    <n v="91385.06"/>
    <n v="60556.63"/>
    <n v="51738.44"/>
    <n v="50069.46"/>
    <n v="51738.44"/>
    <n v="0.52982799999999997"/>
    <n v="0.16925899999999999"/>
    <s v="model"/>
    <n v="32404.81"/>
    <n v="10352.02"/>
    <s v="NA"/>
    <s v="NA"/>
    <s v="NA"/>
    <s v="NA"/>
    <s v="NA"/>
    <s v="NA"/>
    <s v="NA"/>
    <s v="NA"/>
    <s v="NA"/>
    <s v="NA"/>
    <s v="NA"/>
    <s v="NA"/>
    <s v="NA"/>
    <s v="NA"/>
    <s v="NA"/>
    <s v="NA"/>
    <s v="NA"/>
    <s v="NA"/>
    <s v="NA"/>
    <s v="NA"/>
    <s v="NA"/>
    <s v="NA"/>
    <s v="NA"/>
    <s v="NA"/>
  </r>
  <r>
    <x v="461"/>
    <x v="3"/>
    <s v="core"/>
    <x v="8"/>
    <x v="0"/>
    <s v="20,001-100,000"/>
    <s v="rural"/>
    <n v="8"/>
    <n v="118.5791"/>
    <n v="3509941"/>
    <n v="3509941"/>
    <n v="3509941"/>
    <n v="1960"/>
    <n v="1960"/>
    <s v="Pre-1980"/>
    <s v="F"/>
    <m/>
    <s v="Hardware"/>
    <m/>
    <s v="Dry Goods Retail"/>
    <s v="Mercantile - Retail"/>
    <s v="Small Box"/>
    <b v="0"/>
    <s v="Sales"/>
    <n v="80"/>
    <s v="Storage - Low Bay"/>
    <n v="20"/>
    <s v="NA"/>
    <n v="0"/>
    <n v="0"/>
    <n v="0"/>
    <n v="0"/>
    <n v="29600"/>
    <n v="29600"/>
    <n v="0"/>
    <x v="1"/>
    <n v="100"/>
    <n v="0"/>
    <n v="0"/>
    <n v="100"/>
    <n v="0"/>
    <n v="0"/>
    <n v="0"/>
    <n v="1"/>
    <n v="0"/>
    <n v="40"/>
    <s v="S"/>
    <n v="0"/>
    <n v="8076"/>
    <n v="167"/>
    <s v="8000+ HDD"/>
    <n v="0"/>
    <n v="100"/>
    <n v="1"/>
    <s v="No"/>
    <n v="98"/>
    <n v="112"/>
    <n v="168"/>
    <n v="98"/>
    <n v="1"/>
    <n v="1"/>
    <n v="0"/>
    <s v="80-119 Hrs/Wk"/>
    <n v="52"/>
    <b v="1"/>
    <b v="1"/>
    <b v="0"/>
    <b v="0"/>
    <b v="0"/>
    <b v="0"/>
    <b v="0"/>
    <b v="0"/>
    <b v="0"/>
    <s v="NA"/>
    <s v="NA"/>
    <s v="NA"/>
    <s v="NA"/>
    <s v="Unknown"/>
    <s v="NA"/>
    <s v="NA"/>
    <s v="Unknown"/>
    <s v="Unknown"/>
    <s v="NA"/>
    <s v="NA"/>
    <s v="Unknown"/>
    <s v="No"/>
    <s v="NA"/>
    <s v="NA"/>
    <s v="Unknown"/>
    <s v="Unknown"/>
    <s v="NA"/>
    <s v="NA"/>
    <s v="Unknown"/>
    <s v="Unknown"/>
    <s v="NA"/>
    <s v="NA"/>
    <s v="Unknown"/>
    <s v="Unknown"/>
    <s v="NA"/>
    <s v="NA"/>
    <s v="Unknown"/>
    <s v="No"/>
    <s v="NA"/>
    <s v="NA"/>
    <s v="Unknown"/>
    <s v="No"/>
    <s v="NA"/>
    <s v="NA"/>
    <s v="Unknown"/>
    <n v="714"/>
    <n v="0"/>
    <n v="10"/>
    <n v="7140"/>
    <n v="4"/>
    <n v="0"/>
    <n v="0"/>
    <n v="100"/>
    <n v="0"/>
    <n v="0"/>
    <n v="0"/>
    <n v="0"/>
    <n v="0"/>
    <n v="0"/>
    <n v="0"/>
    <n v="100"/>
    <n v="0"/>
    <n v="0"/>
    <n v="285.60000000000002"/>
    <n v="100"/>
    <n v="0"/>
    <n v="0"/>
    <s v="S"/>
    <n v="0"/>
    <s v="Age of Building"/>
    <n v="100"/>
    <n v="0"/>
    <n v="0"/>
    <n v="0"/>
    <n v="100"/>
    <n v="0"/>
    <n v="0"/>
    <n v="0"/>
    <n v="0"/>
    <n v="29600"/>
    <n v="100"/>
    <n v="0"/>
    <n v="0"/>
    <n v="0"/>
    <b v="0"/>
    <n v="0"/>
    <n v="100"/>
    <n v="0"/>
    <n v="0"/>
    <n v="0"/>
    <n v="1.3373729999999999"/>
    <n v="1.3373729999999999"/>
    <s v="NA"/>
    <n v="0"/>
    <n v="5.0507999999999997E-2"/>
    <n v="39586.239999999998"/>
    <s v="NA"/>
    <n v="0"/>
    <n v="1495.038"/>
    <n v="9.8704000000000001"/>
    <n v="10.326890000000001"/>
    <s v="Y"/>
    <n v="33"/>
    <n v="2.3009170000000001"/>
    <n v="1.4586570000000001"/>
    <n v="2.3035009999999998"/>
    <n v="78.277109999999993"/>
    <n v="83.084590000000006"/>
    <n v="78.365020000000001"/>
    <n v="19.169129999999999"/>
    <n v="13.998100000000001"/>
    <n v="19.190660000000001"/>
    <n v="0.25284800000000002"/>
    <n v="1.4586570000000001"/>
    <n v="0.1408139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98.533370000000005"/>
    <n v="98.601529999999997"/>
    <n v="98.533370000000005"/>
    <n v="0"/>
    <n v="0"/>
    <n v="0"/>
    <n v="1.4666319999999999"/>
    <n v="1.398474"/>
    <n v="1.4666319999999999"/>
    <n v="0"/>
    <n v="0"/>
    <n v="0"/>
    <n v="100"/>
    <n v="100"/>
    <n v="100"/>
    <n v="0"/>
    <n v="0"/>
    <n v="0"/>
    <n v="0"/>
    <n v="0"/>
    <n v="0"/>
    <n v="0"/>
    <n v="0"/>
    <n v="0"/>
    <n v="79.86824"/>
    <n v="84.246499999999997"/>
    <n v="79.957949999999997"/>
    <n v="0"/>
    <n v="0"/>
    <n v="0"/>
    <n v="19.878910000000001"/>
    <n v="14.294840000000001"/>
    <n v="19.901230000000002"/>
    <n v="0.25284800000000002"/>
    <n v="1.4586570000000001"/>
    <n v="0.14081399999999999"/>
    <s v="NA"/>
    <s v="NA"/>
    <s v="NA"/>
    <s v="NA"/>
    <s v="NA"/>
    <s v="NA"/>
    <s v="NA"/>
    <s v="NA"/>
    <s v="NA"/>
    <s v="NA"/>
    <s v="NA"/>
    <s v="NA"/>
    <s v="NA"/>
    <s v="NA"/>
    <s v="NA"/>
    <b v="0"/>
    <n v="0"/>
    <b v="0"/>
    <n v="0"/>
    <b v="0"/>
    <n v="0"/>
    <b v="0"/>
    <n v="0"/>
    <b v="1"/>
    <n v="89.206940000000003"/>
    <b v="0"/>
    <n v="0"/>
    <b v="1"/>
    <n v="10.793060000000001"/>
    <b v="0"/>
    <n v="0"/>
    <n v="69.900440000000003"/>
    <n v="65.217389999999995"/>
    <n v="67.847939999999994"/>
    <n v="0"/>
    <n v="0"/>
    <n v="0"/>
    <n v="0"/>
    <n v="0"/>
    <n v="0"/>
    <n v="30.09956"/>
    <n v="34.782609999999998"/>
    <n v="32.152059999999999"/>
    <n v="0"/>
    <n v="0"/>
    <n v="0"/>
    <n v="0"/>
    <n v="0"/>
    <n v="0"/>
    <n v="0"/>
    <n v="0"/>
    <n v="0"/>
    <n v="30.20392"/>
    <n v="65.217389999999995"/>
    <n v="45.737589999999997"/>
    <n v="0"/>
    <n v="0"/>
    <n v="0"/>
    <n v="0"/>
    <n v="0"/>
    <n v="0"/>
    <n v="4.3622550000000002"/>
    <n v="8.6956520000000008"/>
    <n v="12.17914"/>
    <n v="65.433819999999997"/>
    <n v="17.391300000000001"/>
    <n v="42.083269999999999"/>
    <n v="0"/>
    <n v="8.6956520000000008"/>
    <n v="0"/>
    <b v="1"/>
    <n v="100"/>
    <b v="1"/>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0"/>
    <b v="0"/>
    <b v="0"/>
    <n v="30.707999999999998"/>
    <s v="NA"/>
    <s v="NA"/>
    <n v="100"/>
    <n v="0"/>
    <n v="0"/>
    <n v="0"/>
    <n v="0"/>
    <n v="100"/>
    <n v="0"/>
    <n v="0"/>
    <s v="NA"/>
    <s v="NA"/>
    <s v="NA"/>
    <s v="NA"/>
    <s v="NA"/>
    <s v="NA"/>
    <s v="NA"/>
    <s v="NA"/>
    <s v="NA"/>
    <s v="NA"/>
    <s v="NA"/>
    <s v="NA"/>
    <s v="NA"/>
    <s v="NA"/>
    <s v="NA"/>
    <s v="NA"/>
    <s v="NA"/>
    <s v="NA"/>
    <s v="NA"/>
    <s v="NA"/>
    <n v="0"/>
    <n v="0"/>
    <n v="2"/>
    <n v="0"/>
    <n v="0"/>
    <n v="0"/>
    <n v="0"/>
    <b v="0"/>
    <b v="0"/>
    <b v="0"/>
    <b v="0"/>
    <b v="0"/>
    <b v="0"/>
    <n v="0"/>
    <s v="NA"/>
    <s v="NA"/>
    <s v="NA"/>
    <s v="NA"/>
    <s v="NA"/>
    <s v="NA"/>
    <s v="NA"/>
    <n v="0"/>
    <n v="0"/>
    <n v="0"/>
    <s v="NA"/>
    <s v="NA"/>
    <s v="NA"/>
    <s v="NA"/>
    <s v="NA"/>
    <n v="0"/>
    <n v="0"/>
    <n v="0"/>
    <x v="1"/>
    <s v="NA"/>
    <s v="NA"/>
    <n v="0"/>
    <n v="0"/>
    <n v="0"/>
    <s v="NA"/>
    <s v="NA"/>
    <s v="NA"/>
    <s v="NA"/>
    <s v="NA"/>
    <s v="NA"/>
    <n v="6"/>
    <n v="4"/>
    <n v="0"/>
    <n v="0"/>
    <n v="4"/>
    <n v="0"/>
    <n v="0"/>
    <n v="0"/>
    <n v="0"/>
    <s v="NA"/>
    <n v="14.57544"/>
    <n v="0.96326199999999995"/>
    <s v="model"/>
    <n v="431433.1"/>
    <n v="28512.560000000001"/>
    <s v="NA"/>
    <s v="NA"/>
    <s v="NA"/>
    <s v="NA"/>
    <s v="NA"/>
    <s v="NA"/>
    <s v="NA"/>
    <s v="NA"/>
    <s v="NA"/>
    <s v="NA"/>
    <s v="NA"/>
    <s v="NA"/>
    <s v="NA"/>
    <s v="NA"/>
    <s v="NA"/>
    <s v="NA"/>
    <s v="NA"/>
    <s v="NA"/>
    <s v="NA"/>
    <s v="NA"/>
    <s v="NA"/>
    <s v="NA"/>
    <s v="NA"/>
    <s v="NA"/>
    <n v="0.410327"/>
    <n v="2.0848999999999999E-2"/>
    <s v="model"/>
    <n v="12145.68"/>
    <n v="617.11959999999999"/>
    <s v="NA"/>
    <s v="NA"/>
    <s v="NA"/>
    <s v="NA"/>
    <s v="NA"/>
    <s v="NA"/>
    <s v="NA"/>
    <s v="NA"/>
    <s v="NA"/>
    <s v="NA"/>
    <s v="NA"/>
    <s v="NA"/>
    <s v="NA"/>
    <s v="NA"/>
    <s v="NA"/>
    <s v="NA"/>
    <s v="NA"/>
    <s v="NA"/>
    <s v="NA"/>
    <s v="NA"/>
    <s v="NA"/>
    <s v="NA"/>
    <s v="NA"/>
    <s v="NA"/>
  </r>
  <r>
    <x v="462"/>
    <x v="3"/>
    <s v="core"/>
    <x v="6"/>
    <x v="0"/>
    <s v="&lt;20,001"/>
    <s v="rural"/>
    <n v="27"/>
    <n v="1117.498"/>
    <n v="1234835"/>
    <n v="1234835"/>
    <n v="1234835"/>
    <n v="1973"/>
    <n v="1973"/>
    <s v="Pre-1980"/>
    <s v="F"/>
    <m/>
    <s v="Medical Office"/>
    <m/>
    <s v="Other Health"/>
    <s v="Health Care - Outpatient"/>
    <s v="OtherHealth"/>
    <b v="0"/>
    <s v="Office"/>
    <n v="100"/>
    <s v="NA"/>
    <n v="0"/>
    <s v="NA"/>
    <n v="0"/>
    <n v="0"/>
    <n v="0"/>
    <n v="0"/>
    <n v="1105"/>
    <n v="1105"/>
    <n v="0"/>
    <x v="4"/>
    <n v="100"/>
    <n v="0"/>
    <n v="100"/>
    <n v="100"/>
    <n v="100"/>
    <n v="0"/>
    <n v="0"/>
    <n v="1"/>
    <n v="0"/>
    <n v="0"/>
    <s v="S"/>
    <n v="0"/>
    <n v="7140"/>
    <n v="288"/>
    <s v="6000-8000 HDD"/>
    <n v="0"/>
    <n v="100"/>
    <n v="1"/>
    <s v="No"/>
    <n v="32"/>
    <n v="36"/>
    <n v="36"/>
    <n v="36"/>
    <n v="0"/>
    <n v="0"/>
    <n v="0"/>
    <s v="&lt; 40 Hrs/Wk"/>
    <n v="50"/>
    <b v="1"/>
    <b v="0"/>
    <b v="0"/>
    <b v="0"/>
    <b v="0"/>
    <b v="0"/>
    <b v="0"/>
    <b v="0"/>
    <b v="0"/>
    <s v="NA"/>
    <s v="NA"/>
    <s v="NA"/>
    <s v="NA"/>
    <s v="Yes"/>
    <n v="20"/>
    <n v="100"/>
    <s v="No"/>
    <s v="Yes"/>
    <n v="20"/>
    <n v="100"/>
    <s v="No"/>
    <s v="No"/>
    <s v="NA"/>
    <s v="NA"/>
    <s v="Unknown"/>
    <s v="No"/>
    <s v="NA"/>
    <s v="NA"/>
    <s v="Unknown"/>
    <s v="No"/>
    <s v="NA"/>
    <s v="NA"/>
    <s v="Unknown"/>
    <s v="Unknown"/>
    <s v="NA"/>
    <s v="NA"/>
    <s v="Unknown"/>
    <s v="No"/>
    <s v="NA"/>
    <s v="NA"/>
    <s v="Unknown"/>
    <s v="No"/>
    <s v="NA"/>
    <s v="NA"/>
    <s v="Unknown"/>
    <n v="154"/>
    <n v="0"/>
    <n v="11"/>
    <n v="1694"/>
    <n v="9"/>
    <n v="0"/>
    <n v="0"/>
    <n v="0"/>
    <n v="100"/>
    <n v="0"/>
    <n v="0"/>
    <n v="0"/>
    <n v="0"/>
    <n v="0"/>
    <n v="100"/>
    <n v="0"/>
    <n v="0"/>
    <n v="0"/>
    <n v="152.46"/>
    <n v="0"/>
    <n v="100"/>
    <n v="0"/>
    <s v="P"/>
    <n v="20"/>
    <s v="20-30 years"/>
    <n v="100"/>
    <n v="0"/>
    <n v="0"/>
    <n v="0"/>
    <n v="0"/>
    <n v="0"/>
    <n v="0"/>
    <n v="100"/>
    <n v="0"/>
    <n v="1105"/>
    <n v="0"/>
    <n v="100"/>
    <n v="0"/>
    <n v="0"/>
    <b v="0"/>
    <n v="0"/>
    <n v="100"/>
    <n v="0"/>
    <n v="0"/>
    <n v="0"/>
    <n v="1.8678729999999999"/>
    <n v="1.8678729999999999"/>
    <s v="NA"/>
    <n v="0"/>
    <n v="0"/>
    <n v="2064"/>
    <s v="NA"/>
    <n v="0"/>
    <n v="0"/>
    <n v="10.485469999999999"/>
    <n v="10.485469999999999"/>
    <s v="N"/>
    <n v="12"/>
    <n v="0"/>
    <n v="0"/>
    <n v="0"/>
    <n v="88.37209"/>
    <n v="88.888890000000004"/>
    <n v="96.984999999999999"/>
    <n v="0"/>
    <n v="0"/>
    <n v="0"/>
    <n v="0"/>
    <n v="0"/>
    <n v="0"/>
    <n v="0"/>
    <n v="0"/>
    <n v="0"/>
    <n v="0"/>
    <n v="0"/>
    <n v="0"/>
    <n v="0"/>
    <n v="0"/>
    <n v="0"/>
    <n v="11.62791"/>
    <n v="11.11111"/>
    <n v="3.0150049999999999"/>
    <n v="0"/>
    <n v="0"/>
    <n v="0"/>
    <s v="NA"/>
    <s v="NA"/>
    <s v="NA"/>
    <s v="NA"/>
    <s v="NA"/>
    <s v="NA"/>
    <s v="NA"/>
    <s v="NA"/>
    <s v="NA"/>
    <s v="NA"/>
    <s v="NA"/>
    <s v="NA"/>
    <n v="0"/>
    <n v="0"/>
    <n v="0"/>
    <n v="100"/>
    <n v="100"/>
    <n v="100"/>
    <n v="0"/>
    <n v="0"/>
    <n v="0"/>
    <n v="0"/>
    <n v="0"/>
    <n v="0"/>
    <n v="0"/>
    <n v="0"/>
    <n v="0"/>
    <n v="0"/>
    <n v="0"/>
    <n v="0"/>
    <s v="NA"/>
    <s v="NA"/>
    <s v="NA"/>
    <s v="NA"/>
    <s v="NA"/>
    <s v="NA"/>
    <n v="0"/>
    <n v="0"/>
    <n v="0"/>
    <n v="0"/>
    <n v="0"/>
    <n v="0"/>
    <n v="0"/>
    <n v="0"/>
    <n v="0"/>
    <n v="100"/>
    <n v="100"/>
    <n v="100"/>
    <s v="NA"/>
    <s v="NA"/>
    <s v="NA"/>
    <s v="NA"/>
    <s v="NA"/>
    <s v="NA"/>
    <s v="NA"/>
    <s v="NA"/>
    <s v="NA"/>
    <s v="NA"/>
    <s v="NA"/>
    <s v="NA"/>
    <n v="0"/>
    <n v="0"/>
    <n v="0"/>
    <n v="88.37209"/>
    <n v="88.888890000000004"/>
    <n v="96.984999999999999"/>
    <n v="0"/>
    <n v="0"/>
    <n v="0"/>
    <n v="0"/>
    <n v="0"/>
    <n v="0"/>
    <n v="11.62791"/>
    <n v="11.11111"/>
    <n v="3.015004999999999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Electricity"/>
    <s v="NA"/>
    <s v="None"/>
    <s v="NA"/>
    <s v="NA"/>
    <s v="NA"/>
    <s v="NA"/>
    <s v="NA"/>
    <s v="NA"/>
    <s v="NA"/>
    <s v="NA"/>
    <s v="NA"/>
    <s v="NA"/>
    <s v="NA"/>
    <s v="Evaporative"/>
    <s v="NA"/>
    <s v="DX - Air"/>
    <s v="NA"/>
    <s v="NA"/>
    <s v="NA"/>
    <s v="NA"/>
    <s v="NA"/>
    <s v="NA"/>
    <s v="NA"/>
    <s v="NA"/>
    <b v="0"/>
    <b v="0"/>
    <b v="0"/>
    <b v="0"/>
    <b v="0"/>
    <b v="1"/>
    <b v="0"/>
    <b v="0"/>
    <b v="0"/>
    <b v="0"/>
    <b v="0"/>
    <n v="13.648"/>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0"/>
    <n v="0"/>
    <n v="2"/>
    <n v="0"/>
    <n v="0"/>
    <n v="0"/>
    <n v="0"/>
    <n v="0"/>
    <n v="10.336679999999999"/>
    <n v="9.8947760000000002"/>
    <s v="actual"/>
    <n v="11422.03"/>
    <n v="10933.73"/>
    <n v="1460.355"/>
    <n v="1080.0889999999999"/>
    <n v="1076.1369999999999"/>
    <n v="889.11289999999997"/>
    <n v="605.52700000000004"/>
    <n v="555.40539999999999"/>
    <n v="610.89009999999996"/>
    <n v="591.16129999999998"/>
    <n v="544.51610000000005"/>
    <n v="976.51610000000005"/>
    <n v="1319.6510000000001"/>
    <n v="1712.672"/>
    <n v="1484.4090000000001"/>
    <n v="1230.0450000000001"/>
    <n v="1122.492"/>
    <n v="793.14380000000006"/>
    <n v="541.68290000000002"/>
    <n v="416.94450000000001"/>
    <n v="753.15769999999998"/>
    <n v="749.35109999999997"/>
    <n v="515.0847"/>
    <n v="758.11350000000004"/>
    <n v="1143.982"/>
    <n v="1425.3209999999999"/>
    <s v="NA"/>
    <s v="NA"/>
    <s v="no gas"/>
    <s v="NA"/>
    <s v="NA"/>
    <s v="NA"/>
    <s v="NA"/>
    <s v="NA"/>
    <s v="NA"/>
    <s v="NA"/>
    <s v="NA"/>
    <s v="NA"/>
    <s v="NA"/>
    <s v="NA"/>
    <s v="NA"/>
    <s v="NA"/>
    <s v="NA"/>
    <s v="NA"/>
    <s v="NA"/>
    <s v="NA"/>
    <s v="NA"/>
    <s v="NA"/>
    <s v="NA"/>
    <s v="NA"/>
    <s v="NA"/>
    <s v="NA"/>
    <s v="NA"/>
    <s v="NA"/>
    <s v="NA"/>
  </r>
  <r>
    <x v="463"/>
    <x v="3"/>
    <s v="core"/>
    <x v="7"/>
    <x v="0"/>
    <s v="&lt;20,001"/>
    <s v="rural"/>
    <n v="87"/>
    <n v="285.81290000000001"/>
    <n v="1857784"/>
    <n v="1857784"/>
    <n v="1857784"/>
    <n v="1986"/>
    <n v="1986"/>
    <s v="1981-2003"/>
    <s v="F"/>
    <s v="Other"/>
    <s v="Other"/>
    <s v="Other"/>
    <s v="Other"/>
    <s v="Other"/>
    <s v="Other"/>
    <b v="0"/>
    <s v="Office"/>
    <n v="100"/>
    <s v="NA"/>
    <n v="0"/>
    <s v="NA"/>
    <n v="0"/>
    <n v="0"/>
    <n v="0"/>
    <n v="0"/>
    <n v="6500"/>
    <n v="6500"/>
    <n v="0"/>
    <x v="0"/>
    <n v="100"/>
    <n v="0"/>
    <n v="0"/>
    <n v="100"/>
    <n v="0"/>
    <n v="0"/>
    <n v="0"/>
    <n v="2"/>
    <n v="1"/>
    <n v="10"/>
    <s v="S"/>
    <n v="0"/>
    <n v="7562"/>
    <n v="298"/>
    <s v="6000-8000 HDD"/>
    <n v="34"/>
    <n v="66"/>
    <n v="1"/>
    <s v="No"/>
    <n v="40"/>
    <n v="45"/>
    <n v="45"/>
    <n v="45"/>
    <n v="0"/>
    <n v="0"/>
    <n v="0"/>
    <s v="&lt; 40 Hrs/Wk"/>
    <n v="52"/>
    <b v="1"/>
    <b v="1"/>
    <b v="0"/>
    <b v="0"/>
    <b v="0"/>
    <b v="0"/>
    <b v="0"/>
    <b v="0"/>
    <b v="0"/>
    <s v="NA"/>
    <s v="NA"/>
    <s v="NA"/>
    <s v="NA"/>
    <s v="No"/>
    <s v="NA"/>
    <s v="NA"/>
    <s v="Unknown"/>
    <s v="No"/>
    <s v="NA"/>
    <s v="NA"/>
    <s v="Unknown"/>
    <s v="No"/>
    <s v="NA"/>
    <s v="NA"/>
    <s v="Unknown"/>
    <s v="Unknown"/>
    <s v="NA"/>
    <s v="NA"/>
    <s v="Unknown"/>
    <s v="No"/>
    <s v="NA"/>
    <s v="NA"/>
    <s v="Unknown"/>
    <s v="Unknown"/>
    <s v="NA"/>
    <s v="NA"/>
    <s v="Unknown"/>
    <s v="No"/>
    <s v="NA"/>
    <s v="NA"/>
    <s v="Unknown"/>
    <s v="No"/>
    <s v="NA"/>
    <s v="NA"/>
    <s v="Unknown"/>
    <n v="208"/>
    <n v="0"/>
    <n v="8"/>
    <n v="3328"/>
    <n v="10"/>
    <n v="0"/>
    <n v="0"/>
    <n v="0"/>
    <n v="100"/>
    <n v="0"/>
    <n v="0"/>
    <n v="0"/>
    <n v="0"/>
    <n v="0"/>
    <n v="100"/>
    <n v="0"/>
    <n v="0"/>
    <n v="0"/>
    <n v="332.8"/>
    <n v="0"/>
    <n v="100"/>
    <n v="0"/>
    <s v="P"/>
    <n v="50"/>
    <s v="Age of Building"/>
    <n v="100"/>
    <n v="0"/>
    <n v="0"/>
    <n v="0"/>
    <n v="0"/>
    <n v="0"/>
    <n v="0"/>
    <n v="0"/>
    <n v="100"/>
    <n v="2166"/>
    <n v="0"/>
    <n v="100"/>
    <n v="0"/>
    <n v="0"/>
    <b v="0"/>
    <n v="0"/>
    <n v="0"/>
    <n v="0"/>
    <n v="0"/>
    <n v="100"/>
    <n v="1.963071"/>
    <n v="1.963071"/>
    <s v="NA"/>
    <n v="0"/>
    <n v="2.6154E-2"/>
    <n v="12759.96"/>
    <s v="NA"/>
    <n v="0"/>
    <n v="170"/>
    <n v="6.9383920000000003"/>
    <n v="7"/>
    <s v="Y"/>
    <n v="1"/>
    <n v="0"/>
    <n v="0"/>
    <n v="0"/>
    <n v="0"/>
    <n v="0"/>
    <n v="0"/>
    <n v="90.257090000000005"/>
    <n v="82.706770000000006"/>
    <n v="94.910049999999998"/>
    <n v="7.9322780000000002"/>
    <n v="15.78947"/>
    <n v="4.6401130000000004"/>
    <n v="0"/>
    <n v="0"/>
    <n v="0"/>
    <n v="0"/>
    <n v="0"/>
    <n v="0"/>
    <n v="0"/>
    <n v="0"/>
    <n v="0"/>
    <n v="1.810629"/>
    <n v="1.5037590000000001"/>
    <n v="0.44983899999999999"/>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53.295699999999997"/>
    <n v="66.363640000000004"/>
    <n v="53.295699999999997"/>
    <n v="46.704300000000003"/>
    <n v="33.636360000000003"/>
    <n v="46.704300000000003"/>
    <n v="0"/>
    <n v="0"/>
    <n v="0"/>
    <n v="0"/>
    <n v="0"/>
    <n v="0"/>
    <n v="90.257090000000005"/>
    <n v="82.706770000000006"/>
    <n v="94.910049999999998"/>
    <n v="0"/>
    <n v="0"/>
    <n v="0"/>
    <n v="0"/>
    <n v="0"/>
    <n v="0"/>
    <n v="9.7429059999999996"/>
    <n v="17.293230000000001"/>
    <n v="5.0899520000000003"/>
    <s v="NA"/>
    <s v="NA"/>
    <s v="NA"/>
    <s v="NA"/>
    <s v="NA"/>
    <s v="NA"/>
    <s v="NA"/>
    <s v="NA"/>
    <s v="NA"/>
    <s v="NA"/>
    <s v="NA"/>
    <s v="NA"/>
    <s v="NA"/>
    <s v="NA"/>
    <s v="NA"/>
    <b v="0"/>
    <n v="0"/>
    <b v="0"/>
    <n v="0"/>
    <b v="0"/>
    <n v="0"/>
    <b v="0"/>
    <n v="0"/>
    <b v="1"/>
    <n v="100"/>
    <b v="0"/>
    <n v="0"/>
    <b v="0"/>
    <n v="0"/>
    <b v="0"/>
    <n v="0"/>
    <n v="11.764709999999999"/>
    <n v="50"/>
    <n v="23.892810000000001"/>
    <n v="0"/>
    <n v="0"/>
    <n v="0"/>
    <n v="0"/>
    <n v="0"/>
    <n v="0"/>
    <n v="88.235290000000006"/>
    <n v="50"/>
    <n v="76.107190000000003"/>
    <n v="0"/>
    <n v="0"/>
    <n v="0"/>
    <n v="0"/>
    <n v="0"/>
    <n v="0"/>
    <n v="0"/>
    <n v="0"/>
    <n v="0"/>
    <n v="11.764709999999999"/>
    <n v="50"/>
    <n v="23.892810000000001"/>
    <n v="0"/>
    <n v="0"/>
    <n v="0"/>
    <n v="0"/>
    <n v="0"/>
    <n v="0"/>
    <n v="0"/>
    <n v="0"/>
    <n v="0"/>
    <n v="88.235290000000006"/>
    <n v="50"/>
    <n v="76.107190000000003"/>
    <n v="0"/>
    <n v="0"/>
    <n v="0"/>
    <b v="0"/>
    <n v="0"/>
    <b v="0"/>
    <n v="0"/>
    <b v="0"/>
    <n v="0"/>
    <b v="1"/>
    <n v="11.764709999999999"/>
    <b v="0"/>
    <n v="0"/>
    <b v="1"/>
    <n v="88.235290000000006"/>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0"/>
    <n v="50"/>
    <s v="Furnace"/>
    <s v="Natural Gas"/>
    <s v="None"/>
    <s v="NA"/>
    <s v="Electric Resistance"/>
    <s v="Electricity"/>
    <s v="None"/>
    <s v="NA"/>
    <s v="NA"/>
    <s v="NA"/>
    <s v="NA"/>
    <s v="NA"/>
    <s v="NA"/>
    <s v="NA"/>
    <s v="NA"/>
    <s v="NA"/>
    <s v="DX - Air"/>
    <s v="10-19 Years"/>
    <s v="None"/>
    <s v="NA"/>
    <s v="NA"/>
    <s v="NA"/>
    <s v="NA"/>
    <s v="NA"/>
    <s v="NA"/>
    <s v="NA"/>
    <s v="NA"/>
    <b v="0"/>
    <b v="0"/>
    <b v="0"/>
    <b v="0"/>
    <b v="0"/>
    <b v="0"/>
    <b v="1"/>
    <b v="0"/>
    <b v="0"/>
    <b v="0"/>
    <b v="0"/>
    <n v="55.777360000000002"/>
    <n v="2"/>
    <n v="2"/>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1"/>
    <n v="4"/>
    <n v="1"/>
    <n v="10"/>
    <n v="0"/>
    <n v="0"/>
    <n v="0"/>
    <n v="0"/>
    <n v="0"/>
    <n v="9.6245960000000004"/>
    <n v="179.33179999999999"/>
    <s v="model"/>
    <n v="62559.87"/>
    <n v="1165657"/>
    <s v="NA"/>
    <s v="NA"/>
    <s v="NA"/>
    <s v="NA"/>
    <s v="NA"/>
    <s v="NA"/>
    <s v="NA"/>
    <s v="NA"/>
    <s v="NA"/>
    <s v="NA"/>
    <s v="NA"/>
    <s v="NA"/>
    <s v="NA"/>
    <s v="NA"/>
    <s v="NA"/>
    <s v="NA"/>
    <s v="NA"/>
    <s v="NA"/>
    <s v="NA"/>
    <s v="NA"/>
    <s v="NA"/>
    <s v="NA"/>
    <s v="NA"/>
    <s v="NA"/>
    <n v="0.39504600000000001"/>
    <n v="4.1308309999999997"/>
    <s v="model"/>
    <n v="2567.8020000000001"/>
    <n v="26850.400000000001"/>
    <s v="NA"/>
    <s v="NA"/>
    <s v="NA"/>
    <s v="NA"/>
    <s v="NA"/>
    <s v="NA"/>
    <s v="NA"/>
    <s v="NA"/>
    <s v="NA"/>
    <s v="NA"/>
    <s v="NA"/>
    <s v="NA"/>
    <s v="NA"/>
    <s v="NA"/>
    <s v="NA"/>
    <s v="NA"/>
    <s v="NA"/>
    <s v="NA"/>
    <s v="NA"/>
    <s v="NA"/>
    <s v="NA"/>
    <s v="NA"/>
    <s v="NA"/>
    <s v="NA"/>
  </r>
  <r>
    <x v="464"/>
    <x v="0"/>
    <s v="core"/>
    <x v="8"/>
    <x v="0"/>
    <s v="&lt;20,001"/>
    <s v="rural"/>
    <n v="7"/>
    <n v="1200.95"/>
    <n v="1372686"/>
    <n v="1372686"/>
    <n v="1372686"/>
    <n v="1885"/>
    <n v="1885"/>
    <s v="Pre-1980"/>
    <s v="F"/>
    <m/>
    <s v="Beauty / Barber"/>
    <m/>
    <s v="Other"/>
    <s v="Service"/>
    <s v="Other"/>
    <b v="0"/>
    <s v="Sales"/>
    <n v="67"/>
    <s v="Office"/>
    <n v="33"/>
    <s v="NA"/>
    <n v="0"/>
    <n v="0"/>
    <n v="0"/>
    <n v="0"/>
    <n v="1143"/>
    <n v="1143"/>
    <n v="0"/>
    <x v="4"/>
    <n v="100"/>
    <n v="33"/>
    <n v="100"/>
    <n v="100"/>
    <n v="100"/>
    <n v="0"/>
    <n v="0"/>
    <n v="2"/>
    <n v="0"/>
    <n v="0"/>
    <s v="S"/>
    <n v="0"/>
    <n v="4018"/>
    <n v="516"/>
    <s v="&lt; 6000 HDD"/>
    <n v="0"/>
    <n v="100"/>
    <n v="1"/>
    <s v="No"/>
    <n v="34"/>
    <n v="34.384619999999998"/>
    <n v="16.153849999999998"/>
    <n v="30.307690000000001"/>
    <n v="1"/>
    <n v="0"/>
    <n v="0"/>
    <s v="&lt; 40 Hrs/Wk"/>
    <n v="52"/>
    <b v="1"/>
    <b v="0"/>
    <b v="0"/>
    <b v="0"/>
    <b v="0"/>
    <b v="0"/>
    <b v="0"/>
    <b v="0"/>
    <b v="0"/>
    <s v="NA"/>
    <s v="NA"/>
    <s v="NA"/>
    <s v="NA"/>
    <s v="No"/>
    <s v="NA"/>
    <s v="NA"/>
    <s v="No"/>
    <s v="No"/>
    <s v="NA"/>
    <s v="NA"/>
    <s v="No"/>
    <s v="No"/>
    <s v="NA"/>
    <s v="NA"/>
    <s v="No"/>
    <s v="Yes"/>
    <n v="7"/>
    <n v="100"/>
    <s v="No"/>
    <s v="No"/>
    <s v="NA"/>
    <s v="NA"/>
    <s v="No"/>
    <s v="No"/>
    <s v="NA"/>
    <s v="NA"/>
    <s v="No"/>
    <s v="Yes"/>
    <n v="12"/>
    <n v="25"/>
    <s v="No"/>
    <s v="Unknown"/>
    <s v="NA"/>
    <s v="NA"/>
    <s v="No"/>
    <s v="NA"/>
    <n v="0"/>
    <n v="9"/>
    <n v="753.24379999999996"/>
    <n v="20"/>
    <n v="100"/>
    <n v="0"/>
    <n v="0"/>
    <n v="0"/>
    <n v="0"/>
    <n v="0"/>
    <n v="0"/>
    <n v="0"/>
    <n v="0"/>
    <n v="100"/>
    <n v="0"/>
    <n v="0"/>
    <n v="0"/>
    <n v="150.64879999999999"/>
    <n v="100"/>
    <n v="0"/>
    <n v="0"/>
    <s v="S"/>
    <n v="0"/>
    <s v="Unknown"/>
    <n v="100"/>
    <n v="0"/>
    <n v="0"/>
    <n v="0"/>
    <n v="100"/>
    <n v="0"/>
    <n v="0"/>
    <n v="0"/>
    <n v="0"/>
    <n v="610.49950000000001"/>
    <n v="0"/>
    <n v="0"/>
    <n v="0"/>
    <n v="100"/>
    <b v="0"/>
    <n v="0"/>
    <n v="100"/>
    <n v="0"/>
    <n v="0"/>
    <n v="0"/>
    <n v="3.3835229999999998"/>
    <n v="3.3835229999999998"/>
    <s v="NA"/>
    <n v="0"/>
    <n v="0"/>
    <n v="3867.3670000000002"/>
    <s v="NA"/>
    <n v="0"/>
    <n v="0"/>
    <n v="9.2961109999999998"/>
    <n v="9.4085190000000001"/>
    <s v="N"/>
    <n v="0"/>
    <n v="0"/>
    <n v="0"/>
    <n v="0"/>
    <n v="0.59071600000000002"/>
    <n v="1.846157"/>
    <n v="0.97838999999999998"/>
    <n v="46.572339999999997"/>
    <n v="38.92306"/>
    <n v="77.136700000000005"/>
    <n v="0"/>
    <n v="0"/>
    <n v="0"/>
    <n v="0"/>
    <n v="0"/>
    <n v="0"/>
    <n v="0"/>
    <n v="0"/>
    <n v="0"/>
    <n v="0.92459999999999998"/>
    <n v="5.5384700000000002"/>
    <n v="1.5706599999999999"/>
    <n v="51.91234"/>
    <n v="53.692309999999999"/>
    <n v="20.314250000000001"/>
    <n v="0"/>
    <n v="0"/>
    <n v="0"/>
    <n v="100"/>
    <n v="100"/>
    <n v="100"/>
    <n v="0"/>
    <n v="0"/>
    <n v="0"/>
    <s v="NA"/>
    <s v="NA"/>
    <s v="NA"/>
    <s v="NA"/>
    <s v="NA"/>
    <s v="NA"/>
    <n v="0"/>
    <n v="0"/>
    <n v="0"/>
    <n v="66.604770000000002"/>
    <n v="69.054400000000001"/>
    <n v="66.604770000000002"/>
    <n v="0"/>
    <n v="0"/>
    <n v="0"/>
    <n v="0"/>
    <n v="0"/>
    <n v="0"/>
    <n v="33.395229999999998"/>
    <n v="30.945599999999999"/>
    <n v="33.395229999999998"/>
    <n v="0"/>
    <n v="0"/>
    <n v="0"/>
    <s v="NA"/>
    <s v="NA"/>
    <s v="NA"/>
    <s v="NA"/>
    <s v="NA"/>
    <s v="NA"/>
    <n v="100"/>
    <n v="100"/>
    <n v="100"/>
    <n v="0"/>
    <n v="0"/>
    <n v="0"/>
    <n v="0"/>
    <n v="0"/>
    <n v="0"/>
    <n v="0"/>
    <n v="0"/>
    <n v="0"/>
    <n v="2.5367700000000002"/>
    <n v="4.7430919999999999"/>
    <n v="2.5367700000000002"/>
    <n v="97.463229999999996"/>
    <n v="95.256910000000005"/>
    <n v="97.463229999999996"/>
    <n v="0"/>
    <n v="0"/>
    <n v="0"/>
    <n v="0"/>
    <n v="0"/>
    <n v="0"/>
    <n v="0"/>
    <n v="0"/>
    <n v="0"/>
    <n v="45.390909999999998"/>
    <n v="37.076900000000002"/>
    <n v="75.179919999999996"/>
    <n v="0"/>
    <n v="0"/>
    <n v="0"/>
    <n v="46.743650000000002"/>
    <n v="55.384700000000002"/>
    <n v="21.742190000000001"/>
    <n v="7.8654409999999997"/>
    <n v="7.5383990000000001"/>
    <n v="3.0778910000000002"/>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NA"/>
    <s v="None"/>
    <s v="NA"/>
    <s v="NA"/>
    <s v="NA"/>
    <s v="NA"/>
    <s v="NA"/>
    <s v="NA"/>
    <s v="NA"/>
    <s v="NA"/>
    <s v="NA"/>
    <s v="NA"/>
    <s v="NA"/>
    <s v="DX - Air"/>
    <s v="NA"/>
    <s v="None"/>
    <s v="NA"/>
    <s v="NA"/>
    <s v="NA"/>
    <s v="NA"/>
    <s v="NA"/>
    <s v="NA"/>
    <s v="NA"/>
    <s v="NA"/>
    <b v="0"/>
    <b v="0"/>
    <b v="0"/>
    <b v="0"/>
    <b v="0"/>
    <b v="0"/>
    <b v="1"/>
    <b v="0"/>
    <b v="0"/>
    <b v="1"/>
    <b v="1"/>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1"/>
    <n v="0"/>
    <n v="0"/>
    <n v="0"/>
    <n v="0"/>
    <n v="0"/>
    <n v="0"/>
    <n v="0"/>
    <n v="0"/>
    <n v="0"/>
    <n v="11.11448"/>
    <n v="11.069559999999999"/>
    <s v="actual"/>
    <n v="12703.85"/>
    <n v="12652.51"/>
    <n v="1456.4970000000001"/>
    <n v="1233.655"/>
    <n v="1170.8409999999999"/>
    <n v="1023.829"/>
    <n v="937.57140000000004"/>
    <n v="783.27269999999999"/>
    <n v="655.87009999999998"/>
    <n v="615.17970000000003"/>
    <n v="785.82029999999997"/>
    <n v="1043.039"/>
    <n v="1446.0119999999999"/>
    <n v="1552.261"/>
    <n v="1426.809"/>
    <n v="1198.789"/>
    <n v="1226.9490000000001"/>
    <n v="1082.0239999999999"/>
    <n v="957.18589999999995"/>
    <n v="798.47810000000004"/>
    <n v="757.3252"/>
    <n v="749.44889999999998"/>
    <n v="785.67920000000004"/>
    <n v="1003.4589999999999"/>
    <n v="1226.751"/>
    <n v="1439.6079999999999"/>
    <s v="NA"/>
    <s v="NA"/>
    <s v="no gas"/>
    <s v="NA"/>
    <s v="NA"/>
    <s v="NA"/>
    <s v="NA"/>
    <s v="NA"/>
    <s v="NA"/>
    <s v="NA"/>
    <s v="NA"/>
    <s v="NA"/>
    <s v="NA"/>
    <s v="NA"/>
    <s v="NA"/>
    <s v="NA"/>
    <s v="NA"/>
    <s v="NA"/>
    <s v="NA"/>
    <s v="NA"/>
    <s v="NA"/>
    <s v="NA"/>
    <s v="NA"/>
    <s v="NA"/>
    <s v="NA"/>
    <s v="NA"/>
    <s v="NA"/>
    <s v="NA"/>
    <s v="NA"/>
  </r>
  <r>
    <x v="465"/>
    <x v="0"/>
    <s v="core"/>
    <x v="8"/>
    <x v="0"/>
    <s v="&lt;20,001"/>
    <s v="rural"/>
    <n v="7"/>
    <n v="1200.95"/>
    <n v="3843040"/>
    <n v="3843040"/>
    <n v="3843040"/>
    <n v="1983"/>
    <n v="1983"/>
    <s v="1981-2003"/>
    <s v="F"/>
    <m/>
    <s v="Auto Parts"/>
    <m/>
    <s v="Dry Goods Retail"/>
    <s v="Mercantile - Retail"/>
    <s v="Small Box"/>
    <b v="0"/>
    <s v="Storage - Low Bay"/>
    <n v="72"/>
    <s v="Sales"/>
    <n v="28"/>
    <s v="NA"/>
    <n v="0"/>
    <n v="0"/>
    <n v="0"/>
    <n v="0"/>
    <n v="3200"/>
    <n v="3200"/>
    <n v="0"/>
    <x v="4"/>
    <n v="100"/>
    <n v="72"/>
    <n v="100"/>
    <n v="100"/>
    <n v="100"/>
    <n v="0"/>
    <n v="0"/>
    <n v="2"/>
    <n v="0"/>
    <n v="10"/>
    <s v="S"/>
    <n v="0"/>
    <n v="4735"/>
    <n v="418"/>
    <s v="&lt; 6000 HDD"/>
    <n v="0"/>
    <n v="100"/>
    <n v="1"/>
    <s v="NA"/>
    <n v="59.5"/>
    <n v="66.5"/>
    <n v="63.068629999999999"/>
    <n v="59.5"/>
    <n v="1"/>
    <n v="1"/>
    <n v="0"/>
    <s v="60-79 Hrs/Wk"/>
    <n v="51"/>
    <b v="1"/>
    <b v="1"/>
    <b v="0"/>
    <b v="0"/>
    <b v="0"/>
    <b v="0"/>
    <b v="0"/>
    <b v="0"/>
    <b v="0"/>
    <s v="NA"/>
    <s v="NA"/>
    <s v="NA"/>
    <s v="NA"/>
    <s v="No"/>
    <s v="NA"/>
    <s v="NA"/>
    <s v="Unknown"/>
    <s v="No"/>
    <s v="NA"/>
    <s v="NA"/>
    <s v="Unknown"/>
    <s v="No"/>
    <s v="NA"/>
    <s v="NA"/>
    <s v="Unknown"/>
    <s v="No"/>
    <s v="NA"/>
    <s v="NA"/>
    <s v="Unknown"/>
    <s v="No"/>
    <s v="NA"/>
    <s v="NA"/>
    <s v="Unknown"/>
    <s v="No"/>
    <s v="NA"/>
    <s v="NA"/>
    <s v="Unknown"/>
    <s v="No"/>
    <s v="NA"/>
    <s v="NA"/>
    <s v="Unknown"/>
    <s v="Yes"/>
    <n v="2"/>
    <n v="100"/>
    <s v="Unknown"/>
    <n v="190"/>
    <n v="190"/>
    <n v="8"/>
    <n v="3040"/>
    <n v="20"/>
    <n v="0"/>
    <n v="0"/>
    <n v="100"/>
    <n v="0"/>
    <n v="0"/>
    <n v="0"/>
    <n v="0"/>
    <n v="0"/>
    <n v="0"/>
    <n v="0"/>
    <n v="100"/>
    <n v="0"/>
    <n v="0"/>
    <n v="608"/>
    <n v="100"/>
    <n v="0"/>
    <n v="0"/>
    <s v="S"/>
    <n v="0"/>
    <s v="20-30 years"/>
    <n v="100"/>
    <n v="0"/>
    <n v="0"/>
    <n v="0"/>
    <n v="50"/>
    <n v="0"/>
    <n v="0"/>
    <n v="0"/>
    <n v="50"/>
    <n v="1900"/>
    <n v="100"/>
    <n v="0"/>
    <n v="0"/>
    <n v="0"/>
    <b v="0"/>
    <n v="0"/>
    <n v="100"/>
    <n v="0"/>
    <n v="0"/>
    <n v="0"/>
    <n v="1.3032520000000001"/>
    <n v="1.3032520000000001"/>
    <s v="NA"/>
    <n v="0"/>
    <n v="7.2813000000000003E-2"/>
    <n v="4170.4080000000004"/>
    <s v="NA"/>
    <n v="0"/>
    <n v="233"/>
    <n v="7.5430020000000004"/>
    <n v="7.8240949999999998"/>
    <s v="Y"/>
    <n v="15"/>
    <n v="0"/>
    <n v="0"/>
    <n v="0"/>
    <n v="0"/>
    <n v="0"/>
    <n v="0"/>
    <n v="96.817809999999994"/>
    <n v="94.400059999999996"/>
    <n v="98.73563"/>
    <n v="1.5248010000000001"/>
    <n v="3.7332960000000002"/>
    <n v="0.86503099999999999"/>
    <n v="0"/>
    <n v="0"/>
    <n v="0"/>
    <n v="0"/>
    <n v="0"/>
    <n v="0"/>
    <n v="0"/>
    <n v="0"/>
    <n v="0"/>
    <n v="1.657392"/>
    <n v="1.8666480000000001"/>
    <n v="0.39933800000000003"/>
    <n v="0"/>
    <n v="0"/>
    <n v="0"/>
    <s v="NA"/>
    <s v="NA"/>
    <s v="NA"/>
    <s v="NA"/>
    <s v="NA"/>
    <s v="NA"/>
    <n v="100"/>
    <n v="100"/>
    <n v="100"/>
    <n v="0"/>
    <n v="0"/>
    <n v="0"/>
    <n v="100"/>
    <n v="100"/>
    <n v="100"/>
    <n v="0"/>
    <n v="0"/>
    <n v="0"/>
    <n v="0"/>
    <n v="0"/>
    <n v="0"/>
    <n v="0"/>
    <n v="0"/>
    <n v="0"/>
    <n v="0"/>
    <n v="0"/>
    <n v="0"/>
    <n v="0"/>
    <n v="0"/>
    <n v="0"/>
    <s v="NA"/>
    <s v="NA"/>
    <s v="NA"/>
    <s v="NA"/>
    <s v="NA"/>
    <s v="NA"/>
    <s v="NA"/>
    <s v="NA"/>
    <s v="NA"/>
    <s v="NA"/>
    <s v="NA"/>
    <s v="NA"/>
    <s v="NA"/>
    <s v="NA"/>
    <s v="NA"/>
    <s v="NA"/>
    <s v="NA"/>
    <s v="NA"/>
    <n v="7.6691640000000003"/>
    <n v="23.728560000000002"/>
    <n v="7.6691640000000003"/>
    <n v="92.330839999999995"/>
    <n v="76.271439999999998"/>
    <n v="92.330839999999995"/>
    <n v="0"/>
    <n v="0"/>
    <n v="0"/>
    <n v="0"/>
    <n v="0"/>
    <n v="0"/>
    <n v="0"/>
    <n v="0"/>
    <n v="0"/>
    <n v="96.817809999999994"/>
    <n v="94.400059999999996"/>
    <n v="98.73563"/>
    <n v="0"/>
    <n v="0"/>
    <n v="0"/>
    <n v="0"/>
    <n v="0"/>
    <n v="0"/>
    <n v="3.1821929999999998"/>
    <n v="5.5999429999999997"/>
    <n v="1.2643690000000001"/>
    <s v="NA"/>
    <s v="NA"/>
    <s v="NA"/>
    <s v="NA"/>
    <s v="NA"/>
    <s v="NA"/>
    <s v="NA"/>
    <s v="NA"/>
    <s v="NA"/>
    <s v="NA"/>
    <s v="NA"/>
    <s v="NA"/>
    <s v="NA"/>
    <s v="NA"/>
    <s v="NA"/>
    <b v="0"/>
    <n v="0"/>
    <b v="0"/>
    <n v="0"/>
    <b v="0"/>
    <n v="0"/>
    <b v="0"/>
    <n v="0"/>
    <b v="1"/>
    <n v="98.983469999999997"/>
    <b v="0"/>
    <n v="0"/>
    <b v="0"/>
    <n v="0"/>
    <b v="1"/>
    <n v="1.016534"/>
    <n v="0"/>
    <n v="0"/>
    <n v="0"/>
    <n v="0"/>
    <n v="0"/>
    <n v="0"/>
    <n v="0"/>
    <n v="0"/>
    <n v="0"/>
    <n v="100"/>
    <n v="100"/>
    <n v="100"/>
    <n v="0"/>
    <n v="0"/>
    <n v="0"/>
    <n v="0"/>
    <n v="0"/>
    <n v="0"/>
    <n v="0"/>
    <n v="0"/>
    <n v="0"/>
    <n v="22.746780000000001"/>
    <n v="33.333329999999997"/>
    <n v="30.810569999999998"/>
    <n v="0"/>
    <n v="0"/>
    <n v="0"/>
    <n v="0"/>
    <n v="0"/>
    <n v="0"/>
    <n v="12.875540000000001"/>
    <n v="33.333329999999997"/>
    <n v="32.154420000000002"/>
    <n v="64.377679999999998"/>
    <n v="33.333329999999997"/>
    <n v="37.034999999999997"/>
    <n v="0"/>
    <n v="0"/>
    <n v="0"/>
    <b v="0"/>
    <n v="0"/>
    <b v="1"/>
    <n v="87.124459999999999"/>
    <b v="0"/>
    <n v="0"/>
    <b v="0"/>
    <n v="0"/>
    <b v="1"/>
    <n v="12.875540000000001"/>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28"/>
    <s v="Unknown"/>
    <s v="None"/>
    <s v="Electricity"/>
    <s v="0-4 Years"/>
    <s v="Furnace"/>
    <s v="Natural Gas"/>
    <s v="None"/>
    <s v="20+ Years"/>
    <s v="NA"/>
    <s v="NA"/>
    <s v="NA"/>
    <s v="NA"/>
    <s v="NA"/>
    <s v="NA"/>
    <s v="NA"/>
    <s v="NA"/>
    <s v="DX - Air"/>
    <s v="20+ Years"/>
    <s v="None"/>
    <s v="NA"/>
    <s v="NA"/>
    <s v="NA"/>
    <s v="NA"/>
    <s v="NA"/>
    <s v="NA"/>
    <s v="NA"/>
    <s v="NA"/>
    <b v="0"/>
    <b v="0"/>
    <b v="0"/>
    <b v="0"/>
    <b v="0"/>
    <b v="1"/>
    <b v="0"/>
    <b v="0"/>
    <b v="0"/>
    <b v="1"/>
    <b v="1"/>
    <n v="14.26829"/>
    <n v="12"/>
    <n v="12"/>
    <n v="0"/>
    <n v="100"/>
    <n v="0"/>
    <n v="0"/>
    <n v="0"/>
    <n v="100"/>
    <n v="0"/>
    <n v="0"/>
    <s v="NA"/>
    <s v="NA"/>
    <s v="NA"/>
    <s v="NA"/>
    <s v="NA"/>
    <s v="NA"/>
    <s v="NA"/>
    <s v="NA"/>
    <s v="NA"/>
    <s v="NA"/>
    <s v="NA"/>
    <s v="NA"/>
    <s v="NA"/>
    <s v="NA"/>
    <s v="NA"/>
    <s v="NA"/>
    <s v="NA"/>
    <s v="NA"/>
    <s v="NA"/>
    <s v="NA"/>
    <n v="1"/>
    <n v="0"/>
    <n v="0"/>
    <n v="0"/>
    <n v="0"/>
    <n v="0"/>
    <n v="0"/>
    <b v="0"/>
    <b v="0"/>
    <b v="0"/>
    <b v="0"/>
    <b v="0"/>
    <b v="0"/>
    <n v="0"/>
    <s v="NA"/>
    <s v="NA"/>
    <s v="NA"/>
    <s v="NA"/>
    <s v="NA"/>
    <s v="NA"/>
    <s v="NA"/>
    <n v="0"/>
    <n v="0"/>
    <n v="0"/>
    <s v="NA"/>
    <s v="NA"/>
    <s v="NA"/>
    <s v="NA"/>
    <s v="NA"/>
    <n v="0"/>
    <n v="0"/>
    <n v="0"/>
    <x v="1"/>
    <s v="NA"/>
    <s v="NA"/>
    <n v="0"/>
    <n v="0"/>
    <n v="0"/>
    <s v="NA"/>
    <s v="NA"/>
    <s v="NA"/>
    <s v="NA"/>
    <s v="NA"/>
    <s v="NA"/>
    <n v="3"/>
    <n v="0"/>
    <n v="0"/>
    <n v="0"/>
    <n v="0"/>
    <n v="0"/>
    <n v="0"/>
    <n v="0"/>
    <n v="0"/>
    <n v="0"/>
    <n v="7.4952649999999998"/>
    <n v="7.5663859999999996"/>
    <s v="actual"/>
    <n v="23984.85"/>
    <n v="24212.43"/>
    <n v="2318.6619999999998"/>
    <n v="1963.0409999999999"/>
    <n v="1888.835"/>
    <n v="1714.1179999999999"/>
    <n v="1753.7239999999999"/>
    <n v="1825.164"/>
    <n v="2038.5450000000001"/>
    <n v="1986"/>
    <n v="1794.64"/>
    <n v="1895.9849999999999"/>
    <n v="2293.5749999999998"/>
    <n v="2512.558"/>
    <n v="2195.9960000000001"/>
    <n v="1838.3979999999999"/>
    <n v="1897.568"/>
    <n v="1698.373"/>
    <n v="1563.16"/>
    <n v="1818.7860000000001"/>
    <n v="2814.67"/>
    <n v="2686.3539999999998"/>
    <n v="1862.367"/>
    <n v="1663.8589999999999"/>
    <n v="1949.55"/>
    <n v="2223.3519999999999"/>
    <n v="0.28619499999999998"/>
    <n v="0.35453499999999999"/>
    <s v="actual"/>
    <n v="915.82349999999997"/>
    <n v="1134.511"/>
    <n v="229.72409999999999"/>
    <n v="152.6952"/>
    <n v="107.48390000000001"/>
    <n v="56.163440000000001"/>
    <n v="16.504760000000001"/>
    <n v="7.628571"/>
    <n v="5.9176469999999997"/>
    <n v="5.4340770000000003"/>
    <n v="9.1625619999999994"/>
    <n v="36.285710000000002"/>
    <n v="111.871"/>
    <n v="176.95259999999999"/>
    <n v="191.44120000000001"/>
    <n v="144.95859999999999"/>
    <n v="133.93690000000001"/>
    <n v="103.0284"/>
    <n v="61.817050000000002"/>
    <n v="26.356110000000001"/>
    <n v="7.1880290000000002"/>
    <n v="5.5108230000000002"/>
    <n v="28.991720000000001"/>
    <n v="83.141540000000006"/>
    <n v="151.42779999999999"/>
    <n v="196.7124"/>
  </r>
  <r>
    <x v="466"/>
    <x v="2"/>
    <s v="core"/>
    <x v="11"/>
    <x v="0"/>
    <s v="&lt;5,001"/>
    <s v="rural"/>
    <n v="17"/>
    <n v="115.53279999999999"/>
    <n v="415918.2"/>
    <n v="415918.2"/>
    <n v="415918.2"/>
    <n v="1940"/>
    <n v="1940"/>
    <s v="Pre-1980"/>
    <s v="F"/>
    <m/>
    <s v="Other Grocery"/>
    <s v="Butcher/Grocery"/>
    <s v="Grocery"/>
    <s v="Food Sales"/>
    <s v="Supermarket"/>
    <b v="0"/>
    <s v="Sales"/>
    <n v="100"/>
    <s v="NA"/>
    <n v="0"/>
    <s v="NA"/>
    <n v="0"/>
    <n v="0"/>
    <n v="0"/>
    <n v="0"/>
    <n v="3600"/>
    <n v="3600"/>
    <n v="0"/>
    <x v="4"/>
    <n v="100"/>
    <n v="0"/>
    <n v="100"/>
    <n v="100"/>
    <n v="0"/>
    <n v="0"/>
    <n v="0"/>
    <n v="2"/>
    <n v="0"/>
    <n v="8"/>
    <s v="S"/>
    <n v="0"/>
    <n v="5227"/>
    <n v="147"/>
    <s v="&lt; 6000 HDD"/>
    <n v="100"/>
    <n v="0"/>
    <n v="0"/>
    <s v="Yes"/>
    <n v="68"/>
    <n v="105"/>
    <n v="105"/>
    <n v="105"/>
    <n v="1"/>
    <n v="1"/>
    <n v="0"/>
    <s v="60-79 Hrs/Wk"/>
    <n v="52"/>
    <b v="1"/>
    <b v="1"/>
    <b v="0"/>
    <b v="0"/>
    <b v="0"/>
    <b v="0"/>
    <b v="0"/>
    <b v="0"/>
    <b v="0"/>
    <s v="NA"/>
    <s v="NA"/>
    <s v="NA"/>
    <s v="NA"/>
    <s v="Yes"/>
    <n v="1"/>
    <n v="90"/>
    <s v="No"/>
    <s v="Yes"/>
    <n v="1"/>
    <n v="90"/>
    <s v="No"/>
    <s v="No"/>
    <s v="NA"/>
    <s v="NA"/>
    <s v="No"/>
    <s v="No"/>
    <s v="NA"/>
    <s v="NA"/>
    <s v="No"/>
    <s v="No"/>
    <s v="NA"/>
    <s v="NA"/>
    <s v="No"/>
    <s v="No"/>
    <s v="NA"/>
    <s v="NA"/>
    <s v="No"/>
    <s v="No"/>
    <s v="NA"/>
    <s v="NA"/>
    <s v="No"/>
    <s v="No"/>
    <s v="NA"/>
    <s v="NA"/>
    <s v="No"/>
    <n v="254"/>
    <n v="126"/>
    <n v="12"/>
    <n v="4560"/>
    <n v="2"/>
    <n v="100"/>
    <n v="0"/>
    <n v="0"/>
    <n v="0"/>
    <n v="0"/>
    <n v="0"/>
    <n v="0"/>
    <n v="0"/>
    <n v="0"/>
    <n v="0"/>
    <n v="0"/>
    <n v="100"/>
    <n v="0"/>
    <n v="91.2"/>
    <n v="100"/>
    <n v="0"/>
    <n v="0"/>
    <s v="P"/>
    <n v="50"/>
    <s v="30+ years"/>
    <n v="100"/>
    <n v="0"/>
    <n v="0"/>
    <n v="0"/>
    <n v="100"/>
    <n v="0"/>
    <n v="0"/>
    <n v="0"/>
    <n v="0"/>
    <n v="1977.8209999999999"/>
    <n v="0"/>
    <n v="100"/>
    <n v="0"/>
    <n v="0"/>
    <b v="0"/>
    <n v="0"/>
    <n v="100"/>
    <n v="0"/>
    <n v="0"/>
    <n v="0"/>
    <n v="0.65620199999999995"/>
    <n v="0.65620199999999995"/>
    <s v="NA"/>
    <n v="0.2225"/>
    <n v="0.594167"/>
    <n v="2362.328"/>
    <s v="NA"/>
    <n v="801"/>
    <n v="2139"/>
    <n v="10.207700000000001"/>
    <n v="10.76779"/>
    <s v="Y"/>
    <n v="30"/>
    <n v="0"/>
    <n v="0"/>
    <n v="0"/>
    <n v="97.199529999999996"/>
    <n v="81.818179999999998"/>
    <n v="97.12979"/>
    <n v="0"/>
    <n v="0"/>
    <n v="0"/>
    <n v="0"/>
    <n v="0"/>
    <n v="0"/>
    <n v="0"/>
    <n v="0"/>
    <n v="0"/>
    <n v="0"/>
    <n v="0"/>
    <n v="0"/>
    <n v="2.8004669999999998"/>
    <n v="18.181819999999998"/>
    <n v="2.8702130000000001"/>
    <n v="0"/>
    <n v="0"/>
    <n v="0"/>
    <n v="0"/>
    <n v="0"/>
    <n v="0"/>
    <n v="0"/>
    <n v="0"/>
    <n v="0"/>
    <n v="100"/>
    <n v="100"/>
    <n v="100"/>
    <s v="NA"/>
    <s v="NA"/>
    <s v="NA"/>
    <s v="NA"/>
    <s v="NA"/>
    <s v="NA"/>
    <s v="NA"/>
    <s v="NA"/>
    <s v="NA"/>
    <s v="NA"/>
    <s v="NA"/>
    <s v="NA"/>
    <s v="NA"/>
    <s v="NA"/>
    <s v="NA"/>
    <s v="NA"/>
    <s v="NA"/>
    <s v="NA"/>
    <s v="NA"/>
    <s v="NA"/>
    <s v="NA"/>
    <s v="NA"/>
    <s v="NA"/>
    <s v="NA"/>
    <s v="NA"/>
    <s v="NA"/>
    <s v="NA"/>
    <s v="NA"/>
    <s v="NA"/>
    <s v="NA"/>
    <n v="0"/>
    <n v="0"/>
    <n v="0"/>
    <n v="93.157259999999994"/>
    <n v="96.296300000000002"/>
    <n v="93.157259999999994"/>
    <n v="0"/>
    <n v="0"/>
    <n v="0"/>
    <n v="6.8427369999999996"/>
    <n v="3.7037040000000001"/>
    <n v="6.8427369999999996"/>
    <s v="NA"/>
    <s v="NA"/>
    <s v="NA"/>
    <s v="NA"/>
    <s v="NA"/>
    <s v="NA"/>
    <s v="NA"/>
    <s v="NA"/>
    <s v="NA"/>
    <s v="NA"/>
    <s v="NA"/>
    <s v="NA"/>
    <n v="0"/>
    <n v="0"/>
    <n v="0"/>
    <n v="97.199529999999996"/>
    <n v="81.818179999999998"/>
    <n v="97.12979"/>
    <n v="0"/>
    <n v="0"/>
    <n v="0"/>
    <n v="2.8004669999999998"/>
    <n v="18.181819999999998"/>
    <n v="2.8702130000000001"/>
    <n v="0"/>
    <n v="0"/>
    <n v="0"/>
    <s v="NA"/>
    <s v="NA"/>
    <s v="NA"/>
    <s v="NA"/>
    <s v="NA"/>
    <s v="NA"/>
    <s v="NA"/>
    <s v="NA"/>
    <s v="NA"/>
    <s v="NA"/>
    <s v="NA"/>
    <s v="NA"/>
    <s v="NA"/>
    <s v="NA"/>
    <s v="NA"/>
    <b v="0"/>
    <n v="0"/>
    <b v="0"/>
    <n v="0"/>
    <b v="0"/>
    <n v="0"/>
    <b v="0"/>
    <n v="0"/>
    <b v="1"/>
    <n v="100"/>
    <b v="0"/>
    <n v="0"/>
    <b v="0"/>
    <n v="0"/>
    <b v="0"/>
    <n v="0"/>
    <n v="16.64329"/>
    <n v="44.44444"/>
    <n v="24.943899999999999"/>
    <n v="11.4072"/>
    <n v="16.66667"/>
    <n v="16.58164"/>
    <n v="0"/>
    <n v="0"/>
    <n v="0"/>
    <n v="71.949510000000004"/>
    <n v="38.888890000000004"/>
    <n v="58.474460000000001"/>
    <n v="0"/>
    <n v="0"/>
    <n v="0"/>
    <n v="11.594200000000001"/>
    <n v="22.22222"/>
    <n v="20.079540000000001"/>
    <n v="0"/>
    <n v="0"/>
    <n v="0"/>
    <n v="8.8359050000000003"/>
    <n v="38.888890000000004"/>
    <n v="8.5126299999999997"/>
    <n v="0"/>
    <n v="0"/>
    <n v="0"/>
    <n v="32.819070000000004"/>
    <n v="27.77778"/>
    <n v="52.27852"/>
    <n v="0"/>
    <n v="0"/>
    <n v="0"/>
    <n v="46.750819999999997"/>
    <n v="11.11111"/>
    <n v="19.1293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NA"/>
    <s v="Furnace"/>
    <s v="Natural Gas"/>
    <s v="None"/>
    <s v="NA"/>
    <s v="NA"/>
    <s v="NA"/>
    <s v="NA"/>
    <s v="NA"/>
    <s v="NA"/>
    <s v="NA"/>
    <s v="NA"/>
    <s v="NA"/>
    <s v="DX - Air"/>
    <s v="NA"/>
    <s v="None"/>
    <s v="NA"/>
    <s v="NA"/>
    <s v="NA"/>
    <s v="NA"/>
    <s v="NA"/>
    <s v="NA"/>
    <s v="NA"/>
    <s v="NA"/>
    <b v="0"/>
    <b v="0"/>
    <b v="0"/>
    <b v="0"/>
    <b v="0"/>
    <b v="0"/>
    <b v="1"/>
    <b v="0"/>
    <b v="0"/>
    <b v="0"/>
    <b v="0"/>
    <n v="160"/>
    <s v="NA"/>
    <s v="NA"/>
    <n v="0"/>
    <n v="0"/>
    <n v="0"/>
    <n v="0"/>
    <n v="100"/>
    <n v="0"/>
    <n v="0"/>
    <n v="0"/>
    <n v="50"/>
    <n v="50"/>
    <n v="0"/>
    <s v="Unknown"/>
    <s v="No"/>
    <s v="Domestic Water Heating"/>
    <s v="Air-cooled"/>
    <s v="No"/>
    <s v="Shaded Pole"/>
    <b v="1"/>
    <n v="73"/>
    <n v="26.0274"/>
    <s v="T8"/>
    <b v="1"/>
    <n v="988"/>
    <s v="T8"/>
    <b v="0"/>
    <n v="0"/>
    <s v="NA"/>
    <s v="NA"/>
    <n v="0"/>
    <n v="0"/>
    <n v="0"/>
    <n v="0"/>
    <n v="0"/>
    <n v="0"/>
    <n v="0"/>
    <b v="0"/>
    <b v="0"/>
    <b v="0"/>
    <b v="0"/>
    <b v="0"/>
    <b v="0"/>
    <n v="0"/>
    <s v="N"/>
    <s v="N"/>
    <s v="N"/>
    <s v="N"/>
    <s v="N"/>
    <s v="N"/>
    <s v="N"/>
    <n v="1"/>
    <n v="0"/>
    <n v="0"/>
    <b v="0"/>
    <s v="N"/>
    <n v="0"/>
    <n v="0"/>
    <n v="0"/>
    <n v="0"/>
    <n v="0"/>
    <n v="0"/>
    <x v="0"/>
    <n v="0"/>
    <s v="N"/>
    <n v="0"/>
    <n v="0"/>
    <n v="0"/>
    <b v="0"/>
    <b v="0"/>
    <s v="None"/>
    <b v="0"/>
    <b v="0"/>
    <s v="None"/>
    <n v="1"/>
    <n v="1"/>
    <n v="0"/>
    <n v="0"/>
    <n v="3"/>
    <n v="0"/>
    <n v="0"/>
    <n v="0"/>
    <n v="0"/>
    <n v="1"/>
    <n v="82.186359999999993"/>
    <n v="88.76867"/>
    <s v="actual"/>
    <n v="295870.90000000002"/>
    <n v="319567.2"/>
    <n v="23049.88"/>
    <n v="21211.37"/>
    <n v="24322.080000000002"/>
    <n v="24280.71"/>
    <n v="25894.560000000001"/>
    <n v="25171.56"/>
    <n v="27024.99"/>
    <n v="27009.17"/>
    <n v="25227.4"/>
    <n v="25343.91"/>
    <n v="23845.94"/>
    <n v="23489.33"/>
    <n v="27129.96"/>
    <n v="24504.48"/>
    <n v="27129.96"/>
    <n v="26254.799999999999"/>
    <n v="27131.78"/>
    <n v="26266.63"/>
    <n v="27179.13"/>
    <n v="27186.41"/>
    <n v="26269.37"/>
    <n v="27129.96"/>
    <n v="26254.799999999999"/>
    <n v="27129.96"/>
    <n v="0.83063799999999999"/>
    <n v="0.80493999999999999"/>
    <s v="actual"/>
    <n v="2990.2950000000001"/>
    <n v="2897.7829999999999"/>
    <n v="442.00729999999999"/>
    <n v="335.87790000000001"/>
    <n v="422.34890000000001"/>
    <n v="333.71980000000002"/>
    <n v="172.22450000000001"/>
    <n v="84.709119999999999"/>
    <n v="27.897929999999999"/>
    <n v="26.500820000000001"/>
    <n v="80.670050000000003"/>
    <n v="313.01839999999999"/>
    <n v="349.97660000000002"/>
    <n v="401.3442"/>
    <n v="435.2269"/>
    <n v="359.774"/>
    <n v="338.84320000000002"/>
    <n v="259.4434"/>
    <n v="168.19649999999999"/>
    <n v="98.277119999999996"/>
    <n v="49.165199999999999"/>
    <n v="48.111829999999998"/>
    <n v="102.4906"/>
    <n v="241.40600000000001"/>
    <n v="354.77379999999999"/>
    <n v="442.07389999999998"/>
  </r>
  <r>
    <x v="467"/>
    <x v="2"/>
    <s v="core"/>
    <x v="0"/>
    <x v="1"/>
    <s v="&lt;100,001"/>
    <s v="rural"/>
    <n v="53"/>
    <n v="62.683140000000002"/>
    <n v="2818422"/>
    <n v="2818422"/>
    <n v="2818422"/>
    <n v="2007"/>
    <n v="2007"/>
    <s v="2004-2013"/>
    <s v="F"/>
    <m/>
    <s v="Hotel"/>
    <m/>
    <s v="Hotel-Motel"/>
    <s v="Lodging"/>
    <s v="Lodging"/>
    <b v="0"/>
    <s v="Guest Room"/>
    <n v="61"/>
    <s v="NA"/>
    <n v="0"/>
    <s v="NA"/>
    <n v="0"/>
    <n v="39"/>
    <n v="0"/>
    <n v="0"/>
    <n v="44963"/>
    <n v="44963"/>
    <n v="0"/>
    <x v="1"/>
    <n v="100"/>
    <n v="0"/>
    <n v="0"/>
    <n v="100"/>
    <n v="0"/>
    <n v="0"/>
    <n v="0"/>
    <n v="4"/>
    <n v="0"/>
    <n v="66"/>
    <s v="S"/>
    <n v="0"/>
    <n v="5227"/>
    <n v="147"/>
    <s v="&lt; 6000 HDD"/>
    <n v="100"/>
    <n v="0"/>
    <n v="0"/>
    <s v="No"/>
    <n v="168"/>
    <n v="65.52"/>
    <n v="65.52"/>
    <n v="65.52"/>
    <n v="1"/>
    <n v="1"/>
    <n v="1"/>
    <s v="120-168 Hrs/Wk"/>
    <n v="52"/>
    <b v="1"/>
    <b v="1"/>
    <b v="1"/>
    <b v="0"/>
    <b v="0"/>
    <b v="0"/>
    <b v="0"/>
    <b v="0"/>
    <b v="0"/>
    <b v="1"/>
    <b v="0"/>
    <b v="0"/>
    <n v="94"/>
    <s v="No"/>
    <s v="NA"/>
    <s v="NA"/>
    <s v="No"/>
    <s v="No"/>
    <s v="NA"/>
    <s v="NA"/>
    <s v="No"/>
    <s v="No"/>
    <s v="NA"/>
    <s v="NA"/>
    <s v="No"/>
    <s v="No"/>
    <s v="NA"/>
    <s v="NA"/>
    <s v="No"/>
    <s v="No"/>
    <s v="NA"/>
    <s v="NA"/>
    <s v="No"/>
    <s v="No"/>
    <s v="NA"/>
    <s v="NA"/>
    <s v="No"/>
    <s v="No"/>
    <s v="NA"/>
    <s v="NA"/>
    <s v="No"/>
    <s v="No"/>
    <s v="NA"/>
    <s v="NA"/>
    <s v="No"/>
    <n v="502"/>
    <n v="482"/>
    <n v="12"/>
    <n v="23376"/>
    <n v="16"/>
    <n v="50"/>
    <n v="0"/>
    <n v="0"/>
    <n v="0"/>
    <n v="0"/>
    <n v="50"/>
    <n v="0"/>
    <n v="0"/>
    <n v="0"/>
    <n v="100"/>
    <n v="0"/>
    <n v="0"/>
    <n v="0"/>
    <n v="3740.16"/>
    <n v="0"/>
    <n v="100"/>
    <n v="0"/>
    <s v="P"/>
    <n v="30"/>
    <s v="Age of Building"/>
    <n v="100"/>
    <n v="0"/>
    <n v="0"/>
    <n v="0"/>
    <n v="100"/>
    <n v="0"/>
    <n v="0"/>
    <n v="0"/>
    <n v="0"/>
    <n v="14507.15"/>
    <n v="0"/>
    <n v="100"/>
    <n v="0"/>
    <n v="0"/>
    <b v="0"/>
    <n v="0"/>
    <n v="100"/>
    <n v="0"/>
    <n v="0"/>
    <n v="0"/>
    <n v="0.52756700000000001"/>
    <n v="0.52756700000000001"/>
    <s v="NA"/>
    <n v="0"/>
    <n v="0.222828"/>
    <n v="23720.99"/>
    <s v="NA"/>
    <n v="0"/>
    <n v="10019"/>
    <n v="8.0431629999999998"/>
    <n v="8.068759"/>
    <s v="Y"/>
    <n v="10"/>
    <n v="0"/>
    <n v="0"/>
    <n v="0"/>
    <n v="27.035990000000002"/>
    <n v="14.097020000000001"/>
    <n v="31.738029999999998"/>
    <n v="0"/>
    <n v="0"/>
    <n v="0"/>
    <n v="34.157820000000001"/>
    <n v="27.398689999999998"/>
    <n v="22.3063"/>
    <n v="25.503799999999998"/>
    <n v="23.663900000000002"/>
    <n v="29.939360000000001"/>
    <n v="0"/>
    <n v="0"/>
    <n v="0"/>
    <n v="13.302390000000001"/>
    <n v="34.840380000000003"/>
    <n v="16.01632"/>
    <n v="0"/>
    <n v="0"/>
    <n v="0"/>
    <n v="0"/>
    <n v="0"/>
    <n v="0"/>
    <n v="0"/>
    <n v="0"/>
    <n v="0"/>
    <n v="100"/>
    <n v="100"/>
    <n v="100"/>
    <n v="23.85209"/>
    <n v="35.251800000000003"/>
    <n v="23.85209"/>
    <n v="76.147909999999996"/>
    <n v="64.748199999999997"/>
    <n v="76.147909999999996"/>
    <s v="NA"/>
    <s v="NA"/>
    <s v="NA"/>
    <s v="NA"/>
    <s v="NA"/>
    <s v="NA"/>
    <s v="NA"/>
    <s v="NA"/>
    <s v="NA"/>
    <s v="NA"/>
    <s v="NA"/>
    <s v="NA"/>
    <s v="NA"/>
    <s v="NA"/>
    <s v="NA"/>
    <s v="NA"/>
    <s v="NA"/>
    <s v="NA"/>
    <s v="NA"/>
    <s v="NA"/>
    <s v="NA"/>
    <s v="NA"/>
    <s v="NA"/>
    <s v="NA"/>
    <n v="39.714109999999998"/>
    <n v="55.954839999999997"/>
    <n v="39.714109999999998"/>
    <n v="60.285890000000002"/>
    <n v="44.045160000000003"/>
    <n v="60.285890000000002"/>
    <n v="0"/>
    <n v="0"/>
    <n v="0"/>
    <n v="0"/>
    <n v="0"/>
    <n v="0"/>
    <s v="NA"/>
    <s v="NA"/>
    <s v="NA"/>
    <s v="NA"/>
    <s v="NA"/>
    <s v="NA"/>
    <s v="NA"/>
    <s v="NA"/>
    <s v="NA"/>
    <s v="NA"/>
    <s v="NA"/>
    <s v="NA"/>
    <n v="0"/>
    <n v="0"/>
    <n v="0"/>
    <n v="27.035990000000002"/>
    <n v="14.097020000000001"/>
    <n v="31.738029999999998"/>
    <n v="11.70241"/>
    <n v="11.038320000000001"/>
    <n v="7.6421000000000001"/>
    <n v="0"/>
    <n v="0"/>
    <n v="0"/>
    <n v="61.261600000000001"/>
    <n v="74.864660000000001"/>
    <n v="60.619869999999999"/>
    <s v="NA"/>
    <s v="NA"/>
    <s v="NA"/>
    <s v="NA"/>
    <s v="NA"/>
    <s v="NA"/>
    <s v="NA"/>
    <s v="NA"/>
    <s v="NA"/>
    <s v="NA"/>
    <s v="NA"/>
    <s v="NA"/>
    <s v="NA"/>
    <s v="NA"/>
    <s v="NA"/>
    <b v="0"/>
    <n v="0"/>
    <b v="0"/>
    <n v="0"/>
    <b v="0"/>
    <n v="0"/>
    <b v="0"/>
    <n v="0"/>
    <b v="1"/>
    <n v="98.469229999999996"/>
    <b v="0"/>
    <n v="0"/>
    <b v="1"/>
    <n v="1.5307660000000001"/>
    <b v="0"/>
    <n v="0"/>
    <n v="22.856570000000001"/>
    <n v="13.15789"/>
    <n v="22.80941"/>
    <n v="36.570520000000002"/>
    <n v="21.052630000000001"/>
    <n v="36.495049999999999"/>
    <n v="0"/>
    <n v="0"/>
    <n v="0"/>
    <n v="40.57291"/>
    <n v="65.789469999999994"/>
    <n v="40.695540000000001"/>
    <n v="0"/>
    <n v="0"/>
    <n v="0"/>
    <n v="0"/>
    <n v="0"/>
    <n v="0"/>
    <n v="0"/>
    <n v="0"/>
    <n v="0"/>
    <n v="0"/>
    <n v="0"/>
    <n v="0"/>
    <n v="0"/>
    <n v="0"/>
    <n v="0"/>
    <n v="98.203410000000005"/>
    <n v="84.210530000000006"/>
    <n v="98.000770000000003"/>
    <n v="1.796586"/>
    <n v="15.78947"/>
    <n v="1.999228"/>
    <n v="0"/>
    <n v="0"/>
    <n v="0"/>
    <n v="0"/>
    <n v="0"/>
    <n v="0"/>
    <b v="0"/>
    <n v="0"/>
    <b v="1"/>
    <n v="55.88382"/>
    <b v="0"/>
    <n v="0"/>
    <b v="0"/>
    <n v="0"/>
    <b v="1"/>
    <n v="44.11618"/>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80.5"/>
    <n v="13"/>
    <s v="Heat Pump"/>
    <s v="Electricity"/>
    <s v="None"/>
    <s v="5-9 Years"/>
    <s v="Furnace"/>
    <s v="Natural Gas"/>
    <s v="None"/>
    <s v="5-9 Years"/>
    <s v="NA"/>
    <s v="NA"/>
    <s v="NA"/>
    <s v="NA"/>
    <s v="NA"/>
    <s v="NA"/>
    <s v="NA"/>
    <s v="NA"/>
    <s v="DX - Air"/>
    <s v="5-9 Years"/>
    <s v="DX - Air"/>
    <s v="5-9 Years"/>
    <s v="NA"/>
    <s v="NA"/>
    <s v="NA"/>
    <s v="NA"/>
    <s v="NA"/>
    <s v="NA"/>
    <s v="NA"/>
    <b v="0"/>
    <b v="0"/>
    <b v="0"/>
    <b v="0"/>
    <b v="0"/>
    <b v="1"/>
    <b v="1"/>
    <b v="0"/>
    <b v="0"/>
    <b v="0"/>
    <b v="0"/>
    <n v="725"/>
    <n v="6"/>
    <n v="6"/>
    <n v="100"/>
    <n v="0"/>
    <n v="0"/>
    <n v="0"/>
    <n v="0"/>
    <n v="0"/>
    <n v="100"/>
    <n v="0"/>
    <s v="NA"/>
    <s v="NA"/>
    <s v="NA"/>
    <s v="NA"/>
    <s v="NA"/>
    <s v="NA"/>
    <s v="NA"/>
    <s v="NA"/>
    <s v="NA"/>
    <s v="NA"/>
    <s v="NA"/>
    <s v="NA"/>
    <s v="NA"/>
    <s v="NA"/>
    <s v="NA"/>
    <s v="NA"/>
    <s v="NA"/>
    <s v="NA"/>
    <s v="NA"/>
    <s v="NA"/>
    <n v="2"/>
    <n v="2"/>
    <n v="0"/>
    <n v="3"/>
    <n v="1"/>
    <n v="1"/>
    <n v="1"/>
    <b v="0"/>
    <b v="0"/>
    <b v="0"/>
    <b v="0"/>
    <b v="1"/>
    <b v="0"/>
    <n v="192"/>
    <s v="N"/>
    <s v="E"/>
    <s v="N"/>
    <s v="N"/>
    <s v="N"/>
    <s v="E"/>
    <s v="N"/>
    <s v="NA"/>
    <s v="NA"/>
    <s v="NA"/>
    <b v="1"/>
    <s v="S"/>
    <n v="100"/>
    <n v="0"/>
    <n v="2"/>
    <n v="81"/>
    <n v="72"/>
    <n v="0"/>
    <x v="0"/>
    <n v="0"/>
    <s v="N"/>
    <n v="0"/>
    <n v="0"/>
    <n v="0"/>
    <b v="1"/>
    <b v="0"/>
    <s v="Natural Gas"/>
    <b v="0"/>
    <b v="0"/>
    <s v="None"/>
    <n v="0"/>
    <n v="4"/>
    <n v="2"/>
    <n v="0"/>
    <n v="5"/>
    <n v="84"/>
    <n v="0"/>
    <n v="0"/>
    <n v="0"/>
    <n v="0"/>
    <n v="9.6042520000000007"/>
    <n v="9.9485690000000009"/>
    <s v="actual"/>
    <n v="431836"/>
    <n v="447317.5"/>
    <n v="45534.71"/>
    <n v="35257.839999999997"/>
    <n v="33559.449999999997"/>
    <n v="29076.41"/>
    <n v="34299.839999999997"/>
    <n v="33175.74"/>
    <n v="38144"/>
    <n v="40115.5"/>
    <n v="34840.089999999997"/>
    <n v="32220.41"/>
    <n v="33828.36"/>
    <n v="41783.64"/>
    <n v="39087.65"/>
    <n v="34454.910000000003"/>
    <n v="36629.760000000002"/>
    <n v="33702.11"/>
    <n v="32875.01"/>
    <n v="33472.239999999998"/>
    <n v="45359.75"/>
    <n v="47720.61"/>
    <n v="34475.08"/>
    <n v="34145.01"/>
    <n v="36133.14"/>
    <n v="39262.25"/>
    <n v="0.37747799999999998"/>
    <n v="0.37757200000000002"/>
    <s v="actual"/>
    <n v="16972.55"/>
    <n v="16976.79"/>
    <n v="1490.4390000000001"/>
    <n v="1398.9570000000001"/>
    <n v="1444.8820000000001"/>
    <n v="1249.213"/>
    <n v="1315.8969999999999"/>
    <n v="1443.873"/>
    <n v="1534.384"/>
    <n v="1510.0050000000001"/>
    <n v="1301.893"/>
    <n v="1444.933"/>
    <n v="1414.4780000000001"/>
    <n v="1423.6"/>
    <n v="1442.6189999999999"/>
    <n v="1302.877"/>
    <n v="1442.2339999999999"/>
    <n v="1395.4380000000001"/>
    <n v="1441.5540000000001"/>
    <n v="1394.7950000000001"/>
    <n v="1441.079"/>
    <n v="1441.075"/>
    <n v="1394.8119999999999"/>
    <n v="1441.846"/>
    <n v="1395.818"/>
    <n v="1442.646"/>
  </r>
  <r>
    <x v="468"/>
    <x v="3"/>
    <s v="core"/>
    <x v="8"/>
    <x v="1"/>
    <s v="&lt;20,001"/>
    <s v="rural"/>
    <n v="4"/>
    <n v="334.46519999999998"/>
    <n v="1036842"/>
    <n v="1036842"/>
    <n v="0"/>
    <n v="2008"/>
    <n v="2008"/>
    <s v="2004-2013"/>
    <s v="F"/>
    <m/>
    <s v="Repair Shop"/>
    <m/>
    <s v="Other"/>
    <s v="Service"/>
    <s v="Other"/>
    <b v="0"/>
    <s v="Sales"/>
    <n v="100"/>
    <s v="NA"/>
    <n v="0"/>
    <s v="NA"/>
    <n v="0"/>
    <n v="0"/>
    <n v="0"/>
    <n v="0"/>
    <n v="3100"/>
    <n v="3100"/>
    <n v="0"/>
    <x v="4"/>
    <n v="100"/>
    <n v="0"/>
    <n v="0"/>
    <n v="0"/>
    <n v="0"/>
    <n v="0"/>
    <n v="0"/>
    <n v="1"/>
    <n v="0"/>
    <n v="0"/>
    <s v="S"/>
    <n v="0"/>
    <n v="8413"/>
    <n v="255"/>
    <s v="8000+ HDD"/>
    <n v="100"/>
    <n v="0"/>
    <n v="0"/>
    <s v="No"/>
    <n v="45"/>
    <n v="45"/>
    <n v="45"/>
    <n v="45"/>
    <n v="0"/>
    <n v="0"/>
    <n v="0"/>
    <s v="40-49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240"/>
    <n v="0"/>
    <n v="12"/>
    <n v="2880"/>
    <n v="4"/>
    <n v="0"/>
    <n v="0"/>
    <n v="0"/>
    <n v="0"/>
    <n v="0"/>
    <n v="100"/>
    <n v="0"/>
    <n v="0"/>
    <n v="0"/>
    <n v="100"/>
    <n v="0"/>
    <n v="0"/>
    <n v="0"/>
    <n v="115.2"/>
    <n v="0"/>
    <n v="100"/>
    <n v="0"/>
    <s v="P"/>
    <n v="90"/>
    <s v="Age of Building"/>
    <n v="100"/>
    <n v="0"/>
    <n v="0"/>
    <n v="0"/>
    <n v="100"/>
    <n v="0"/>
    <n v="0"/>
    <n v="0"/>
    <n v="0"/>
    <n v="3311.5459999999998"/>
    <n v="0"/>
    <n v="100"/>
    <n v="0"/>
    <n v="0"/>
    <b v="0"/>
    <n v="0"/>
    <n v="100"/>
    <n v="0"/>
    <n v="0"/>
    <n v="0"/>
    <n v="0.64129000000000003"/>
    <n v="0.64129000000000003"/>
    <s v="NA"/>
    <n v="0"/>
    <n v="0"/>
    <n v="1988"/>
    <s v="NA"/>
    <n v="0"/>
    <n v="0"/>
    <n v="11.299799999999999"/>
    <n v="11.299799999999999"/>
    <s v="N"/>
    <n v="0"/>
    <n v="0"/>
    <n v="0"/>
    <n v="0"/>
    <n v="0"/>
    <n v="0"/>
    <n v="0"/>
    <n v="96.981890000000007"/>
    <n v="92.307689999999994"/>
    <n v="99.270110000000003"/>
    <n v="0"/>
    <n v="0"/>
    <n v="0"/>
    <n v="0"/>
    <n v="0"/>
    <n v="0"/>
    <n v="0"/>
    <n v="0"/>
    <n v="0"/>
    <n v="0"/>
    <n v="0"/>
    <n v="0"/>
    <n v="3.0181089999999999"/>
    <n v="7.6923079999999997"/>
    <n v="0.72989400000000004"/>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96.981890000000007"/>
    <n v="92.307689999999994"/>
    <n v="99.270110000000003"/>
    <n v="0"/>
    <n v="0"/>
    <n v="0"/>
    <n v="0"/>
    <n v="0"/>
    <n v="0"/>
    <n v="3.0181089999999999"/>
    <n v="7.6923079999999997"/>
    <n v="0.72989400000000004"/>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None"/>
    <s v="N"/>
    <s v="N"/>
    <s v="NA"/>
    <s v="NA"/>
    <n v="0"/>
    <n v="66.666669999999996"/>
    <s v="Furnace"/>
    <s v="Natural Gas"/>
    <s v="None"/>
    <s v="5-9 Years"/>
    <s v="Unknown"/>
    <s v="None"/>
    <s v="None"/>
    <s v="5-9 Years"/>
    <s v="NA"/>
    <s v="NA"/>
    <s v="NA"/>
    <s v="NA"/>
    <s v="NA"/>
    <s v="NA"/>
    <s v="NA"/>
    <s v="NA"/>
    <s v="None"/>
    <s v="NA"/>
    <s v="None"/>
    <s v="NA"/>
    <s v="NA"/>
    <s v="NA"/>
    <s v="NA"/>
    <s v="NA"/>
    <s v="NA"/>
    <s v="NA"/>
    <s v="NA"/>
    <b v="0"/>
    <b v="0"/>
    <b v="0"/>
    <b v="0"/>
    <b v="0"/>
    <b v="1"/>
    <b v="0"/>
    <b v="0"/>
    <b v="0"/>
    <b v="0"/>
    <b v="0"/>
    <n v="15.353999999999999"/>
    <n v="5"/>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0"/>
    <n v="0"/>
    <n v="0"/>
    <n v="0"/>
    <n v="0"/>
    <n v="0"/>
    <n v="0"/>
    <n v="0"/>
    <n v="5"/>
    <n v="2.3140999999999998"/>
    <n v="2.7356220000000002"/>
    <s v="actual"/>
    <n v="7173.71"/>
    <n v="8480.4279999999999"/>
    <n v="611.97580000000005"/>
    <n v="549.08450000000005"/>
    <n v="661.90390000000002"/>
    <n v="641.01900000000001"/>
    <n v="683.60540000000003"/>
    <n v="657.45159999999998"/>
    <n v="612.50279999999998"/>
    <n v="588.77829999999994"/>
    <n v="541.72490000000005"/>
    <n v="555.18650000000002"/>
    <n v="478.58179999999999"/>
    <n v="591.89520000000005"/>
    <n v="720.25559999999996"/>
    <n v="650.55340000000001"/>
    <n v="720.25559999999996"/>
    <n v="697.02149999999995"/>
    <n v="720.25559999999996"/>
    <n v="697.02149999999995"/>
    <n v="720.25559999999996"/>
    <n v="720.25559999999996"/>
    <n v="697.02149999999995"/>
    <n v="720.25559999999996"/>
    <n v="697.02149999999995"/>
    <n v="720.25559999999996"/>
    <n v="0.217034"/>
    <n v="0.334117"/>
    <s v="actual"/>
    <n v="672.80650000000003"/>
    <n v="1035.7639999999999"/>
    <n v="141.74189999999999"/>
    <n v="104.6318"/>
    <n v="92.344830000000002"/>
    <n v="53.758620000000001"/>
    <n v="17.103449999999999"/>
    <n v="0"/>
    <n v="0"/>
    <n v="0"/>
    <n v="9.2592590000000001"/>
    <n v="47.120049999999999"/>
    <n v="92.652950000000004"/>
    <n v="114.1935"/>
    <n v="166.82040000000001"/>
    <n v="136.04169999999999"/>
    <n v="125.577"/>
    <n v="88.027010000000004"/>
    <n v="56.878990000000002"/>
    <n v="27.823920000000001"/>
    <n v="13.05016"/>
    <n v="16.620480000000001"/>
    <n v="41.24342"/>
    <n v="79.40898"/>
    <n v="125.3308"/>
    <n v="158.94110000000001"/>
  </r>
  <r>
    <x v="469"/>
    <x v="2"/>
    <s v="core"/>
    <x v="1"/>
    <x v="1"/>
    <s v="&lt;50,001"/>
    <s v="urban"/>
    <n v="61"/>
    <n v="143.53389999999999"/>
    <n v="6076366"/>
    <n v="6076366"/>
    <n v="6076366"/>
    <n v="2008"/>
    <n v="2008"/>
    <s v="2004-2013"/>
    <s v="F"/>
    <m/>
    <s v="Elementary School"/>
    <m/>
    <s v="School"/>
    <s v="Education"/>
    <s v="K-12"/>
    <b v="0"/>
    <s v="Classroom"/>
    <n v="55"/>
    <s v="Assembly / Recreation"/>
    <n v="20"/>
    <s v="Office"/>
    <n v="11"/>
    <n v="14"/>
    <n v="0"/>
    <n v="0"/>
    <n v="42334"/>
    <n v="42334"/>
    <n v="0"/>
    <x v="1"/>
    <n v="100"/>
    <n v="0"/>
    <n v="100"/>
    <n v="100"/>
    <n v="100"/>
    <n v="0"/>
    <n v="0"/>
    <n v="2"/>
    <n v="0"/>
    <n v="71"/>
    <s v="S"/>
    <n v="0"/>
    <n v="4624"/>
    <n v="219"/>
    <s v="&lt; 6000 HDD"/>
    <n v="100"/>
    <n v="0"/>
    <n v="0"/>
    <s v="Yes"/>
    <n v="65"/>
    <n v="65"/>
    <n v="65"/>
    <n v="65"/>
    <n v="0"/>
    <n v="0"/>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1200"/>
    <n v="700"/>
    <n v="10"/>
    <n v="19000"/>
    <n v="25"/>
    <n v="0"/>
    <n v="0"/>
    <n v="100"/>
    <n v="0"/>
    <n v="0"/>
    <n v="0"/>
    <n v="0"/>
    <n v="0"/>
    <n v="100"/>
    <n v="0"/>
    <n v="0"/>
    <n v="0"/>
    <n v="0"/>
    <n v="4750"/>
    <n v="0"/>
    <n v="100"/>
    <n v="0"/>
    <s v="P"/>
    <n v="0"/>
    <s v="Age of Building"/>
    <n v="100"/>
    <n v="0"/>
    <n v="0"/>
    <n v="0"/>
    <n v="100"/>
    <n v="0"/>
    <n v="0"/>
    <n v="0"/>
    <n v="0"/>
    <n v="22753.119999999999"/>
    <n v="0"/>
    <n v="100"/>
    <n v="0"/>
    <n v="0"/>
    <b v="0"/>
    <n v="0"/>
    <n v="100"/>
    <n v="0"/>
    <n v="0"/>
    <n v="0"/>
    <n v="1.3495870000000001"/>
    <n v="1.3495870000000001"/>
    <s v="NA"/>
    <n v="0"/>
    <n v="6.2834000000000001E-2"/>
    <n v="57133.4"/>
    <s v="NA"/>
    <n v="0"/>
    <n v="2660"/>
    <n v="14.06738"/>
    <n v="20.725359999999998"/>
    <s v="Y"/>
    <n v="75"/>
    <n v="0"/>
    <n v="0"/>
    <n v="0"/>
    <n v="56.164490000000001"/>
    <n v="85.735820000000004"/>
    <n v="69.726529999999997"/>
    <n v="0"/>
    <n v="0"/>
    <n v="0"/>
    <n v="43.835509999999999"/>
    <n v="14.26418"/>
    <n v="30.27347"/>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84.446259999999995"/>
    <n v="89.051820000000006"/>
    <n v="84.446259999999995"/>
    <n v="15.553739999999999"/>
    <n v="10.948180000000001"/>
    <n v="15.553739999999999"/>
    <n v="0"/>
    <n v="0"/>
    <n v="0"/>
    <s v="NA"/>
    <s v="NA"/>
    <s v="NA"/>
    <s v="NA"/>
    <s v="NA"/>
    <s v="NA"/>
    <s v="NA"/>
    <s v="NA"/>
    <s v="NA"/>
    <s v="NA"/>
    <s v="NA"/>
    <s v="NA"/>
    <n v="42.730649999999997"/>
    <n v="11.015000000000001"/>
    <n v="29.510429999999999"/>
    <n v="56.164490000000001"/>
    <n v="85.735820000000004"/>
    <n v="69.726529999999997"/>
    <n v="1.104865"/>
    <n v="3.2491759999999998"/>
    <n v="0.76303699999999997"/>
    <n v="0"/>
    <n v="0"/>
    <n v="0"/>
    <n v="0"/>
    <n v="0"/>
    <n v="0"/>
    <n v="0"/>
    <n v="0"/>
    <n v="0"/>
    <n v="0"/>
    <n v="0"/>
    <n v="0"/>
    <n v="0"/>
    <n v="0"/>
    <n v="0"/>
    <n v="0"/>
    <n v="0"/>
    <n v="0"/>
    <n v="100"/>
    <n v="100"/>
    <n v="100"/>
    <b v="0"/>
    <n v="0"/>
    <b v="1"/>
    <n v="20.421500000000002"/>
    <b v="0"/>
    <n v="0"/>
    <b v="0"/>
    <n v="0"/>
    <b v="1"/>
    <n v="79.578500000000005"/>
    <b v="0"/>
    <n v="0"/>
    <b v="0"/>
    <n v="0"/>
    <b v="0"/>
    <n v="0"/>
    <n v="53.571429999999999"/>
    <n v="53.571429999999999"/>
    <n v="53.571429999999999"/>
    <n v="46.428570000000001"/>
    <n v="46.428570000000001"/>
    <n v="46.428570000000001"/>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A"/>
    <s v="Y"/>
    <n v="61.5"/>
    <n v="3.7"/>
    <n v="3.909E-2"/>
    <n v="99.960909999999998"/>
    <s v="Boiler"/>
    <s v="Natural Gas"/>
    <s v="Natural Gas"/>
    <s v="5-9 Years"/>
    <s v="Boiler"/>
    <s v="Natural Gas"/>
    <s v="Natural Gas"/>
    <s v="5-9 Years"/>
    <n v="2"/>
    <s v="Natural Gas"/>
    <n v="2136"/>
    <n v="5"/>
    <n v="5"/>
    <s v="SH"/>
    <s v="Y"/>
    <s v="Y"/>
    <s v="Chiller"/>
    <s v="5-9 Years"/>
    <s v="Chiller"/>
    <s v="5-9 Years"/>
    <n v="1"/>
    <n v="200"/>
    <n v="5"/>
    <n v="5"/>
    <s v="Screw"/>
    <s v="Y"/>
    <s v="Y"/>
    <b v="0"/>
    <b v="0"/>
    <b v="1"/>
    <b v="0"/>
    <b v="0"/>
    <b v="0"/>
    <b v="0"/>
    <b v="1"/>
    <b v="0"/>
    <b v="1"/>
    <b v="1"/>
    <n v="600"/>
    <n v="5"/>
    <n v="5"/>
    <n v="100"/>
    <n v="0"/>
    <n v="0"/>
    <n v="0"/>
    <n v="0"/>
    <n v="0"/>
    <n v="100"/>
    <n v="0"/>
    <s v="NA"/>
    <s v="NA"/>
    <s v="NA"/>
    <s v="NA"/>
    <s v="NA"/>
    <s v="NA"/>
    <s v="NA"/>
    <s v="NA"/>
    <s v="NA"/>
    <s v="NA"/>
    <s v="NA"/>
    <s v="NA"/>
    <s v="NA"/>
    <s v="NA"/>
    <s v="NA"/>
    <s v="NA"/>
    <s v="NA"/>
    <s v="NA"/>
    <s v="NA"/>
    <s v="NA"/>
    <n v="0"/>
    <n v="1"/>
    <n v="0"/>
    <n v="0"/>
    <n v="4"/>
    <n v="0"/>
    <n v="0"/>
    <b v="0"/>
    <b v="0"/>
    <b v="0"/>
    <b v="1"/>
    <b v="0"/>
    <b v="0"/>
    <n v="616"/>
    <s v="E"/>
    <s v="E"/>
    <s v="N"/>
    <s v="N"/>
    <s v="N"/>
    <s v="E"/>
    <s v="N"/>
    <s v="NA"/>
    <s v="NA"/>
    <s v="NA"/>
    <s v="NA"/>
    <s v="NA"/>
    <s v="NA"/>
    <s v="NA"/>
    <s v="NA"/>
    <n v="0"/>
    <n v="0"/>
    <n v="0"/>
    <x v="1"/>
    <s v="NA"/>
    <s v="NA"/>
    <n v="0"/>
    <n v="0"/>
    <n v="0"/>
    <s v="NA"/>
    <s v="NA"/>
    <s v="NA"/>
    <s v="NA"/>
    <s v="NA"/>
    <s v="NA"/>
    <n v="0"/>
    <n v="7"/>
    <n v="165"/>
    <n v="0"/>
    <n v="10"/>
    <n v="5"/>
    <n v="0"/>
    <n v="0"/>
    <n v="0"/>
    <n v="0"/>
    <n v="12.262840000000001"/>
    <n v="13.840669999999999"/>
    <s v="actual"/>
    <n v="519135"/>
    <n v="585931.1"/>
    <n v="45163.03"/>
    <n v="42336.97"/>
    <n v="46721.29"/>
    <n v="41781.57"/>
    <n v="47820.480000000003"/>
    <n v="40316.67"/>
    <n v="33291.43"/>
    <n v="39710.39"/>
    <n v="45880.25"/>
    <n v="47262.93"/>
    <n v="45000"/>
    <n v="43850"/>
    <n v="49764.01"/>
    <n v="44948.14"/>
    <n v="49764.01"/>
    <n v="48158.720000000001"/>
    <n v="49764.01"/>
    <n v="48158.720000000001"/>
    <n v="49764.01"/>
    <n v="49764.01"/>
    <n v="48158.720000000001"/>
    <n v="49764.01"/>
    <n v="48158.720000000001"/>
    <n v="49764.01"/>
    <n v="0.23866699999999999"/>
    <n v="6.4988000000000004E-2"/>
    <s v="model"/>
    <n v="10103.74"/>
    <n v="2751.1909999999998"/>
    <s v="NA"/>
    <s v="NA"/>
    <s v="NA"/>
    <s v="NA"/>
    <s v="NA"/>
    <s v="NA"/>
    <s v="NA"/>
    <s v="NA"/>
    <s v="NA"/>
    <s v="NA"/>
    <s v="NA"/>
    <s v="NA"/>
    <s v="NA"/>
    <s v="NA"/>
    <s v="NA"/>
    <s v="NA"/>
    <s v="NA"/>
    <s v="NA"/>
    <s v="NA"/>
    <s v="NA"/>
    <s v="NA"/>
    <s v="NA"/>
    <s v="NA"/>
    <s v="NA"/>
  </r>
  <r>
    <x v="470"/>
    <x v="2"/>
    <s v="core"/>
    <x v="11"/>
    <x v="0"/>
    <s v="&lt;5,001"/>
    <s v="rural"/>
    <n v="17"/>
    <n v="115.53279999999999"/>
    <n v="329384.09999999998"/>
    <n v="329384.09999999998"/>
    <n v="329384.09999999998"/>
    <n v="1969"/>
    <n v="1969"/>
    <s v="Pre-1980"/>
    <s v="F"/>
    <m/>
    <s v="Gas Station With A Convenience Store"/>
    <m/>
    <s v="Grocery"/>
    <s v="Food Sales"/>
    <s v="MiniMart"/>
    <b v="0"/>
    <s v="Sales"/>
    <n v="69.620249999999999"/>
    <s v="Storage - Low Bay"/>
    <n v="30.379750000000001"/>
    <s v="Other"/>
    <n v="0"/>
    <n v="0"/>
    <n v="0"/>
    <n v="0"/>
    <n v="2851"/>
    <n v="2851"/>
    <n v="0"/>
    <x v="4"/>
    <n v="100"/>
    <n v="0"/>
    <n v="0"/>
    <n v="100"/>
    <n v="0"/>
    <n v="0"/>
    <n v="0"/>
    <n v="1"/>
    <n v="0"/>
    <n v="9"/>
    <s v="S"/>
    <n v="0"/>
    <n v="5227"/>
    <n v="147"/>
    <s v="&lt; 6000 HDD"/>
    <n v="100"/>
    <n v="0"/>
    <n v="0"/>
    <s v="No"/>
    <n v="97"/>
    <n v="100.5"/>
    <n v="168"/>
    <n v="133"/>
    <n v="1"/>
    <n v="1"/>
    <n v="0"/>
    <s v="80-119 Hrs/Wk"/>
    <n v="52"/>
    <b v="1"/>
    <b v="1"/>
    <b v="0"/>
    <b v="0"/>
    <b v="0"/>
    <b v="0"/>
    <b v="0"/>
    <b v="0"/>
    <b v="0"/>
    <s v="NA"/>
    <s v="NA"/>
    <s v="NA"/>
    <s v="NA"/>
    <s v="Yes"/>
    <n v="5"/>
    <n v="100"/>
    <s v="No"/>
    <s v="Yes"/>
    <n v="5"/>
    <n v="100"/>
    <s v="No"/>
    <s v="No"/>
    <s v="NA"/>
    <s v="NA"/>
    <s v="Yes"/>
    <s v="Yes"/>
    <n v="10"/>
    <n v="100"/>
    <s v="No"/>
    <s v="No"/>
    <s v="NA"/>
    <s v="NA"/>
    <s v="No"/>
    <s v="No"/>
    <s v="NA"/>
    <s v="NA"/>
    <s v="No"/>
    <s v="No"/>
    <s v="NA"/>
    <s v="NA"/>
    <s v="No"/>
    <s v="No"/>
    <s v="NA"/>
    <s v="NA"/>
    <s v="No"/>
    <n v="259"/>
    <n v="0"/>
    <n v="11"/>
    <n v="2849"/>
    <n v="10"/>
    <n v="0"/>
    <n v="0"/>
    <n v="100"/>
    <n v="0"/>
    <n v="0"/>
    <n v="0"/>
    <n v="0"/>
    <n v="0"/>
    <n v="0"/>
    <n v="0"/>
    <n v="100"/>
    <n v="0"/>
    <n v="0"/>
    <n v="284.89999999999998"/>
    <n v="100"/>
    <n v="0"/>
    <n v="0"/>
    <s v="S"/>
    <n v="15"/>
    <s v="Age of Building"/>
    <n v="100"/>
    <n v="0"/>
    <n v="0"/>
    <n v="0"/>
    <n v="100"/>
    <n v="0"/>
    <n v="0"/>
    <n v="0"/>
    <n v="0"/>
    <n v="2851"/>
    <n v="100"/>
    <n v="0"/>
    <n v="0"/>
    <n v="0"/>
    <b v="0"/>
    <n v="0"/>
    <n v="100"/>
    <n v="0"/>
    <n v="0"/>
    <n v="0"/>
    <n v="1.0555479999999999"/>
    <n v="1.0555479999999999"/>
    <s v="NA"/>
    <n v="3.5777000000000003E-2"/>
    <n v="0.77727100000000005"/>
    <n v="3009.366"/>
    <s v="NA"/>
    <n v="102"/>
    <n v="2216"/>
    <n v="9.3319899999999993"/>
    <n v="9.4332170000000009"/>
    <s v="Y"/>
    <n v="20"/>
    <n v="0"/>
    <n v="0"/>
    <n v="0"/>
    <n v="91.635919999999999"/>
    <n v="83.115449999999996"/>
    <n v="95.167829999999995"/>
    <n v="0"/>
    <n v="0"/>
    <n v="0"/>
    <n v="8.3640840000000001"/>
    <n v="16.884550000000001"/>
    <n v="4.8321750000000003"/>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1.635919999999999"/>
    <n v="83.115449999999996"/>
    <n v="95.167829999999995"/>
    <n v="0"/>
    <n v="0"/>
    <n v="0"/>
    <n v="0"/>
    <n v="0"/>
    <n v="0"/>
    <n v="8.3640840000000001"/>
    <n v="16.884550000000001"/>
    <n v="4.8321750000000003"/>
    <s v="NA"/>
    <s v="NA"/>
    <s v="NA"/>
    <s v="NA"/>
    <s v="NA"/>
    <s v="NA"/>
    <s v="NA"/>
    <s v="NA"/>
    <s v="NA"/>
    <s v="NA"/>
    <s v="NA"/>
    <s v="NA"/>
    <s v="NA"/>
    <s v="NA"/>
    <s v="NA"/>
    <b v="0"/>
    <n v="0"/>
    <b v="0"/>
    <n v="0"/>
    <b v="0"/>
    <n v="0"/>
    <b v="0"/>
    <n v="0"/>
    <b v="1"/>
    <n v="100"/>
    <b v="0"/>
    <n v="0"/>
    <b v="0"/>
    <n v="0"/>
    <b v="0"/>
    <n v="0"/>
    <n v="0"/>
    <n v="0"/>
    <n v="0"/>
    <n v="0"/>
    <n v="0"/>
    <n v="0"/>
    <n v="0"/>
    <n v="0"/>
    <n v="0"/>
    <n v="100"/>
    <n v="100"/>
    <n v="100"/>
    <n v="0"/>
    <n v="0"/>
    <n v="0"/>
    <n v="22.382670000000001"/>
    <n v="50"/>
    <n v="23.868849999999998"/>
    <n v="0"/>
    <n v="0"/>
    <n v="0"/>
    <n v="0"/>
    <n v="0"/>
    <n v="0"/>
    <n v="0"/>
    <n v="0"/>
    <n v="0"/>
    <n v="77.617329999999995"/>
    <n v="50"/>
    <n v="76.131150000000005"/>
    <n v="0"/>
    <n v="0"/>
    <n v="0"/>
    <n v="0"/>
    <n v="0"/>
    <n v="0"/>
    <n v="0"/>
    <n v="0"/>
    <n v="0"/>
    <b v="0"/>
    <n v="0"/>
    <b v="0"/>
    <n v="0"/>
    <b v="0"/>
    <n v="0"/>
    <b v="1"/>
    <n v="22.382670000000001"/>
    <b v="1"/>
    <n v="77.617329999999995"/>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8.5299999999999994"/>
    <n v="10"/>
    <n v="10"/>
    <n v="100"/>
    <n v="0"/>
    <n v="0"/>
    <n v="0"/>
    <n v="0"/>
    <n v="100"/>
    <n v="0"/>
    <n v="0"/>
    <n v="0"/>
    <n v="33.333329999999997"/>
    <n v="66.666669999999996"/>
    <s v="Non-VSD"/>
    <s v="No"/>
    <s v="None"/>
    <s v="Air-cooled"/>
    <s v="No"/>
    <s v="Shaded Pole"/>
    <b v="1"/>
    <n v="33"/>
    <n v="75.757580000000004"/>
    <s v="LED"/>
    <b v="1"/>
    <n v="429"/>
    <s v="INC"/>
    <b v="0"/>
    <n v="0"/>
    <s v="NA"/>
    <s v="NA"/>
    <n v="0"/>
    <n v="0"/>
    <n v="6"/>
    <n v="1"/>
    <n v="0"/>
    <n v="0"/>
    <n v="0"/>
    <b v="0"/>
    <b v="0"/>
    <b v="0"/>
    <b v="0"/>
    <b v="0"/>
    <b v="0"/>
    <n v="0"/>
    <s v="NA"/>
    <s v="NA"/>
    <s v="NA"/>
    <s v="NA"/>
    <s v="NA"/>
    <s v="NA"/>
    <s v="NA"/>
    <n v="0"/>
    <n v="0"/>
    <n v="0"/>
    <s v="NA"/>
    <s v="NA"/>
    <s v="NA"/>
    <s v="NA"/>
    <s v="NA"/>
    <n v="0"/>
    <n v="0"/>
    <n v="0"/>
    <x v="1"/>
    <s v="NA"/>
    <s v="NA"/>
    <n v="0"/>
    <n v="0"/>
    <n v="0"/>
    <s v="NA"/>
    <s v="NA"/>
    <s v="NA"/>
    <s v="NA"/>
    <s v="NA"/>
    <s v="NA"/>
    <n v="0"/>
    <n v="0"/>
    <n v="0"/>
    <n v="0"/>
    <n v="0"/>
    <n v="1"/>
    <n v="0"/>
    <n v="0"/>
    <n v="0"/>
    <n v="0"/>
    <n v="50.931480000000001"/>
    <n v="53.829129999999999"/>
    <s v="actual"/>
    <n v="145205.6"/>
    <n v="153466.9"/>
    <n v="11431.27"/>
    <n v="10255"/>
    <n v="10875.9"/>
    <n v="10505.79"/>
    <n v="11243.95"/>
    <n v="14156.25"/>
    <n v="14044.98"/>
    <n v="14328.77"/>
    <n v="12963.87"/>
    <n v="12373.13"/>
    <n v="11651.82"/>
    <n v="11374.92"/>
    <n v="11784.1"/>
    <n v="10643.7"/>
    <n v="11784.1"/>
    <n v="11403.97"/>
    <n v="11984.35"/>
    <n v="12705.61"/>
    <n v="17190.919999999998"/>
    <n v="17991.939999999999"/>
    <n v="13005.99"/>
    <n v="11784.1"/>
    <n v="11403.97"/>
    <n v="11784.1"/>
    <n v="0.236764"/>
    <n v="0.37456099999999998"/>
    <s v="actual"/>
    <n v="675.0136"/>
    <n v="1067.874"/>
    <n v="138.55959999999999"/>
    <n v="126.0963"/>
    <n v="75.822609999999997"/>
    <n v="34.556899999999999"/>
    <n v="2.054878"/>
    <n v="0"/>
    <n v="0"/>
    <n v="0"/>
    <n v="1.0354840000000001"/>
    <n v="21.661519999999999"/>
    <n v="105.4636"/>
    <n v="169.7628"/>
    <n v="164.05250000000001"/>
    <n v="135.24629999999999"/>
    <n v="126.6657"/>
    <n v="96.020790000000005"/>
    <n v="60.472670000000001"/>
    <n v="33.505130000000001"/>
    <n v="14.30097"/>
    <n v="13.89237"/>
    <n v="35.139519999999997"/>
    <n v="88.870310000000003"/>
    <n v="132.999"/>
    <n v="166.70840000000001"/>
  </r>
  <r>
    <x v="471"/>
    <x v="2"/>
    <s v="core"/>
    <x v="6"/>
    <x v="1"/>
    <s v="20,001-100,000"/>
    <s v="rural"/>
    <n v="25"/>
    <n v="120.86060000000001"/>
    <n v="5250668"/>
    <n v="5250668"/>
    <n v="5250668"/>
    <n v="2005"/>
    <n v="2005"/>
    <s v="2004-2013"/>
    <s v="F"/>
    <m/>
    <s v="Office- Admin, Professional, Government, Financial"/>
    <m/>
    <s v="Office"/>
    <s v="Office"/>
    <s v="Medium Office"/>
    <b v="0"/>
    <s v="Office"/>
    <n v="87"/>
    <s v="Other"/>
    <n v="3"/>
    <s v="NA"/>
    <n v="0"/>
    <n v="10"/>
    <n v="0"/>
    <n v="0"/>
    <n v="43444"/>
    <n v="43444"/>
    <n v="0"/>
    <x v="1"/>
    <n v="100"/>
    <n v="0"/>
    <n v="100"/>
    <n v="100"/>
    <n v="100"/>
    <n v="0"/>
    <n v="0"/>
    <n v="4"/>
    <n v="0"/>
    <n v="192"/>
    <s v="S"/>
    <n v="0"/>
    <n v="5227"/>
    <n v="147"/>
    <s v="&lt; 6000 HDD"/>
    <n v="100"/>
    <n v="0"/>
    <n v="0"/>
    <s v="Yes"/>
    <n v="45"/>
    <n v="55"/>
    <n v="55"/>
    <n v="55"/>
    <n v="0"/>
    <n v="0"/>
    <n v="0"/>
    <s v="40-49 Hrs/Wk"/>
    <n v="52"/>
    <b v="1"/>
    <b v="1"/>
    <b v="0"/>
    <b v="0"/>
    <b v="0"/>
    <b v="0"/>
    <b v="0"/>
    <b v="0"/>
    <b v="0"/>
    <b v="1"/>
    <b v="0"/>
    <b v="0"/>
    <n v="150"/>
    <s v="No"/>
    <s v="NA"/>
    <s v="NA"/>
    <s v="No"/>
    <s v="No"/>
    <s v="NA"/>
    <s v="NA"/>
    <s v="No"/>
    <s v="No"/>
    <s v="NA"/>
    <s v="NA"/>
    <s v="No"/>
    <s v="No"/>
    <s v="NA"/>
    <s v="NA"/>
    <s v="No"/>
    <s v="No"/>
    <s v="NA"/>
    <s v="NA"/>
    <s v="No"/>
    <s v="No"/>
    <s v="NA"/>
    <s v="NA"/>
    <s v="No"/>
    <s v="No"/>
    <s v="NA"/>
    <s v="NA"/>
    <s v="No"/>
    <s v="No"/>
    <s v="NA"/>
    <s v="NA"/>
    <s v="No"/>
    <n v="5761"/>
    <n v="449"/>
    <n v="15"/>
    <n v="106620"/>
    <n v="30"/>
    <n v="100"/>
    <n v="0"/>
    <n v="0"/>
    <n v="0"/>
    <n v="0"/>
    <n v="0"/>
    <n v="0"/>
    <n v="0"/>
    <n v="100"/>
    <n v="0"/>
    <n v="0"/>
    <n v="0"/>
    <n v="0"/>
    <n v="31986"/>
    <n v="0"/>
    <n v="100"/>
    <n v="0"/>
    <s v="P"/>
    <n v="2"/>
    <s v="Age of Building"/>
    <n v="0"/>
    <n v="0"/>
    <n v="100"/>
    <n v="0"/>
    <n v="100"/>
    <n v="0"/>
    <n v="0"/>
    <n v="0"/>
    <n v="0"/>
    <n v="17900"/>
    <n v="100"/>
    <n v="0"/>
    <n v="0"/>
    <n v="0"/>
    <b v="0"/>
    <n v="0"/>
    <n v="0"/>
    <n v="0"/>
    <n v="100"/>
    <n v="0"/>
    <n v="1.0752679999999999"/>
    <n v="1.0752679999999999"/>
    <s v="NA"/>
    <n v="0"/>
    <n v="0.10316500000000001"/>
    <n v="46713.93"/>
    <s v="NA"/>
    <n v="0"/>
    <n v="4481.9179999999997"/>
    <n v="8.2714719999999993"/>
    <n v="10"/>
    <s v="Y"/>
    <n v="50"/>
    <n v="12.11204"/>
    <n v="6.5582140000000004"/>
    <n v="12.391870000000001"/>
    <n v="77.100890000000007"/>
    <n v="81.289109999999994"/>
    <n v="78.882199999999997"/>
    <n v="0"/>
    <n v="0"/>
    <n v="0"/>
    <n v="3.8318780000000001"/>
    <n v="7.4033509999999998"/>
    <n v="2.1808770000000002"/>
    <n v="0"/>
    <n v="0"/>
    <n v="0"/>
    <n v="6.9551939999999997"/>
    <n v="4.7493290000000004"/>
    <n v="6.5450499999999998"/>
    <n v="0"/>
    <n v="0"/>
    <n v="0"/>
    <n v="0"/>
    <n v="0"/>
    <n v="0"/>
    <n v="0"/>
    <n v="0"/>
    <n v="0"/>
    <n v="0"/>
    <n v="0"/>
    <n v="0"/>
    <n v="100"/>
    <n v="100"/>
    <n v="100"/>
    <n v="100"/>
    <n v="100"/>
    <n v="100"/>
    <n v="0"/>
    <n v="0"/>
    <n v="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89.21293"/>
    <n v="87.847319999999996"/>
    <n v="91.274069999999995"/>
    <n v="0"/>
    <n v="0"/>
    <n v="0"/>
    <n v="0"/>
    <n v="0"/>
    <n v="0"/>
    <n v="10.78707"/>
    <n v="12.15268"/>
    <n v="8.7259259999999994"/>
    <s v="NA"/>
    <s v="NA"/>
    <s v="NA"/>
    <s v="NA"/>
    <s v="NA"/>
    <s v="NA"/>
    <s v="NA"/>
    <s v="NA"/>
    <s v="NA"/>
    <s v="NA"/>
    <s v="NA"/>
    <s v="NA"/>
    <s v="NA"/>
    <s v="NA"/>
    <s v="NA"/>
    <b v="0"/>
    <n v="0"/>
    <b v="1"/>
    <n v="100"/>
    <b v="0"/>
    <n v="0"/>
    <b v="0"/>
    <n v="0"/>
    <b v="0"/>
    <n v="0"/>
    <b v="0"/>
    <n v="0"/>
    <b v="0"/>
    <n v="0"/>
    <b v="0"/>
    <n v="0"/>
    <n v="0"/>
    <n v="0"/>
    <n v="0"/>
    <n v="100"/>
    <n v="100"/>
    <n v="100"/>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VAV"/>
    <s v="none"/>
    <s v="Variable Air Volume"/>
    <s v="A"/>
    <s v="N"/>
    <n v="30"/>
    <n v="10"/>
    <n v="0"/>
    <n v="100"/>
    <s v="Boiler"/>
    <s v="Natural Gas"/>
    <s v="Natural Gas"/>
    <s v="5-9 Years"/>
    <s v="None"/>
    <s v="NA"/>
    <s v="NA"/>
    <s v="NA"/>
    <n v="2"/>
    <s v="Natural Gas"/>
    <n v="1000"/>
    <n v="8"/>
    <n v="8"/>
    <s v="SH"/>
    <s v="Y"/>
    <s v="N"/>
    <s v="DX - Water"/>
    <s v="5-9 Years"/>
    <s v="DX - Air"/>
    <s v="5-9 Years"/>
    <n v="1"/>
    <n v="0"/>
    <n v="0"/>
    <n v="0"/>
    <s v="None"/>
    <s v="NA"/>
    <s v="NA"/>
    <b v="1"/>
    <b v="0"/>
    <b v="0"/>
    <b v="0"/>
    <b v="0"/>
    <b v="0"/>
    <b v="0"/>
    <b v="1"/>
    <b v="1"/>
    <b v="1"/>
    <b v="1"/>
    <n v="241.70660000000001"/>
    <n v="0"/>
    <n v="0"/>
    <n v="0"/>
    <n v="0"/>
    <n v="0"/>
    <n v="0"/>
    <n v="100"/>
    <n v="0"/>
    <n v="100"/>
    <n v="0"/>
    <s v="NA"/>
    <s v="NA"/>
    <s v="NA"/>
    <s v="NA"/>
    <s v="NA"/>
    <s v="NA"/>
    <s v="NA"/>
    <s v="NA"/>
    <s v="NA"/>
    <s v="NA"/>
    <s v="NA"/>
    <s v="NA"/>
    <s v="NA"/>
    <s v="NA"/>
    <s v="NA"/>
    <s v="NA"/>
    <s v="NA"/>
    <s v="NA"/>
    <s v="NA"/>
    <s v="NA"/>
    <n v="3"/>
    <n v="0"/>
    <n v="10"/>
    <n v="1"/>
    <n v="2"/>
    <n v="0"/>
    <n v="1"/>
    <b v="1"/>
    <b v="0"/>
    <b v="0"/>
    <b v="0"/>
    <b v="0"/>
    <b v="0"/>
    <n v="150"/>
    <s v="N"/>
    <s v="N"/>
    <s v="N"/>
    <s v="N"/>
    <s v="N"/>
    <s v="E"/>
    <s v="E"/>
    <s v="NA"/>
    <s v="NA"/>
    <s v="NA"/>
    <s v="NA"/>
    <s v="NA"/>
    <s v="NA"/>
    <s v="NA"/>
    <s v="NA"/>
    <n v="0"/>
    <n v="0"/>
    <n v="0"/>
    <x v="1"/>
    <s v="NA"/>
    <s v="NA"/>
    <n v="0"/>
    <n v="0"/>
    <n v="0"/>
    <s v="NA"/>
    <s v="NA"/>
    <s v="NA"/>
    <s v="NA"/>
    <s v="NA"/>
    <s v="NA"/>
    <n v="0"/>
    <n v="113"/>
    <n v="12"/>
    <n v="40"/>
    <n v="20"/>
    <n v="8"/>
    <n v="0"/>
    <n v="0"/>
    <n v="0"/>
    <n v="0"/>
    <n v="13.572139999999999"/>
    <n v="13.890459999999999"/>
    <s v="actual"/>
    <n v="589628"/>
    <n v="603457"/>
    <n v="48623.48"/>
    <n v="43565.21"/>
    <n v="48963.31"/>
    <n v="47649.1"/>
    <n v="48121.74"/>
    <n v="50437.16"/>
    <n v="52688"/>
    <n v="55382.5"/>
    <n v="49731.98"/>
    <n v="47713.52"/>
    <n v="46772"/>
    <n v="49980"/>
    <n v="49247.519999999997"/>
    <n v="44481.64"/>
    <n v="49247.519999999997"/>
    <n v="47658.89"/>
    <n v="49568.71"/>
    <n v="49746.59"/>
    <n v="57919.51"/>
    <n v="59204.25"/>
    <n v="50228.37"/>
    <n v="49247.519999999997"/>
    <n v="47658.89"/>
    <n v="49247.519999999997"/>
    <n v="0.20522799999999999"/>
    <n v="0.20519100000000001"/>
    <s v="actual"/>
    <n v="8915.9380000000001"/>
    <n v="8914.32"/>
    <n v="2026.124"/>
    <n v="1100.375"/>
    <n v="802.14300000000003"/>
    <n v="656.90350000000001"/>
    <n v="394.22629999999998"/>
    <n v="227.7757"/>
    <n v="146.3313"/>
    <n v="239.5146"/>
    <n v="345.54239999999999"/>
    <n v="714.01909999999998"/>
    <n v="951.29259999999999"/>
    <n v="1311.691"/>
    <n v="1369.4659999999999"/>
    <n v="1128.999"/>
    <n v="1057.3710000000001"/>
    <n v="801.55550000000005"/>
    <n v="504.80939999999998"/>
    <n v="279.69170000000003"/>
    <n v="119.3806"/>
    <n v="115.9697"/>
    <n v="293.33519999999999"/>
    <n v="741.86519999999996"/>
    <n v="1110.24"/>
    <n v="1391.6369999999999"/>
  </r>
  <r>
    <x v="472"/>
    <x v="3"/>
    <s v="core"/>
    <x v="10"/>
    <x v="1"/>
    <s v="&lt;50,001"/>
    <s v="rural"/>
    <n v="45"/>
    <n v="138.43430000000001"/>
    <n v="1397633"/>
    <n v="1397633"/>
    <n v="1397633"/>
    <n v="1905"/>
    <n v="2009"/>
    <s v="2004-2013"/>
    <s v="F"/>
    <m/>
    <s v="Assisted Living"/>
    <m/>
    <s v="Hotel-Motel"/>
    <s v="Lodging"/>
    <s v="Lodging"/>
    <b v="0"/>
    <s v="Guest Room"/>
    <n v="30"/>
    <s v="Office"/>
    <n v="3"/>
    <s v="NA"/>
    <n v="0"/>
    <n v="67"/>
    <n v="0"/>
    <n v="0"/>
    <n v="10096"/>
    <n v="10096"/>
    <n v="0"/>
    <x v="0"/>
    <n v="100"/>
    <n v="0"/>
    <n v="0"/>
    <n v="100"/>
    <n v="0"/>
    <n v="0"/>
    <n v="0"/>
    <n v="2"/>
    <n v="1"/>
    <n v="6"/>
    <s v="M"/>
    <n v="2"/>
    <n v="8180"/>
    <n v="378"/>
    <s v="8000+ HDD"/>
    <n v="100"/>
    <n v="0"/>
    <n v="0"/>
    <s v="Yes"/>
    <n v="168"/>
    <n v="168"/>
    <n v="168"/>
    <n v="112"/>
    <n v="1"/>
    <n v="1"/>
    <n v="1"/>
    <s v="120-168 Hrs/Wk"/>
    <n v="52"/>
    <b v="1"/>
    <b v="1"/>
    <b v="0"/>
    <b v="0"/>
    <b v="0"/>
    <b v="0"/>
    <b v="0"/>
    <b v="0"/>
    <b v="0"/>
    <s v="NA"/>
    <s v="NA"/>
    <s v="NA"/>
    <s v="NA"/>
    <s v="Yes"/>
    <n v="4"/>
    <n v="50"/>
    <s v="Yes"/>
    <s v="Yes"/>
    <n v="4"/>
    <n v="50"/>
    <s v="Yes"/>
    <s v="Yes"/>
    <n v="4"/>
    <n v="50"/>
    <s v="Yes"/>
    <s v="Yes"/>
    <n v="4"/>
    <n v="50"/>
    <s v="Yes"/>
    <s v="Yes"/>
    <n v="4"/>
    <n v="50"/>
    <s v="Yes"/>
    <s v="No"/>
    <s v="NA"/>
    <s v="NA"/>
    <s v="Yes"/>
    <s v="Yes"/>
    <n v="4"/>
    <n v="50"/>
    <s v="Yes"/>
    <s v="Yes"/>
    <n v="4"/>
    <n v="50"/>
    <s v="Yes"/>
    <n v="354"/>
    <n v="354"/>
    <n v="7"/>
    <n v="4956"/>
    <n v="30"/>
    <n v="0"/>
    <n v="0"/>
    <n v="0"/>
    <n v="100"/>
    <n v="0"/>
    <n v="0"/>
    <n v="0"/>
    <n v="0"/>
    <n v="0"/>
    <n v="100"/>
    <n v="0"/>
    <n v="0"/>
    <n v="0"/>
    <n v="1486.8"/>
    <n v="33.333329999999997"/>
    <n v="66.666669999999996"/>
    <n v="0"/>
    <s v="P"/>
    <n v="50"/>
    <s v="0-5 years"/>
    <n v="100"/>
    <n v="0"/>
    <n v="0"/>
    <n v="0"/>
    <n v="0"/>
    <n v="0"/>
    <n v="0"/>
    <n v="0"/>
    <n v="100"/>
    <n v="5776.1679999999997"/>
    <n v="0"/>
    <n v="100"/>
    <n v="0"/>
    <n v="0"/>
    <b v="0"/>
    <n v="0"/>
    <n v="0"/>
    <n v="0"/>
    <n v="100"/>
    <n v="0"/>
    <n v="0.42275400000000002"/>
    <n v="0.42275400000000002"/>
    <s v="NA"/>
    <n v="0"/>
    <n v="7.4288000000000007E-2"/>
    <n v="4268.1239999999998"/>
    <s v="NA"/>
    <n v="0"/>
    <n v="750.01149999999996"/>
    <n v="7.5277349999999998"/>
    <n v="7.7081780000000002"/>
    <s v="Y"/>
    <n v="20"/>
    <n v="0"/>
    <n v="0"/>
    <n v="0"/>
    <n v="27.20879"/>
    <n v="9.7360109999999995"/>
    <n v="41.477290000000004"/>
    <n v="3.3745059999999998"/>
    <n v="1.7546820000000001"/>
    <n v="5.1441239999999997"/>
    <n v="58.168349999999997"/>
    <n v="84.999939999999995"/>
    <n v="49.327350000000003"/>
    <n v="0"/>
    <n v="0"/>
    <n v="0"/>
    <n v="0"/>
    <n v="0"/>
    <n v="0"/>
    <n v="0"/>
    <n v="0"/>
    <n v="0"/>
    <n v="11.24835"/>
    <n v="3.5093649999999998"/>
    <n v="4.0512329999999999"/>
    <n v="0"/>
    <n v="0"/>
    <n v="0"/>
    <n v="0"/>
    <n v="0"/>
    <n v="0"/>
    <n v="100"/>
    <n v="100"/>
    <n v="100"/>
    <n v="100"/>
    <n v="100"/>
    <n v="100"/>
    <n v="0"/>
    <n v="0"/>
    <n v="0"/>
    <n v="0"/>
    <n v="0"/>
    <n v="0"/>
    <n v="100"/>
    <n v="100"/>
    <n v="100"/>
    <n v="0"/>
    <n v="0"/>
    <n v="0"/>
    <n v="0"/>
    <n v="0"/>
    <n v="0"/>
    <n v="0"/>
    <n v="0"/>
    <n v="0"/>
    <n v="0"/>
    <n v="0"/>
    <n v="0"/>
    <s v="NA"/>
    <s v="NA"/>
    <s v="NA"/>
    <s v="NA"/>
    <s v="NA"/>
    <s v="NA"/>
    <n v="0"/>
    <n v="0"/>
    <n v="0"/>
    <n v="10.679729999999999"/>
    <n v="18.022600000000001"/>
    <n v="10.679729999999999"/>
    <n v="0"/>
    <n v="0"/>
    <n v="0"/>
    <n v="89.320269999999994"/>
    <n v="81.977400000000003"/>
    <n v="89.320269999999994"/>
    <n v="0"/>
    <n v="0"/>
    <n v="0"/>
    <n v="100"/>
    <n v="100"/>
    <n v="100"/>
    <n v="0"/>
    <n v="0"/>
    <n v="0"/>
    <n v="0"/>
    <n v="0"/>
    <n v="0"/>
    <n v="0"/>
    <n v="0"/>
    <n v="0"/>
    <n v="30.583290000000002"/>
    <n v="11.490690000000001"/>
    <n v="46.621420000000001"/>
    <n v="8.0648909999999994"/>
    <n v="20.129270000000002"/>
    <n v="6.8391089999999997"/>
    <n v="22.05434"/>
    <n v="16.562069999999999"/>
    <n v="18.702310000000001"/>
    <n v="39.297469999999997"/>
    <n v="51.817970000000003"/>
    <n v="27.83717"/>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7.867930000000001"/>
    <n v="64.285709999999995"/>
    <n v="18.86994"/>
    <n v="0"/>
    <n v="0"/>
    <n v="0"/>
    <n v="34.132809999999999"/>
    <n v="14.28571"/>
    <n v="59.600859999999997"/>
    <n v="0"/>
    <n v="0"/>
    <n v="0"/>
    <n v="47.99926"/>
    <n v="21.428570000000001"/>
    <n v="21.52920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0-4 Years"/>
    <s v="None"/>
    <s v="NA"/>
    <s v="NA"/>
    <s v="NA"/>
    <s v="NA"/>
    <s v="NA"/>
    <s v="NA"/>
    <s v="NA"/>
    <s v="NA"/>
    <s v="NA"/>
    <s v="NA"/>
    <s v="NA"/>
    <s v="DX - Air"/>
    <s v="0-4 Years"/>
    <s v="None"/>
    <s v="NA"/>
    <s v="NA"/>
    <s v="NA"/>
    <s v="NA"/>
    <s v="NA"/>
    <s v="NA"/>
    <s v="NA"/>
    <s v="NA"/>
    <b v="0"/>
    <b v="0"/>
    <b v="0"/>
    <b v="0"/>
    <b v="0"/>
    <b v="1"/>
    <b v="0"/>
    <b v="0"/>
    <b v="0"/>
    <b v="0"/>
    <b v="0"/>
    <n v="230.708"/>
    <n v="2"/>
    <n v="2"/>
    <n v="13.31033"/>
    <n v="86.689670000000007"/>
    <n v="0"/>
    <n v="0"/>
    <n v="0"/>
    <n v="13.31033"/>
    <n v="86.689670000000007"/>
    <n v="0"/>
    <s v="NA"/>
    <s v="NA"/>
    <s v="NA"/>
    <s v="NA"/>
    <s v="NA"/>
    <s v="NA"/>
    <s v="NA"/>
    <s v="NA"/>
    <s v="NA"/>
    <s v="NA"/>
    <s v="NA"/>
    <s v="NA"/>
    <s v="NA"/>
    <s v="NA"/>
    <s v="NA"/>
    <s v="NA"/>
    <s v="NA"/>
    <s v="NA"/>
    <s v="NA"/>
    <s v="NA"/>
    <n v="0"/>
    <n v="0"/>
    <n v="0"/>
    <n v="0"/>
    <n v="0"/>
    <n v="0"/>
    <n v="0"/>
    <b v="0"/>
    <b v="0"/>
    <b v="0"/>
    <b v="0"/>
    <b v="1"/>
    <b v="0"/>
    <n v="169"/>
    <s v="N"/>
    <s v="N"/>
    <s v="N"/>
    <s v="N"/>
    <s v="N"/>
    <s v="E"/>
    <s v="E"/>
    <s v="NA"/>
    <s v="NA"/>
    <s v="NA"/>
    <b v="1"/>
    <s v="S"/>
    <n v="100"/>
    <n v="2"/>
    <n v="0"/>
    <s v="NA"/>
    <s v="NA"/>
    <n v="0"/>
    <x v="0"/>
    <n v="0"/>
    <s v="N"/>
    <n v="0"/>
    <n v="0"/>
    <n v="0"/>
    <b v="0"/>
    <b v="0"/>
    <s v="None"/>
    <b v="0"/>
    <b v="0"/>
    <s v="None"/>
    <n v="0"/>
    <n v="0"/>
    <n v="0"/>
    <n v="0"/>
    <n v="0"/>
    <n v="20"/>
    <n v="0"/>
    <n v="0"/>
    <n v="0"/>
    <n v="0"/>
    <n v="9.2702910000000003"/>
    <n v="9.1296890000000008"/>
    <s v="actual"/>
    <n v="93592.86"/>
    <n v="92173.34"/>
    <n v="7709.7209999999995"/>
    <n v="6524.241"/>
    <n v="6804.375"/>
    <n v="6728.6940000000004"/>
    <n v="7033.241"/>
    <n v="8743.25"/>
    <n v="10013.469999999999"/>
    <n v="10442.33"/>
    <n v="8159.9409999999998"/>
    <n v="6878.2759999999998"/>
    <n v="7089.3490000000002"/>
    <n v="7465.9610000000002"/>
    <n v="7401.9440000000004"/>
    <n v="6627.4750000000004"/>
    <n v="7252.5039999999999"/>
    <n v="6907.4059999999999"/>
    <n v="7074.9840000000004"/>
    <n v="7737.9459999999999"/>
    <n v="9766.0059999999994"/>
    <n v="10244.5"/>
    <n v="7653.5379999999996"/>
    <n v="7106.9040000000005"/>
    <n v="7042.8810000000003"/>
    <n v="7357.2520000000004"/>
    <n v="0.51295999999999997"/>
    <n v="1.0013529999999999"/>
    <s v="model"/>
    <n v="5178.8469999999998"/>
    <n v="10109.66"/>
    <s v="NA"/>
    <s v="NA"/>
    <s v="NA"/>
    <s v="NA"/>
    <s v="NA"/>
    <s v="NA"/>
    <s v="NA"/>
    <s v="NA"/>
    <s v="NA"/>
    <s v="NA"/>
    <s v="NA"/>
    <s v="NA"/>
    <s v="NA"/>
    <s v="NA"/>
    <s v="NA"/>
    <s v="NA"/>
    <s v="NA"/>
    <s v="NA"/>
    <s v="NA"/>
    <s v="NA"/>
    <s v="NA"/>
    <s v="NA"/>
    <s v="NA"/>
    <s v="NA"/>
  </r>
  <r>
    <x v="473"/>
    <x v="3"/>
    <s v="core"/>
    <x v="11"/>
    <x v="1"/>
    <s v="5,001+"/>
    <s v="rural"/>
    <n v="16"/>
    <n v="97.814350000000005"/>
    <n v="495723.1"/>
    <n v="495723.1"/>
    <n v="495723.1"/>
    <n v="2007"/>
    <n v="2007"/>
    <s v="2004-2013"/>
    <s v="F"/>
    <m/>
    <s v="Gas Station With A Convenience Store"/>
    <m/>
    <s v="Grocery"/>
    <s v="Food Sales"/>
    <s v="MiniMart"/>
    <b v="0"/>
    <s v="Sales"/>
    <n v="65"/>
    <s v="Storage - Low Bay"/>
    <n v="35"/>
    <s v="NA"/>
    <n v="0"/>
    <n v="0"/>
    <n v="0"/>
    <n v="0"/>
    <n v="5068"/>
    <n v="5068"/>
    <n v="0"/>
    <x v="0"/>
    <n v="100"/>
    <n v="0"/>
    <n v="0"/>
    <n v="100"/>
    <n v="0"/>
    <n v="0"/>
    <n v="0"/>
    <n v="2"/>
    <n v="0"/>
    <n v="0"/>
    <s v="S"/>
    <n v="0"/>
    <n v="8960"/>
    <n v="151"/>
    <s v="8000+ HDD"/>
    <n v="0"/>
    <n v="100"/>
    <n v="1"/>
    <s v="No"/>
    <n v="168"/>
    <n v="168"/>
    <n v="168"/>
    <n v="128.80000000000001"/>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300"/>
    <n v="11"/>
    <n v="6600"/>
    <n v="21"/>
    <n v="0"/>
    <n v="0"/>
    <n v="0"/>
    <n v="0"/>
    <n v="0"/>
    <n v="100"/>
    <n v="0"/>
    <n v="0"/>
    <n v="0"/>
    <n v="0"/>
    <n v="100"/>
    <n v="0"/>
    <n v="0"/>
    <n v="1386"/>
    <n v="0"/>
    <n v="100"/>
    <n v="0"/>
    <s v="S"/>
    <n v="0"/>
    <s v="Age of Building"/>
    <n v="0"/>
    <n v="0"/>
    <n v="0"/>
    <n v="100"/>
    <n v="0"/>
    <n v="100"/>
    <n v="0"/>
    <n v="0"/>
    <n v="0"/>
    <n v="5068"/>
    <n v="100"/>
    <n v="0"/>
    <n v="0"/>
    <n v="0"/>
    <b v="0"/>
    <n v="0"/>
    <n v="100"/>
    <n v="0"/>
    <n v="0"/>
    <n v="0"/>
    <n v="0.91900199999999999"/>
    <n v="0.91900199999999999"/>
    <s v="NA"/>
    <n v="2.2099000000000001E-2"/>
    <n v="0.122336"/>
    <n v="4657.5020000000004"/>
    <s v="NA"/>
    <n v="112"/>
    <n v="620"/>
    <n v="8.5066830000000007"/>
    <n v="8.9097989999999996"/>
    <s v="Y"/>
    <n v="75"/>
    <n v="0"/>
    <n v="0"/>
    <n v="0"/>
    <n v="72.513019999999997"/>
    <n v="91.202590000000001"/>
    <n v="82.805490000000006"/>
    <n v="0"/>
    <n v="0"/>
    <n v="0"/>
    <n v="0"/>
    <n v="0"/>
    <n v="0"/>
    <n v="0"/>
    <n v="0"/>
    <n v="0"/>
    <n v="12.52802"/>
    <n v="2.2862429999999998"/>
    <n v="13.1586"/>
    <n v="0"/>
    <n v="0"/>
    <n v="0"/>
    <n v="14.958959999999999"/>
    <n v="6.5111650000000001"/>
    <n v="4.0359109999999996"/>
    <n v="0"/>
    <n v="0"/>
    <n v="0"/>
    <n v="100"/>
    <n v="100"/>
    <n v="100"/>
    <n v="0"/>
    <n v="0"/>
    <n v="0"/>
    <s v="NA"/>
    <s v="NA"/>
    <s v="NA"/>
    <s v="NA"/>
    <s v="NA"/>
    <s v="NA"/>
    <n v="73.200509999999994"/>
    <n v="45.037550000000003"/>
    <n v="73.200509999999994"/>
    <n v="26.799489999999999"/>
    <n v="54.962449999999997"/>
    <n v="26.799489999999999"/>
    <n v="0"/>
    <n v="0"/>
    <n v="0"/>
    <n v="0"/>
    <n v="0"/>
    <n v="0"/>
    <n v="0"/>
    <n v="0"/>
    <n v="0"/>
    <n v="0"/>
    <n v="0"/>
    <n v="0"/>
    <n v="0"/>
    <n v="0"/>
    <n v="0"/>
    <n v="100"/>
    <n v="100"/>
    <n v="100"/>
    <n v="13.821400000000001"/>
    <n v="23.543379999999999"/>
    <n v="13.821400000000001"/>
    <n v="86.178600000000003"/>
    <n v="76.456620000000001"/>
    <n v="86.178600000000003"/>
    <n v="0"/>
    <n v="0"/>
    <n v="0"/>
    <n v="0"/>
    <n v="0"/>
    <n v="0"/>
    <s v="NA"/>
    <s v="NA"/>
    <s v="NA"/>
    <s v="NA"/>
    <s v="NA"/>
    <s v="NA"/>
    <s v="NA"/>
    <s v="NA"/>
    <s v="NA"/>
    <s v="NA"/>
    <s v="NA"/>
    <s v="NA"/>
    <n v="0"/>
    <n v="0"/>
    <n v="0"/>
    <n v="68.415270000000007"/>
    <n v="86.630110000000002"/>
    <n v="78.126109999999997"/>
    <n v="0"/>
    <n v="0"/>
    <n v="0"/>
    <n v="4.0977509999999997"/>
    <n v="4.5724859999999996"/>
    <n v="4.6793839999999998"/>
    <n v="27.486979999999999"/>
    <n v="8.7974080000000008"/>
    <n v="17.194510000000001"/>
    <s v="NA"/>
    <s v="NA"/>
    <s v="NA"/>
    <s v="NA"/>
    <s v="NA"/>
    <s v="NA"/>
    <s v="NA"/>
    <s v="NA"/>
    <s v="NA"/>
    <s v="NA"/>
    <s v="NA"/>
    <s v="NA"/>
    <s v="NA"/>
    <s v="NA"/>
    <s v="NA"/>
    <b v="0"/>
    <n v="0"/>
    <b v="1"/>
    <n v="86.80395"/>
    <b v="0"/>
    <n v="0"/>
    <b v="1"/>
    <n v="9.8552750000000007"/>
    <b v="1"/>
    <n v="3.3407710000000002"/>
    <b v="0"/>
    <n v="0"/>
    <b v="0"/>
    <n v="0"/>
    <b v="0"/>
    <n v="0"/>
    <n v="61.290320000000001"/>
    <n v="11.11111"/>
    <n v="72.359819999999999"/>
    <n v="0"/>
    <n v="0"/>
    <n v="0"/>
    <n v="0"/>
    <n v="0"/>
    <n v="0"/>
    <n v="38.709679999999999"/>
    <n v="88.888890000000004"/>
    <n v="27.640180000000001"/>
    <n v="0"/>
    <n v="0"/>
    <n v="0"/>
    <n v="0"/>
    <n v="0"/>
    <n v="0"/>
    <n v="0"/>
    <n v="0"/>
    <n v="0"/>
    <n v="38.709679999999999"/>
    <n v="88.888890000000004"/>
    <n v="27.640180000000001"/>
    <n v="0"/>
    <n v="0"/>
    <n v="0"/>
    <n v="61.290320000000001"/>
    <n v="11.11111"/>
    <n v="72.359819999999999"/>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150"/>
    <n v="6"/>
    <n v="6"/>
    <n v="100"/>
    <n v="0"/>
    <n v="0"/>
    <n v="0"/>
    <n v="0"/>
    <n v="0"/>
    <n v="100"/>
    <n v="0"/>
    <n v="50"/>
    <n v="50"/>
    <n v="0"/>
    <s v="VSD"/>
    <s v="No"/>
    <s v="None"/>
    <s v="Air-cooled"/>
    <s v="Yes"/>
    <s v="Electronically Commutated"/>
    <b v="1"/>
    <n v="15"/>
    <n v="60"/>
    <s v="LED"/>
    <b v="0"/>
    <n v="0"/>
    <s v="NA"/>
    <b v="1"/>
    <n v="614"/>
    <n v="100"/>
    <s v="LED"/>
    <n v="1"/>
    <n v="0"/>
    <n v="3"/>
    <n v="0"/>
    <n v="0"/>
    <n v="0"/>
    <n v="0"/>
    <b v="1"/>
    <b v="0"/>
    <b v="0"/>
    <b v="0"/>
    <b v="0"/>
    <b v="0"/>
    <n v="244"/>
    <s v="N"/>
    <s v="E"/>
    <s v="G"/>
    <s v="G"/>
    <s v="G"/>
    <s v="N"/>
    <s v="N"/>
    <n v="0"/>
    <n v="0"/>
    <n v="1"/>
    <b v="1"/>
    <s v="S"/>
    <n v="100"/>
    <n v="0"/>
    <n v="1"/>
    <n v="0"/>
    <n v="0"/>
    <n v="0"/>
    <x v="0"/>
    <n v="0"/>
    <s v="N"/>
    <n v="0"/>
    <n v="0"/>
    <n v="0"/>
    <b v="0"/>
    <b v="0"/>
    <s v="None"/>
    <b v="0"/>
    <b v="0"/>
    <s v="None"/>
    <n v="3"/>
    <n v="1"/>
    <n v="0"/>
    <n v="0"/>
    <n v="2"/>
    <n v="1"/>
    <n v="0"/>
    <n v="0"/>
    <n v="0"/>
    <n v="0"/>
    <n v="60.969839999999998"/>
    <n v="61.866430000000001"/>
    <s v="actual"/>
    <n v="308995.20000000001"/>
    <n v="313539.09999999998"/>
    <n v="24232.5"/>
    <n v="22135.09"/>
    <n v="25172.41"/>
    <n v="24144.83"/>
    <n v="25705.17"/>
    <n v="25616.67"/>
    <n v="30126.44"/>
    <n v="29804.61"/>
    <n v="28011.32"/>
    <n v="24790.97"/>
    <n v="24477.82"/>
    <n v="24777.33"/>
    <n v="26408.3"/>
    <n v="23852.66"/>
    <n v="26408.3"/>
    <n v="25556.42"/>
    <n v="26408.3"/>
    <n v="25763.25"/>
    <n v="27528.63"/>
    <n v="27476.93"/>
    <n v="25763.25"/>
    <n v="26408.3"/>
    <n v="25556.42"/>
    <n v="26408.3"/>
    <n v="0.62832900000000003"/>
    <n v="0.69759099999999996"/>
    <s v="actual"/>
    <n v="3184.3739999999998"/>
    <n v="3535.3919999999998"/>
    <n v="361.9196"/>
    <n v="297.63580000000002"/>
    <n v="392.3793"/>
    <n v="338.44830000000002"/>
    <n v="201.94290000000001"/>
    <n v="179.78129999999999"/>
    <n v="178.93100000000001"/>
    <n v="179.44040000000001"/>
    <n v="191.69309999999999"/>
    <n v="294.15769999999998"/>
    <n v="243.75149999999999"/>
    <n v="324.29289999999997"/>
    <n v="407.65940000000001"/>
    <n v="345.53699999999998"/>
    <n v="345.83839999999998"/>
    <n v="290.50670000000002"/>
    <n v="257.37909999999999"/>
    <n v="212.93729999999999"/>
    <n v="195.39060000000001"/>
    <n v="198.7413"/>
    <n v="232.8741"/>
    <n v="292.89690000000002"/>
    <n v="353.33300000000003"/>
    <n v="402.29829999999998"/>
  </r>
  <r>
    <x v="474"/>
    <x v="3"/>
    <s v="core"/>
    <x v="8"/>
    <x v="1"/>
    <s v="&lt;20,001"/>
    <s v="rural"/>
    <n v="4"/>
    <n v="334.46519999999998"/>
    <n v="294998.3"/>
    <n v="294998.3"/>
    <n v="294998.3"/>
    <n v="2007"/>
    <n v="2007"/>
    <s v="2004-2013"/>
    <s v="F"/>
    <m/>
    <s v="Beauty / Barber"/>
    <m/>
    <s v="Other"/>
    <s v="Service"/>
    <s v="Other"/>
    <b v="0"/>
    <s v="Sales"/>
    <n v="84"/>
    <s v="Storage - Low Bay"/>
    <n v="16"/>
    <s v="NA"/>
    <n v="0"/>
    <n v="0"/>
    <n v="0"/>
    <n v="0"/>
    <n v="882"/>
    <n v="882"/>
    <n v="0"/>
    <x v="4"/>
    <n v="100"/>
    <n v="0"/>
    <n v="100"/>
    <n v="100"/>
    <n v="100"/>
    <n v="0"/>
    <n v="0"/>
    <n v="1"/>
    <n v="0"/>
    <n v="56"/>
    <s v="S"/>
    <n v="0"/>
    <n v="8960"/>
    <n v="151"/>
    <s v="8000+ HDD"/>
    <n v="0"/>
    <n v="100"/>
    <n v="1"/>
    <s v="No"/>
    <n v="65"/>
    <n v="65"/>
    <n v="168"/>
    <n v="65"/>
    <n v="1"/>
    <n v="1"/>
    <n v="0"/>
    <s v="60-79 Hrs/Wk"/>
    <n v="52"/>
    <b v="1"/>
    <b v="1"/>
    <b v="0"/>
    <b v="0"/>
    <b v="0"/>
    <b v="0"/>
    <b v="0"/>
    <b v="0"/>
    <b v="0"/>
    <s v="NA"/>
    <s v="NA"/>
    <s v="NA"/>
    <s v="NA"/>
    <s v="No"/>
    <s v="NA"/>
    <s v="NA"/>
    <s v="No"/>
    <s v="Yes"/>
    <s v="NA"/>
    <n v="50"/>
    <s v="No"/>
    <s v="No"/>
    <s v="NA"/>
    <s v="NA"/>
    <s v="No"/>
    <s v="No"/>
    <s v="NA"/>
    <s v="NA"/>
    <s v="No"/>
    <s v="No"/>
    <s v="NA"/>
    <s v="NA"/>
    <s v="No"/>
    <s v="No"/>
    <s v="NA"/>
    <s v="NA"/>
    <s v="No"/>
    <s v="No"/>
    <s v="NA"/>
    <s v="NA"/>
    <s v="No"/>
    <s v="No"/>
    <s v="NA"/>
    <s v="NA"/>
    <s v="No"/>
    <s v="NA"/>
    <s v="NA"/>
    <n v="10"/>
    <n v="581.24329999999998"/>
    <n v="25"/>
    <n v="0"/>
    <n v="0"/>
    <n v="100"/>
    <n v="0"/>
    <n v="0"/>
    <n v="0"/>
    <n v="0"/>
    <n v="0"/>
    <n v="100"/>
    <n v="0"/>
    <n v="0"/>
    <n v="0"/>
    <n v="0"/>
    <n v="145.3108"/>
    <n v="0"/>
    <n v="100"/>
    <n v="0"/>
    <s v="S"/>
    <n v="5"/>
    <s v="Age of Building"/>
    <n v="0"/>
    <n v="0"/>
    <n v="0"/>
    <n v="100"/>
    <n v="100"/>
    <n v="0"/>
    <n v="0"/>
    <n v="0"/>
    <n v="0"/>
    <n v="882"/>
    <n v="100"/>
    <n v="0"/>
    <n v="0"/>
    <n v="0"/>
    <b v="0"/>
    <n v="0"/>
    <n v="100"/>
    <n v="0"/>
    <n v="0"/>
    <n v="0"/>
    <n v="1.780524"/>
    <n v="1.780524"/>
    <s v="NA"/>
    <n v="0"/>
    <n v="2.360017"/>
    <n v="1570.422"/>
    <s v="NA"/>
    <n v="0"/>
    <n v="2081.5349999999999"/>
    <n v="7.7013030000000002"/>
    <n v="10"/>
    <s v="Y"/>
    <n v="75"/>
    <n v="0"/>
    <n v="0"/>
    <n v="0"/>
    <n v="48.960059999999999"/>
    <n v="41.187609999999999"/>
    <n v="72.017210000000006"/>
    <n v="0"/>
    <n v="0"/>
    <n v="0"/>
    <n v="10.132"/>
    <n v="20.456479999999999"/>
    <n v="8.2906639999999996"/>
    <n v="0"/>
    <n v="0"/>
    <n v="0"/>
    <n v="5.4459489999999997"/>
    <n v="2.557061"/>
    <n v="7.3680409999999998"/>
    <n v="0"/>
    <n v="0"/>
    <n v="0"/>
    <n v="35.462000000000003"/>
    <n v="35.798850000000002"/>
    <n v="12.32408"/>
    <n v="0"/>
    <n v="0"/>
    <n v="0"/>
    <n v="100"/>
    <n v="100"/>
    <n v="100"/>
    <n v="0"/>
    <n v="0"/>
    <n v="0"/>
    <n v="100"/>
    <n v="100"/>
    <n v="100"/>
    <n v="0"/>
    <n v="0"/>
    <n v="0"/>
    <n v="0"/>
    <n v="0"/>
    <n v="0"/>
    <n v="100"/>
    <n v="100"/>
    <n v="100"/>
    <n v="0"/>
    <n v="0"/>
    <n v="0"/>
    <n v="0"/>
    <n v="0"/>
    <n v="0"/>
    <n v="0"/>
    <n v="0"/>
    <n v="0"/>
    <n v="0"/>
    <n v="0"/>
    <n v="0"/>
    <n v="0"/>
    <n v="0"/>
    <n v="0"/>
    <n v="100"/>
    <n v="100"/>
    <n v="100"/>
    <n v="0"/>
    <n v="0"/>
    <n v="0"/>
    <n v="100"/>
    <n v="100"/>
    <n v="100"/>
    <n v="0"/>
    <n v="0"/>
    <n v="0"/>
    <n v="0"/>
    <n v="0"/>
    <n v="0"/>
    <s v="NA"/>
    <s v="NA"/>
    <s v="NA"/>
    <s v="NA"/>
    <s v="NA"/>
    <s v="NA"/>
    <s v="NA"/>
    <s v="NA"/>
    <s v="NA"/>
    <s v="NA"/>
    <s v="NA"/>
    <s v="NA"/>
    <n v="0"/>
    <n v="0"/>
    <n v="0"/>
    <n v="48.960059999999999"/>
    <n v="41.187609999999999"/>
    <n v="72.017210000000006"/>
    <n v="0"/>
    <n v="0"/>
    <n v="0"/>
    <n v="0"/>
    <n v="0"/>
    <n v="0"/>
    <n v="51.039940000000001"/>
    <n v="58.812390000000001"/>
    <n v="27.982790000000001"/>
    <s v="NA"/>
    <s v="NA"/>
    <s v="NA"/>
    <s v="NA"/>
    <s v="NA"/>
    <s v="NA"/>
    <s v="NA"/>
    <s v="NA"/>
    <s v="NA"/>
    <s v="NA"/>
    <s v="NA"/>
    <s v="NA"/>
    <s v="NA"/>
    <s v="NA"/>
    <s v="NA"/>
    <b v="0"/>
    <n v="0"/>
    <b v="0"/>
    <n v="0"/>
    <b v="0"/>
    <n v="0"/>
    <b v="0"/>
    <n v="0"/>
    <b v="1"/>
    <n v="100"/>
    <b v="0"/>
    <n v="0"/>
    <b v="0"/>
    <n v="0"/>
    <b v="0"/>
    <n v="0"/>
    <n v="11.529949999999999"/>
    <n v="40"/>
    <n v="3.2392430000000001"/>
    <n v="88.470050000000001"/>
    <n v="60"/>
    <n v="96.760760000000005"/>
    <n v="0"/>
    <n v="0"/>
    <n v="0"/>
    <n v="0"/>
    <n v="0"/>
    <n v="0"/>
    <n v="0"/>
    <n v="0"/>
    <n v="0"/>
    <n v="0"/>
    <n v="0"/>
    <n v="0"/>
    <n v="0"/>
    <n v="0"/>
    <n v="0"/>
    <n v="0"/>
    <n v="0"/>
    <n v="0"/>
    <n v="0"/>
    <n v="0"/>
    <n v="0"/>
    <n v="88.470050000000001"/>
    <n v="60"/>
    <n v="96.760760000000005"/>
    <n v="0"/>
    <n v="0"/>
    <n v="0"/>
    <n v="11.529949999999999"/>
    <n v="40"/>
    <n v="3.2392430000000001"/>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5-9 Years"/>
    <s v="None"/>
    <s v="NA"/>
    <s v="NA"/>
    <s v="NA"/>
    <s v="NA"/>
    <s v="NA"/>
    <s v="NA"/>
    <s v="NA"/>
    <s v="NA"/>
    <s v="NA"/>
    <s v="NA"/>
    <s v="NA"/>
    <s v="Unknown"/>
    <s v="5-9 Years"/>
    <s v="None"/>
    <s v="NA"/>
    <s v="NA"/>
    <s v="NA"/>
    <s v="NA"/>
    <s v="NA"/>
    <s v="NA"/>
    <s v="NA"/>
    <s v="NA"/>
    <b v="0"/>
    <b v="0"/>
    <b v="0"/>
    <b v="0"/>
    <b v="0"/>
    <b v="0"/>
    <b v="0"/>
    <b v="0"/>
    <b v="0"/>
    <b v="0"/>
    <b v="0"/>
    <n v="3.9326979999999998"/>
    <s v="NA"/>
    <s v="NA"/>
    <n v="0"/>
    <n v="0"/>
    <n v="0"/>
    <n v="0"/>
    <n v="0"/>
    <n v="0"/>
    <n v="0"/>
    <n v="0"/>
    <s v="NA"/>
    <s v="NA"/>
    <s v="NA"/>
    <s v="NA"/>
    <s v="NA"/>
    <s v="NA"/>
    <s v="NA"/>
    <s v="NA"/>
    <s v="NA"/>
    <s v="NA"/>
    <s v="NA"/>
    <s v="NA"/>
    <s v="NA"/>
    <s v="NA"/>
    <s v="NA"/>
    <s v="NA"/>
    <s v="NA"/>
    <s v="NA"/>
    <s v="NA"/>
    <s v="NA"/>
    <n v="0"/>
    <n v="0"/>
    <n v="0"/>
    <n v="0"/>
    <n v="0"/>
    <n v="0"/>
    <n v="0"/>
    <b v="0"/>
    <b v="0"/>
    <b v="0"/>
    <b v="0"/>
    <b v="0"/>
    <b v="0"/>
    <n v="0"/>
    <s v="N"/>
    <s v="N"/>
    <s v="N"/>
    <s v="N"/>
    <s v="N"/>
    <s v="N"/>
    <s v="N"/>
    <n v="0"/>
    <n v="0"/>
    <n v="0"/>
    <s v="NA"/>
    <s v="NA"/>
    <s v="NA"/>
    <s v="NA"/>
    <s v="NA"/>
    <n v="0"/>
    <n v="0"/>
    <n v="0"/>
    <x v="1"/>
    <s v="NA"/>
    <s v="NA"/>
    <n v="0"/>
    <n v="0"/>
    <n v="0"/>
    <s v="NA"/>
    <s v="NA"/>
    <s v="NA"/>
    <s v="NA"/>
    <s v="NA"/>
    <s v="NA"/>
    <n v="0"/>
    <n v="0"/>
    <n v="0"/>
    <n v="0"/>
    <n v="0"/>
    <n v="2"/>
    <n v="0"/>
    <n v="0"/>
    <n v="0"/>
    <n v="0"/>
    <n v="15.04158"/>
    <n v="83.930009999999996"/>
    <s v="model"/>
    <n v="13266.67"/>
    <n v="74026.27"/>
    <s v="NA"/>
    <s v="NA"/>
    <s v="NA"/>
    <s v="NA"/>
    <s v="NA"/>
    <s v="NA"/>
    <s v="NA"/>
    <s v="NA"/>
    <s v="NA"/>
    <s v="NA"/>
    <s v="NA"/>
    <s v="NA"/>
    <s v="NA"/>
    <s v="NA"/>
    <s v="NA"/>
    <s v="NA"/>
    <s v="NA"/>
    <s v="NA"/>
    <s v="NA"/>
    <s v="NA"/>
    <s v="NA"/>
    <s v="NA"/>
    <s v="NA"/>
    <s v="NA"/>
    <n v="0.34929900000000003"/>
    <n v="1.8058559999999999"/>
    <s v="model"/>
    <n v="308.08170000000001"/>
    <n v="1592.7650000000001"/>
    <s v="NA"/>
    <s v="NA"/>
    <s v="NA"/>
    <s v="NA"/>
    <s v="NA"/>
    <s v="NA"/>
    <s v="NA"/>
    <s v="NA"/>
    <s v="NA"/>
    <s v="NA"/>
    <s v="NA"/>
    <s v="NA"/>
    <s v="NA"/>
    <s v="NA"/>
    <s v="NA"/>
    <s v="NA"/>
    <s v="NA"/>
    <s v="NA"/>
    <s v="NA"/>
    <s v="NA"/>
    <s v="NA"/>
    <s v="NA"/>
    <s v="NA"/>
    <s v="NA"/>
  </r>
  <r>
    <x v="475"/>
    <x v="3"/>
    <s v="core"/>
    <x v="8"/>
    <x v="1"/>
    <s v="20,001-100,000"/>
    <s v="rural"/>
    <n v="5"/>
    <n v="177.28460000000001"/>
    <n v="5120864"/>
    <n v="5120864"/>
    <n v="5120864"/>
    <n v="2004"/>
    <n v="2004"/>
    <s v="2004-2013"/>
    <s v="F"/>
    <m/>
    <s v="Department Store"/>
    <m/>
    <s v="Dry Goods Retail"/>
    <s v="Mercantile - Retail"/>
    <s v="High End"/>
    <b v="0"/>
    <s v="Sales"/>
    <n v="92"/>
    <s v="Storage - Low Bay"/>
    <n v="5"/>
    <s v="Office"/>
    <n v="3"/>
    <n v="0"/>
    <n v="0"/>
    <n v="0"/>
    <n v="28885"/>
    <n v="28885"/>
    <n v="0"/>
    <x v="1"/>
    <n v="100"/>
    <n v="0"/>
    <n v="100"/>
    <n v="100"/>
    <n v="100"/>
    <n v="0"/>
    <n v="0"/>
    <n v="1"/>
    <n v="0"/>
    <n v="302"/>
    <s v="S"/>
    <n v="0"/>
    <n v="8960"/>
    <n v="151"/>
    <s v="8000+ HDD"/>
    <n v="0"/>
    <n v="100"/>
    <n v="1"/>
    <s v="No"/>
    <n v="98.5"/>
    <n v="111"/>
    <n v="168"/>
    <n v="111"/>
    <n v="1"/>
    <n v="1"/>
    <n v="0"/>
    <s v="80-119 Hrs/Wk"/>
    <n v="52"/>
    <b v="1"/>
    <b v="1"/>
    <b v="0"/>
    <b v="0"/>
    <b v="0"/>
    <b v="0"/>
    <b v="0"/>
    <b v="0"/>
    <b v="0"/>
    <s v="NA"/>
    <s v="NA"/>
    <s v="NA"/>
    <s v="NA"/>
    <s v="No"/>
    <s v="NA"/>
    <s v="NA"/>
    <s v="Yes"/>
    <s v="No"/>
    <s v="NA"/>
    <s v="NA"/>
    <s v="Yes"/>
    <s v="No"/>
    <s v="NA"/>
    <s v="NA"/>
    <s v="No"/>
    <s v="No"/>
    <s v="NA"/>
    <s v="NA"/>
    <s v="No"/>
    <s v="No"/>
    <s v="NA"/>
    <s v="NA"/>
    <s v="No"/>
    <s v="No"/>
    <s v="NA"/>
    <s v="NA"/>
    <s v="No"/>
    <s v="No"/>
    <s v="NA"/>
    <s v="NA"/>
    <s v="No"/>
    <s v="No"/>
    <s v="NA"/>
    <s v="NA"/>
    <s v="No"/>
    <n v="767"/>
    <n v="0"/>
    <n v="16"/>
    <n v="12272"/>
    <n v="15"/>
    <n v="23"/>
    <n v="0"/>
    <n v="27"/>
    <n v="0"/>
    <n v="0"/>
    <n v="27"/>
    <n v="23"/>
    <n v="0"/>
    <n v="46"/>
    <n v="0"/>
    <n v="54"/>
    <n v="0"/>
    <n v="0"/>
    <n v="1840.8"/>
    <n v="0"/>
    <n v="100"/>
    <n v="0"/>
    <s v="S"/>
    <n v="0"/>
    <s v="Age of Building"/>
    <n v="0"/>
    <n v="0"/>
    <n v="100"/>
    <n v="0"/>
    <n v="100"/>
    <n v="0"/>
    <n v="0"/>
    <n v="0"/>
    <n v="0"/>
    <n v="28885"/>
    <n v="100"/>
    <n v="0"/>
    <n v="0"/>
    <n v="0"/>
    <b v="0"/>
    <n v="0"/>
    <n v="100"/>
    <n v="0"/>
    <n v="0"/>
    <n v="0"/>
    <n v="1.367923"/>
    <n v="1.367923"/>
    <s v="NA"/>
    <n v="0"/>
    <n v="0.57247499999999996"/>
    <n v="39512.46"/>
    <s v="NA"/>
    <n v="0"/>
    <n v="16535.939999999999"/>
    <n v="11.08201"/>
    <n v="11.4162"/>
    <s v="Y"/>
    <n v="100"/>
    <n v="0"/>
    <n v="0"/>
    <n v="0"/>
    <n v="100"/>
    <n v="100"/>
    <n v="100"/>
    <n v="0"/>
    <n v="0"/>
    <n v="0"/>
    <n v="0"/>
    <n v="0"/>
    <n v="0"/>
    <n v="0"/>
    <n v="0"/>
    <n v="0"/>
    <n v="0"/>
    <n v="0"/>
    <n v="0"/>
    <n v="0"/>
    <n v="0"/>
    <n v="0"/>
    <n v="0"/>
    <n v="0"/>
    <n v="0"/>
    <n v="0"/>
    <n v="0"/>
    <n v="0"/>
    <n v="100"/>
    <n v="100"/>
    <n v="100"/>
    <n v="0"/>
    <n v="0"/>
    <n v="0"/>
    <s v="NA"/>
    <s v="NA"/>
    <s v="NA"/>
    <s v="NA"/>
    <s v="NA"/>
    <s v="NA"/>
    <s v="NA"/>
    <s v="NA"/>
    <s v="NA"/>
    <s v="NA"/>
    <s v="NA"/>
    <s v="NA"/>
    <s v="NA"/>
    <s v="NA"/>
    <s v="NA"/>
    <s v="NA"/>
    <s v="NA"/>
    <s v="NA"/>
    <s v="NA"/>
    <s v="NA"/>
    <s v="NA"/>
    <s v="NA"/>
    <s v="NA"/>
    <s v="NA"/>
    <s v="NA"/>
    <s v="NA"/>
    <s v="NA"/>
    <s v="NA"/>
    <s v="NA"/>
    <s v="NA"/>
    <n v="0"/>
    <n v="0"/>
    <n v="0"/>
    <n v="23.820260000000001"/>
    <n v="31.92775"/>
    <n v="23.820260000000001"/>
    <n v="76.179739999999995"/>
    <n v="68.072249999999997"/>
    <n v="76.179739999999995"/>
    <n v="0"/>
    <n v="0"/>
    <n v="0"/>
    <s v="NA"/>
    <s v="NA"/>
    <s v="NA"/>
    <s v="NA"/>
    <s v="NA"/>
    <s v="NA"/>
    <s v="NA"/>
    <s v="NA"/>
    <s v="NA"/>
    <s v="NA"/>
    <s v="NA"/>
    <s v="NA"/>
    <n v="0"/>
    <n v="0"/>
    <n v="0"/>
    <n v="100"/>
    <n v="100"/>
    <n v="100"/>
    <n v="0"/>
    <n v="0"/>
    <n v="0"/>
    <n v="0"/>
    <n v="0"/>
    <n v="0"/>
    <n v="0"/>
    <n v="0"/>
    <n v="0"/>
    <s v="NA"/>
    <s v="NA"/>
    <s v="NA"/>
    <s v="NA"/>
    <s v="NA"/>
    <s v="NA"/>
    <s v="NA"/>
    <s v="NA"/>
    <s v="NA"/>
    <s v="NA"/>
    <s v="NA"/>
    <s v="NA"/>
    <s v="NA"/>
    <s v="NA"/>
    <s v="NA"/>
    <b v="0"/>
    <n v="0"/>
    <b v="1"/>
    <n v="97.546989999999994"/>
    <b v="0"/>
    <n v="0"/>
    <b v="0"/>
    <n v="0"/>
    <b v="1"/>
    <n v="2.4530080000000001"/>
    <b v="0"/>
    <n v="0"/>
    <b v="0"/>
    <n v="0"/>
    <b v="0"/>
    <n v="0"/>
    <n v="21.831230000000001"/>
    <n v="50"/>
    <n v="21.908200000000001"/>
    <n v="77.279790000000006"/>
    <n v="31.578949999999999"/>
    <n v="77.552250000000001"/>
    <n v="0"/>
    <n v="0"/>
    <n v="0"/>
    <n v="0.88897300000000001"/>
    <n v="18.421050000000001"/>
    <n v="0.539551"/>
    <n v="0"/>
    <n v="0"/>
    <n v="0"/>
    <n v="0"/>
    <n v="0"/>
    <n v="0"/>
    <n v="0"/>
    <n v="0"/>
    <n v="0"/>
    <n v="0.88897300000000001"/>
    <n v="18.421050000000001"/>
    <n v="0.539551"/>
    <n v="0"/>
    <n v="0"/>
    <n v="0"/>
    <n v="99.11103"/>
    <n v="81.578950000000006"/>
    <n v="99.460449999999994"/>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1"/>
    <b v="1"/>
    <n v="51.18"/>
    <n v="10"/>
    <n v="10"/>
    <n v="100"/>
    <n v="0"/>
    <n v="0"/>
    <n v="0"/>
    <n v="0"/>
    <n v="100"/>
    <n v="0"/>
    <n v="0"/>
    <s v="NA"/>
    <s v="NA"/>
    <s v="NA"/>
    <s v="NA"/>
    <s v="NA"/>
    <s v="NA"/>
    <s v="NA"/>
    <s v="NA"/>
    <s v="NA"/>
    <s v="NA"/>
    <s v="NA"/>
    <s v="NA"/>
    <s v="NA"/>
    <s v="NA"/>
    <s v="NA"/>
    <s v="NA"/>
    <s v="NA"/>
    <s v="NA"/>
    <s v="NA"/>
    <s v="NA"/>
    <n v="1"/>
    <n v="1"/>
    <n v="0"/>
    <n v="0"/>
    <n v="0"/>
    <n v="0"/>
    <n v="0"/>
    <b v="0"/>
    <b v="0"/>
    <b v="0"/>
    <b v="0"/>
    <b v="0"/>
    <b v="0"/>
    <n v="0"/>
    <s v="N"/>
    <s v="N"/>
    <s v="N"/>
    <s v="N"/>
    <s v="N"/>
    <s v="N"/>
    <s v="N"/>
    <n v="0"/>
    <n v="0"/>
    <n v="0"/>
    <b v="0"/>
    <s v="N"/>
    <n v="0"/>
    <n v="0"/>
    <n v="0"/>
    <n v="0"/>
    <n v="0"/>
    <n v="0"/>
    <x v="0"/>
    <n v="0"/>
    <s v="N"/>
    <n v="0"/>
    <n v="0"/>
    <n v="0"/>
    <b v="0"/>
    <b v="0"/>
    <s v="None"/>
    <b v="0"/>
    <b v="0"/>
    <s v="None"/>
    <n v="7"/>
    <n v="5"/>
    <n v="0"/>
    <n v="0"/>
    <n v="2"/>
    <n v="1"/>
    <n v="0"/>
    <n v="0"/>
    <n v="0"/>
    <n v="0"/>
    <n v="11.36567"/>
    <n v="12.019780000000001"/>
    <s v="actual"/>
    <n v="328297.3"/>
    <n v="347191.2"/>
    <n v="25520.44"/>
    <n v="23034.48"/>
    <n v="24950.34"/>
    <n v="25373.279999999999"/>
    <n v="28090.17"/>
    <n v="29000.83"/>
    <n v="32870.449999999997"/>
    <n v="31999.26"/>
    <n v="29554.29"/>
    <n v="26928.28"/>
    <n v="24505.03"/>
    <n v="26470.45"/>
    <n v="29295.91"/>
    <n v="26460.82"/>
    <n v="29295.91"/>
    <n v="28350.880000000001"/>
    <n v="29295.91"/>
    <n v="28530.13"/>
    <n v="30266.83"/>
    <n v="30222.02"/>
    <n v="28530.13"/>
    <n v="29295.91"/>
    <n v="28350.880000000001"/>
    <n v="29295.91"/>
    <n v="5.8111000000000003E-2"/>
    <n v="0.116953"/>
    <s v="actual"/>
    <n v="1678.546"/>
    <n v="3378.18"/>
    <n v="556.20910000000003"/>
    <n v="266.2414"/>
    <n v="188.44829999999999"/>
    <n v="60.69397"/>
    <n v="4.375"/>
    <n v="0"/>
    <n v="0.16128999999999999"/>
    <n v="0.83870999999999996"/>
    <n v="0"/>
    <n v="23.965520000000001"/>
    <n v="150.04730000000001"/>
    <n v="427.56560000000002"/>
    <n v="528.59479999999996"/>
    <n v="426.41989999999998"/>
    <n v="389.471"/>
    <n v="277.49340000000001"/>
    <n v="190.3997"/>
    <n v="102.9289"/>
    <n v="50.898919999999997"/>
    <n v="58.439509999999999"/>
    <n v="147.7954"/>
    <n v="270.32979999999998"/>
    <n v="418.8793"/>
    <n v="516.52980000000002"/>
  </r>
  <r>
    <x v="476"/>
    <x v="3"/>
    <s v="core"/>
    <x v="8"/>
    <x v="0"/>
    <s v="20,001-100,000"/>
    <s v="rural"/>
    <n v="8"/>
    <n v="118.5791"/>
    <n v="3901608"/>
    <n v="3901608"/>
    <n v="3901608"/>
    <n v="1996"/>
    <n v="1996"/>
    <s v="1981-2003"/>
    <s v="F"/>
    <m/>
    <s v="Elecronics/appliances"/>
    <m/>
    <s v="Dry Goods Retail"/>
    <s v="Mercantile - Retail"/>
    <s v="Big Box"/>
    <b v="0"/>
    <s v="Sales"/>
    <n v="82"/>
    <s v="Warehouse - High Bay"/>
    <n v="9.5"/>
    <s v="Other"/>
    <n v="4.5"/>
    <n v="1"/>
    <n v="0"/>
    <n v="0"/>
    <n v="32903"/>
    <n v="32903"/>
    <n v="0"/>
    <x v="1"/>
    <n v="100"/>
    <n v="0"/>
    <n v="100"/>
    <n v="100"/>
    <n v="0"/>
    <n v="0"/>
    <n v="0"/>
    <n v="1"/>
    <n v="0"/>
    <n v="108"/>
    <s v="S"/>
    <n v="0"/>
    <n v="7562"/>
    <n v="298"/>
    <s v="6000-8000 HDD"/>
    <n v="0"/>
    <n v="100"/>
    <n v="1"/>
    <s v="No"/>
    <n v="74"/>
    <n v="98"/>
    <n v="74"/>
    <n v="74"/>
    <n v="1"/>
    <n v="1"/>
    <n v="0"/>
    <s v="60-79 Hrs/Wk"/>
    <n v="52"/>
    <b v="1"/>
    <b v="1"/>
    <b v="0"/>
    <b v="0"/>
    <b v="0"/>
    <b v="0"/>
    <b v="0"/>
    <b v="0"/>
    <b v="0"/>
    <s v="NA"/>
    <s v="NA"/>
    <s v="NA"/>
    <s v="NA"/>
    <s v="No"/>
    <s v="NA"/>
    <s v="NA"/>
    <s v="No"/>
    <s v="No"/>
    <s v="NA"/>
    <s v="NA"/>
    <s v="No"/>
    <s v="No"/>
    <s v="NA"/>
    <s v="NA"/>
    <s v="No"/>
    <s v="Yes"/>
    <n v="1"/>
    <n v="0"/>
    <s v="No"/>
    <s v="No"/>
    <s v="NA"/>
    <s v="NA"/>
    <s v="No"/>
    <s v="No"/>
    <s v="NA"/>
    <s v="NA"/>
    <s v="No"/>
    <s v="No"/>
    <s v="NA"/>
    <s v="NA"/>
    <s v="No"/>
    <s v="No"/>
    <s v="NA"/>
    <s v="NA"/>
    <s v="No"/>
    <n v="733"/>
    <n v="0"/>
    <n v="25"/>
    <n v="18325"/>
    <n v="5"/>
    <n v="0"/>
    <n v="0"/>
    <n v="100"/>
    <n v="0"/>
    <n v="0"/>
    <n v="0"/>
    <n v="0"/>
    <n v="0"/>
    <n v="100"/>
    <n v="0"/>
    <n v="0"/>
    <n v="0"/>
    <n v="0"/>
    <n v="916.25"/>
    <n v="0"/>
    <n v="100"/>
    <n v="0"/>
    <s v="S"/>
    <n v="0"/>
    <s v="Age of Building"/>
    <n v="100"/>
    <n v="0"/>
    <n v="0"/>
    <n v="0"/>
    <n v="100"/>
    <n v="0"/>
    <n v="0"/>
    <n v="0"/>
    <n v="0"/>
    <n v="32403"/>
    <n v="100"/>
    <n v="0"/>
    <n v="0"/>
    <n v="0"/>
    <b v="0"/>
    <n v="0"/>
    <n v="100"/>
    <n v="0"/>
    <n v="0"/>
    <n v="0"/>
    <n v="2.675802"/>
    <n v="2.675802"/>
    <s v="NA"/>
    <n v="0"/>
    <n v="0.12551999999999999"/>
    <n v="88041.93"/>
    <s v="NA"/>
    <n v="0"/>
    <n v="4130"/>
    <n v="16.230039999999999"/>
    <n v="24.84676"/>
    <s v="Y"/>
    <n v="10"/>
    <n v="0"/>
    <n v="0"/>
    <n v="0"/>
    <n v="31.416309999999999"/>
    <n v="77.188879999999997"/>
    <n v="33.245399999999997"/>
    <n v="0"/>
    <n v="0"/>
    <n v="0"/>
    <n v="0"/>
    <n v="0"/>
    <n v="0"/>
    <n v="0"/>
    <n v="0"/>
    <n v="0"/>
    <n v="68.583690000000004"/>
    <n v="22.811119999999999"/>
    <n v="66.754599999999996"/>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68.583690000000004"/>
    <n v="22.811119999999999"/>
    <n v="66.754599999999996"/>
    <n v="1.0277689999999999"/>
    <n v="2.5251960000000002"/>
    <n v="1.087607"/>
    <n v="0"/>
    <n v="0"/>
    <n v="0"/>
    <n v="30.388539999999999"/>
    <n v="74.663690000000003"/>
    <n v="32.157789999999999"/>
    <n v="0"/>
    <n v="0"/>
    <n v="0"/>
    <n v="0"/>
    <n v="0"/>
    <n v="0"/>
    <n v="0"/>
    <n v="0"/>
    <n v="0"/>
    <n v="0"/>
    <n v="0"/>
    <n v="0"/>
    <n v="100"/>
    <n v="100"/>
    <n v="100"/>
    <n v="0"/>
    <n v="0"/>
    <n v="0"/>
    <b v="0"/>
    <n v="0"/>
    <b v="1"/>
    <n v="100"/>
    <b v="0"/>
    <n v="0"/>
    <b v="0"/>
    <n v="0"/>
    <b v="0"/>
    <n v="0"/>
    <b v="0"/>
    <n v="0"/>
    <b v="0"/>
    <n v="0"/>
    <b v="0"/>
    <n v="0"/>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309280000000001"/>
    <n v="98.969070000000002"/>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0"/>
    <b v="0"/>
    <n v="146.70930000000001"/>
    <n v="15"/>
    <n v="15"/>
    <n v="100"/>
    <n v="0"/>
    <n v="0"/>
    <n v="0"/>
    <n v="0"/>
    <n v="0"/>
    <n v="100"/>
    <n v="0"/>
    <s v="NA"/>
    <s v="NA"/>
    <s v="NA"/>
    <s v="NA"/>
    <s v="NA"/>
    <s v="NA"/>
    <s v="NA"/>
    <s v="NA"/>
    <s v="NA"/>
    <s v="NA"/>
    <s v="NA"/>
    <s v="NA"/>
    <s v="NA"/>
    <s v="NA"/>
    <s v="NA"/>
    <s v="NA"/>
    <s v="NA"/>
    <s v="NA"/>
    <s v="NA"/>
    <s v="NA"/>
    <n v="1"/>
    <n v="1"/>
    <n v="2"/>
    <n v="0"/>
    <n v="0"/>
    <n v="0"/>
    <n v="0"/>
    <b v="0"/>
    <b v="0"/>
    <b v="0"/>
    <b v="0"/>
    <b v="0"/>
    <b v="0"/>
    <n v="0"/>
    <s v="NA"/>
    <s v="NA"/>
    <s v="NA"/>
    <s v="NA"/>
    <s v="NA"/>
    <s v="NA"/>
    <s v="NA"/>
    <n v="0"/>
    <n v="0"/>
    <n v="0"/>
    <s v="NA"/>
    <s v="NA"/>
    <s v="NA"/>
    <s v="NA"/>
    <s v="NA"/>
    <n v="0"/>
    <n v="0"/>
    <n v="0"/>
    <x v="1"/>
    <s v="NA"/>
    <s v="NA"/>
    <n v="0"/>
    <n v="0"/>
    <n v="0"/>
    <s v="NA"/>
    <s v="NA"/>
    <s v="NA"/>
    <s v="NA"/>
    <s v="NA"/>
    <s v="NA"/>
    <n v="0"/>
    <n v="10"/>
    <n v="23"/>
    <n v="0"/>
    <n v="5"/>
    <n v="90"/>
    <n v="0"/>
    <n v="0"/>
    <n v="0"/>
    <n v="0"/>
    <n v="12.48203"/>
    <n v="13.05402"/>
    <s v="model"/>
    <n v="410696.4"/>
    <n v="429516.6"/>
    <s v="NA"/>
    <s v="NA"/>
    <s v="NA"/>
    <s v="NA"/>
    <s v="NA"/>
    <s v="NA"/>
    <s v="NA"/>
    <s v="NA"/>
    <s v="NA"/>
    <s v="NA"/>
    <s v="NA"/>
    <s v="NA"/>
    <s v="NA"/>
    <s v="NA"/>
    <s v="NA"/>
    <s v="NA"/>
    <s v="NA"/>
    <s v="NA"/>
    <s v="NA"/>
    <s v="NA"/>
    <s v="NA"/>
    <s v="NA"/>
    <s v="NA"/>
    <s v="NA"/>
    <n v="0.29301100000000002"/>
    <n v="0.31320700000000001"/>
    <s v="model"/>
    <n v="9640.93"/>
    <n v="10305.44"/>
    <s v="NA"/>
    <s v="NA"/>
    <s v="NA"/>
    <s v="NA"/>
    <s v="NA"/>
    <s v="NA"/>
    <s v="NA"/>
    <s v="NA"/>
    <s v="NA"/>
    <s v="NA"/>
    <s v="NA"/>
    <s v="NA"/>
    <s v="NA"/>
    <s v="NA"/>
    <s v="NA"/>
    <s v="NA"/>
    <s v="NA"/>
    <s v="NA"/>
    <s v="NA"/>
    <s v="NA"/>
    <s v="NA"/>
    <s v="NA"/>
    <s v="NA"/>
    <s v="NA"/>
  </r>
  <r>
    <x v="477"/>
    <x v="3"/>
    <s v="core"/>
    <x v="8"/>
    <x v="0"/>
    <s v="100,001+"/>
    <s v="rural"/>
    <n v="9"/>
    <n v="11.7918"/>
    <n v="1214556"/>
    <n v="1214556"/>
    <n v="1214556"/>
    <n v="2003"/>
    <n v="2003"/>
    <s v="1981-2003"/>
    <s v="F"/>
    <m/>
    <s v="Hardware"/>
    <m/>
    <s v="Dry Goods Retail"/>
    <s v="Mercantile - Retail"/>
    <s v="Small Box"/>
    <b v="0"/>
    <s v="Sales"/>
    <n v="97"/>
    <s v="Assembly / Recreation"/>
    <n v="2"/>
    <s v="Office"/>
    <n v="1"/>
    <n v="0"/>
    <n v="0"/>
    <n v="0"/>
    <n v="103000"/>
    <n v="103000"/>
    <n v="0"/>
    <x v="3"/>
    <n v="100"/>
    <n v="0"/>
    <n v="100"/>
    <n v="100"/>
    <n v="100"/>
    <n v="0"/>
    <n v="0"/>
    <n v="1"/>
    <n v="0"/>
    <n v="400"/>
    <s v="S"/>
    <n v="0"/>
    <n v="8960"/>
    <n v="151"/>
    <s v="8000+ HDD"/>
    <n v="100"/>
    <n v="0"/>
    <n v="0"/>
    <s v="No"/>
    <n v="126"/>
    <n v="126"/>
    <n v="126"/>
    <n v="126"/>
    <n v="1"/>
    <n v="1"/>
    <n v="0"/>
    <s v="120-168 Hrs/Wk"/>
    <n v="52"/>
    <b v="1"/>
    <b v="1"/>
    <b v="0"/>
    <b v="0"/>
    <b v="0"/>
    <b v="0"/>
    <b v="0"/>
    <b v="0"/>
    <b v="0"/>
    <s v="NA"/>
    <s v="NA"/>
    <s v="NA"/>
    <s v="NA"/>
    <s v="No"/>
    <s v="NA"/>
    <s v="NA"/>
    <s v="No"/>
    <s v="Yes"/>
    <n v="3"/>
    <n v="100"/>
    <s v="No"/>
    <s v="No"/>
    <s v="NA"/>
    <s v="NA"/>
    <s v="No"/>
    <s v="No"/>
    <s v="NA"/>
    <s v="NA"/>
    <s v="No"/>
    <s v="No"/>
    <s v="NA"/>
    <s v="NA"/>
    <s v="No"/>
    <s v="No"/>
    <s v="NA"/>
    <s v="NA"/>
    <s v="No"/>
    <s v="No"/>
    <s v="NA"/>
    <s v="NA"/>
    <s v="No"/>
    <s v="No"/>
    <s v="NA"/>
    <s v="NA"/>
    <s v="No"/>
    <n v="1350"/>
    <n v="0"/>
    <n v="25"/>
    <n v="33750"/>
    <n v="5"/>
    <n v="0"/>
    <n v="0"/>
    <n v="0"/>
    <n v="0"/>
    <n v="0"/>
    <n v="100"/>
    <n v="0"/>
    <n v="0"/>
    <n v="100"/>
    <n v="0"/>
    <n v="0"/>
    <n v="0"/>
    <n v="0"/>
    <n v="1687.5"/>
    <n v="0"/>
    <n v="100"/>
    <n v="0"/>
    <s v="S"/>
    <n v="0"/>
    <s v="Age of Building"/>
    <n v="100"/>
    <n v="0"/>
    <n v="0"/>
    <n v="0"/>
    <n v="0"/>
    <n v="100"/>
    <n v="0"/>
    <n v="0"/>
    <n v="0"/>
    <n v="100000"/>
    <n v="100"/>
    <n v="0"/>
    <n v="0"/>
    <n v="0"/>
    <b v="1"/>
    <n v="900"/>
    <n v="100"/>
    <n v="0"/>
    <n v="0"/>
    <n v="0"/>
    <n v="1.9231590000000001"/>
    <n v="1.9231590000000001"/>
    <s v="NA"/>
    <n v="0"/>
    <n v="7.5832999999999998E-2"/>
    <n v="198085.4"/>
    <s v="NA"/>
    <n v="0"/>
    <n v="7810.7669999999998"/>
    <n v="21.4512"/>
    <n v="22.249120000000001"/>
    <s v="Y"/>
    <s v="NA"/>
    <n v="92.339889999999997"/>
    <n v="92.85181"/>
    <n v="92.964569999999995"/>
    <n v="4.7024000000000003E-2"/>
    <n v="0.164747"/>
    <n v="4.7342000000000002E-2"/>
    <n v="0"/>
    <n v="0"/>
    <n v="0"/>
    <n v="0.168462"/>
    <n v="1.1026480000000001"/>
    <n v="9.4348000000000001E-2"/>
    <n v="0"/>
    <n v="0"/>
    <n v="0"/>
    <n v="7.4446269999999997"/>
    <n v="5.8807910000000003"/>
    <n v="6.8937429999999997"/>
    <n v="0"/>
    <n v="0"/>
    <n v="0"/>
    <n v="0"/>
    <n v="0"/>
    <n v="0"/>
    <n v="0"/>
    <n v="0"/>
    <n v="0"/>
    <n v="100"/>
    <n v="100"/>
    <n v="100"/>
    <n v="0"/>
    <n v="0"/>
    <n v="0"/>
    <n v="0"/>
    <n v="0"/>
    <n v="0"/>
    <n v="100"/>
    <n v="100"/>
    <n v="100"/>
    <s v="NA"/>
    <s v="NA"/>
    <s v="NA"/>
    <s v="NA"/>
    <s v="NA"/>
    <s v="NA"/>
    <s v="NA"/>
    <s v="NA"/>
    <s v="NA"/>
    <s v="NA"/>
    <s v="NA"/>
    <s v="NA"/>
    <s v="NA"/>
    <s v="NA"/>
    <s v="NA"/>
    <s v="NA"/>
    <s v="NA"/>
    <s v="NA"/>
    <n v="16.66667"/>
    <n v="18.75"/>
    <n v="16.66667"/>
    <n v="83.333330000000004"/>
    <n v="81.25"/>
    <n v="83.333330000000004"/>
    <n v="0"/>
    <n v="0"/>
    <n v="0"/>
    <n v="100"/>
    <n v="100"/>
    <n v="100"/>
    <n v="0"/>
    <n v="0"/>
    <n v="0"/>
    <n v="0"/>
    <n v="0"/>
    <n v="0"/>
    <s v="NA"/>
    <s v="NA"/>
    <s v="NA"/>
    <s v="NA"/>
    <s v="NA"/>
    <s v="NA"/>
    <s v="NA"/>
    <s v="NA"/>
    <s v="NA"/>
    <s v="NA"/>
    <s v="NA"/>
    <s v="NA"/>
    <n v="2.0830829999999998"/>
    <n v="1.2864230000000001"/>
    <n v="1.9289400000000001"/>
    <n v="92.38691"/>
    <n v="93.016559999999998"/>
    <n v="93.01191"/>
    <n v="0"/>
    <n v="0"/>
    <n v="0"/>
    <n v="0"/>
    <n v="0"/>
    <n v="0"/>
    <n v="5.5300060000000002"/>
    <n v="5.6970169999999998"/>
    <n v="5.059151"/>
    <n v="0"/>
    <n v="0"/>
    <n v="0"/>
    <n v="0"/>
    <n v="0"/>
    <n v="0"/>
    <n v="0"/>
    <n v="0"/>
    <n v="0"/>
    <n v="100"/>
    <n v="100"/>
    <n v="100"/>
    <n v="0"/>
    <n v="0"/>
    <n v="0"/>
    <b v="0"/>
    <n v="0"/>
    <b v="0"/>
    <n v="0"/>
    <b v="0"/>
    <n v="0"/>
    <b v="0"/>
    <n v="0"/>
    <b v="1"/>
    <n v="100"/>
    <b v="0"/>
    <n v="0"/>
    <b v="0"/>
    <n v="0"/>
    <b v="0"/>
    <n v="0"/>
    <n v="87.837299999999999"/>
    <n v="76.190479999999994"/>
    <n v="87.837299999999999"/>
    <n v="12.162699999999999"/>
    <n v="23.809519999999999"/>
    <n v="12.162699999999999"/>
    <n v="0"/>
    <n v="0"/>
    <n v="0"/>
    <n v="0"/>
    <n v="0"/>
    <n v="0"/>
    <n v="0"/>
    <n v="0"/>
    <n v="0"/>
    <n v="0"/>
    <n v="0"/>
    <n v="0"/>
    <n v="0"/>
    <n v="0"/>
    <n v="0"/>
    <n v="0"/>
    <n v="0"/>
    <n v="0"/>
    <n v="0"/>
    <n v="0"/>
    <n v="0"/>
    <n v="100"/>
    <n v="100"/>
    <n v="100"/>
    <n v="0"/>
    <n v="0"/>
    <n v="0"/>
    <n v="0"/>
    <n v="0"/>
    <n v="0"/>
    <n v="0"/>
    <n v="0"/>
    <n v="0"/>
    <b v="0"/>
    <n v="0"/>
    <b v="0"/>
    <n v="0"/>
    <b v="1"/>
    <n v="90.644099999999995"/>
    <b v="0"/>
    <n v="0"/>
    <b v="0"/>
    <n v="0"/>
    <b v="1"/>
    <n v="9.3558970000000006"/>
    <s v="NA"/>
    <s v="NA"/>
    <s v="NA"/>
    <s v="NA"/>
    <s v="NA"/>
    <s v="NA"/>
    <s v="NA"/>
    <s v="NA"/>
    <s v="NA"/>
    <s v="NA"/>
    <s v="NA"/>
    <s v="NA"/>
    <s v="NA"/>
    <s v="NA"/>
    <s v="NA"/>
    <s v="NA"/>
    <s v="NA"/>
    <s v="NA"/>
    <s v="NA"/>
    <s v="NA"/>
    <s v="NA"/>
    <s v="NA"/>
    <s v="NA"/>
    <s v="NA"/>
    <s v="NA"/>
    <s v="NA"/>
    <s v="NA"/>
    <s v="NA"/>
    <s v="NA"/>
    <s v="NA"/>
    <s v="NA"/>
    <s v="NA"/>
    <s v="NA"/>
    <s v="NA"/>
    <s v="NA"/>
    <s v="NA"/>
    <s v="NA"/>
    <s v="SZ Ducted"/>
    <s v="none"/>
    <s v="NA"/>
    <s v="NA"/>
    <s v="Y"/>
    <s v="NA"/>
    <s v="NA"/>
    <n v="0"/>
    <n v="100"/>
    <s v="Furnace"/>
    <s v="Natural Gas"/>
    <s v="None"/>
    <s v="10-19 Years"/>
    <s v="Furnace"/>
    <s v="Natural Gas"/>
    <s v="None"/>
    <s v="10-19 Years"/>
    <s v="NA"/>
    <s v="NA"/>
    <s v="NA"/>
    <s v="NA"/>
    <s v="NA"/>
    <s v="NA"/>
    <s v="NA"/>
    <s v="NA"/>
    <s v="Evaporative"/>
    <s v="10-19 Years"/>
    <s v="DX - Air"/>
    <s v="10-19 Years"/>
    <s v="NA"/>
    <s v="NA"/>
    <s v="NA"/>
    <s v="NA"/>
    <s v="NA"/>
    <s v="NA"/>
    <s v="NA"/>
    <b v="1"/>
    <b v="0"/>
    <b v="0"/>
    <b v="0"/>
    <b v="0"/>
    <b v="0"/>
    <b v="0"/>
    <b v="1"/>
    <b v="1"/>
    <b v="1"/>
    <b v="1"/>
    <n v="153.54"/>
    <n v="10"/>
    <n v="10"/>
    <n v="100"/>
    <n v="0"/>
    <n v="0"/>
    <n v="0"/>
    <n v="0"/>
    <n v="100"/>
    <n v="0"/>
    <n v="0"/>
    <s v="NA"/>
    <s v="NA"/>
    <s v="NA"/>
    <s v="NA"/>
    <s v="NA"/>
    <s v="NA"/>
    <s v="NA"/>
    <s v="NA"/>
    <s v="NA"/>
    <s v="NA"/>
    <s v="NA"/>
    <s v="NA"/>
    <s v="NA"/>
    <s v="NA"/>
    <s v="NA"/>
    <s v="NA"/>
    <s v="NA"/>
    <s v="NA"/>
    <s v="NA"/>
    <s v="NA"/>
    <n v="5"/>
    <n v="0"/>
    <n v="2"/>
    <n v="0"/>
    <n v="0"/>
    <n v="0"/>
    <n v="0"/>
    <b v="0"/>
    <b v="0"/>
    <b v="0"/>
    <b v="0"/>
    <b v="0"/>
    <b v="0"/>
    <n v="0"/>
    <s v="NA"/>
    <s v="NA"/>
    <s v="NA"/>
    <s v="NA"/>
    <s v="NA"/>
    <s v="NA"/>
    <s v="NA"/>
    <n v="0"/>
    <n v="0"/>
    <n v="0"/>
    <s v="NA"/>
    <s v="NA"/>
    <s v="NA"/>
    <s v="NA"/>
    <s v="NA"/>
    <n v="0"/>
    <n v="0"/>
    <n v="0"/>
    <x v="1"/>
    <s v="NA"/>
    <s v="NA"/>
    <n v="0"/>
    <n v="0"/>
    <n v="0"/>
    <s v="NA"/>
    <s v="NA"/>
    <s v="NA"/>
    <s v="NA"/>
    <s v="NA"/>
    <s v="NA"/>
    <n v="17"/>
    <n v="50"/>
    <n v="0"/>
    <n v="20"/>
    <n v="10"/>
    <n v="4"/>
    <n v="0"/>
    <n v="0"/>
    <n v="1"/>
    <n v="1"/>
    <n v="15.55428"/>
    <n v="0.45582800000000001"/>
    <s v="model"/>
    <n v="1602091"/>
    <n v="46950.31"/>
    <s v="NA"/>
    <s v="NA"/>
    <s v="NA"/>
    <s v="NA"/>
    <s v="NA"/>
    <s v="NA"/>
    <s v="NA"/>
    <s v="NA"/>
    <s v="NA"/>
    <s v="NA"/>
    <s v="NA"/>
    <s v="NA"/>
    <s v="NA"/>
    <s v="NA"/>
    <s v="NA"/>
    <s v="NA"/>
    <s v="NA"/>
    <s v="NA"/>
    <s v="NA"/>
    <s v="NA"/>
    <s v="NA"/>
    <s v="NA"/>
    <s v="NA"/>
    <s v="NA"/>
    <n v="0.27389999999999998"/>
    <n v="3.4389000000000003E-2"/>
    <s v="model"/>
    <n v="28211.66"/>
    <n v="3542.0259999999998"/>
    <s v="NA"/>
    <s v="NA"/>
    <s v="NA"/>
    <s v="NA"/>
    <s v="NA"/>
    <s v="NA"/>
    <s v="NA"/>
    <s v="NA"/>
    <s v="NA"/>
    <s v="NA"/>
    <s v="NA"/>
    <s v="NA"/>
    <s v="NA"/>
    <s v="NA"/>
    <s v="NA"/>
    <s v="NA"/>
    <s v="NA"/>
    <s v="NA"/>
    <s v="NA"/>
    <s v="NA"/>
    <s v="NA"/>
    <s v="NA"/>
    <s v="NA"/>
    <s v="NA"/>
  </r>
  <r>
    <x v="478"/>
    <x v="3"/>
    <s v="core"/>
    <x v="9"/>
    <x v="0"/>
    <s v="All Sizes"/>
    <s v="rural"/>
    <n v="39"/>
    <n v="852.57399999999996"/>
    <n v="5933915"/>
    <n v="0"/>
    <n v="0"/>
    <n v="1994"/>
    <n v="1994"/>
    <s v="1981-2003"/>
    <s v="F"/>
    <m/>
    <s v="Ministorage"/>
    <m/>
    <s v="Warehouse"/>
    <s v="Warehouse and Storage"/>
    <s v="Warehouse"/>
    <b v="0"/>
    <s v="Storage - Low Bay"/>
    <n v="100"/>
    <s v="NA"/>
    <n v="0"/>
    <s v="NA"/>
    <n v="0"/>
    <n v="0"/>
    <n v="0"/>
    <n v="0"/>
    <n v="6960"/>
    <n v="6960"/>
    <n v="0"/>
    <x v="0"/>
    <n v="0"/>
    <n v="0"/>
    <n v="0"/>
    <n v="0"/>
    <n v="0"/>
    <n v="0"/>
    <n v="100"/>
    <n v="1"/>
    <n v="0"/>
    <n v="1"/>
    <s v="M"/>
    <n v="2"/>
    <n v="7467"/>
    <n v="349"/>
    <s v="6000-8000 HDD"/>
    <n v="100"/>
    <n v="0"/>
    <n v="0"/>
    <s v="No"/>
    <n v="168"/>
    <n v="0"/>
    <n v="0"/>
    <n v="0"/>
    <n v="1"/>
    <n v="1"/>
    <n v="1"/>
    <s v="120-168 Hrs/Wk"/>
    <n v="52"/>
    <b v="1"/>
    <b v="0"/>
    <b v="0"/>
    <b v="0"/>
    <b v="0"/>
    <b v="0"/>
    <b v="0"/>
    <b v="0"/>
    <b v="0"/>
    <s v="NA"/>
    <s v="NA"/>
    <s v="NA"/>
    <s v="NA"/>
    <s v="No"/>
    <s v="NA"/>
    <s v="NA"/>
    <s v="No"/>
    <s v="No"/>
    <s v="NA"/>
    <s v="NA"/>
    <s v="No"/>
    <s v="No"/>
    <s v="NA"/>
    <s v="NA"/>
    <s v="No"/>
    <s v="No"/>
    <s v="NA"/>
    <s v="NA"/>
    <s v="No"/>
    <s v="No"/>
    <s v="NA"/>
    <s v="NA"/>
    <s v="No"/>
    <s v="No"/>
    <s v="NA"/>
    <s v="NA"/>
    <s v="No"/>
    <s v="No"/>
    <s v="NA"/>
    <s v="NA"/>
    <s v="No"/>
    <s v="No"/>
    <s v="NA"/>
    <s v="NA"/>
    <s v="No"/>
    <n v="676"/>
    <n v="0"/>
    <n v="10"/>
    <n v="6760"/>
    <n v="0"/>
    <n v="0"/>
    <n v="0"/>
    <n v="0"/>
    <n v="0"/>
    <n v="100"/>
    <n v="0"/>
    <n v="0"/>
    <n v="0"/>
    <n v="0"/>
    <n v="100"/>
    <n v="0"/>
    <n v="0"/>
    <n v="0"/>
    <n v="0"/>
    <s v="NA"/>
    <s v="NA"/>
    <s v="NA"/>
    <s v="None"/>
    <s v="NA"/>
    <s v="None"/>
    <s v="NA"/>
    <s v="NA"/>
    <s v="NA"/>
    <s v="NA"/>
    <s v="NA"/>
    <s v="NA"/>
    <s v="NA"/>
    <s v="NA"/>
    <s v="NA"/>
    <n v="8319.6919999999991"/>
    <n v="0"/>
    <n v="100"/>
    <n v="0"/>
    <n v="0"/>
    <b v="0"/>
    <n v="0"/>
    <n v="100"/>
    <n v="0"/>
    <n v="0"/>
    <n v="0"/>
    <n v="1.25"/>
    <n v="1.25"/>
    <s v="NA"/>
    <n v="0"/>
    <n v="8.1033999999999995E-2"/>
    <n v="8700"/>
    <s v="NA"/>
    <n v="0"/>
    <n v="564"/>
    <n v="7.5"/>
    <n v="8"/>
    <s v="Y"/>
    <n v="0"/>
    <n v="0"/>
    <n v="0"/>
    <n v="0"/>
    <n v="0"/>
    <n v="0"/>
    <n v="0"/>
    <n v="0"/>
    <n v="0"/>
    <n v="0"/>
    <n v="50"/>
    <n v="66.666669999999996"/>
    <n v="70.189490000000006"/>
    <n v="0"/>
    <n v="0"/>
    <n v="0"/>
    <n v="0"/>
    <n v="0"/>
    <n v="0"/>
    <n v="0"/>
    <n v="0"/>
    <n v="0"/>
    <n v="50"/>
    <n v="33.333329999999997"/>
    <n v="29.810510000000001"/>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0"/>
    <n v="0"/>
    <b v="0"/>
    <n v="0"/>
    <b v="0"/>
    <n v="0"/>
    <b v="1"/>
    <n v="50"/>
    <b v="1"/>
    <n v="5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None"/>
    <s v="none"/>
    <s v="NA"/>
    <s v="NA"/>
    <s v="NA"/>
    <s v="NA"/>
    <s v="NA"/>
    <n v="0"/>
    <n v="0"/>
    <s v="None"/>
    <s v="None"/>
    <s v="None"/>
    <s v="NA"/>
    <s v="None"/>
    <s v="None"/>
    <s v="None"/>
    <s v="NA"/>
    <s v="NA"/>
    <s v="NA"/>
    <s v="NA"/>
    <s v="NA"/>
    <s v="NA"/>
    <s v="NA"/>
    <s v="NA"/>
    <s v="NA"/>
    <s v="None"/>
    <s v="NA"/>
    <s v="None"/>
    <s v="NA"/>
    <s v="NA"/>
    <s v="NA"/>
    <s v="NA"/>
    <s v="NA"/>
    <s v="NA"/>
    <s v="NA"/>
    <s v="NA"/>
    <s v="NA"/>
    <s v="NA"/>
    <s v="NA"/>
    <s v="NA"/>
    <s v="NA"/>
    <s v="NA"/>
    <s v="NA"/>
    <s v="NA"/>
    <s v="NA"/>
    <s v="NA"/>
    <s v="NA"/>
    <n v="0"/>
    <n v="0"/>
    <n v="0"/>
    <n v="0"/>
    <n v="0"/>
    <n v="0"/>
    <n v="0"/>
    <n v="0"/>
    <n v="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0"/>
    <n v="0"/>
    <n v="0"/>
    <n v="0"/>
    <n v="0"/>
    <n v="0"/>
    <n v="0"/>
    <n v="0"/>
    <n v="0"/>
    <n v="4.5395899999999996"/>
    <n v="44.423540000000003"/>
    <s v="model"/>
    <n v="31595.55"/>
    <n v="309187.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79"/>
    <x v="3"/>
    <s v="core"/>
    <x v="6"/>
    <x v="1"/>
    <s v="&lt;20,001"/>
    <s v="rural"/>
    <n v="24"/>
    <n v="702.05409999999995"/>
    <n v="821403.4"/>
    <n v="821403.4"/>
    <n v="821403.4"/>
    <n v="2006"/>
    <n v="2006"/>
    <s v="2004-2013"/>
    <s v="F"/>
    <m/>
    <s v="Office- Admin, Professional, Government, Financial"/>
    <m/>
    <s v="Office"/>
    <s v="Office"/>
    <s v="Medium Office"/>
    <b v="0"/>
    <s v="Office"/>
    <n v="100"/>
    <s v="NA"/>
    <n v="0"/>
    <s v="NA"/>
    <n v="0"/>
    <n v="0"/>
    <n v="0"/>
    <n v="0"/>
    <n v="1170"/>
    <n v="1170"/>
    <n v="0"/>
    <x v="4"/>
    <n v="100"/>
    <n v="0"/>
    <n v="100"/>
    <n v="100"/>
    <n v="100"/>
    <n v="0"/>
    <n v="0"/>
    <n v="1"/>
    <n v="0"/>
    <n v="4"/>
    <s v="S"/>
    <n v="0"/>
    <n v="7562"/>
    <n v="298"/>
    <s v="6000-8000 HDD"/>
    <n v="100"/>
    <n v="0"/>
    <n v="0"/>
    <s v="No"/>
    <n v="35"/>
    <n v="35"/>
    <n v="35"/>
    <n v="35"/>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142"/>
    <n v="0"/>
    <n v="11"/>
    <n v="1562"/>
    <n v="15"/>
    <n v="0"/>
    <n v="100"/>
    <n v="0"/>
    <n v="0"/>
    <n v="0"/>
    <n v="0"/>
    <n v="0"/>
    <n v="0"/>
    <n v="0"/>
    <n v="100"/>
    <n v="0"/>
    <n v="0"/>
    <n v="0"/>
    <n v="234.3"/>
    <n v="0"/>
    <n v="100"/>
    <n v="0"/>
    <s v="P"/>
    <n v="100"/>
    <s v="Age of Building"/>
    <n v="100"/>
    <n v="0"/>
    <n v="0"/>
    <n v="0"/>
    <n v="0"/>
    <n v="0"/>
    <n v="0"/>
    <n v="100"/>
    <n v="0"/>
    <n v="1170"/>
    <n v="0"/>
    <n v="100"/>
    <n v="0"/>
    <n v="0"/>
    <b v="0"/>
    <n v="0"/>
    <n v="0"/>
    <n v="0"/>
    <n v="100"/>
    <n v="0"/>
    <n v="2.081197"/>
    <n v="2.081197"/>
    <s v="NA"/>
    <n v="0"/>
    <n v="4.3984709999999998"/>
    <n v="2435"/>
    <s v="NA"/>
    <n v="0"/>
    <n v="5146.2110000000002"/>
    <n v="8.3059550000000009"/>
    <n v="11"/>
    <s v="Y"/>
    <n v="55"/>
    <n v="0"/>
    <n v="0"/>
    <n v="0"/>
    <n v="7.6386039999999999"/>
    <n v="7.1428570000000002"/>
    <n v="22.094290000000001"/>
    <n v="0"/>
    <n v="0"/>
    <n v="0"/>
    <n v="15.97536"/>
    <n v="33.333329999999997"/>
    <n v="25.704930000000001"/>
    <n v="0"/>
    <n v="0"/>
    <n v="0"/>
    <n v="0"/>
    <n v="0"/>
    <n v="0"/>
    <n v="0"/>
    <n v="0"/>
    <n v="0"/>
    <n v="76.386039999999994"/>
    <n v="59.523809999999997"/>
    <n v="52.200780000000002"/>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7.6386039999999999"/>
    <n v="7.1428570000000002"/>
    <n v="22.094290000000001"/>
    <n v="15.97536"/>
    <n v="33.333329999999997"/>
    <n v="25.704930000000001"/>
    <n v="0"/>
    <n v="0"/>
    <n v="0"/>
    <n v="76.386039999999994"/>
    <n v="59.523809999999997"/>
    <n v="52.200780000000002"/>
    <s v="NA"/>
    <s v="NA"/>
    <s v="NA"/>
    <s v="NA"/>
    <s v="NA"/>
    <s v="NA"/>
    <s v="NA"/>
    <s v="NA"/>
    <s v="NA"/>
    <s v="NA"/>
    <s v="NA"/>
    <s v="NA"/>
    <s v="NA"/>
    <s v="NA"/>
    <s v="NA"/>
    <b v="0"/>
    <n v="0"/>
    <b v="0"/>
    <n v="0"/>
    <b v="0"/>
    <n v="0"/>
    <b v="0"/>
    <n v="0"/>
    <b v="1"/>
    <n v="100"/>
    <b v="0"/>
    <n v="0"/>
    <b v="0"/>
    <n v="0"/>
    <b v="0"/>
    <n v="0"/>
    <n v="2.161025"/>
    <n v="7.017544"/>
    <n v="1.3182579999999999"/>
    <n v="0"/>
    <n v="0"/>
    <n v="0"/>
    <n v="0"/>
    <n v="0"/>
    <n v="0"/>
    <n v="97.838980000000006"/>
    <n v="92.982460000000003"/>
    <n v="98.681740000000005"/>
    <n v="0"/>
    <n v="0"/>
    <n v="0"/>
    <n v="0"/>
    <n v="0"/>
    <n v="0"/>
    <n v="0"/>
    <n v="0"/>
    <n v="0"/>
    <n v="2.161025"/>
    <n v="7.017544"/>
    <n v="1.3182579999999999"/>
    <n v="0"/>
    <n v="0"/>
    <n v="0"/>
    <n v="97.838980000000006"/>
    <n v="92.982460000000003"/>
    <n v="98.681740000000005"/>
    <n v="0"/>
    <n v="0"/>
    <n v="0"/>
    <n v="0"/>
    <n v="0"/>
    <n v="0"/>
    <n v="0"/>
    <n v="0"/>
    <n v="0"/>
    <b v="0"/>
    <n v="0"/>
    <b v="1"/>
    <n v="97.838980000000006"/>
    <b v="0"/>
    <n v="0"/>
    <b v="1"/>
    <n v="2.161025"/>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15.353999999999999"/>
    <n v="7"/>
    <n v="7"/>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6"/>
    <n v="0"/>
    <n v="1"/>
    <n v="3"/>
    <n v="1"/>
    <n v="0"/>
    <n v="0"/>
    <n v="0"/>
    <n v="0"/>
    <n v="28.7834"/>
    <n v="28.268619999999999"/>
    <s v="actual"/>
    <n v="33676.58"/>
    <n v="33074.28"/>
    <n v="3405.51"/>
    <n v="2861.5010000000002"/>
    <n v="2866.0340000000001"/>
    <n v="2528.6210000000001"/>
    <n v="2381"/>
    <n v="2308.9380000000001"/>
    <n v="2507.9290000000001"/>
    <n v="2660.4859999999999"/>
    <n v="2707.6129999999998"/>
    <n v="2942.2840000000001"/>
    <n v="3026.8879999999999"/>
    <n v="3479.7710000000002"/>
    <n v="3486.6689999999999"/>
    <n v="2955.76"/>
    <n v="2978.866"/>
    <n v="2603.357"/>
    <n v="2406.0639999999999"/>
    <n v="2191.3539999999998"/>
    <n v="2483.694"/>
    <n v="2426.855"/>
    <n v="2288.232"/>
    <n v="2684.875"/>
    <n v="3076.797"/>
    <n v="3491.76"/>
    <n v="0.20951"/>
    <n v="0.28698099999999999"/>
    <s v="actual"/>
    <n v="245.12719999999999"/>
    <n v="335.76780000000002"/>
    <n v="50.15625"/>
    <n v="35.016159999999999"/>
    <n v="23.965520000000001"/>
    <n v="13.71921"/>
    <n v="4.6761900000000001"/>
    <n v="1.1854169999999999"/>
    <n v="1.014583"/>
    <n v="0.26666699999999999"/>
    <n v="2.6206900000000002"/>
    <n v="17.12931"/>
    <n v="44.939660000000003"/>
    <n v="50.4375"/>
    <n v="55.502479999999998"/>
    <n v="43.380740000000003"/>
    <n v="37.786090000000002"/>
    <n v="26.8188"/>
    <n v="17.40558"/>
    <n v="8.4807790000000001"/>
    <n v="3.7297669999999998"/>
    <n v="3.5965609999999999"/>
    <n v="12.52136"/>
    <n v="27.529229999999998"/>
    <n v="43.33634"/>
    <n v="55.68009"/>
  </r>
  <r>
    <x v="480"/>
    <x v="3"/>
    <s v="core"/>
    <x v="8"/>
    <x v="0"/>
    <s v="20,001-100,000"/>
    <s v="rural"/>
    <n v="8"/>
    <n v="118.5791"/>
    <n v="8026264"/>
    <n v="8026264"/>
    <n v="8026264"/>
    <n v="2001"/>
    <n v="2001"/>
    <s v="1981-2003"/>
    <s v="F"/>
    <m/>
    <s v="Auto/boat Dealer/ Showrm"/>
    <m/>
    <s v="Dry Goods Retail"/>
    <s v="Mercantile - Retail"/>
    <s v="High End"/>
    <b v="0"/>
    <s v="Other"/>
    <n v="51"/>
    <s v="Office"/>
    <n v="24"/>
    <s v="Classroom"/>
    <n v="18"/>
    <n v="0"/>
    <n v="0"/>
    <n v="0"/>
    <n v="67687"/>
    <n v="67687"/>
    <n v="0"/>
    <x v="2"/>
    <n v="100"/>
    <n v="0"/>
    <n v="0"/>
    <n v="100"/>
    <n v="0"/>
    <n v="0"/>
    <n v="0"/>
    <n v="2"/>
    <n v="0"/>
    <n v="400"/>
    <s v="S"/>
    <n v="0"/>
    <n v="7562"/>
    <n v="298"/>
    <s v="6000-8000 HDD"/>
    <n v="100"/>
    <n v="0"/>
    <n v="0"/>
    <s v="Yes"/>
    <n v="56.79"/>
    <n v="58.96"/>
    <n v="168"/>
    <n v="58.96"/>
    <n v="1"/>
    <n v="0.49"/>
    <n v="0"/>
    <s v="50-59 Hrs/Wk"/>
    <n v="52"/>
    <b v="1"/>
    <b v="1"/>
    <b v="1"/>
    <b v="0"/>
    <b v="0"/>
    <b v="0"/>
    <b v="0"/>
    <b v="0"/>
    <b v="0"/>
    <s v="NA"/>
    <s v="NA"/>
    <s v="NA"/>
    <s v="NA"/>
    <s v="Yes"/>
    <n v="1"/>
    <s v="NA"/>
    <s v="Yes"/>
    <s v="Yes"/>
    <n v="1"/>
    <s v="NA"/>
    <s v="Yes"/>
    <s v="No"/>
    <s v="NA"/>
    <s v="NA"/>
    <s v="No"/>
    <s v="No"/>
    <s v="NA"/>
    <s v="NA"/>
    <s v="No"/>
    <s v="No"/>
    <s v="NA"/>
    <s v="NA"/>
    <s v="No"/>
    <s v="No"/>
    <s v="NA"/>
    <s v="NA"/>
    <s v="No"/>
    <s v="No"/>
    <s v="NA"/>
    <s v="NA"/>
    <s v="No"/>
    <s v="No"/>
    <s v="NA"/>
    <s v="NA"/>
    <s v="No"/>
    <n v="740"/>
    <n v="740"/>
    <n v="12"/>
    <n v="17760"/>
    <n v="23"/>
    <n v="0"/>
    <n v="0"/>
    <n v="0"/>
    <n v="0"/>
    <n v="100"/>
    <n v="0"/>
    <n v="0"/>
    <n v="0"/>
    <n v="100"/>
    <n v="0"/>
    <n v="0"/>
    <n v="0"/>
    <n v="0"/>
    <n v="4084.8"/>
    <n v="0"/>
    <n v="100"/>
    <n v="0"/>
    <s v="P"/>
    <n v="50"/>
    <s v="Age of Building"/>
    <n v="100"/>
    <n v="0"/>
    <n v="0"/>
    <n v="0"/>
    <n v="100"/>
    <n v="0"/>
    <n v="0"/>
    <n v="0"/>
    <n v="0"/>
    <n v="33000"/>
    <n v="100"/>
    <n v="0"/>
    <n v="0"/>
    <n v="0"/>
    <b v="0"/>
    <n v="0"/>
    <n v="100"/>
    <n v="0"/>
    <n v="0"/>
    <n v="0"/>
    <n v="1.4377800000000001"/>
    <n v="1.4377800000000001"/>
    <s v="NA"/>
    <n v="0"/>
    <n v="0.90900599999999998"/>
    <n v="97319.03"/>
    <s v="NA"/>
    <n v="0"/>
    <n v="61527.88"/>
    <n v="12.33234"/>
    <n v="15.293670000000001"/>
    <s v="Y"/>
    <n v="70"/>
    <n v="0"/>
    <n v="0"/>
    <n v="0"/>
    <n v="97.735910000000004"/>
    <n v="92.499390000000005"/>
    <n v="98.727729999999994"/>
    <n v="0"/>
    <n v="0"/>
    <n v="0"/>
    <n v="2.2640899999999999"/>
    <n v="7.5006120000000003"/>
    <n v="1.272267"/>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30.583539999999999"/>
    <n v="43.49577"/>
    <n v="30.583539999999999"/>
    <n v="15.143879999999999"/>
    <n v="14.455830000000001"/>
    <n v="15.143879999999999"/>
    <n v="54.272579999999998"/>
    <n v="42.048389999999998"/>
    <n v="54.272579999999998"/>
    <s v="NA"/>
    <s v="NA"/>
    <s v="NA"/>
    <s v="NA"/>
    <s v="NA"/>
    <s v="NA"/>
    <s v="NA"/>
    <s v="NA"/>
    <s v="NA"/>
    <s v="NA"/>
    <s v="NA"/>
    <s v="NA"/>
    <n v="36.497799999999998"/>
    <n v="26.796150000000001"/>
    <n v="36.868180000000002"/>
    <n v="61.238109999999999"/>
    <n v="65.703239999999994"/>
    <n v="61.859549999999999"/>
    <n v="2.0475639999999999"/>
    <n v="6.3231460000000004"/>
    <n v="1.150595"/>
    <n v="0"/>
    <n v="0"/>
    <n v="0"/>
    <n v="0.216525"/>
    <n v="1.1774659999999999"/>
    <n v="0.121673"/>
    <n v="0"/>
    <n v="0"/>
    <n v="0"/>
    <n v="100"/>
    <n v="100"/>
    <n v="100"/>
    <n v="0"/>
    <n v="0"/>
    <n v="0"/>
    <n v="0"/>
    <n v="0"/>
    <n v="0"/>
    <n v="0"/>
    <n v="0"/>
    <n v="0"/>
    <b v="0"/>
    <n v="0"/>
    <b v="0"/>
    <n v="0"/>
    <b v="0"/>
    <n v="0"/>
    <b v="0"/>
    <n v="0"/>
    <b v="1"/>
    <n v="100"/>
    <b v="0"/>
    <n v="0"/>
    <b v="0"/>
    <n v="0"/>
    <b v="0"/>
    <n v="0"/>
    <n v="5.0479240000000001"/>
    <n v="8.2758620000000001"/>
    <n v="4.5862360000000004"/>
    <n v="91.675510000000003"/>
    <n v="82.068969999999993"/>
    <n v="92.376990000000006"/>
    <n v="0"/>
    <n v="0"/>
    <n v="0"/>
    <n v="3.2765629999999999"/>
    <n v="9.6551720000000003"/>
    <n v="3.036778"/>
    <n v="96.073319999999995"/>
    <n v="89.655169999999998"/>
    <n v="96.808449999999993"/>
    <n v="0"/>
    <n v="0"/>
    <n v="0"/>
    <n v="0"/>
    <n v="0"/>
    <n v="0"/>
    <n v="0"/>
    <n v="0"/>
    <n v="0"/>
    <n v="0"/>
    <n v="0"/>
    <n v="0"/>
    <n v="3.2765629999999999"/>
    <n v="9.6551720000000003"/>
    <n v="3.036778"/>
    <n v="0"/>
    <n v="0"/>
    <n v="0"/>
    <n v="0.65011200000000002"/>
    <n v="0.68965500000000002"/>
    <n v="0.15477299999999999"/>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s v="NA"/>
    <s v="NA"/>
    <n v="0"/>
    <n v="80"/>
    <s v="Boiler"/>
    <s v="Natural Gas"/>
    <s v="Natural Gas"/>
    <s v="NA"/>
    <s v="Boiler"/>
    <s v="Natural Gas"/>
    <s v="Fuel Oil"/>
    <s v="NA"/>
    <n v="2"/>
    <s v="Natural Gas"/>
    <n v="990"/>
    <n v="12.5"/>
    <n v="13"/>
    <s v="SH"/>
    <s v="N"/>
    <s v="N"/>
    <s v="Unknown"/>
    <s v="NA"/>
    <s v="Unknown"/>
    <s v="NA"/>
    <s v="NA"/>
    <s v="NA"/>
    <s v="NA"/>
    <s v="NA"/>
    <s v="NA"/>
    <s v="NA"/>
    <s v="NA"/>
    <b v="0"/>
    <b v="0"/>
    <b v="0"/>
    <b v="0"/>
    <b v="1"/>
    <b v="0"/>
    <b v="0"/>
    <b v="0"/>
    <b v="0"/>
    <b v="0"/>
    <b v="0"/>
    <n v="30.707999999999998"/>
    <s v="NA"/>
    <s v="NA"/>
    <n v="100"/>
    <n v="0"/>
    <n v="0"/>
    <n v="0"/>
    <n v="0"/>
    <n v="100"/>
    <n v="0"/>
    <n v="0"/>
    <s v="NA"/>
    <s v="NA"/>
    <s v="NA"/>
    <s v="NA"/>
    <s v="NA"/>
    <s v="NA"/>
    <s v="NA"/>
    <s v="NA"/>
    <s v="NA"/>
    <s v="NA"/>
    <s v="NA"/>
    <s v="NA"/>
    <s v="NA"/>
    <s v="NA"/>
    <s v="NA"/>
    <s v="NA"/>
    <s v="NA"/>
    <s v="NA"/>
    <s v="NA"/>
    <s v="NA"/>
    <n v="2"/>
    <n v="1"/>
    <n v="0"/>
    <n v="0"/>
    <n v="0"/>
    <n v="0"/>
    <n v="0"/>
    <b v="0"/>
    <b v="0"/>
    <b v="0"/>
    <b v="0"/>
    <b v="0"/>
    <b v="0"/>
    <n v="0"/>
    <s v="NA"/>
    <s v="NA"/>
    <s v="NA"/>
    <s v="NA"/>
    <s v="NA"/>
    <s v="NA"/>
    <s v="NA"/>
    <n v="0"/>
    <n v="0"/>
    <n v="0"/>
    <s v="NA"/>
    <s v="NA"/>
    <s v="NA"/>
    <s v="NA"/>
    <s v="NA"/>
    <n v="0"/>
    <n v="0"/>
    <n v="0"/>
    <x v="1"/>
    <s v="NA"/>
    <s v="NA"/>
    <n v="0"/>
    <n v="0"/>
    <n v="0"/>
    <s v="NA"/>
    <s v="NA"/>
    <s v="NA"/>
    <s v="NA"/>
    <s v="NA"/>
    <s v="NA"/>
    <n v="0"/>
    <n v="42"/>
    <n v="0"/>
    <n v="0"/>
    <n v="18"/>
    <n v="10"/>
    <n v="0"/>
    <s v="NA"/>
    <n v="0"/>
    <s v="NA"/>
    <n v="10.258979999999999"/>
    <n v="0.45478499999999999"/>
    <s v="model"/>
    <n v="694399.3"/>
    <n v="30783.05"/>
    <s v="NA"/>
    <s v="NA"/>
    <s v="NA"/>
    <s v="NA"/>
    <s v="NA"/>
    <s v="NA"/>
    <s v="NA"/>
    <s v="NA"/>
    <s v="NA"/>
    <s v="NA"/>
    <s v="NA"/>
    <s v="NA"/>
    <s v="NA"/>
    <s v="NA"/>
    <s v="NA"/>
    <s v="NA"/>
    <s v="NA"/>
    <s v="NA"/>
    <s v="NA"/>
    <s v="NA"/>
    <s v="NA"/>
    <s v="NA"/>
    <s v="NA"/>
    <s v="NA"/>
    <n v="0.232348"/>
    <n v="2.4754999999999999E-2"/>
    <s v="model"/>
    <n v="15726.94"/>
    <n v="1675.61"/>
    <s v="NA"/>
    <s v="NA"/>
    <s v="NA"/>
    <s v="NA"/>
    <s v="NA"/>
    <s v="NA"/>
    <s v="NA"/>
    <s v="NA"/>
    <s v="NA"/>
    <s v="NA"/>
    <s v="NA"/>
    <s v="NA"/>
    <s v="NA"/>
    <s v="NA"/>
    <s v="NA"/>
    <s v="NA"/>
    <s v="NA"/>
    <s v="NA"/>
    <s v="NA"/>
    <s v="NA"/>
    <s v="NA"/>
    <s v="NA"/>
    <s v="NA"/>
    <s v="NA"/>
  </r>
  <r>
    <x v="481"/>
    <x v="0"/>
    <s v="core"/>
    <x v="9"/>
    <x v="0"/>
    <s v="All Sizes"/>
    <s v="rural"/>
    <n v="39"/>
    <n v="852.57399999999996"/>
    <n v="3157082"/>
    <n v="1483828"/>
    <n v="1483828"/>
    <n v="1968"/>
    <n v="1968"/>
    <s v="Pre-1980"/>
    <s v="F"/>
    <m/>
    <s v="Other Warehouse"/>
    <s v="Other"/>
    <s v="Warehouse"/>
    <s v="Warehouse and Storage"/>
    <s v="Warehouse"/>
    <b v="0"/>
    <s v="Warehouse - High Bay"/>
    <n v="53"/>
    <s v="Sales"/>
    <n v="33"/>
    <s v="Dining"/>
    <n v="14"/>
    <n v="0"/>
    <n v="0"/>
    <n v="0"/>
    <n v="3703"/>
    <n v="3703"/>
    <n v="0"/>
    <x v="4"/>
    <n v="47"/>
    <n v="0"/>
    <n v="100"/>
    <n v="47"/>
    <n v="100"/>
    <n v="0"/>
    <n v="53"/>
    <n v="1"/>
    <n v="0"/>
    <n v="13"/>
    <s v="S"/>
    <n v="0"/>
    <n v="4894"/>
    <n v="426"/>
    <s v="&lt; 6000 HDD"/>
    <n v="0"/>
    <n v="100"/>
    <n v="4"/>
    <s v="No"/>
    <n v="26.99"/>
    <n v="40.39"/>
    <n v="34.74"/>
    <n v="29.11"/>
    <n v="0.47"/>
    <n v="0.33"/>
    <n v="0"/>
    <s v="&lt; 40 Hrs/Wk"/>
    <n v="49.41"/>
    <b v="1"/>
    <b v="1"/>
    <b v="0"/>
    <b v="0"/>
    <b v="0"/>
    <b v="0"/>
    <b v="0"/>
    <b v="0"/>
    <b v="0"/>
    <s v="NA"/>
    <s v="NA"/>
    <s v="NA"/>
    <s v="NA"/>
    <s v="Yes"/>
    <s v="NA"/>
    <s v="NA"/>
    <s v="Unknown"/>
    <s v="Yes"/>
    <n v="1"/>
    <s v="NA"/>
    <s v="Unknown"/>
    <s v="Unknown"/>
    <s v="NA"/>
    <s v="NA"/>
    <s v="Unknown"/>
    <s v="Yes"/>
    <n v="3"/>
    <n v="100"/>
    <s v="No"/>
    <s v="Yes"/>
    <n v="3"/>
    <n v="100"/>
    <s v="Unknown"/>
    <s v="No"/>
    <s v="NA"/>
    <s v="NA"/>
    <s v="No"/>
    <s v="Yes"/>
    <n v="1"/>
    <n v="100"/>
    <s v="No"/>
    <s v="Unknown"/>
    <s v="NA"/>
    <s v="NA"/>
    <s v="Unknown"/>
    <n v="246"/>
    <n v="246"/>
    <n v="9"/>
    <n v="2214"/>
    <n v="30"/>
    <n v="0"/>
    <n v="0"/>
    <n v="47"/>
    <n v="0"/>
    <n v="53"/>
    <n v="0"/>
    <n v="0"/>
    <n v="0"/>
    <n v="53"/>
    <n v="0"/>
    <n v="47"/>
    <n v="0"/>
    <n v="0"/>
    <n v="664.2"/>
    <s v="NA"/>
    <s v="NA"/>
    <s v="NA"/>
    <s v="P"/>
    <n v="0"/>
    <s v="0-5 years"/>
    <n v="100"/>
    <n v="0"/>
    <n v="0"/>
    <n v="0"/>
    <n v="0"/>
    <n v="0"/>
    <n v="0"/>
    <n v="100"/>
    <n v="0"/>
    <n v="3703"/>
    <n v="47.258980000000001"/>
    <n v="52.741019999999999"/>
    <n v="0"/>
    <n v="0"/>
    <b v="0"/>
    <n v="0"/>
    <n v="100"/>
    <n v="0"/>
    <n v="0"/>
    <n v="0"/>
    <n v="0.69428299999999998"/>
    <n v="0.69428299999999998"/>
    <s v="NA"/>
    <n v="0"/>
    <n v="0.146616"/>
    <n v="2570.9299999999998"/>
    <s v="NA"/>
    <n v="0"/>
    <n v="542.91899999999998"/>
    <n v="9.2974969999999999"/>
    <n v="9.8879129999999993"/>
    <s v="Y"/>
    <n v="30"/>
    <n v="0"/>
    <n v="0"/>
    <n v="0"/>
    <n v="27.51755"/>
    <n v="36.582189999999997"/>
    <n v="28.094729999999998"/>
    <n v="69.546850000000006"/>
    <n v="54.264389999999999"/>
    <n v="71.005579999999995"/>
    <n v="0.58631100000000003"/>
    <n v="4.5727739999999999"/>
    <n v="0.33299899999999999"/>
    <n v="0"/>
    <n v="0"/>
    <n v="0"/>
    <n v="0"/>
    <n v="0"/>
    <n v="0"/>
    <n v="0"/>
    <n v="0"/>
    <n v="0"/>
    <n v="2.3492839999999999"/>
    <n v="4.5806480000000001"/>
    <n v="0.566693"/>
    <n v="0"/>
    <n v="0"/>
    <n v="0"/>
    <n v="0"/>
    <n v="0"/>
    <n v="0"/>
    <n v="100"/>
    <n v="100"/>
    <n v="100"/>
    <n v="0"/>
    <n v="0"/>
    <n v="0"/>
    <n v="100"/>
    <n v="100"/>
    <n v="100"/>
    <n v="0"/>
    <n v="0"/>
    <n v="0"/>
    <n v="100"/>
    <n v="100"/>
    <n v="100"/>
    <n v="0"/>
    <n v="0"/>
    <n v="0"/>
    <n v="0"/>
    <n v="0"/>
    <n v="0"/>
    <n v="0"/>
    <n v="0"/>
    <n v="0"/>
    <n v="0"/>
    <n v="0"/>
    <n v="0"/>
    <s v="NA"/>
    <s v="NA"/>
    <s v="NA"/>
    <s v="NA"/>
    <s v="NA"/>
    <s v="NA"/>
    <n v="0"/>
    <n v="0"/>
    <n v="0"/>
    <n v="35.227269999999997"/>
    <n v="50"/>
    <n v="35.227269999999997"/>
    <n v="0"/>
    <n v="0"/>
    <n v="0"/>
    <n v="64.772729999999996"/>
    <n v="50"/>
    <n v="64.772729999999996"/>
    <n v="0"/>
    <n v="0"/>
    <n v="0"/>
    <n v="100"/>
    <n v="100"/>
    <n v="100"/>
    <n v="0"/>
    <n v="0"/>
    <n v="0"/>
    <n v="0"/>
    <n v="0"/>
    <n v="0"/>
    <n v="0"/>
    <n v="0"/>
    <n v="0"/>
    <n v="97.064400000000006"/>
    <n v="90.846580000000003"/>
    <n v="99.100309999999993"/>
    <n v="0"/>
    <n v="0"/>
    <n v="0"/>
    <n v="0"/>
    <n v="0"/>
    <n v="0"/>
    <n v="2.9355959999999999"/>
    <n v="9.1534220000000008"/>
    <n v="0.89969200000000005"/>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25.786539999999999"/>
    <n v="63.636360000000003"/>
    <n v="26.428239999999999"/>
    <n v="0"/>
    <n v="0"/>
    <n v="0"/>
    <n v="32.770820000000001"/>
    <n v="9.0909089999999999"/>
    <n v="55.532440000000001"/>
    <n v="0"/>
    <n v="0"/>
    <n v="0"/>
    <n v="41.44265"/>
    <n v="27.272729999999999"/>
    <n v="18.0393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47"/>
    <n v="0"/>
    <s v="Heat Pump"/>
    <s v="Electricity"/>
    <s v="None"/>
    <s v="0-4 Years"/>
    <s v="None"/>
    <s v="NA"/>
    <s v="NA"/>
    <s v="NA"/>
    <s v="NA"/>
    <s v="NA"/>
    <s v="NA"/>
    <s v="NA"/>
    <s v="NA"/>
    <s v="NA"/>
    <s v="NA"/>
    <s v="NA"/>
    <s v="DX - Air"/>
    <s v="0-4 Years"/>
    <s v="None"/>
    <s v="NA"/>
    <s v="NA"/>
    <s v="NA"/>
    <s v="NA"/>
    <s v="NA"/>
    <s v="NA"/>
    <s v="NA"/>
    <s v="NA"/>
    <b v="0"/>
    <b v="0"/>
    <b v="0"/>
    <b v="0"/>
    <b v="1"/>
    <b v="0"/>
    <b v="0"/>
    <b v="1"/>
    <b v="0"/>
    <b v="1"/>
    <b v="1"/>
    <n v="70.353999999999999"/>
    <n v="7.5635219999999999"/>
    <n v="8"/>
    <n v="100"/>
    <n v="0"/>
    <n v="0"/>
    <n v="0"/>
    <n v="0"/>
    <n v="21.823920000000001"/>
    <n v="78.176079999999999"/>
    <n v="0"/>
    <s v="NA"/>
    <s v="NA"/>
    <s v="NA"/>
    <s v="NA"/>
    <s v="NA"/>
    <s v="NA"/>
    <s v="NA"/>
    <s v="NA"/>
    <s v="NA"/>
    <s v="NA"/>
    <s v="NA"/>
    <s v="NA"/>
    <s v="NA"/>
    <s v="NA"/>
    <s v="NA"/>
    <s v="NA"/>
    <s v="NA"/>
    <s v="NA"/>
    <s v="NA"/>
    <s v="NA"/>
    <n v="1"/>
    <n v="0"/>
    <n v="0"/>
    <n v="0"/>
    <n v="0"/>
    <n v="0"/>
    <n v="1"/>
    <b v="0"/>
    <b v="0"/>
    <b v="0"/>
    <b v="0"/>
    <b v="0"/>
    <b v="0"/>
    <n v="0"/>
    <s v="NA"/>
    <s v="NA"/>
    <s v="NA"/>
    <s v="NA"/>
    <s v="NA"/>
    <s v="NA"/>
    <s v="NA"/>
    <s v="NA"/>
    <s v="NA"/>
    <s v="NA"/>
    <b v="1"/>
    <s v="S"/>
    <n v="100"/>
    <n v="1"/>
    <n v="0"/>
    <n v="0"/>
    <n v="0"/>
    <n v="0"/>
    <x v="0"/>
    <n v="0"/>
    <s v="N"/>
    <n v="0"/>
    <n v="0"/>
    <n v="0"/>
    <b v="0"/>
    <b v="0"/>
    <s v="None"/>
    <b v="0"/>
    <b v="0"/>
    <s v="None"/>
    <n v="1"/>
    <n v="0"/>
    <n v="0"/>
    <n v="0"/>
    <n v="0"/>
    <n v="1"/>
    <n v="0"/>
    <n v="0"/>
    <n v="0"/>
    <n v="0"/>
    <n v="14.073219999999999"/>
    <n v="13.374510000000001"/>
    <s v="actual"/>
    <n v="52113.13"/>
    <n v="49525.8"/>
    <n v="5623.1719999999996"/>
    <n v="4628.4960000000001"/>
    <n v="4410.26"/>
    <n v="3777.623"/>
    <n v="3840.5830000000001"/>
    <n v="3967.9270000000001"/>
    <n v="4605.1099999999997"/>
    <n v="4601.7520000000004"/>
    <n v="3995.0039999999999"/>
    <n v="3524.2779999999998"/>
    <n v="4142.8370000000004"/>
    <n v="4996.0910000000003"/>
    <n v="4999.1260000000002"/>
    <n v="4240.0190000000002"/>
    <n v="4427.0200000000004"/>
    <n v="3944.8150000000001"/>
    <n v="3675.7150000000001"/>
    <n v="3435.19"/>
    <n v="3961.607"/>
    <n v="3837.0830000000001"/>
    <n v="3423.1030000000001"/>
    <n v="3977.6840000000002"/>
    <n v="4541.4750000000004"/>
    <n v="5062.9660000000003"/>
    <n v="0.139041"/>
    <n v="0.13956299999999999"/>
    <s v="actual"/>
    <n v="514.86720000000003"/>
    <n v="516.80119999999999"/>
    <n v="52.967610000000001"/>
    <n v="47.448279999999997"/>
    <n v="51.245440000000002"/>
    <n v="48.823529999999998"/>
    <n v="46.034480000000002"/>
    <n v="41.565519999999999"/>
    <n v="38.368749999999999"/>
    <n v="36.03125"/>
    <n v="34.482759999999999"/>
    <n v="38.323689999999999"/>
    <n v="37.483870000000003"/>
    <n v="42.092030000000001"/>
    <n v="47.759549999999997"/>
    <n v="42.051920000000003"/>
    <n v="45.503419999999998"/>
    <n v="42.697130000000001"/>
    <n v="42.356450000000002"/>
    <n v="39.52111"/>
    <n v="40.14873"/>
    <n v="40.14873"/>
    <n v="39.821280000000002"/>
    <n v="43.731430000000003"/>
    <n v="45.050089999999997"/>
    <n v="48.011310000000002"/>
  </r>
  <r>
    <x v="482"/>
    <x v="0"/>
    <s v="core"/>
    <x v="8"/>
    <x v="0"/>
    <s v="&lt;20,001"/>
    <s v="rural"/>
    <n v="7"/>
    <n v="1200.95"/>
    <n v="2142495"/>
    <n v="2142495"/>
    <n v="2142495"/>
    <n v="1868"/>
    <n v="1868"/>
    <s v="Pre-1980"/>
    <s v="F"/>
    <m/>
    <s v="Beer, Wine, Or Liquor Store"/>
    <m/>
    <s v="Dry Goods Retail"/>
    <s v="Mercantile - Retail"/>
    <s v="Small Box"/>
    <b v="0"/>
    <s v="Sales"/>
    <n v="55"/>
    <s v="Storage - Low Bay"/>
    <n v="33"/>
    <s v="Office"/>
    <n v="12"/>
    <n v="0"/>
    <n v="0"/>
    <n v="0"/>
    <n v="1784"/>
    <n v="1784"/>
    <n v="0"/>
    <x v="4"/>
    <n v="100"/>
    <n v="0"/>
    <n v="100"/>
    <n v="100"/>
    <n v="100"/>
    <n v="0"/>
    <n v="0"/>
    <n v="2"/>
    <n v="0"/>
    <n v="0"/>
    <s v="S"/>
    <n v="0"/>
    <n v="4681"/>
    <n v="463"/>
    <s v="&lt; 6000 HDD"/>
    <n v="0"/>
    <n v="100"/>
    <n v="1"/>
    <s v="No"/>
    <n v="50"/>
    <n v="77"/>
    <n v="49"/>
    <n v="77"/>
    <n v="1"/>
    <n v="1"/>
    <n v="0"/>
    <s v="50-59 Hrs/Wk"/>
    <n v="50"/>
    <b v="1"/>
    <b v="1"/>
    <b v="0"/>
    <b v="1"/>
    <b v="0"/>
    <b v="0"/>
    <b v="0"/>
    <b v="0"/>
    <b v="0"/>
    <s v="NA"/>
    <s v="NA"/>
    <s v="NA"/>
    <s v="NA"/>
    <s v="No"/>
    <s v="NA"/>
    <s v="NA"/>
    <s v="No"/>
    <s v="No"/>
    <s v="NA"/>
    <s v="NA"/>
    <s v="No"/>
    <s v="No"/>
    <s v="NA"/>
    <s v="NA"/>
    <s v="No"/>
    <s v="No"/>
    <s v="NA"/>
    <s v="NA"/>
    <s v="No"/>
    <s v="No"/>
    <s v="NA"/>
    <s v="NA"/>
    <s v="No"/>
    <s v="No"/>
    <s v="NA"/>
    <s v="NA"/>
    <s v="No"/>
    <s v="No"/>
    <s v="NA"/>
    <s v="NA"/>
    <s v="No"/>
    <s v="No"/>
    <s v="NA"/>
    <s v="NA"/>
    <s v="No"/>
    <n v="150"/>
    <n v="150"/>
    <n v="12"/>
    <n v="3600"/>
    <n v="15"/>
    <n v="100"/>
    <n v="0"/>
    <n v="0"/>
    <n v="0"/>
    <n v="0"/>
    <n v="0"/>
    <n v="0"/>
    <n v="0"/>
    <n v="0"/>
    <n v="100"/>
    <n v="0"/>
    <n v="0"/>
    <n v="0"/>
    <n v="540"/>
    <n v="100"/>
    <n v="0"/>
    <n v="0"/>
    <s v="P"/>
    <n v="0"/>
    <s v="Unknown"/>
    <n v="100"/>
    <n v="0"/>
    <n v="0"/>
    <n v="0"/>
    <n v="0"/>
    <n v="0"/>
    <n v="0"/>
    <n v="0"/>
    <n v="100"/>
    <n v="952.87059999999997"/>
    <n v="0"/>
    <n v="0"/>
    <n v="100"/>
    <n v="0"/>
    <b v="0"/>
    <n v="0"/>
    <n v="100"/>
    <n v="0"/>
    <n v="0"/>
    <n v="0"/>
    <n v="1.4945839999999999"/>
    <n v="1.4945839999999999"/>
    <s v="NA"/>
    <n v="0"/>
    <n v="6.7265000000000005E-2"/>
    <n v="2666.3380000000002"/>
    <s v="NA"/>
    <n v="0"/>
    <n v="120"/>
    <n v="7.7045659999999998"/>
    <n v="11.590070000000001"/>
    <s v="Y"/>
    <n v="5"/>
    <n v="3.2870219999999999"/>
    <n v="2.6377510000000002"/>
    <n v="9.2498120000000004"/>
    <n v="0"/>
    <n v="0"/>
    <n v="0"/>
    <n v="12.307"/>
    <n v="9.1507939999999994"/>
    <n v="34.632390000000001"/>
    <n v="0"/>
    <n v="0"/>
    <n v="0"/>
    <n v="0"/>
    <n v="0"/>
    <n v="0"/>
    <n v="0"/>
    <n v="0"/>
    <n v="0"/>
    <n v="0"/>
    <n v="0"/>
    <n v="0"/>
    <n v="84.40598"/>
    <n v="88.211449999999999"/>
    <n v="56.117800000000003"/>
    <n v="0"/>
    <n v="0"/>
    <n v="0"/>
    <s v="NA"/>
    <s v="NA"/>
    <s v="NA"/>
    <s v="NA"/>
    <s v="NA"/>
    <s v="NA"/>
    <s v="NA"/>
    <s v="NA"/>
    <s v="NA"/>
    <s v="NA"/>
    <s v="NA"/>
    <s v="NA"/>
    <n v="0"/>
    <n v="0"/>
    <n v="0"/>
    <n v="13.122159999999999"/>
    <n v="7.3050420000000003"/>
    <n v="13.122159999999999"/>
    <n v="10.742900000000001"/>
    <n v="2.990259"/>
    <n v="10.742900000000001"/>
    <n v="41.891970000000001"/>
    <n v="64.287499999999994"/>
    <n v="41.891970000000001"/>
    <n v="34.242980000000003"/>
    <n v="25.417200000000001"/>
    <n v="34.242980000000003"/>
    <n v="0"/>
    <n v="0"/>
    <n v="0"/>
    <s v="NA"/>
    <s v="NA"/>
    <s v="NA"/>
    <s v="NA"/>
    <s v="NA"/>
    <s v="NA"/>
    <s v="NA"/>
    <s v="NA"/>
    <s v="NA"/>
    <s v="NA"/>
    <s v="NA"/>
    <s v="NA"/>
    <s v="NA"/>
    <s v="NA"/>
    <s v="NA"/>
    <s v="NA"/>
    <s v="NA"/>
    <s v="NA"/>
    <n v="79.123450000000005"/>
    <n v="86.387429999999995"/>
    <n v="79.123450000000005"/>
    <n v="20.876550000000002"/>
    <n v="13.61257"/>
    <n v="20.876550000000002"/>
    <n v="0"/>
    <n v="0"/>
    <n v="0"/>
    <n v="0"/>
    <n v="0"/>
    <n v="0"/>
    <n v="0"/>
    <n v="0"/>
    <n v="0"/>
    <n v="12.307"/>
    <n v="9.1507939999999994"/>
    <n v="34.632390000000001"/>
    <n v="0"/>
    <n v="0"/>
    <n v="0"/>
    <n v="67.549469999999999"/>
    <n v="81.767570000000006"/>
    <n v="51.975070000000002"/>
    <n v="20.143529999999998"/>
    <n v="9.0816350000000003"/>
    <n v="13.39254"/>
    <s v="NA"/>
    <s v="NA"/>
    <s v="NA"/>
    <s v="NA"/>
    <s v="NA"/>
    <s v="NA"/>
    <s v="NA"/>
    <s v="NA"/>
    <s v="NA"/>
    <s v="NA"/>
    <s v="NA"/>
    <s v="NA"/>
    <s v="NA"/>
    <s v="NA"/>
    <s v="NA"/>
    <b v="0"/>
    <n v="0"/>
    <b v="0"/>
    <n v="0"/>
    <b v="0"/>
    <n v="0"/>
    <b v="1"/>
    <n v="6.7937599999999998"/>
    <b v="1"/>
    <n v="93.206239999999994"/>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22.5"/>
    <n v="59.166670000000003"/>
    <s v="Furnace"/>
    <s v="Natural Gas"/>
    <s v="None"/>
    <s v="10-19 Years"/>
    <s v="Heat Pump"/>
    <s v="Electricity"/>
    <s v="None"/>
    <s v="10-19 Years"/>
    <s v="NA"/>
    <s v="NA"/>
    <s v="NA"/>
    <s v="NA"/>
    <s v="NA"/>
    <s v="NA"/>
    <s v="NA"/>
    <s v="NA"/>
    <s v="DX - Air"/>
    <s v="10-19 Years"/>
    <s v="DX - Air"/>
    <s v="10-19 Years"/>
    <s v="NA"/>
    <s v="NA"/>
    <s v="NA"/>
    <s v="NA"/>
    <s v="NA"/>
    <s v="NA"/>
    <s v="NA"/>
    <b v="0"/>
    <b v="0"/>
    <b v="0"/>
    <b v="0"/>
    <b v="1"/>
    <b v="0"/>
    <b v="0"/>
    <b v="0"/>
    <b v="0"/>
    <b v="0"/>
    <b v="0"/>
    <n v="40"/>
    <n v="10"/>
    <n v="10"/>
    <n v="100"/>
    <n v="0"/>
    <n v="0"/>
    <n v="0"/>
    <n v="0"/>
    <n v="0"/>
    <n v="100"/>
    <n v="0"/>
    <s v="NA"/>
    <s v="NA"/>
    <s v="NA"/>
    <s v="NA"/>
    <s v="NA"/>
    <s v="NA"/>
    <s v="NA"/>
    <s v="NA"/>
    <s v="NA"/>
    <s v="NA"/>
    <s v="NA"/>
    <s v="NA"/>
    <s v="NA"/>
    <s v="NA"/>
    <s v="NA"/>
    <s v="NA"/>
    <s v="NA"/>
    <s v="NA"/>
    <s v="NA"/>
    <s v="NA"/>
    <n v="0"/>
    <n v="0"/>
    <n v="0"/>
    <n v="0"/>
    <n v="0"/>
    <n v="0"/>
    <n v="0"/>
    <b v="1"/>
    <b v="0"/>
    <b v="0"/>
    <b v="0"/>
    <b v="0"/>
    <b v="0"/>
    <n v="50"/>
    <s v="N"/>
    <s v="N"/>
    <s v="N"/>
    <s v="N"/>
    <s v="N"/>
    <s v="N"/>
    <s v="N"/>
    <n v="0"/>
    <n v="0"/>
    <n v="0"/>
    <s v="NA"/>
    <s v="NA"/>
    <s v="NA"/>
    <s v="NA"/>
    <s v="NA"/>
    <n v="0"/>
    <n v="0"/>
    <n v="0"/>
    <x v="1"/>
    <s v="NA"/>
    <s v="NA"/>
    <n v="0"/>
    <n v="0"/>
    <n v="0"/>
    <s v="NA"/>
    <s v="NA"/>
    <s v="NA"/>
    <s v="NA"/>
    <s v="NA"/>
    <s v="NA"/>
    <n v="1"/>
    <n v="0"/>
    <n v="0"/>
    <n v="0"/>
    <n v="0"/>
    <n v="0"/>
    <n v="0"/>
    <n v="0"/>
    <n v="0"/>
    <n v="0"/>
    <n v="18.382570000000001"/>
    <n v="16.611170000000001"/>
    <s v="actual"/>
    <n v="32794.5"/>
    <n v="29634.33"/>
    <n v="3658.643"/>
    <n v="2908.4569999999999"/>
    <n v="2512.71"/>
    <n v="1994.883"/>
    <n v="1958.903"/>
    <n v="2093.076"/>
    <n v="2656.5459999999998"/>
    <n v="2619.0810000000001"/>
    <n v="2185.9589999999998"/>
    <n v="2310.116"/>
    <n v="3379.7060000000001"/>
    <n v="4516.4189999999999"/>
    <n v="3676.8319999999999"/>
    <n v="2920.1480000000001"/>
    <n v="2855.7150000000001"/>
    <n v="2357.116"/>
    <n v="1849.857"/>
    <n v="1559.6279999999999"/>
    <n v="1926.442"/>
    <n v="1886.1179999999999"/>
    <n v="1682.799"/>
    <n v="2080.4969999999998"/>
    <n v="3062.7170000000001"/>
    <n v="3776.4659999999999"/>
    <n v="0.38116499999999998"/>
    <n v="0.395372"/>
    <s v="actual"/>
    <n v="679.99810000000002"/>
    <n v="705.34299999999996"/>
    <n v="124.1969"/>
    <n v="94.093440000000001"/>
    <n v="60.621510000000001"/>
    <n v="21.457470000000001"/>
    <n v="17.182110000000002"/>
    <n v="18.327079999999999"/>
    <n v="17.3"/>
    <n v="12.012119999999999"/>
    <n v="11.454549999999999"/>
    <n v="30.758620000000001"/>
    <n v="103.1808"/>
    <n v="169.4135"/>
    <n v="120.395"/>
    <n v="91.162689999999998"/>
    <n v="84.381990000000002"/>
    <n v="63.587859999999999"/>
    <n v="37.821210000000001"/>
    <n v="14.917529999999999"/>
    <n v="3.7670530000000002"/>
    <n v="3.4656889999999998"/>
    <n v="17.629809999999999"/>
    <n v="48.67033"/>
    <n v="94.779060000000001"/>
    <n v="124.76479999999999"/>
  </r>
  <r>
    <x v="483"/>
    <x v="0"/>
    <s v="core"/>
    <x v="5"/>
    <x v="0"/>
    <s v="All Sizes"/>
    <s v="urban"/>
    <n v="33"/>
    <n v="450.19650000000001"/>
    <n v="675294.8"/>
    <n v="675294.8"/>
    <n v="675294.8"/>
    <n v="1960"/>
    <n v="1960"/>
    <s v="Pre-1980"/>
    <s v="F"/>
    <m/>
    <s v="Fast Food Restaurant"/>
    <m/>
    <s v="Restaurant"/>
    <s v="Food Service"/>
    <s v="Restaurant"/>
    <b v="0"/>
    <s v="Sales"/>
    <n v="100"/>
    <s v="NA"/>
    <n v="0"/>
    <s v="NA"/>
    <n v="0"/>
    <n v="0"/>
    <n v="0"/>
    <n v="0"/>
    <n v="1500"/>
    <n v="1500"/>
    <n v="0"/>
    <x v="4"/>
    <n v="100"/>
    <n v="0"/>
    <n v="100"/>
    <n v="100"/>
    <n v="100"/>
    <n v="0"/>
    <n v="0"/>
    <n v="1"/>
    <n v="0"/>
    <n v="0"/>
    <s v="S"/>
    <n v="0"/>
    <n v="4300"/>
    <n v="393"/>
    <s v="&lt; 6000 HDD"/>
    <n v="0"/>
    <n v="100"/>
    <n v="1"/>
    <s v="NA"/>
    <n v="55"/>
    <n v="60"/>
    <n v="60"/>
    <n v="60"/>
    <n v="0"/>
    <n v="0"/>
    <n v="0"/>
    <s v="50-59 Hrs/Wk"/>
    <n v="52"/>
    <b v="1"/>
    <b v="1"/>
    <b v="0"/>
    <b v="0"/>
    <b v="0"/>
    <b v="0"/>
    <b v="0"/>
    <b v="0"/>
    <b v="0"/>
    <s v="NA"/>
    <s v="NA"/>
    <s v="NA"/>
    <s v="NA"/>
    <s v="No"/>
    <s v="NA"/>
    <s v="NA"/>
    <s v="Unknown"/>
    <s v="No"/>
    <s v="NA"/>
    <s v="NA"/>
    <s v="Unknown"/>
    <s v="No"/>
    <s v="NA"/>
    <s v="NA"/>
    <s v="Unknown"/>
    <s v="Yes"/>
    <n v="1"/>
    <n v="100"/>
    <s v="Unknown"/>
    <s v="Yes"/>
    <n v="1"/>
    <n v="100"/>
    <s v="Unknown"/>
    <s v="No"/>
    <s v="NA"/>
    <s v="NA"/>
    <s v="Unknown"/>
    <s v="No"/>
    <s v="NA"/>
    <s v="NA"/>
    <s v="Unknown"/>
    <s v="No"/>
    <s v="NA"/>
    <s v="NA"/>
    <s v="Unknown"/>
    <n v="160"/>
    <n v="0"/>
    <n v="8"/>
    <n v="1280"/>
    <n v="20"/>
    <n v="100"/>
    <n v="0"/>
    <n v="0"/>
    <n v="0"/>
    <n v="0"/>
    <n v="0"/>
    <n v="0"/>
    <n v="0"/>
    <n v="0"/>
    <n v="100"/>
    <n v="0"/>
    <n v="0"/>
    <n v="0"/>
    <n v="256"/>
    <n v="100"/>
    <n v="0"/>
    <n v="0"/>
    <s v="S"/>
    <n v="5"/>
    <s v="Age of Building"/>
    <n v="100"/>
    <n v="0"/>
    <n v="0"/>
    <n v="0"/>
    <n v="100"/>
    <n v="0"/>
    <n v="0"/>
    <n v="0"/>
    <n v="0"/>
    <n v="1200"/>
    <n v="100"/>
    <n v="0"/>
    <n v="0"/>
    <n v="0"/>
    <b v="0"/>
    <n v="0"/>
    <n v="100"/>
    <n v="0"/>
    <n v="0"/>
    <n v="0"/>
    <n v="1.3426670000000001"/>
    <n v="1.3426670000000001"/>
    <s v="NA"/>
    <n v="0"/>
    <n v="0"/>
    <n v="2014"/>
    <s v="NA"/>
    <n v="0"/>
    <n v="0"/>
    <n v="8"/>
    <n v="8"/>
    <s v="N"/>
    <n v="10"/>
    <n v="0"/>
    <n v="0"/>
    <n v="0"/>
    <n v="0"/>
    <n v="0"/>
    <n v="0"/>
    <n v="78.649450000000002"/>
    <n v="37.5"/>
    <n v="89.229370000000003"/>
    <n v="13.90268"/>
    <n v="58.333329999999997"/>
    <n v="8.7742599999999999"/>
    <n v="0"/>
    <n v="0"/>
    <n v="0"/>
    <n v="0"/>
    <n v="0"/>
    <n v="0"/>
    <n v="0"/>
    <n v="0"/>
    <n v="0"/>
    <n v="7.4478650000000002"/>
    <n v="4.1666670000000003"/>
    <n v="1.99637"/>
    <n v="0"/>
    <n v="0"/>
    <n v="0"/>
    <s v="NA"/>
    <s v="NA"/>
    <s v="NA"/>
    <s v="NA"/>
    <s v="NA"/>
    <s v="NA"/>
    <n v="100"/>
    <n v="100"/>
    <n v="100"/>
    <n v="0"/>
    <n v="0"/>
    <n v="0"/>
    <n v="0"/>
    <n v="0"/>
    <n v="0"/>
    <n v="0"/>
    <n v="0"/>
    <n v="0"/>
    <n v="0"/>
    <n v="0"/>
    <n v="0"/>
    <n v="0"/>
    <n v="0"/>
    <n v="0"/>
    <n v="100"/>
    <n v="100"/>
    <n v="100"/>
    <n v="0"/>
    <n v="0"/>
    <n v="0"/>
    <s v="NA"/>
    <s v="NA"/>
    <s v="NA"/>
    <s v="NA"/>
    <s v="NA"/>
    <s v="NA"/>
    <s v="NA"/>
    <s v="NA"/>
    <s v="NA"/>
    <s v="NA"/>
    <s v="NA"/>
    <s v="NA"/>
    <s v="NA"/>
    <s v="NA"/>
    <s v="NA"/>
    <s v="NA"/>
    <s v="NA"/>
    <s v="NA"/>
    <n v="0"/>
    <n v="0"/>
    <n v="0"/>
    <n v="0"/>
    <n v="0"/>
    <n v="0"/>
    <n v="0"/>
    <n v="0"/>
    <n v="0"/>
    <n v="100"/>
    <n v="100"/>
    <n v="100"/>
    <n v="0"/>
    <n v="0"/>
    <n v="0"/>
    <n v="78.649450000000002"/>
    <n v="37.5"/>
    <n v="89.229370000000003"/>
    <n v="13.90268"/>
    <n v="58.333329999999997"/>
    <n v="8.7742599999999999"/>
    <n v="0"/>
    <n v="0"/>
    <n v="0"/>
    <n v="7.4478650000000002"/>
    <n v="4.1666670000000003"/>
    <n v="1.99637"/>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None"/>
    <s v="NA"/>
    <s v="NA"/>
    <s v="NA"/>
    <s v="NA"/>
    <s v="NA"/>
    <s v="NA"/>
    <s v="NA"/>
    <s v="NA"/>
    <s v="NA"/>
    <s v="NA"/>
    <s v="NA"/>
    <s v="DX - Air"/>
    <s v="0-4 Years"/>
    <s v="None"/>
    <s v="NA"/>
    <s v="NA"/>
    <s v="NA"/>
    <s v="NA"/>
    <s v="NA"/>
    <s v="NA"/>
    <s v="NA"/>
    <s v="NA"/>
    <b v="0"/>
    <b v="0"/>
    <b v="0"/>
    <b v="0"/>
    <b v="1"/>
    <b v="0"/>
    <b v="0"/>
    <b v="0"/>
    <b v="0"/>
    <b v="1"/>
    <b v="1"/>
    <n v="30.707999999999998"/>
    <s v="NA"/>
    <s v="NA"/>
    <n v="100"/>
    <n v="0"/>
    <n v="0"/>
    <n v="0"/>
    <n v="0"/>
    <n v="100"/>
    <n v="0"/>
    <n v="0"/>
    <s v="NA"/>
    <s v="NA"/>
    <s v="NA"/>
    <s v="NA"/>
    <s v="NA"/>
    <s v="NA"/>
    <s v="NA"/>
    <s v="NA"/>
    <s v="NA"/>
    <s v="NA"/>
    <s v="NA"/>
    <s v="NA"/>
    <s v="NA"/>
    <s v="NA"/>
    <s v="NA"/>
    <s v="NA"/>
    <s v="NA"/>
    <s v="NA"/>
    <s v="NA"/>
    <s v="NA"/>
    <n v="1"/>
    <n v="0"/>
    <n v="0"/>
    <n v="1"/>
    <n v="0"/>
    <n v="3"/>
    <n v="1"/>
    <b v="0"/>
    <b v="0"/>
    <b v="1"/>
    <b v="0"/>
    <b v="0"/>
    <b v="0"/>
    <n v="700"/>
    <s v="N"/>
    <s v="E"/>
    <s v="N"/>
    <s v="E"/>
    <s v="E"/>
    <s v="N"/>
    <s v="N"/>
    <s v="NA"/>
    <s v="NA"/>
    <s v="NA"/>
    <s v="NA"/>
    <s v="NA"/>
    <s v="NA"/>
    <s v="NA"/>
    <s v="NA"/>
    <n v="0"/>
    <n v="0"/>
    <n v="0"/>
    <x v="1"/>
    <s v="NA"/>
    <s v="NA"/>
    <n v="0"/>
    <n v="0"/>
    <n v="0"/>
    <s v="NA"/>
    <s v="NA"/>
    <s v="NA"/>
    <s v="NA"/>
    <s v="NA"/>
    <s v="NA"/>
    <n v="0"/>
    <n v="0"/>
    <n v="0"/>
    <n v="0"/>
    <n v="0"/>
    <n v="1"/>
    <n v="0"/>
    <n v="0"/>
    <n v="0"/>
    <n v="0"/>
    <n v="53.873080000000002"/>
    <n v="63.821800000000003"/>
    <s v="actual"/>
    <n v="80809.61"/>
    <n v="95732.69"/>
    <n v="5947.9669999999996"/>
    <n v="5964.5519999999997"/>
    <n v="6875.1030000000001"/>
    <n v="6615.4960000000001"/>
    <n v="7111.9250000000002"/>
    <n v="6652.2"/>
    <n v="7461.759"/>
    <n v="7223.1120000000001"/>
    <n v="7202.71"/>
    <n v="7787.143"/>
    <n v="6889.2439999999997"/>
    <n v="5078.4030000000002"/>
    <n v="8130.7219999999998"/>
    <n v="7343.8779999999997"/>
    <n v="8130.7219999999998"/>
    <n v="7868.4409999999998"/>
    <n v="8130.7219999999998"/>
    <n v="7868.4409999999998"/>
    <n v="8130.7219999999998"/>
    <n v="8130.7219999999998"/>
    <n v="7868.4409999999998"/>
    <n v="8130.7219999999998"/>
    <n v="7868.4409999999998"/>
    <n v="8130.7219999999998"/>
    <n v="0.180118"/>
    <n v="0.26281300000000002"/>
    <s v="actual"/>
    <n v="270.17649999999998"/>
    <n v="394.2192"/>
    <n v="71.342799999999997"/>
    <n v="36.827590000000001"/>
    <n v="27.93103"/>
    <n v="9.9555059999999997"/>
    <n v="2.1881719999999998"/>
    <n v="0.16666700000000001"/>
    <n v="0"/>
    <n v="0"/>
    <n v="0"/>
    <n v="3.4838710000000002"/>
    <n v="33.225810000000003"/>
    <n v="85.055030000000002"/>
    <n v="67.934060000000002"/>
    <n v="53.173760000000001"/>
    <n v="48.131419999999999"/>
    <n v="35.296370000000003"/>
    <n v="21.819579999999998"/>
    <n v="9.5346050000000009"/>
    <n v="2.9337249999999999"/>
    <n v="2.47533"/>
    <n v="8.1594219999999993"/>
    <n v="27.136949999999999"/>
    <n v="50.606749999999998"/>
    <n v="67.017269999999996"/>
  </r>
  <r>
    <x v="484"/>
    <x v="2"/>
    <s v="core"/>
    <x v="11"/>
    <x v="0"/>
    <s v="&lt;5,001"/>
    <s v="rural"/>
    <n v="17"/>
    <n v="115.53279999999999"/>
    <n v="247240.2"/>
    <n v="247240.2"/>
    <n v="247240.2"/>
    <n v="1960"/>
    <n v="1960"/>
    <s v="Pre-1980"/>
    <s v="F"/>
    <m/>
    <s v="Convenience Store (&lt;"/>
    <m/>
    <s v="Grocery"/>
    <s v="Food Sales"/>
    <s v="MiniMart"/>
    <b v="0"/>
    <s v="Sales"/>
    <n v="75"/>
    <s v="Storage - Low Bay"/>
    <n v="25"/>
    <s v="NA"/>
    <n v="0"/>
    <n v="0"/>
    <n v="0"/>
    <n v="0"/>
    <n v="2140"/>
    <n v="2140"/>
    <n v="0"/>
    <x v="4"/>
    <n v="100"/>
    <n v="100"/>
    <n v="0"/>
    <n v="100"/>
    <n v="0"/>
    <n v="0"/>
    <n v="0"/>
    <n v="1"/>
    <n v="0"/>
    <n v="20"/>
    <s v="S"/>
    <n v="0"/>
    <n v="5227"/>
    <n v="147"/>
    <s v="&lt; 6000 HDD"/>
    <n v="0"/>
    <n v="100"/>
    <n v="1"/>
    <s v="No"/>
    <n v="83"/>
    <n v="86.5"/>
    <n v="28"/>
    <n v="86.5"/>
    <n v="1"/>
    <n v="1"/>
    <n v="0"/>
    <s v="80-119 Hrs/Wk"/>
    <n v="52"/>
    <b v="1"/>
    <b v="1"/>
    <b v="0"/>
    <b v="0"/>
    <b v="0"/>
    <b v="0"/>
    <b v="0"/>
    <b v="0"/>
    <b v="0"/>
    <s v="NA"/>
    <s v="NA"/>
    <s v="NA"/>
    <s v="NA"/>
    <s v="Yes"/>
    <n v="10"/>
    <n v="90"/>
    <s v="No"/>
    <s v="Yes"/>
    <n v="10"/>
    <n v="90"/>
    <s v="No"/>
    <s v="No"/>
    <s v="NA"/>
    <s v="NA"/>
    <s v="No"/>
    <s v="No"/>
    <s v="NA"/>
    <s v="NA"/>
    <s v="No"/>
    <s v="No"/>
    <s v="NA"/>
    <s v="NA"/>
    <s v="No"/>
    <s v="Yes"/>
    <n v="5"/>
    <n v="50"/>
    <s v="No"/>
    <s v="No"/>
    <s v="NA"/>
    <s v="NA"/>
    <s v="No"/>
    <s v="Unknown"/>
    <s v="NA"/>
    <s v="NA"/>
    <s v="Unknown"/>
    <n v="214"/>
    <n v="0"/>
    <n v="12"/>
    <n v="2568"/>
    <n v="25"/>
    <n v="0"/>
    <n v="0"/>
    <n v="100"/>
    <n v="0"/>
    <n v="0"/>
    <n v="0"/>
    <n v="0"/>
    <n v="0"/>
    <n v="0"/>
    <n v="0"/>
    <n v="100"/>
    <n v="0"/>
    <n v="0"/>
    <n v="642"/>
    <n v="100"/>
    <n v="0"/>
    <n v="0"/>
    <s v="P"/>
    <n v="0"/>
    <s v="Age of Building"/>
    <n v="100"/>
    <n v="0"/>
    <n v="0"/>
    <n v="0"/>
    <n v="0"/>
    <n v="0"/>
    <n v="0"/>
    <n v="0"/>
    <n v="100"/>
    <n v="2140"/>
    <n v="100"/>
    <n v="0"/>
    <n v="0"/>
    <n v="0"/>
    <b v="0"/>
    <n v="0"/>
    <n v="100"/>
    <n v="0"/>
    <n v="0"/>
    <n v="0"/>
    <n v="0.81606100000000004"/>
    <n v="0.81606100000000004"/>
    <s v="NA"/>
    <n v="0.10841099999999999"/>
    <n v="1.14486"/>
    <n v="1746.3710000000001"/>
    <s v="NA"/>
    <n v="232"/>
    <n v="2450"/>
    <n v="10.21916"/>
    <n v="12"/>
    <s v="Y"/>
    <n v="60"/>
    <n v="0"/>
    <n v="0"/>
    <n v="0"/>
    <n v="99.432689999999994"/>
    <n v="94.196430000000007"/>
    <n v="99.683610000000002"/>
    <n v="0"/>
    <n v="0"/>
    <n v="0"/>
    <n v="0.56731399999999998"/>
    <n v="5.8035709999999998"/>
    <n v="0.316386"/>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3.6734689999999999"/>
    <n v="6.398104"/>
    <n v="3.6734689999999999"/>
    <n v="11.02041"/>
    <n v="12.79621"/>
    <n v="11.02041"/>
    <n v="85.306120000000007"/>
    <n v="80.805689999999998"/>
    <n v="85.306120000000007"/>
    <s v="NA"/>
    <s v="NA"/>
    <s v="NA"/>
    <s v="NA"/>
    <s v="NA"/>
    <s v="NA"/>
    <s v="NA"/>
    <s v="NA"/>
    <s v="NA"/>
    <s v="NA"/>
    <s v="NA"/>
    <s v="NA"/>
    <n v="0"/>
    <n v="0"/>
    <n v="0"/>
    <n v="99.432689999999994"/>
    <n v="94.196430000000007"/>
    <n v="99.683610000000002"/>
    <n v="0"/>
    <n v="0"/>
    <n v="0"/>
    <n v="0"/>
    <n v="0"/>
    <n v="0"/>
    <n v="0.56731399999999998"/>
    <n v="5.8035709999999998"/>
    <n v="0.316386"/>
    <s v="NA"/>
    <s v="NA"/>
    <s v="NA"/>
    <s v="NA"/>
    <s v="NA"/>
    <s v="NA"/>
    <s v="NA"/>
    <s v="NA"/>
    <s v="NA"/>
    <s v="NA"/>
    <s v="NA"/>
    <s v="NA"/>
    <s v="NA"/>
    <s v="NA"/>
    <s v="NA"/>
    <s v="NA"/>
    <s v="NA"/>
    <s v="NA"/>
    <s v="NA"/>
    <s v="NA"/>
    <s v="NA"/>
    <s v="NA"/>
    <s v="NA"/>
    <s v="NA"/>
    <s v="NA"/>
    <s v="NA"/>
    <s v="NA"/>
    <s v="NA"/>
    <s v="NA"/>
    <s v="NA"/>
    <s v="NA"/>
    <n v="18.367349999999998"/>
    <n v="38.461539999999999"/>
    <n v="18.367349999999998"/>
    <n v="0"/>
    <n v="0"/>
    <n v="0"/>
    <n v="0"/>
    <n v="0"/>
    <n v="0"/>
    <n v="81.632649999999998"/>
    <n v="61.538460000000001"/>
    <n v="81.632649999999998"/>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NA"/>
    <s v="None"/>
    <s v="NA"/>
    <s v="NA"/>
    <s v="NA"/>
    <s v="NA"/>
    <s v="NA"/>
    <s v="NA"/>
    <s v="NA"/>
    <s v="NA"/>
    <s v="NA"/>
    <s v="NA"/>
    <s v="NA"/>
    <s v="DX - Air"/>
    <s v="NA"/>
    <s v="None"/>
    <s v="NA"/>
    <s v="NA"/>
    <s v="NA"/>
    <s v="NA"/>
    <s v="NA"/>
    <s v="NA"/>
    <s v="NA"/>
    <s v="NA"/>
    <b v="0"/>
    <b v="0"/>
    <b v="0"/>
    <b v="0"/>
    <b v="0"/>
    <b v="1"/>
    <b v="0"/>
    <b v="0"/>
    <b v="0"/>
    <b v="0"/>
    <b v="0"/>
    <n v="15.353999999999999"/>
    <s v="NA"/>
    <s v="NA"/>
    <n v="100"/>
    <n v="0"/>
    <n v="0"/>
    <n v="0"/>
    <n v="0"/>
    <n v="100"/>
    <n v="0"/>
    <n v="0"/>
    <s v="NA"/>
    <s v="NA"/>
    <s v="NA"/>
    <s v="NA"/>
    <s v="NA"/>
    <s v="NA"/>
    <s v="NA"/>
    <s v="NA"/>
    <s v="NA"/>
    <b v="1"/>
    <n v="20"/>
    <n v="20"/>
    <s v="T8"/>
    <b v="1"/>
    <n v="72"/>
    <s v="INC"/>
    <b v="0"/>
    <n v="0"/>
    <s v="NA"/>
    <s v="NA"/>
    <n v="0"/>
    <n v="0"/>
    <n v="0"/>
    <n v="1"/>
    <n v="0"/>
    <n v="0"/>
    <n v="1"/>
    <b v="0"/>
    <b v="0"/>
    <b v="0"/>
    <b v="0"/>
    <b v="0"/>
    <b v="0"/>
    <n v="0"/>
    <s v="N"/>
    <s v="N"/>
    <s v="N"/>
    <s v="N"/>
    <s v="N"/>
    <s v="N"/>
    <s v="N"/>
    <n v="0"/>
    <n v="0"/>
    <n v="0"/>
    <b v="0"/>
    <s v="N"/>
    <n v="0"/>
    <n v="0"/>
    <n v="0"/>
    <n v="0"/>
    <n v="0"/>
    <n v="0"/>
    <x v="0"/>
    <n v="0"/>
    <s v="N"/>
    <n v="0"/>
    <n v="0"/>
    <n v="0"/>
    <b v="0"/>
    <b v="0"/>
    <s v="None"/>
    <b v="0"/>
    <b v="0"/>
    <s v="None"/>
    <n v="1"/>
    <n v="0"/>
    <n v="0"/>
    <n v="0"/>
    <n v="0"/>
    <n v="0"/>
    <n v="0"/>
    <n v="0"/>
    <n v="0"/>
    <n v="0"/>
    <n v="28.87116"/>
    <n v="31.49567"/>
    <s v="actual"/>
    <n v="61784.28"/>
    <n v="67400.740000000005"/>
    <n v="6911.76"/>
    <n v="6037.2730000000001"/>
    <n v="5425.8059999999996"/>
    <n v="4284.1940000000004"/>
    <n v="4432.0690000000004"/>
    <n v="5146.4160000000002"/>
    <n v="6038.067"/>
    <n v="5666.6629999999996"/>
    <n v="4461.4520000000002"/>
    <n v="3955.636"/>
    <n v="3748.6619999999998"/>
    <n v="5676.28"/>
    <n v="5908.84"/>
    <n v="5076.643"/>
    <n v="5155.9849999999997"/>
    <n v="4454.848"/>
    <n v="4030.1550000000002"/>
    <n v="4542.0870000000004"/>
    <n v="8484.8490000000002"/>
    <n v="9304.9969999999994"/>
    <n v="4885.6400000000003"/>
    <n v="4394.902"/>
    <n v="5199.4750000000004"/>
    <n v="5962.3220000000001"/>
    <n v="0.66265600000000002"/>
    <n v="14.27106"/>
    <s v="model"/>
    <n v="1418.0830000000001"/>
    <n v="30540.06"/>
    <s v="NA"/>
    <s v="NA"/>
    <s v="NA"/>
    <s v="NA"/>
    <s v="NA"/>
    <s v="NA"/>
    <s v="NA"/>
    <s v="NA"/>
    <s v="NA"/>
    <s v="NA"/>
    <s v="NA"/>
    <s v="NA"/>
    <s v="NA"/>
    <s v="NA"/>
    <s v="NA"/>
    <s v="NA"/>
    <s v="NA"/>
    <s v="NA"/>
    <s v="NA"/>
    <s v="NA"/>
    <s v="NA"/>
    <s v="NA"/>
    <s v="NA"/>
    <s v="NA"/>
  </r>
  <r>
    <x v="485"/>
    <x v="2"/>
    <s v="core"/>
    <x v="9"/>
    <x v="1"/>
    <s v="All Sizes"/>
    <s v="rural"/>
    <n v="38"/>
    <n v="194.7627"/>
    <n v="5422390"/>
    <n v="162671.70000000001"/>
    <n v="0"/>
    <n v="2005"/>
    <n v="2005"/>
    <s v="2004-2013"/>
    <s v="F"/>
    <m/>
    <s v="Ministorage"/>
    <m/>
    <s v="Warehouse"/>
    <s v="Warehouse and Storage"/>
    <s v="Warehouse"/>
    <b v="0"/>
    <s v="Warehouse - High Bay"/>
    <n v="97"/>
    <s v="Office"/>
    <n v="3"/>
    <s v="NA"/>
    <n v="0"/>
    <n v="0"/>
    <n v="0"/>
    <n v="0"/>
    <n v="27841"/>
    <n v="27841"/>
    <n v="0"/>
    <x v="1"/>
    <n v="3"/>
    <n v="0"/>
    <n v="100"/>
    <n v="0"/>
    <n v="0"/>
    <n v="0"/>
    <n v="97"/>
    <n v="1"/>
    <n v="0"/>
    <n v="0"/>
    <s v="M"/>
    <n v="7"/>
    <n v="5227"/>
    <n v="147"/>
    <s v="&lt; 6000 HDD"/>
    <n v="100"/>
    <n v="0"/>
    <n v="0"/>
    <s v="Yes"/>
    <n v="42.5"/>
    <n v="1.2749999999999999"/>
    <n v="1.2749999999999999"/>
    <n v="1.2749999999999999"/>
    <n v="0"/>
    <n v="0"/>
    <n v="0"/>
    <s v="40-49 Hrs/Wk"/>
    <n v="52"/>
    <b v="1"/>
    <b v="0"/>
    <b v="0"/>
    <b v="0"/>
    <b v="0"/>
    <b v="0"/>
    <b v="0"/>
    <b v="0"/>
    <b v="0"/>
    <s v="NA"/>
    <s v="NA"/>
    <s v="NA"/>
    <s v="NA"/>
    <s v="No"/>
    <s v="NA"/>
    <s v="NA"/>
    <s v="No"/>
    <s v="No"/>
    <s v="NA"/>
    <s v="NA"/>
    <s v="No"/>
    <s v="No"/>
    <s v="NA"/>
    <s v="NA"/>
    <s v="No"/>
    <s v="Yes"/>
    <n v="2"/>
    <n v="50"/>
    <s v="No"/>
    <s v="No"/>
    <s v="NA"/>
    <s v="NA"/>
    <s v="No"/>
    <s v="No"/>
    <s v="NA"/>
    <s v="NA"/>
    <s v="No"/>
    <s v="No"/>
    <s v="NA"/>
    <s v="NA"/>
    <s v="No"/>
    <s v="No"/>
    <s v="NA"/>
    <s v="NA"/>
    <s v="No"/>
    <n v="2276"/>
    <n v="0"/>
    <n v="9"/>
    <n v="20484"/>
    <n v="0.15"/>
    <n v="0"/>
    <n v="0"/>
    <n v="0"/>
    <n v="0"/>
    <n v="100"/>
    <n v="0"/>
    <n v="0"/>
    <n v="0"/>
    <n v="100"/>
    <n v="0"/>
    <n v="0"/>
    <n v="0"/>
    <n v="0"/>
    <n v="30.725999999999999"/>
    <n v="0"/>
    <n v="100"/>
    <n v="0"/>
    <s v="P"/>
    <n v="50"/>
    <s v="Age of Building"/>
    <n v="100"/>
    <n v="0"/>
    <n v="0"/>
    <n v="0"/>
    <n v="0"/>
    <n v="100"/>
    <n v="0"/>
    <n v="0"/>
    <n v="0"/>
    <n v="27841"/>
    <n v="100"/>
    <n v="0"/>
    <n v="0"/>
    <n v="0"/>
    <b v="0"/>
    <n v="0"/>
    <n v="100"/>
    <n v="0"/>
    <n v="0"/>
    <n v="0"/>
    <n v="0.44233099999999997"/>
    <n v="0.44233099999999997"/>
    <s v="NA"/>
    <n v="0"/>
    <n v="4.0946999999999997E-2"/>
    <n v="12314.93"/>
    <s v="NA"/>
    <n v="0"/>
    <n v="1140"/>
    <n v="9"/>
    <n v="9"/>
    <s v="Y"/>
    <n v="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3"/>
    <n v="0"/>
    <s v="Electric Resistance"/>
    <s v="Electricity"/>
    <s v="None"/>
    <s v="5-9 Years"/>
    <s v="None"/>
    <s v="NA"/>
    <s v="NA"/>
    <s v="NA"/>
    <s v="NA"/>
    <s v="NA"/>
    <s v="NA"/>
    <s v="NA"/>
    <s v="NA"/>
    <s v="NA"/>
    <s v="NA"/>
    <s v="NA"/>
    <s v="None"/>
    <s v="NA"/>
    <s v="None"/>
    <s v="NA"/>
    <s v="NA"/>
    <s v="NA"/>
    <s v="NA"/>
    <s v="NA"/>
    <s v="NA"/>
    <s v="NA"/>
    <s v="NA"/>
    <b v="0"/>
    <b v="0"/>
    <b v="0"/>
    <b v="0"/>
    <b v="0"/>
    <b v="0"/>
    <b v="1"/>
    <b v="0"/>
    <b v="0"/>
    <b v="0"/>
    <b v="0"/>
    <n v="6.8239999999999998"/>
    <n v="6"/>
    <n v="6"/>
    <n v="0"/>
    <n v="10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3"/>
    <n v="0"/>
    <n v="1"/>
    <n v="2"/>
    <n v="0"/>
    <n v="0"/>
    <n v="0"/>
    <n v="0"/>
    <n v="0"/>
    <n v="1.36958"/>
    <n v="1.4274549999999999"/>
    <s v="actual"/>
    <n v="38130.480000000003"/>
    <n v="39741.79"/>
    <n v="4542.4229999999998"/>
    <n v="3578.3020000000001"/>
    <n v="3442.0160000000001"/>
    <n v="2690.2420000000002"/>
    <n v="2400.7579999999998"/>
    <n v="2201.8330000000001"/>
    <n v="2316.8670000000002"/>
    <n v="2522.6280000000002"/>
    <n v="2738.4540000000002"/>
    <n v="3128.4690000000001"/>
    <n v="4012.4609999999998"/>
    <n v="4556.0249999999996"/>
    <n v="4395.55"/>
    <n v="3725.375"/>
    <n v="3687.7289999999998"/>
    <n v="3065.9459999999999"/>
    <n v="2493.5830000000001"/>
    <n v="2266.1729999999998"/>
    <n v="3154.6320000000001"/>
    <n v="3383.0790000000002"/>
    <n v="2385.6849999999999"/>
    <n v="2972.172"/>
    <n v="3766.0309999999999"/>
    <n v="4445.8320000000003"/>
    <s v="NA"/>
    <s v="NA"/>
    <s v="no gas"/>
    <s v="NA"/>
    <s v="NA"/>
    <s v="NA"/>
    <s v="NA"/>
    <s v="NA"/>
    <s v="NA"/>
    <s v="NA"/>
    <s v="NA"/>
    <s v="NA"/>
    <s v="NA"/>
    <s v="NA"/>
    <s v="NA"/>
    <s v="NA"/>
    <s v="NA"/>
    <s v="NA"/>
    <s v="NA"/>
    <s v="NA"/>
    <s v="NA"/>
    <s v="NA"/>
    <s v="NA"/>
    <s v="NA"/>
    <s v="NA"/>
    <s v="NA"/>
    <s v="NA"/>
    <s v="NA"/>
    <s v="NA"/>
  </r>
  <r>
    <x v="486"/>
    <x v="2"/>
    <s v="core"/>
    <x v="11"/>
    <x v="0"/>
    <s v="5,001+"/>
    <s v="rural"/>
    <n v="18"/>
    <n v="59.73836"/>
    <n v="349529.1"/>
    <n v="349529.1"/>
    <n v="0"/>
    <n v="1953"/>
    <n v="1953"/>
    <s v="Pre-1980"/>
    <s v="F"/>
    <m/>
    <s v="Other Grocery"/>
    <s v="Grocery with Cider Mill"/>
    <s v="Grocery"/>
    <s v="Food Sales"/>
    <s v="Supermarket"/>
    <b v="0"/>
    <s v="Sales"/>
    <n v="100"/>
    <s v="NA"/>
    <n v="0"/>
    <s v="NA"/>
    <n v="0"/>
    <n v="0"/>
    <n v="0"/>
    <n v="0"/>
    <n v="5851"/>
    <n v="5851"/>
    <n v="0"/>
    <x v="0"/>
    <n v="100"/>
    <n v="0"/>
    <n v="0"/>
    <n v="0"/>
    <n v="0"/>
    <n v="0"/>
    <n v="0"/>
    <n v="1"/>
    <n v="0"/>
    <n v="4"/>
    <s v="M"/>
    <n v="2"/>
    <n v="5227"/>
    <n v="147"/>
    <s v="&lt; 6000 HDD"/>
    <n v="100"/>
    <n v="0"/>
    <n v="0"/>
    <s v="No"/>
    <n v="56"/>
    <n v="56"/>
    <n v="56"/>
    <n v="56"/>
    <n v="1"/>
    <n v="1"/>
    <n v="0"/>
    <s v="50-59 Hrs/Wk"/>
    <n v="52"/>
    <b v="1"/>
    <b v="0"/>
    <b v="0"/>
    <b v="1"/>
    <b v="0"/>
    <b v="0"/>
    <b v="0"/>
    <b v="0"/>
    <b v="0"/>
    <s v="NA"/>
    <s v="NA"/>
    <s v="NA"/>
    <s v="NA"/>
    <s v="No"/>
    <s v="NA"/>
    <s v="NA"/>
    <s v="No"/>
    <s v="No"/>
    <s v="NA"/>
    <s v="NA"/>
    <s v="No"/>
    <s v="No"/>
    <s v="NA"/>
    <s v="NA"/>
    <s v="No"/>
    <s v="No"/>
    <s v="NA"/>
    <s v="NA"/>
    <s v="No"/>
    <s v="No"/>
    <s v="NA"/>
    <s v="NA"/>
    <s v="No"/>
    <s v="Unknown"/>
    <s v="NA"/>
    <s v="NA"/>
    <s v="No"/>
    <s v="No"/>
    <s v="NA"/>
    <s v="NA"/>
    <s v="No"/>
    <s v="No"/>
    <s v="NA"/>
    <s v="NA"/>
    <s v="No"/>
    <n v="276"/>
    <n v="0"/>
    <n v="13"/>
    <n v="3588"/>
    <n v="15"/>
    <n v="0"/>
    <n v="0"/>
    <n v="0"/>
    <n v="100"/>
    <n v="0"/>
    <n v="0"/>
    <n v="0"/>
    <n v="0"/>
    <n v="0"/>
    <n v="100"/>
    <n v="0"/>
    <n v="0"/>
    <n v="0"/>
    <n v="538.20000000000005"/>
    <n v="66.666669999999996"/>
    <n v="33.333329999999997"/>
    <n v="0"/>
    <s v="P"/>
    <n v="16.66667"/>
    <s v="Age of Building"/>
    <n v="100"/>
    <n v="0"/>
    <n v="0"/>
    <n v="0"/>
    <n v="33.333329999999997"/>
    <n v="0"/>
    <n v="0"/>
    <n v="0"/>
    <n v="66.666669999999996"/>
    <n v="6429.018"/>
    <n v="0"/>
    <n v="100"/>
    <n v="0"/>
    <n v="0"/>
    <b v="1"/>
    <n v="160"/>
    <n v="100"/>
    <n v="0"/>
    <n v="0"/>
    <n v="0"/>
    <n v="0.755768"/>
    <n v="0.755768"/>
    <s v="NA"/>
    <n v="0.215861"/>
    <n v="0.108364"/>
    <n v="4422"/>
    <s v="NA"/>
    <n v="1263"/>
    <n v="634.03779999999995"/>
    <n v="11.700139999999999"/>
    <n v="13"/>
    <s v="Y"/>
    <n v="15"/>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43.221049999999998"/>
    <n v="50"/>
    <n v="74.76934"/>
    <n v="0"/>
    <n v="0"/>
    <n v="0"/>
    <n v="56.778950000000002"/>
    <n v="50"/>
    <n v="25.23066"/>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A"/>
    <s v="N"/>
    <s v="N"/>
    <s v="NA"/>
    <s v="NA"/>
    <n v="0"/>
    <n v="0"/>
    <s v="Furnace"/>
    <s v="Propane"/>
    <s v="None"/>
    <s v="NA"/>
    <s v="None"/>
    <s v="NA"/>
    <s v="NA"/>
    <s v="NA"/>
    <s v="NA"/>
    <s v="NA"/>
    <s v="NA"/>
    <s v="NA"/>
    <s v="NA"/>
    <s v="NA"/>
    <s v="NA"/>
    <s v="NA"/>
    <s v="None"/>
    <s v="NA"/>
    <s v="None"/>
    <s v="NA"/>
    <n v="1"/>
    <n v="9.8000000000000007"/>
    <n v="6"/>
    <n v="6"/>
    <s v="NA"/>
    <s v="NA"/>
    <s v="NA"/>
    <b v="0"/>
    <b v="0"/>
    <b v="0"/>
    <b v="0"/>
    <b v="0"/>
    <b v="1"/>
    <b v="0"/>
    <b v="0"/>
    <b v="0"/>
    <b v="0"/>
    <b v="0"/>
    <n v="15.353999999999999"/>
    <s v="NA"/>
    <s v="NA"/>
    <n v="100"/>
    <n v="0"/>
    <n v="0"/>
    <n v="0"/>
    <n v="0"/>
    <n v="100"/>
    <n v="0"/>
    <n v="0"/>
    <n v="0"/>
    <n v="66.666669999999996"/>
    <n v="33.333329999999997"/>
    <s v="Unknown"/>
    <s v="No"/>
    <s v="None"/>
    <s v="Air-cooled"/>
    <s v="No"/>
    <s v="Permanent Split Capacitor"/>
    <b v="1"/>
    <n v="35"/>
    <n v="65.714290000000005"/>
    <s v="T12"/>
    <b v="1"/>
    <n v="732"/>
    <s v="T12"/>
    <b v="0"/>
    <n v="0"/>
    <s v="NA"/>
    <s v="NA"/>
    <n v="0"/>
    <n v="0"/>
    <n v="0"/>
    <n v="0"/>
    <n v="0"/>
    <n v="0"/>
    <n v="0"/>
    <b v="0"/>
    <b v="0"/>
    <b v="0"/>
    <b v="0"/>
    <b v="1"/>
    <b v="0"/>
    <n v="616"/>
    <s v="N"/>
    <s v="E"/>
    <s v="N"/>
    <s v="E"/>
    <s v="N"/>
    <s v="E"/>
    <s v="E"/>
    <n v="1"/>
    <n v="1"/>
    <n v="0"/>
    <b v="0"/>
    <s v="N"/>
    <n v="0"/>
    <n v="0"/>
    <n v="0"/>
    <n v="0"/>
    <n v="0"/>
    <n v="0"/>
    <x v="0"/>
    <n v="0"/>
    <s v="N"/>
    <n v="0"/>
    <n v="0"/>
    <n v="0"/>
    <b v="0"/>
    <b v="0"/>
    <s v="None"/>
    <b v="0"/>
    <b v="0"/>
    <s v="None"/>
    <n v="1"/>
    <n v="0"/>
    <n v="0"/>
    <n v="0"/>
    <n v="0"/>
    <n v="0"/>
    <n v="0"/>
    <n v="0"/>
    <n v="0"/>
    <n v="0"/>
    <n v="30.868079999999999"/>
    <n v="286.92140000000001"/>
    <s v="model"/>
    <n v="180609.1"/>
    <n v="1678777"/>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487"/>
    <x v="3"/>
    <s v="core"/>
    <x v="5"/>
    <x v="0"/>
    <s v="All Sizes"/>
    <s v="rural"/>
    <n v="35"/>
    <n v="340.72059999999999"/>
    <n v="3095787"/>
    <n v="3095787"/>
    <n v="3095787"/>
    <n v="1965"/>
    <n v="1965"/>
    <s v="Pre-1980"/>
    <s v="F"/>
    <m/>
    <s v="Bar, Pub, Lounge"/>
    <m/>
    <s v="Other"/>
    <s v="Public Assembly"/>
    <s v="Other"/>
    <b v="0"/>
    <s v="Dining"/>
    <n v="84"/>
    <s v="Storage - Low Bay"/>
    <n v="6"/>
    <s v="Office"/>
    <n v="5"/>
    <n v="0"/>
    <n v="0"/>
    <n v="0"/>
    <n v="9086"/>
    <n v="9086"/>
    <n v="0"/>
    <x v="0"/>
    <n v="100"/>
    <n v="0"/>
    <n v="100"/>
    <n v="100"/>
    <n v="100"/>
    <n v="0"/>
    <n v="0"/>
    <n v="1"/>
    <n v="0"/>
    <n v="8"/>
    <s v="S"/>
    <n v="0"/>
    <n v="8180"/>
    <n v="378"/>
    <s v="8000+ HDD"/>
    <n v="100"/>
    <n v="0"/>
    <n v="0"/>
    <s v="Yes"/>
    <n v="112"/>
    <n v="112"/>
    <n v="112"/>
    <n v="112"/>
    <n v="1"/>
    <n v="1"/>
    <n v="0"/>
    <s v="80-119 Hrs/Wk"/>
    <n v="52"/>
    <b v="1"/>
    <b v="1"/>
    <b v="0"/>
    <b v="0"/>
    <b v="0"/>
    <b v="0"/>
    <b v="0"/>
    <b v="0"/>
    <b v="0"/>
    <s v="NA"/>
    <s v="NA"/>
    <s v="NA"/>
    <s v="NA"/>
    <s v="No"/>
    <s v="NA"/>
    <s v="NA"/>
    <s v="No"/>
    <s v="No"/>
    <s v="NA"/>
    <s v="NA"/>
    <s v="No"/>
    <s v="No"/>
    <s v="NA"/>
    <s v="NA"/>
    <s v="No"/>
    <s v="Yes"/>
    <n v="1"/>
    <n v="25"/>
    <s v="No"/>
    <s v="No"/>
    <s v="NA"/>
    <s v="NA"/>
    <s v="No"/>
    <s v="No"/>
    <s v="NA"/>
    <s v="NA"/>
    <s v="No"/>
    <s v="Yes"/>
    <n v="1"/>
    <n v="25"/>
    <s v="No"/>
    <s v="No"/>
    <s v="NA"/>
    <s v="NA"/>
    <s v="No"/>
    <n v="390"/>
    <n v="0"/>
    <n v="15"/>
    <n v="5850"/>
    <n v="5"/>
    <n v="0"/>
    <n v="0"/>
    <n v="0"/>
    <n v="0"/>
    <n v="100"/>
    <n v="0"/>
    <n v="0"/>
    <n v="0"/>
    <n v="0"/>
    <n v="100"/>
    <n v="0"/>
    <n v="0"/>
    <n v="0"/>
    <n v="292.5"/>
    <n v="0"/>
    <n v="100"/>
    <n v="0"/>
    <s v="P"/>
    <n v="5"/>
    <s v="5-10 years"/>
    <n v="0"/>
    <n v="0"/>
    <n v="0"/>
    <n v="100"/>
    <n v="0"/>
    <n v="100"/>
    <n v="0"/>
    <n v="0"/>
    <n v="0"/>
    <n v="9086"/>
    <n v="100"/>
    <n v="0"/>
    <n v="0"/>
    <n v="0"/>
    <b v="0"/>
    <n v="0"/>
    <n v="100"/>
    <n v="0"/>
    <n v="0"/>
    <n v="0"/>
    <n v="0.46284500000000001"/>
    <n v="0.46284500000000001"/>
    <s v="NA"/>
    <n v="2.6414E-2"/>
    <n v="0.10345600000000001"/>
    <n v="4205.4110000000001"/>
    <s v="NA"/>
    <n v="240"/>
    <n v="940"/>
    <n v="8.2083340000000007"/>
    <n v="11.827769999999999"/>
    <s v="Y"/>
    <s v="NA"/>
    <n v="0"/>
    <n v="0"/>
    <n v="0"/>
    <n v="0"/>
    <n v="0"/>
    <n v="0"/>
    <n v="49.680759999999999"/>
    <n v="43.917400000000001"/>
    <n v="80.690700000000007"/>
    <n v="0"/>
    <n v="0"/>
    <n v="0"/>
    <n v="0"/>
    <n v="0"/>
    <n v="0"/>
    <n v="0"/>
    <n v="0"/>
    <n v="0"/>
    <n v="0"/>
    <n v="0"/>
    <n v="0"/>
    <n v="50.319240000000001"/>
    <n v="56.082599999999999"/>
    <n v="19.3093"/>
    <n v="0"/>
    <n v="0"/>
    <n v="0"/>
    <s v="NA"/>
    <s v="NA"/>
    <s v="NA"/>
    <s v="NA"/>
    <s v="NA"/>
    <s v="NA"/>
    <s v="NA"/>
    <s v="NA"/>
    <s v="NA"/>
    <s v="NA"/>
    <s v="NA"/>
    <s v="NA"/>
    <n v="0"/>
    <n v="0"/>
    <n v="0"/>
    <n v="5.2478369999999996"/>
    <n v="6.1433720000000003"/>
    <n v="5.2478369999999996"/>
    <n v="0"/>
    <n v="0"/>
    <n v="0"/>
    <n v="94.752160000000003"/>
    <n v="93.856629999999996"/>
    <n v="94.752160000000003"/>
    <n v="0"/>
    <n v="0"/>
    <n v="0"/>
    <n v="0"/>
    <n v="0"/>
    <n v="0"/>
    <s v="NA"/>
    <s v="NA"/>
    <s v="NA"/>
    <s v="NA"/>
    <s v="NA"/>
    <s v="NA"/>
    <s v="NA"/>
    <s v="NA"/>
    <s v="NA"/>
    <s v="NA"/>
    <s v="NA"/>
    <s v="NA"/>
    <s v="NA"/>
    <s v="NA"/>
    <s v="NA"/>
    <s v="NA"/>
    <s v="NA"/>
    <s v="NA"/>
    <n v="0"/>
    <n v="0"/>
    <n v="0"/>
    <n v="100"/>
    <n v="100"/>
    <n v="100"/>
    <n v="0"/>
    <n v="0"/>
    <n v="0"/>
    <n v="0"/>
    <n v="0"/>
    <n v="0"/>
    <n v="0"/>
    <n v="0"/>
    <n v="0"/>
    <n v="49.680759999999999"/>
    <n v="43.917400000000001"/>
    <n v="80.690700000000007"/>
    <n v="0"/>
    <n v="0"/>
    <n v="0"/>
    <n v="0"/>
    <n v="0"/>
    <n v="0"/>
    <n v="50.319240000000001"/>
    <n v="56.082599999999999"/>
    <n v="19.3093"/>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
    <s v="NA"/>
    <s v="NA"/>
    <n v="0"/>
    <n v="100"/>
    <s v="Furnace"/>
    <s v="Natural Gas"/>
    <s v="None"/>
    <s v="0-4 Years"/>
    <s v="Furnace"/>
    <s v="Natural Gas"/>
    <s v="None"/>
    <s v="5-9 Years"/>
    <s v="NA"/>
    <s v="NA"/>
    <s v="NA"/>
    <s v="NA"/>
    <s v="NA"/>
    <s v="NA"/>
    <s v="NA"/>
    <s v="NA"/>
    <s v="DX - Air"/>
    <s v="0-4 Years"/>
    <s v="DX - Air"/>
    <s v="5-9 Years"/>
    <s v="NA"/>
    <s v="NA"/>
    <s v="NA"/>
    <s v="NA"/>
    <s v="NA"/>
    <s v="NA"/>
    <s v="NA"/>
    <b v="0"/>
    <b v="0"/>
    <b v="0"/>
    <b v="0"/>
    <b v="1"/>
    <b v="0"/>
    <b v="0"/>
    <b v="0"/>
    <b v="0"/>
    <b v="0"/>
    <b v="0"/>
    <n v="403.10340000000002"/>
    <n v="5.5656119999999998"/>
    <n v="8"/>
    <n v="18.853719999999999"/>
    <n v="81.146280000000004"/>
    <n v="0"/>
    <n v="0"/>
    <n v="0"/>
    <n v="81.146280000000004"/>
    <n v="18.853719999999999"/>
    <n v="0"/>
    <s v="NA"/>
    <s v="NA"/>
    <s v="NA"/>
    <s v="NA"/>
    <s v="NA"/>
    <s v="NA"/>
    <s v="NA"/>
    <s v="NA"/>
    <s v="NA"/>
    <b v="1"/>
    <n v="6"/>
    <n v="100"/>
    <s v="T12"/>
    <b v="1"/>
    <n v="162"/>
    <s v="INC"/>
    <b v="0"/>
    <n v="0"/>
    <s v="NA"/>
    <s v="NA"/>
    <n v="0"/>
    <n v="0"/>
    <n v="0"/>
    <n v="1"/>
    <n v="0"/>
    <n v="1"/>
    <n v="0"/>
    <b v="0"/>
    <b v="0"/>
    <b v="0"/>
    <b v="0"/>
    <b v="1"/>
    <b v="0"/>
    <n v="434"/>
    <s v="N"/>
    <s v="N"/>
    <s v="G"/>
    <s v="G"/>
    <s v="N"/>
    <s v="G"/>
    <s v="G"/>
    <s v="NA"/>
    <s v="NA"/>
    <s v="NA"/>
    <s v="NA"/>
    <s v="NA"/>
    <s v="NA"/>
    <s v="NA"/>
    <s v="NA"/>
    <n v="0"/>
    <n v="0"/>
    <n v="0"/>
    <x v="1"/>
    <s v="NA"/>
    <s v="NA"/>
    <n v="0"/>
    <n v="0"/>
    <n v="0"/>
    <s v="NA"/>
    <s v="NA"/>
    <s v="NA"/>
    <s v="NA"/>
    <s v="NA"/>
    <s v="NA"/>
    <n v="0"/>
    <n v="0"/>
    <n v="0"/>
    <n v="0"/>
    <n v="0"/>
    <n v="23"/>
    <n v="0"/>
    <n v="0"/>
    <n v="0"/>
    <n v="0"/>
    <n v="24.989650000000001"/>
    <n v="27.36778"/>
    <s v="actual"/>
    <n v="227055.9"/>
    <n v="248663.6"/>
    <n v="15109.27"/>
    <n v="13854.07"/>
    <n v="15853.31"/>
    <n v="16165.83"/>
    <n v="20132.18"/>
    <n v="16912.669999999998"/>
    <n v="27873.99"/>
    <n v="27458.68"/>
    <n v="21675.19"/>
    <n v="18967.23"/>
    <n v="16027.75"/>
    <n v="17025.77"/>
    <n v="19734.169999999998"/>
    <n v="17824.41"/>
    <n v="19734.169999999998"/>
    <n v="19097.580000000002"/>
    <n v="19820.46"/>
    <n v="21125.51"/>
    <n v="25472.78"/>
    <n v="26422.02"/>
    <n v="20866.63"/>
    <n v="19734.169999999998"/>
    <n v="19097.580000000002"/>
    <n v="19734.169999999998"/>
    <n v="2.62419"/>
    <n v="0.184614"/>
    <s v="model"/>
    <n v="23843.39"/>
    <n v="1677.4"/>
    <s v="NA"/>
    <s v="NA"/>
    <s v="NA"/>
    <s v="NA"/>
    <s v="NA"/>
    <s v="NA"/>
    <s v="NA"/>
    <s v="NA"/>
    <s v="NA"/>
    <s v="NA"/>
    <s v="NA"/>
    <s v="NA"/>
    <s v="NA"/>
    <s v="NA"/>
    <s v="NA"/>
    <s v="NA"/>
    <s v="NA"/>
    <s v="NA"/>
    <s v="NA"/>
    <s v="NA"/>
    <s v="NA"/>
    <s v="NA"/>
    <s v="NA"/>
    <s v="NA"/>
  </r>
  <r>
    <x v="488"/>
    <x v="3"/>
    <s v="core"/>
    <x v="0"/>
    <x v="1"/>
    <s v="&lt;100,001"/>
    <s v="rural"/>
    <n v="53"/>
    <n v="62.683140000000002"/>
    <n v="1148669"/>
    <n v="1148669"/>
    <n v="1148669"/>
    <n v="2006"/>
    <n v="2006"/>
    <s v="2004-2013"/>
    <s v="F"/>
    <m/>
    <s v="Hotel"/>
    <m/>
    <s v="Hotel-Motel"/>
    <s v="Lodging"/>
    <s v="Lodging"/>
    <b v="0"/>
    <s v="Guest Room"/>
    <n v="54"/>
    <s v="Assembly / Recreation"/>
    <n v="17"/>
    <s v="Laundry / Housekeeping"/>
    <n v="4"/>
    <n v="24"/>
    <n v="0"/>
    <n v="0"/>
    <n v="18325"/>
    <n v="18325"/>
    <n v="0"/>
    <x v="0"/>
    <n v="100"/>
    <n v="0"/>
    <n v="54"/>
    <n v="100"/>
    <n v="54"/>
    <n v="0"/>
    <n v="0"/>
    <n v="2"/>
    <n v="0"/>
    <n v="45"/>
    <s v="S"/>
    <n v="0"/>
    <n v="8344"/>
    <n v="478"/>
    <s v="8000+ HDD"/>
    <n v="100"/>
    <n v="0"/>
    <n v="0"/>
    <s v="Yes"/>
    <n v="168"/>
    <n v="77.28"/>
    <n v="77.28"/>
    <n v="77.28"/>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720"/>
    <n v="600"/>
    <n v="10"/>
    <n v="13200"/>
    <n v="30"/>
    <n v="0"/>
    <n v="0"/>
    <n v="100"/>
    <n v="0"/>
    <n v="0"/>
    <n v="0"/>
    <n v="0"/>
    <n v="0"/>
    <n v="0"/>
    <n v="0"/>
    <n v="100"/>
    <n v="0"/>
    <n v="0"/>
    <n v="3960"/>
    <n v="0"/>
    <n v="100"/>
    <n v="0"/>
    <s v="P"/>
    <n v="15"/>
    <s v="Age of Building"/>
    <n v="100"/>
    <n v="0"/>
    <n v="0"/>
    <n v="0"/>
    <n v="0"/>
    <n v="0"/>
    <n v="0"/>
    <n v="100"/>
    <n v="0"/>
    <n v="11824.99"/>
    <n v="0"/>
    <n v="0"/>
    <n v="100"/>
    <n v="0"/>
    <b v="0"/>
    <n v="0"/>
    <n v="100"/>
    <n v="0"/>
    <n v="0"/>
    <n v="0"/>
    <n v="0.98398399999999997"/>
    <n v="0.98398399999999997"/>
    <s v="NA"/>
    <n v="0"/>
    <n v="0.17598900000000001"/>
    <n v="18031.52"/>
    <s v="NA"/>
    <n v="0"/>
    <n v="3225"/>
    <n v="8.7999120000000008"/>
    <n v="11.73132"/>
    <s v="Y"/>
    <n v="90"/>
    <n v="0"/>
    <n v="0"/>
    <n v="0"/>
    <n v="15.61486"/>
    <n v="21.364570000000001"/>
    <n v="31.355360000000001"/>
    <n v="0"/>
    <n v="0"/>
    <n v="0"/>
    <n v="21.021129999999999"/>
    <n v="20.884969999999999"/>
    <n v="23.4817"/>
    <n v="0"/>
    <n v="0"/>
    <n v="0"/>
    <n v="11.002470000000001"/>
    <n v="5.4179250000000003"/>
    <n v="20.32114"/>
    <n v="0"/>
    <n v="0"/>
    <n v="0"/>
    <n v="52.361530000000002"/>
    <n v="52.332540000000002"/>
    <n v="24.841799999999999"/>
    <n v="0"/>
    <n v="0"/>
    <n v="0"/>
    <n v="0"/>
    <n v="0"/>
    <n v="0"/>
    <n v="100"/>
    <n v="100"/>
    <n v="100"/>
    <n v="58.24353"/>
    <n v="39.024389999999997"/>
    <n v="58.24353"/>
    <n v="41.75647"/>
    <n v="60.975610000000003"/>
    <n v="41.75647"/>
    <n v="0"/>
    <n v="0"/>
    <n v="0"/>
    <n v="100"/>
    <n v="100"/>
    <n v="100"/>
    <n v="0"/>
    <n v="0"/>
    <n v="0"/>
    <n v="0"/>
    <n v="0"/>
    <n v="0"/>
    <n v="0"/>
    <n v="0"/>
    <n v="0"/>
    <n v="0"/>
    <n v="0"/>
    <n v="0"/>
    <n v="0"/>
    <n v="0"/>
    <n v="0"/>
    <n v="100"/>
    <n v="100"/>
    <n v="100"/>
    <n v="44.767290000000003"/>
    <n v="70.716660000000005"/>
    <n v="44.767290000000003"/>
    <n v="55.232709999999997"/>
    <n v="29.283339999999999"/>
    <n v="55.232709999999997"/>
    <n v="0"/>
    <n v="0"/>
    <n v="0"/>
    <n v="0"/>
    <n v="0"/>
    <n v="0"/>
    <s v="NA"/>
    <s v="NA"/>
    <s v="NA"/>
    <s v="NA"/>
    <s v="NA"/>
    <s v="NA"/>
    <s v="NA"/>
    <s v="NA"/>
    <s v="NA"/>
    <s v="NA"/>
    <s v="NA"/>
    <s v="NA"/>
    <n v="5.0740660000000002"/>
    <n v="0.50939000000000001"/>
    <n v="5.6679969999999997"/>
    <n v="15.61486"/>
    <n v="21.364570000000001"/>
    <n v="31.355360000000001"/>
    <n v="1.7838510000000001"/>
    <n v="5.3485909999999999"/>
    <n v="1.9926550000000001"/>
    <n v="0"/>
    <n v="0"/>
    <n v="0"/>
    <n v="77.52722"/>
    <n v="72.777450000000002"/>
    <n v="60.983989999999999"/>
    <n v="0"/>
    <n v="0"/>
    <n v="0"/>
    <n v="0"/>
    <n v="0"/>
    <n v="0"/>
    <n v="0"/>
    <n v="0"/>
    <n v="0"/>
    <n v="0"/>
    <n v="0"/>
    <n v="0"/>
    <n v="100"/>
    <n v="100"/>
    <n v="100"/>
    <b v="0"/>
    <n v="0"/>
    <b v="0"/>
    <n v="0"/>
    <b v="0"/>
    <n v="0"/>
    <b v="0"/>
    <n v="0"/>
    <b v="1"/>
    <n v="100"/>
    <b v="0"/>
    <n v="0"/>
    <b v="0"/>
    <n v="0"/>
    <b v="0"/>
    <n v="0"/>
    <n v="60"/>
    <n v="60"/>
    <n v="60"/>
    <n v="40"/>
    <n v="40"/>
    <n v="4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5"/>
    <n v="45"/>
    <s v="Electric Resistance"/>
    <s v="Electricity"/>
    <s v="None"/>
    <s v="5-9 Years"/>
    <s v="Furnace"/>
    <s v="Natural Gas"/>
    <s v="None"/>
    <s v="5-9 Years"/>
    <s v="NA"/>
    <s v="NA"/>
    <s v="NA"/>
    <s v="NA"/>
    <s v="NA"/>
    <s v="NA"/>
    <s v="NA"/>
    <s v="NA"/>
    <s v="DX - Air"/>
    <s v="5-9 Years"/>
    <s v="DX - Air"/>
    <s v="5-9 Years"/>
    <s v="NA"/>
    <s v="NA"/>
    <s v="NA"/>
    <s v="NA"/>
    <s v="NA"/>
    <s v="NA"/>
    <s v="NA"/>
    <b v="0"/>
    <b v="0"/>
    <b v="0"/>
    <b v="0"/>
    <b v="1"/>
    <b v="1"/>
    <b v="0"/>
    <b v="0"/>
    <b v="0"/>
    <b v="0"/>
    <b v="0"/>
    <n v="400"/>
    <n v="8"/>
    <n v="8"/>
    <n v="100"/>
    <n v="0"/>
    <n v="0"/>
    <n v="0"/>
    <n v="0"/>
    <n v="0"/>
    <n v="100"/>
    <n v="0"/>
    <s v="NA"/>
    <s v="NA"/>
    <s v="NA"/>
    <s v="NA"/>
    <s v="NA"/>
    <s v="NA"/>
    <s v="NA"/>
    <s v="NA"/>
    <s v="NA"/>
    <s v="NA"/>
    <s v="NA"/>
    <s v="NA"/>
    <s v="NA"/>
    <s v="NA"/>
    <s v="NA"/>
    <s v="NA"/>
    <s v="NA"/>
    <s v="NA"/>
    <s v="NA"/>
    <s v="NA"/>
    <n v="4"/>
    <n v="1"/>
    <n v="0"/>
    <n v="1"/>
    <n v="1"/>
    <n v="3"/>
    <n v="1"/>
    <b v="0"/>
    <b v="0"/>
    <b v="0"/>
    <b v="0"/>
    <b v="1"/>
    <b v="0"/>
    <n v="112"/>
    <s v="E"/>
    <s v="N"/>
    <s v="N"/>
    <s v="N"/>
    <s v="N"/>
    <s v="E"/>
    <s v="N"/>
    <s v="NA"/>
    <s v="NA"/>
    <s v="NA"/>
    <b v="1"/>
    <s v="C"/>
    <n v="100"/>
    <n v="0"/>
    <n v="2"/>
    <n v="52"/>
    <n v="67"/>
    <n v="0"/>
    <x v="0"/>
    <n v="0"/>
    <s v="N"/>
    <n v="0"/>
    <n v="0"/>
    <n v="0"/>
    <b v="1"/>
    <b v="0"/>
    <s v="Natural Gas"/>
    <b v="1"/>
    <b v="0"/>
    <s v="Natural Gas"/>
    <n v="0"/>
    <n v="6"/>
    <n v="0"/>
    <n v="0"/>
    <n v="5"/>
    <n v="58"/>
    <n v="0"/>
    <n v="0"/>
    <n v="0"/>
    <n v="0"/>
    <n v="23.10557"/>
    <n v="24.99747"/>
    <s v="actual"/>
    <n v="423409.7"/>
    <n v="458078.7"/>
    <n v="50543.87"/>
    <n v="39425.519999999997"/>
    <n v="36651.03"/>
    <n v="27674.48"/>
    <n v="25221.47"/>
    <n v="26900.83"/>
    <n v="32272"/>
    <n v="33747.61"/>
    <n v="30980.85"/>
    <n v="31986.21"/>
    <n v="39419.980000000003"/>
    <n v="48585.81"/>
    <n v="57823.65"/>
    <n v="45879.11"/>
    <n v="41382.46"/>
    <n v="29494.23"/>
    <n v="23806.92"/>
    <n v="26630.78"/>
    <n v="38041.599999999999"/>
    <n v="42326.59"/>
    <n v="25964.33"/>
    <n v="30326.68"/>
    <n v="42881.34"/>
    <n v="53521.02"/>
    <n v="1.16066"/>
    <n v="1.194537"/>
    <s v="actual"/>
    <n v="21269.1"/>
    <n v="21889.9"/>
    <n v="2299.8870000000002"/>
    <n v="1867.8789999999999"/>
    <n v="1860.069"/>
    <n v="1663.2070000000001"/>
    <n v="1707.501"/>
    <n v="1567.9770000000001"/>
    <n v="1528.2"/>
    <n v="1488.6669999999999"/>
    <n v="1314.903"/>
    <n v="1541.4760000000001"/>
    <n v="2071.337"/>
    <n v="2358"/>
    <n v="2416.2600000000002"/>
    <n v="2040.4580000000001"/>
    <n v="2048.6"/>
    <n v="1743.2190000000001"/>
    <n v="1615.9459999999999"/>
    <n v="1434.818"/>
    <n v="1435.62"/>
    <n v="1452.1869999999999"/>
    <n v="1535.4939999999999"/>
    <n v="1801.3689999999999"/>
    <n v="2045.886"/>
    <n v="2320.0439999999999"/>
  </r>
  <r>
    <x v="489"/>
    <x v="3"/>
    <s v="core"/>
    <x v="5"/>
    <x v="0"/>
    <s v="All Sizes"/>
    <s v="rural"/>
    <n v="35"/>
    <n v="340.72059999999999"/>
    <n v="1506666"/>
    <n v="1506666"/>
    <n v="1506666"/>
    <n v="2000"/>
    <n v="2000"/>
    <s v="1981-2003"/>
    <s v="F"/>
    <m/>
    <s v="Bar, Pub, Lounge"/>
    <m/>
    <s v="Other"/>
    <s v="Public Assembly"/>
    <s v="Other"/>
    <b v="1"/>
    <s v="Dining"/>
    <n v="36.995019999999997"/>
    <s v="Sales"/>
    <n v="28.855720000000002"/>
    <s v="Kitchen"/>
    <n v="7.8258710000000002"/>
    <n v="26.32338"/>
    <n v="0"/>
    <n v="0"/>
    <n v="4422"/>
    <n v="4422"/>
    <n v="0"/>
    <x v="4"/>
    <n v="100"/>
    <n v="0"/>
    <n v="0"/>
    <n v="100"/>
    <n v="0"/>
    <n v="0"/>
    <n v="0"/>
    <n v="1"/>
    <n v="0"/>
    <n v="0"/>
    <s v="S"/>
    <n v="0"/>
    <n v="8946"/>
    <n v="456"/>
    <s v="8000+ HDD"/>
    <n v="100"/>
    <n v="0"/>
    <n v="0"/>
    <s v="Yes"/>
    <n v="92.089550000000003"/>
    <n v="94.579599999999999"/>
    <n v="94.579599999999999"/>
    <n v="94.579599999999999"/>
    <n v="1"/>
    <n v="0.71144300000000005"/>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66"/>
    <n v="0"/>
    <n v="10"/>
    <n v="2660"/>
    <n v="5"/>
    <n v="0"/>
    <n v="0"/>
    <n v="0"/>
    <n v="100"/>
    <n v="0"/>
    <n v="0"/>
    <n v="0"/>
    <n v="0"/>
    <n v="0"/>
    <n v="100"/>
    <n v="0"/>
    <n v="0"/>
    <n v="0"/>
    <n v="133"/>
    <n v="0"/>
    <n v="100"/>
    <n v="0"/>
    <s v="P"/>
    <n v="5"/>
    <s v="Age of Building"/>
    <n v="0"/>
    <n v="0"/>
    <n v="0"/>
    <n v="100"/>
    <n v="0"/>
    <n v="0"/>
    <n v="0"/>
    <n v="0"/>
    <n v="100"/>
    <n v="4422"/>
    <n v="100"/>
    <n v="0"/>
    <n v="0"/>
    <n v="0"/>
    <b v="0"/>
    <n v="0"/>
    <n v="0"/>
    <n v="0"/>
    <n v="100"/>
    <n v="0"/>
    <n v="1.0266409999999999"/>
    <n v="1.0266409999999999"/>
    <s v="NA"/>
    <n v="5.4274000000000003E-2"/>
    <n v="4.4012000000000003E-2"/>
    <n v="4539.8069999999998"/>
    <s v="NA"/>
    <n v="240"/>
    <n v="194.6191"/>
    <n v="9.8052159999999997"/>
    <n v="10"/>
    <s v="Y"/>
    <s v="NA"/>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3.8956770000000001"/>
    <n v="6.2890959999999998"/>
    <n v="3.8956770000000001"/>
    <n v="96.104320000000001"/>
    <n v="93.710899999999995"/>
    <n v="96.104320000000001"/>
    <n v="0"/>
    <n v="0"/>
    <n v="0"/>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38"/>
    <n v="5"/>
    <n v="5"/>
    <n v="100"/>
    <n v="0"/>
    <n v="0"/>
    <n v="0"/>
    <n v="0"/>
    <n v="0"/>
    <n v="100"/>
    <n v="0"/>
    <s v="NA"/>
    <s v="NA"/>
    <s v="NA"/>
    <s v="NA"/>
    <s v="NA"/>
    <s v="NA"/>
    <s v="NA"/>
    <s v="NA"/>
    <s v="NA"/>
    <b v="1"/>
    <n v="6"/>
    <s v="NA"/>
    <s v="T12"/>
    <b v="1"/>
    <n v="172"/>
    <s v="T12"/>
    <b v="0"/>
    <n v="0"/>
    <s v="NA"/>
    <s v="NA"/>
    <n v="0"/>
    <n v="0"/>
    <n v="0"/>
    <n v="1"/>
    <n v="4"/>
    <n v="0"/>
    <n v="0"/>
    <b v="0"/>
    <b v="0"/>
    <b v="0"/>
    <b v="0"/>
    <b v="1"/>
    <b v="0"/>
    <n v="348"/>
    <s v="N"/>
    <s v="N"/>
    <s v="G"/>
    <s v="E"/>
    <s v="N"/>
    <s v="E"/>
    <s v="N"/>
    <s v="NA"/>
    <s v="NA"/>
    <s v="NA"/>
    <s v="NA"/>
    <s v="NA"/>
    <s v="NA"/>
    <s v="NA"/>
    <s v="NA"/>
    <n v="0"/>
    <n v="0"/>
    <n v="0"/>
    <x v="1"/>
    <s v="NA"/>
    <s v="NA"/>
    <n v="0"/>
    <n v="0"/>
    <n v="0"/>
    <s v="NA"/>
    <s v="NA"/>
    <s v="NA"/>
    <s v="NA"/>
    <s v="NA"/>
    <s v="NA"/>
    <n v="0"/>
    <n v="0"/>
    <n v="0"/>
    <n v="0"/>
    <n v="0"/>
    <n v="2"/>
    <n v="0"/>
    <n v="0"/>
    <n v="0"/>
    <n v="0"/>
    <n v="19.89762"/>
    <n v="21.436610000000002"/>
    <s v="actual"/>
    <n v="87987.28"/>
    <n v="94792.69"/>
    <n v="6357.143"/>
    <n v="5758.857"/>
    <n v="6366.857"/>
    <n v="6321.143"/>
    <n v="7414.71"/>
    <n v="8338.7900000000009"/>
    <n v="9770.8870000000006"/>
    <n v="9457.8629999999994"/>
    <n v="8257.5"/>
    <n v="6804.8209999999999"/>
    <n v="6610.1379999999999"/>
    <n v="6528.5709999999999"/>
    <n v="7584.3040000000001"/>
    <n v="6850.3389999999999"/>
    <n v="7584.3040000000001"/>
    <n v="7339.6490000000003"/>
    <n v="7740.9210000000003"/>
    <n v="8255.2530000000006"/>
    <n v="9620.3179999999993"/>
    <n v="9584.1759999999995"/>
    <n v="7725.1670000000004"/>
    <n v="7584.3040000000001"/>
    <n v="7339.6490000000003"/>
    <n v="7584.3040000000001"/>
    <n v="2.527641"/>
    <n v="1.040815"/>
    <s v="model"/>
    <n v="11177.23"/>
    <n v="4602.4849999999997"/>
    <s v="NA"/>
    <s v="NA"/>
    <s v="NA"/>
    <s v="NA"/>
    <s v="NA"/>
    <s v="NA"/>
    <s v="NA"/>
    <s v="NA"/>
    <s v="NA"/>
    <s v="NA"/>
    <s v="NA"/>
    <s v="NA"/>
    <s v="NA"/>
    <s v="NA"/>
    <s v="NA"/>
    <s v="NA"/>
    <s v="NA"/>
    <s v="NA"/>
    <s v="NA"/>
    <s v="NA"/>
    <s v="NA"/>
    <s v="NA"/>
    <s v="NA"/>
    <s v="NA"/>
  </r>
  <r>
    <x v="490"/>
    <x v="2"/>
    <s v="core"/>
    <x v="11"/>
    <x v="0"/>
    <s v="5,001+"/>
    <s v="urban"/>
    <n v="14"/>
    <n v="92.65455"/>
    <n v="1642024"/>
    <n v="1083736"/>
    <n v="1083736"/>
    <n v="1980"/>
    <n v="1980"/>
    <s v="Pre-1980"/>
    <s v="F"/>
    <m/>
    <s v="Grocery (&gt; 5000sf)"/>
    <m/>
    <s v="Grocery"/>
    <s v="Food Sales"/>
    <s v="Supermarket"/>
    <b v="0"/>
    <s v="Sales"/>
    <n v="64"/>
    <s v="Storage - Low Bay"/>
    <n v="34"/>
    <s v="Office"/>
    <n v="2"/>
    <n v="0"/>
    <n v="0"/>
    <n v="0"/>
    <n v="17722"/>
    <n v="17722"/>
    <n v="0"/>
    <x v="0"/>
    <n v="66"/>
    <n v="0"/>
    <n v="100"/>
    <n v="66"/>
    <n v="100"/>
    <n v="0"/>
    <n v="34"/>
    <n v="1"/>
    <n v="0"/>
    <n v="60"/>
    <s v="S"/>
    <n v="0"/>
    <n v="4756"/>
    <n v="174"/>
    <s v="&lt; 6000 HDD"/>
    <n v="0"/>
    <n v="100"/>
    <n v="1"/>
    <s v="No"/>
    <n v="91"/>
    <n v="91"/>
    <n v="91"/>
    <n v="91"/>
    <n v="1"/>
    <n v="1"/>
    <n v="0"/>
    <s v="80-119 Hrs/Wk"/>
    <n v="52"/>
    <b v="1"/>
    <b v="1"/>
    <b v="0"/>
    <b v="0"/>
    <b v="0"/>
    <b v="0"/>
    <b v="0"/>
    <b v="0"/>
    <b v="0"/>
    <s v="NA"/>
    <s v="NA"/>
    <s v="NA"/>
    <s v="NA"/>
    <s v="No"/>
    <s v="NA"/>
    <s v="NA"/>
    <s v="No"/>
    <s v="No"/>
    <s v="NA"/>
    <s v="NA"/>
    <s v="No"/>
    <s v="Yes"/>
    <n v="2"/>
    <n v="50"/>
    <s v="No"/>
    <s v="No"/>
    <s v="NA"/>
    <s v="NA"/>
    <s v="No"/>
    <s v="Yes"/>
    <n v="2"/>
    <n v="100"/>
    <s v="No"/>
    <s v="Yes"/>
    <n v="2"/>
    <n v="20"/>
    <s v="No"/>
    <s v="No"/>
    <s v="NA"/>
    <s v="NA"/>
    <s v="No"/>
    <s v="No"/>
    <s v="NA"/>
    <s v="NA"/>
    <s v="No"/>
    <n v="560"/>
    <n v="0"/>
    <n v="18"/>
    <n v="10080"/>
    <n v="5"/>
    <n v="0"/>
    <n v="100"/>
    <n v="0"/>
    <n v="0"/>
    <n v="0"/>
    <n v="0"/>
    <n v="0"/>
    <n v="0"/>
    <n v="0"/>
    <n v="100"/>
    <n v="0"/>
    <n v="0"/>
    <n v="0"/>
    <n v="504"/>
    <n v="100"/>
    <n v="0"/>
    <n v="0"/>
    <s v="P"/>
    <n v="0"/>
    <s v="Age of Building"/>
    <n v="100"/>
    <n v="0"/>
    <n v="0"/>
    <n v="0"/>
    <n v="100"/>
    <n v="0"/>
    <n v="0"/>
    <n v="0"/>
    <n v="0"/>
    <n v="19472.75"/>
    <n v="0"/>
    <n v="100"/>
    <n v="0"/>
    <n v="0"/>
    <b v="0"/>
    <n v="0"/>
    <n v="100"/>
    <n v="0"/>
    <n v="0"/>
    <n v="0"/>
    <n v="1.1752640000000001"/>
    <n v="1.1752640000000001"/>
    <s v="NA"/>
    <n v="0.14084199999999999"/>
    <n v="4.9035000000000002E-2"/>
    <n v="20828.02"/>
    <s v="NA"/>
    <n v="2496"/>
    <n v="869"/>
    <n v="11.000489999999999"/>
    <n v="17.58379"/>
    <s v="Y"/>
    <n v="50"/>
    <n v="0"/>
    <n v="0"/>
    <n v="0"/>
    <n v="97.373149999999995"/>
    <n v="98.44547"/>
    <n v="97.373149999999995"/>
    <n v="2.6268470000000002"/>
    <n v="1.554529"/>
    <n v="2.6268470000000002"/>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96.976150000000004"/>
    <n v="97.963579999999993"/>
    <n v="96.976150000000004"/>
    <n v="3.0238480000000001"/>
    <n v="2.0364249999999999"/>
    <n v="3.0238480000000001"/>
    <n v="0"/>
    <n v="0"/>
    <n v="0"/>
    <n v="0"/>
    <n v="0"/>
    <n v="0"/>
    <n v="100"/>
    <n v="100"/>
    <n v="100"/>
    <n v="0"/>
    <n v="0"/>
    <n v="0"/>
    <n v="0"/>
    <n v="0"/>
    <n v="0"/>
    <n v="0"/>
    <n v="0"/>
    <n v="0"/>
    <n v="100"/>
    <n v="100"/>
    <n v="100"/>
    <n v="0"/>
    <n v="0"/>
    <n v="0"/>
    <n v="0"/>
    <n v="0"/>
    <n v="0"/>
    <n v="0"/>
    <n v="0"/>
    <n v="0"/>
    <s v="NA"/>
    <s v="NA"/>
    <s v="NA"/>
    <s v="NA"/>
    <s v="NA"/>
    <s v="NA"/>
    <s v="NA"/>
    <s v="NA"/>
    <s v="NA"/>
    <s v="NA"/>
    <s v="NA"/>
    <s v="NA"/>
    <s v="NA"/>
    <s v="NA"/>
    <s v="NA"/>
    <b v="0"/>
    <n v="0"/>
    <b v="1"/>
    <n v="98.782319999999999"/>
    <b v="0"/>
    <n v="0"/>
    <b v="0"/>
    <n v="0"/>
    <b v="1"/>
    <n v="1.217678"/>
    <b v="0"/>
    <n v="0"/>
    <b v="0"/>
    <n v="0"/>
    <b v="0"/>
    <n v="0"/>
    <n v="12.082850000000001"/>
    <n v="50"/>
    <n v="13.12758"/>
    <n v="73.647869999999998"/>
    <n v="35.714289999999998"/>
    <n v="71.756950000000003"/>
    <n v="0"/>
    <n v="0"/>
    <n v="0"/>
    <n v="14.26928"/>
    <n v="14.28571"/>
    <n v="15.11547"/>
    <n v="0"/>
    <n v="0"/>
    <n v="0"/>
    <n v="14.26928"/>
    <n v="14.28571"/>
    <n v="15.11547"/>
    <n v="0"/>
    <n v="0"/>
    <n v="0"/>
    <n v="0"/>
    <n v="0"/>
    <n v="0"/>
    <n v="0"/>
    <n v="0"/>
    <n v="0"/>
    <n v="73.647869999999998"/>
    <n v="35.714289999999998"/>
    <n v="71.756950000000003"/>
    <n v="12.082850000000001"/>
    <n v="50"/>
    <n v="13.12758"/>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66"/>
    <s v="Furnace"/>
    <s v="Natural Gas"/>
    <s v="None"/>
    <s v="0-4 Years"/>
    <s v="Furnace"/>
    <s v="Natural Gas"/>
    <s v="None"/>
    <s v="10-19 Years"/>
    <s v="NA"/>
    <s v="NA"/>
    <s v="NA"/>
    <s v="NA"/>
    <s v="NA"/>
    <s v="NA"/>
    <s v="NA"/>
    <s v="NA"/>
    <s v="DX - Air"/>
    <s v="0-4 Years"/>
    <s v="DX - Air"/>
    <s v="10-19 Years"/>
    <s v="NA"/>
    <s v="NA"/>
    <s v="NA"/>
    <s v="NA"/>
    <s v="NA"/>
    <s v="NA"/>
    <s v="NA"/>
    <b v="1"/>
    <b v="0"/>
    <b v="0"/>
    <b v="0"/>
    <b v="0"/>
    <b v="0"/>
    <b v="0"/>
    <b v="1"/>
    <b v="0"/>
    <b v="1"/>
    <b v="0"/>
    <n v="163.11600000000001"/>
    <n v="10"/>
    <n v="10"/>
    <n v="100"/>
    <n v="0"/>
    <n v="0"/>
    <n v="0"/>
    <n v="0"/>
    <n v="0"/>
    <n v="100"/>
    <n v="0"/>
    <n v="0"/>
    <n v="100"/>
    <n v="0"/>
    <s v="Unknown"/>
    <s v="NA"/>
    <s v="None"/>
    <s v="Air-cooled"/>
    <s v="No"/>
    <s v="Electronically Commutated"/>
    <b v="1"/>
    <n v="175"/>
    <n v="34.857140000000001"/>
    <s v="T8"/>
    <b v="1"/>
    <n v="980"/>
    <s v="T8"/>
    <b v="0"/>
    <n v="0"/>
    <s v="NA"/>
    <s v="NA"/>
    <n v="1"/>
    <n v="0"/>
    <n v="6"/>
    <n v="1"/>
    <n v="0"/>
    <n v="0"/>
    <n v="0"/>
    <b v="0"/>
    <b v="0"/>
    <b v="0"/>
    <b v="0"/>
    <b v="0"/>
    <b v="0"/>
    <n v="0"/>
    <s v="NA"/>
    <s v="NA"/>
    <s v="NA"/>
    <s v="NA"/>
    <s v="NA"/>
    <s v="NA"/>
    <s v="NA"/>
    <n v="0"/>
    <n v="0"/>
    <n v="0"/>
    <s v="NA"/>
    <s v="NA"/>
    <s v="NA"/>
    <s v="NA"/>
    <s v="NA"/>
    <n v="0"/>
    <n v="0"/>
    <n v="0"/>
    <x v="1"/>
    <s v="NA"/>
    <s v="NA"/>
    <n v="0"/>
    <n v="0"/>
    <n v="0"/>
    <s v="NA"/>
    <s v="NA"/>
    <s v="NA"/>
    <s v="NA"/>
    <s v="NA"/>
    <s v="NA"/>
    <n v="5"/>
    <n v="0"/>
    <n v="0"/>
    <n v="0"/>
    <n v="0"/>
    <n v="0"/>
    <n v="0"/>
    <n v="0"/>
    <n v="0"/>
    <n v="0"/>
    <n v="34.598680000000002"/>
    <n v="1.358236"/>
    <s v="model"/>
    <n v="613157.80000000005"/>
    <n v="24070.66"/>
    <s v="NA"/>
    <s v="NA"/>
    <s v="NA"/>
    <s v="NA"/>
    <s v="NA"/>
    <s v="NA"/>
    <s v="NA"/>
    <s v="NA"/>
    <s v="NA"/>
    <s v="NA"/>
    <s v="NA"/>
    <s v="NA"/>
    <s v="NA"/>
    <s v="NA"/>
    <s v="NA"/>
    <s v="NA"/>
    <s v="NA"/>
    <s v="NA"/>
    <s v="NA"/>
    <s v="NA"/>
    <s v="NA"/>
    <s v="NA"/>
    <s v="NA"/>
    <s v="NA"/>
    <n v="0.32153199999999998"/>
    <n v="1.9036000000000001E-2"/>
    <s v="model"/>
    <n v="5698.1970000000001"/>
    <n v="337.35059999999999"/>
    <s v="NA"/>
    <s v="NA"/>
    <s v="NA"/>
    <s v="NA"/>
    <s v="NA"/>
    <s v="NA"/>
    <s v="NA"/>
    <s v="NA"/>
    <s v="NA"/>
    <s v="NA"/>
    <s v="NA"/>
    <s v="NA"/>
    <s v="NA"/>
    <s v="NA"/>
    <s v="NA"/>
    <s v="NA"/>
    <s v="NA"/>
    <s v="NA"/>
    <s v="NA"/>
    <s v="NA"/>
    <s v="NA"/>
    <s v="NA"/>
    <s v="NA"/>
    <s v="NA"/>
  </r>
  <r>
    <x v="491"/>
    <x v="2"/>
    <s v="core"/>
    <x v="11"/>
    <x v="1"/>
    <s v="&lt;5,001"/>
    <s v="urban"/>
    <n v="15"/>
    <n v="86.201499999999996"/>
    <n v="284464.90000000002"/>
    <n v="284464.90000000002"/>
    <n v="284464.90000000002"/>
    <n v="2006"/>
    <n v="2006"/>
    <s v="2004-2013"/>
    <s v="F"/>
    <m/>
    <s v="Convenience Store (&lt;"/>
    <m/>
    <s v="Grocery"/>
    <s v="Food Sales"/>
    <s v="MiniMart"/>
    <b v="0"/>
    <s v="Sales"/>
    <n v="91"/>
    <s v="Storage - Low Bay"/>
    <n v="9"/>
    <s v="NA"/>
    <n v="0"/>
    <n v="0"/>
    <n v="0"/>
    <n v="0"/>
    <n v="3300"/>
    <n v="3300"/>
    <n v="0"/>
    <x v="4"/>
    <n v="100"/>
    <n v="0"/>
    <n v="100"/>
    <n v="100"/>
    <n v="100"/>
    <n v="0"/>
    <n v="0"/>
    <n v="1"/>
    <n v="0"/>
    <n v="4"/>
    <s v="S"/>
    <n v="0"/>
    <n v="5199"/>
    <n v="121"/>
    <s v="&lt; 6000 HDD"/>
    <n v="0"/>
    <n v="100"/>
    <n v="1"/>
    <s v="No"/>
    <n v="84"/>
    <n v="84"/>
    <n v="84"/>
    <n v="84"/>
    <n v="1"/>
    <n v="1"/>
    <n v="0"/>
    <s v="80-119 Hrs/Wk"/>
    <n v="52"/>
    <b v="1"/>
    <b v="0"/>
    <b v="0"/>
    <b v="0"/>
    <b v="0"/>
    <b v="0"/>
    <b v="0"/>
    <b v="0"/>
    <b v="0"/>
    <s v="NA"/>
    <s v="NA"/>
    <s v="NA"/>
    <s v="NA"/>
    <s v="No"/>
    <s v="NA"/>
    <s v="NA"/>
    <s v="No"/>
    <s v="No"/>
    <s v="NA"/>
    <s v="NA"/>
    <s v="No"/>
    <s v="No"/>
    <s v="NA"/>
    <s v="NA"/>
    <s v="No"/>
    <s v="No"/>
    <s v="NA"/>
    <s v="NA"/>
    <s v="No"/>
    <s v="No"/>
    <s v="NA"/>
    <s v="NA"/>
    <s v="No"/>
    <s v="No"/>
    <s v="NA"/>
    <s v="NA"/>
    <s v="No"/>
    <s v="No"/>
    <s v="NA"/>
    <s v="NA"/>
    <s v="No"/>
    <s v="No"/>
    <s v="NA"/>
    <s v="NA"/>
    <s v="No"/>
    <n v="220"/>
    <n v="0"/>
    <n v="10"/>
    <n v="2200"/>
    <n v="10"/>
    <n v="100"/>
    <n v="0"/>
    <n v="0"/>
    <n v="0"/>
    <n v="0"/>
    <n v="0"/>
    <n v="0"/>
    <n v="0"/>
    <n v="100"/>
    <n v="0"/>
    <n v="0"/>
    <n v="0"/>
    <n v="0"/>
    <n v="220"/>
    <n v="0"/>
    <n v="100"/>
    <n v="0"/>
    <s v="P"/>
    <n v="0"/>
    <s v="Age of Building"/>
    <n v="100"/>
    <n v="0"/>
    <n v="0"/>
    <n v="0"/>
    <n v="100"/>
    <n v="0"/>
    <n v="0"/>
    <n v="0"/>
    <n v="0"/>
    <n v="3626.0059999999999"/>
    <n v="100"/>
    <n v="0"/>
    <n v="0"/>
    <n v="0"/>
    <b v="0"/>
    <n v="0"/>
    <n v="100"/>
    <n v="0"/>
    <n v="0"/>
    <n v="0"/>
    <n v="1.428687"/>
    <n v="1.428687"/>
    <s v="NA"/>
    <n v="0.25696999999999998"/>
    <n v="3.7575999999999998E-2"/>
    <n v="4714.6660000000002"/>
    <s v="NA"/>
    <n v="848"/>
    <n v="124"/>
    <n v="9"/>
    <n v="9.9609430000000003"/>
    <s v="Y"/>
    <n v="2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100"/>
    <n v="100"/>
    <n v="100"/>
    <n v="0"/>
    <n v="0"/>
    <n v="0"/>
    <n v="0"/>
    <n v="0"/>
    <n v="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5-9 Years"/>
    <s v="Heat Pump"/>
    <s v="Electricity"/>
    <s v="None"/>
    <s v="5-9 Years"/>
    <s v="NA"/>
    <s v="NA"/>
    <s v="NA"/>
    <s v="NA"/>
    <s v="NA"/>
    <s v="NA"/>
    <s v="NA"/>
    <s v="NA"/>
    <s v="DX - Air"/>
    <s v="5-9 Years"/>
    <s v="DX - Air"/>
    <s v="5-9 Years"/>
    <s v="NA"/>
    <s v="NA"/>
    <s v="NA"/>
    <s v="NA"/>
    <s v="NA"/>
    <s v="NA"/>
    <s v="NA"/>
    <b v="0"/>
    <b v="0"/>
    <b v="0"/>
    <b v="0"/>
    <b v="0"/>
    <b v="1"/>
    <b v="0"/>
    <b v="0"/>
    <b v="0"/>
    <b v="0"/>
    <b v="0"/>
    <n v="15.353999999999999"/>
    <n v="7"/>
    <n v="7"/>
    <n v="100"/>
    <n v="0"/>
    <n v="0"/>
    <n v="0"/>
    <n v="0"/>
    <n v="100"/>
    <n v="0"/>
    <n v="0"/>
    <n v="0"/>
    <n v="100"/>
    <n v="0"/>
    <s v="Non-VSD"/>
    <s v="No"/>
    <s v="None"/>
    <s v="Air-cooled"/>
    <s v="No"/>
    <s v="Electronically Commutated"/>
    <b v="1"/>
    <n v="68"/>
    <n v="27.941179999999999"/>
    <s v="T8"/>
    <b v="1"/>
    <n v="320"/>
    <s v="INC"/>
    <b v="0"/>
    <n v="0"/>
    <s v="NA"/>
    <s v="NA"/>
    <n v="0"/>
    <n v="0"/>
    <n v="2"/>
    <n v="0"/>
    <n v="0"/>
    <n v="0"/>
    <n v="2"/>
    <b v="0"/>
    <b v="0"/>
    <b v="0"/>
    <b v="0"/>
    <b v="0"/>
    <b v="0"/>
    <n v="0"/>
    <s v="NA"/>
    <s v="NA"/>
    <s v="NA"/>
    <s v="NA"/>
    <s v="NA"/>
    <s v="NA"/>
    <s v="NA"/>
    <n v="1"/>
    <n v="0"/>
    <n v="1"/>
    <s v="NA"/>
    <s v="NA"/>
    <s v="NA"/>
    <s v="NA"/>
    <s v="NA"/>
    <n v="0"/>
    <n v="0"/>
    <n v="0"/>
    <x v="1"/>
    <s v="NA"/>
    <s v="NA"/>
    <n v="0"/>
    <n v="0"/>
    <n v="0"/>
    <s v="NA"/>
    <s v="NA"/>
    <s v="NA"/>
    <s v="NA"/>
    <s v="NA"/>
    <s v="NA"/>
    <n v="1"/>
    <n v="0"/>
    <n v="0"/>
    <n v="0"/>
    <n v="0"/>
    <n v="0"/>
    <n v="0"/>
    <n v="0"/>
    <n v="0"/>
    <n v="0"/>
    <n v="143.32040000000001"/>
    <n v="185.22149999999999"/>
    <s v="actual"/>
    <n v="472957.4"/>
    <n v="611231.1"/>
    <n v="40873.51"/>
    <n v="35729.480000000003"/>
    <n v="39231.49"/>
    <n v="36747.769999999997"/>
    <n v="42699.14"/>
    <n v="43604.5"/>
    <n v="45130.77"/>
    <n v="47377.37"/>
    <n v="41601.06"/>
    <n v="44853.82"/>
    <n v="26215.56"/>
    <n v="28892.98"/>
    <n v="51912.78"/>
    <n v="46888.959999999999"/>
    <n v="51912.78"/>
    <n v="50238.17"/>
    <n v="51912.78"/>
    <n v="50238.17"/>
    <n v="51912.78"/>
    <n v="51912.78"/>
    <n v="50238.17"/>
    <n v="51912.78"/>
    <n v="50238.17"/>
    <n v="51912.78"/>
    <s v="NA"/>
    <s v="NA"/>
    <s v="no gas"/>
    <s v="NA"/>
    <s v="NA"/>
    <s v="NA"/>
    <s v="NA"/>
    <s v="NA"/>
    <s v="NA"/>
    <s v="NA"/>
    <s v="NA"/>
    <s v="NA"/>
    <s v="NA"/>
    <s v="NA"/>
    <s v="NA"/>
    <s v="NA"/>
    <s v="NA"/>
    <s v="NA"/>
    <s v="NA"/>
    <s v="NA"/>
    <s v="NA"/>
    <s v="NA"/>
    <s v="NA"/>
    <s v="NA"/>
    <s v="NA"/>
    <s v="NA"/>
    <s v="NA"/>
    <s v="NA"/>
    <s v="NA"/>
  </r>
  <r>
    <x v="492"/>
    <x v="2"/>
    <s v="core"/>
    <x v="7"/>
    <x v="0"/>
    <s v="&lt;20,001"/>
    <s v="urban"/>
    <n v="81"/>
    <n v="111.0321"/>
    <n v="15538271"/>
    <n v="1437199"/>
    <n v="1437199"/>
    <n v="1966"/>
    <n v="1966"/>
    <s v="Pre-1980"/>
    <s v="F"/>
    <s v="Parking Garage/Retail"/>
    <s v="Other"/>
    <s v="Parking Garage//Retail"/>
    <s v="Other"/>
    <s v="Other"/>
    <s v="Other"/>
    <b v="0"/>
    <s v="Office"/>
    <n v="88.991039999999998"/>
    <s v="Dining"/>
    <n v="11.00896"/>
    <s v="NA"/>
    <n v="0"/>
    <n v="0"/>
    <n v="0"/>
    <n v="90.750590000000003"/>
    <n v="139944"/>
    <n v="12944"/>
    <n v="127000"/>
    <x v="0"/>
    <n v="100"/>
    <n v="0"/>
    <n v="50.811190000000003"/>
    <n v="100"/>
    <n v="67.383840000000006"/>
    <n v="0"/>
    <n v="0"/>
    <n v="4"/>
    <n v="1"/>
    <n v="0"/>
    <s v="S"/>
    <n v="0"/>
    <n v="5199"/>
    <n v="121"/>
    <s v="&lt; 6000 HDD"/>
    <n v="91"/>
    <n v="9"/>
    <n v="3"/>
    <s v="No"/>
    <n v="63.082509999999999"/>
    <n v="63.082509999999999"/>
    <n v="63.082509999999999"/>
    <n v="63.082509999999999"/>
    <n v="1"/>
    <n v="0.11008999999999999"/>
    <n v="0"/>
    <s v="60-79 Hrs/Wk"/>
    <n v="52"/>
    <b v="1"/>
    <b v="1"/>
    <b v="0"/>
    <b v="0"/>
    <b v="0"/>
    <b v="0"/>
    <b v="0"/>
    <b v="0"/>
    <b v="0"/>
    <s v="NA"/>
    <s v="NA"/>
    <s v="NA"/>
    <s v="NA"/>
    <s v="Yes"/>
    <n v="1"/>
    <n v="91"/>
    <s v="No"/>
    <s v="Yes"/>
    <n v="1"/>
    <n v="91"/>
    <s v="No"/>
    <s v="Yes"/>
    <n v="1"/>
    <n v="91"/>
    <s v="No"/>
    <s v="Unknown"/>
    <s v="NA"/>
    <s v="NA"/>
    <s v="No"/>
    <s v="Unknown"/>
    <s v="NA"/>
    <s v="NA"/>
    <s v="No"/>
    <s v="Unknown"/>
    <s v="NA"/>
    <s v="NA"/>
    <s v="No"/>
    <s v="Unknown"/>
    <s v="NA"/>
    <s v="NA"/>
    <s v="No"/>
    <s v="Unknown"/>
    <s v="NA"/>
    <s v="NA"/>
    <s v="No"/>
    <n v="700"/>
    <n v="700"/>
    <n v="14"/>
    <n v="39200"/>
    <n v="5"/>
    <n v="0"/>
    <n v="100"/>
    <n v="0"/>
    <n v="0"/>
    <n v="0"/>
    <n v="0"/>
    <n v="0"/>
    <n v="0"/>
    <n v="0"/>
    <n v="0"/>
    <n v="0"/>
    <n v="0"/>
    <n v="0"/>
    <n v="1960"/>
    <n v="0"/>
    <n v="100"/>
    <n v="0"/>
    <s v="S"/>
    <n v="0"/>
    <s v="Unknown"/>
    <n v="100"/>
    <n v="0"/>
    <n v="0"/>
    <n v="0"/>
    <n v="100"/>
    <n v="0"/>
    <n v="0"/>
    <n v="0"/>
    <n v="0"/>
    <n v="28000"/>
    <n v="100"/>
    <n v="0"/>
    <n v="0"/>
    <n v="0"/>
    <b v="0"/>
    <n v="0"/>
    <n v="0"/>
    <n v="0"/>
    <n v="0"/>
    <n v="100"/>
    <n v="1.1123609999999999"/>
    <n v="0.191494"/>
    <n v="9.7638000000000003E-2"/>
    <n v="0"/>
    <n v="0"/>
    <n v="14398.4"/>
    <n v="12400"/>
    <n v="0"/>
    <n v="0"/>
    <n v="11.83051"/>
    <n v="11.83051"/>
    <s v="N"/>
    <n v="0"/>
    <n v="0"/>
    <n v="0"/>
    <n v="0"/>
    <n v="94.532529999999994"/>
    <n v="90.243899999999996"/>
    <n v="96.882890000000003"/>
    <n v="0"/>
    <n v="0"/>
    <n v="0"/>
    <n v="5.4674690000000004"/>
    <n v="9.7560979999999997"/>
    <n v="3.117108"/>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94.532529999999994"/>
    <n v="90.243899999999996"/>
    <n v="96.882890000000003"/>
    <n v="5.4674690000000004"/>
    <n v="9.7560979999999997"/>
    <n v="3.117108"/>
    <n v="0"/>
    <n v="0"/>
    <n v="0"/>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0"/>
    <n v="0"/>
    <n v="0"/>
    <n v="0"/>
    <n v="0"/>
    <n v="0"/>
    <n v="0"/>
    <n v="0"/>
    <n v="0"/>
    <n v="0"/>
    <n v="0"/>
    <n v="0"/>
    <b v="0"/>
    <n v="0"/>
    <b v="0"/>
    <n v="0"/>
    <b v="0"/>
    <n v="0"/>
    <b v="0"/>
    <n v="0"/>
    <b v="1"/>
    <n v="100"/>
    <s v="SZ Ducted"/>
    <s v="none"/>
    <s v="Constant Volume"/>
    <s v="A"/>
    <s v="N"/>
    <s v="NA"/>
    <s v="NA"/>
    <n v="100"/>
    <n v="0"/>
    <s v="Heat Pump"/>
    <s v="Electricity"/>
    <s v="None"/>
    <s v="5-9 Years"/>
    <s v="Electric Resistance"/>
    <s v="Electricity"/>
    <s v="None"/>
    <s v="5-9 Years"/>
    <s v="NA"/>
    <s v="NA"/>
    <s v="NA"/>
    <s v="NA"/>
    <s v="NA"/>
    <s v="NA"/>
    <s v="NA"/>
    <s v="NA"/>
    <s v="DX - Air"/>
    <s v="5-9 Years"/>
    <s v="DX - Air"/>
    <s v="NA"/>
    <s v="NA"/>
    <s v="NA"/>
    <s v="NA"/>
    <s v="NA"/>
    <s v="NA"/>
    <s v="NA"/>
    <s v="NA"/>
    <b v="0"/>
    <b v="0"/>
    <b v="0"/>
    <b v="0"/>
    <b v="1"/>
    <b v="0"/>
    <b v="0"/>
    <b v="1"/>
    <b v="0"/>
    <b v="1"/>
    <b v="1"/>
    <n v="111.0742"/>
    <s v="NA"/>
    <s v="NA"/>
    <n v="100"/>
    <n v="0"/>
    <n v="0"/>
    <n v="0"/>
    <n v="0"/>
    <n v="0"/>
    <n v="0"/>
    <n v="0"/>
    <s v="NA"/>
    <s v="NA"/>
    <s v="NA"/>
    <s v="NA"/>
    <s v="NA"/>
    <s v="NA"/>
    <s v="NA"/>
    <s v="NA"/>
    <s v="NA"/>
    <s v="NA"/>
    <s v="NA"/>
    <s v="NA"/>
    <s v="NA"/>
    <s v="NA"/>
    <s v="NA"/>
    <s v="NA"/>
    <s v="NA"/>
    <s v="NA"/>
    <s v="NA"/>
    <s v="NA"/>
    <n v="0"/>
    <n v="0"/>
    <n v="0"/>
    <n v="0"/>
    <n v="2"/>
    <n v="1"/>
    <n v="1"/>
    <b v="0"/>
    <b v="0"/>
    <b v="0"/>
    <b v="0"/>
    <b v="1"/>
    <b v="0"/>
    <n v="300"/>
    <s v="N"/>
    <s v="N"/>
    <s v="N"/>
    <s v="G"/>
    <s v="N"/>
    <s v="G"/>
    <s v="G"/>
    <s v="NA"/>
    <s v="NA"/>
    <s v="NA"/>
    <s v="NA"/>
    <s v="NA"/>
    <s v="NA"/>
    <s v="NA"/>
    <s v="NA"/>
    <n v="0"/>
    <n v="0"/>
    <n v="0"/>
    <x v="1"/>
    <s v="NA"/>
    <s v="NA"/>
    <n v="0"/>
    <n v="0"/>
    <n v="0"/>
    <s v="NA"/>
    <s v="NA"/>
    <s v="NA"/>
    <s v="NA"/>
    <s v="NA"/>
    <s v="NA"/>
    <n v="0"/>
    <n v="20"/>
    <n v="0"/>
    <n v="0"/>
    <n v="2"/>
    <n v="1"/>
    <n v="0"/>
    <n v="0"/>
    <n v="0"/>
    <n v="0"/>
    <n v="8.9840499999999999"/>
    <n v="9.2495580000000004"/>
    <s v="actual"/>
    <n v="116289.5"/>
    <n v="119726.3"/>
    <n v="10457.33"/>
    <n v="9819.9779999999992"/>
    <n v="11038.03"/>
    <n v="9475.41"/>
    <n v="9167.8690000000006"/>
    <n v="9303.14"/>
    <n v="9835.9320000000007"/>
    <n v="9445.8459999999995"/>
    <n v="9009.8359999999993"/>
    <n v="9558.1790000000001"/>
    <n v="9333.3330000000005"/>
    <n v="9844.6589999999997"/>
    <n v="10454.549999999999"/>
    <n v="9275.9660000000003"/>
    <n v="10024.549999999999"/>
    <n v="9374.85"/>
    <n v="9271.4310000000005"/>
    <n v="9201.4770000000008"/>
    <n v="11259.21"/>
    <n v="11754.14"/>
    <n v="9273.5570000000007"/>
    <n v="9574.6669999999995"/>
    <n v="9797.3919999999998"/>
    <n v="10464.49"/>
    <n v="0.11586299999999999"/>
    <n v="0.16552"/>
    <s v="actual"/>
    <n v="1499.729"/>
    <n v="2142.489"/>
    <n v="332.44040000000001"/>
    <n v="198.0496"/>
    <n v="174.8"/>
    <n v="91.321070000000006"/>
    <n v="25.63233"/>
    <n v="11.4336"/>
    <n v="0"/>
    <n v="0.426533"/>
    <n v="16.902840000000001"/>
    <n v="119.0136"/>
    <n v="215.5797"/>
    <n v="314.12900000000002"/>
    <n v="323.08359999999999"/>
    <n v="264.15379999999999"/>
    <n v="251.79089999999999"/>
    <n v="189.5643"/>
    <n v="126.92570000000001"/>
    <n v="69.644289999999998"/>
    <n v="37.08867"/>
    <n v="37.08867"/>
    <n v="81.595079999999996"/>
    <n v="177.20140000000001"/>
    <n v="259.6207"/>
    <n v="324.73200000000003"/>
  </r>
  <r>
    <x v="493"/>
    <x v="2"/>
    <s v="core"/>
    <x v="8"/>
    <x v="1"/>
    <s v="&lt;20,001"/>
    <s v="urban"/>
    <n v="4"/>
    <n v="334.46519999999998"/>
    <n v="9343285"/>
    <n v="3322912"/>
    <n v="3322912"/>
    <n v="2006"/>
    <n v="2006"/>
    <s v="2004-2013"/>
    <s v="F"/>
    <m/>
    <s v="Pharmacy"/>
    <m/>
    <s v="Dry Goods Retail"/>
    <s v="Mercantile - Retail"/>
    <s v="Small Box"/>
    <b v="0"/>
    <s v="Sales"/>
    <n v="67"/>
    <s v="Warehouse - High Bay"/>
    <n v="13"/>
    <s v="Other"/>
    <n v="6"/>
    <n v="14"/>
    <n v="0"/>
    <n v="64.435299999999998"/>
    <n v="27935"/>
    <n v="9935"/>
    <n v="18000"/>
    <x v="0"/>
    <n v="100"/>
    <n v="0"/>
    <n v="100"/>
    <n v="100"/>
    <n v="100"/>
    <n v="0"/>
    <n v="0"/>
    <n v="2"/>
    <n v="2"/>
    <n v="20"/>
    <s v="S"/>
    <n v="0"/>
    <n v="4615"/>
    <n v="192"/>
    <s v="&lt; 6000 HDD"/>
    <n v="0"/>
    <n v="100"/>
    <n v="2"/>
    <s v="No"/>
    <n v="98"/>
    <n v="105"/>
    <n v="168"/>
    <n v="105"/>
    <n v="1"/>
    <n v="1"/>
    <n v="0"/>
    <s v="80-119 Hrs/Wk"/>
    <n v="52"/>
    <b v="1"/>
    <b v="0"/>
    <b v="0"/>
    <b v="0"/>
    <b v="0"/>
    <b v="0"/>
    <b v="0"/>
    <b v="0"/>
    <b v="0"/>
    <s v="NA"/>
    <s v="NA"/>
    <s v="NA"/>
    <s v="NA"/>
    <s v="Yes"/>
    <n v="4"/>
    <n v="100"/>
    <s v="No"/>
    <s v="Yes"/>
    <n v="4"/>
    <n v="100"/>
    <s v="No"/>
    <s v="No"/>
    <s v="NA"/>
    <s v="NA"/>
    <s v="No"/>
    <s v="No"/>
    <s v="NA"/>
    <s v="NA"/>
    <s v="Unknown"/>
    <s v="No"/>
    <s v="NA"/>
    <s v="NA"/>
    <s v="Unknown"/>
    <s v="Yes"/>
    <n v="4"/>
    <n v="100"/>
    <s v="No"/>
    <s v="No"/>
    <s v="NA"/>
    <s v="NA"/>
    <s v="No"/>
    <s v="No"/>
    <s v="NA"/>
    <s v="NA"/>
    <s v="No"/>
    <n v="480"/>
    <n v="0"/>
    <n v="10"/>
    <n v="9600"/>
    <n v="56.7"/>
    <n v="0"/>
    <n v="0"/>
    <n v="100"/>
    <n v="0"/>
    <n v="0"/>
    <n v="0"/>
    <n v="0"/>
    <n v="0"/>
    <n v="0"/>
    <n v="0"/>
    <n v="100"/>
    <n v="0"/>
    <n v="0"/>
    <n v="5443.2"/>
    <n v="0"/>
    <n v="100"/>
    <n v="0"/>
    <s v="S"/>
    <n v="0"/>
    <s v="Age of Building"/>
    <n v="100"/>
    <n v="0"/>
    <n v="0"/>
    <n v="0"/>
    <n v="0"/>
    <n v="0"/>
    <n v="100"/>
    <n v="0"/>
    <n v="0"/>
    <n v="5306.4849999999997"/>
    <n v="100"/>
    <n v="0"/>
    <n v="0"/>
    <n v="0"/>
    <b v="0"/>
    <n v="0"/>
    <n v="0"/>
    <n v="0"/>
    <n v="0"/>
    <n v="100"/>
    <n v="0.67283199999999999"/>
    <n v="0.70913099999999996"/>
    <n v="0.72916700000000001"/>
    <n v="1.7815999999999999E-2"/>
    <n v="0.43077700000000002"/>
    <n v="6684.5870000000004"/>
    <n v="13125"/>
    <n v="177"/>
    <n v="4279.7650000000003"/>
    <n v="12.096640000000001"/>
    <n v="12.51355"/>
    <s v="Y"/>
    <s v="NA"/>
    <n v="0"/>
    <n v="0"/>
    <n v="0"/>
    <n v="100"/>
    <n v="100"/>
    <n v="100"/>
    <n v="0"/>
    <n v="0"/>
    <n v="0"/>
    <n v="0"/>
    <n v="0"/>
    <n v="0"/>
    <n v="0"/>
    <n v="0"/>
    <n v="0"/>
    <n v="0"/>
    <n v="0"/>
    <n v="0"/>
    <n v="0"/>
    <n v="0"/>
    <n v="0"/>
    <n v="0"/>
    <n v="0"/>
    <n v="0"/>
    <n v="0"/>
    <n v="0"/>
    <n v="0"/>
    <n v="100"/>
    <n v="100"/>
    <n v="100"/>
    <n v="0"/>
    <n v="0"/>
    <n v="0"/>
    <s v="NA"/>
    <s v="NA"/>
    <s v="NA"/>
    <s v="NA"/>
    <s v="NA"/>
    <s v="NA"/>
    <s v="NA"/>
    <s v="NA"/>
    <s v="NA"/>
    <s v="NA"/>
    <s v="NA"/>
    <s v="NA"/>
    <s v="NA"/>
    <s v="NA"/>
    <s v="NA"/>
    <s v="NA"/>
    <s v="NA"/>
    <s v="NA"/>
    <s v="NA"/>
    <s v="NA"/>
    <s v="NA"/>
    <s v="NA"/>
    <s v="NA"/>
    <s v="NA"/>
    <s v="NA"/>
    <s v="NA"/>
    <s v="NA"/>
    <s v="NA"/>
    <s v="NA"/>
    <s v="NA"/>
    <n v="0"/>
    <n v="0"/>
    <n v="0"/>
    <n v="84.029610000000005"/>
    <n v="88.693470000000005"/>
    <n v="84.029610000000005"/>
    <n v="15.97039"/>
    <n v="11.30653"/>
    <n v="15.97039"/>
    <n v="0"/>
    <n v="0"/>
    <n v="0"/>
    <s v="NA"/>
    <s v="NA"/>
    <s v="NA"/>
    <s v="NA"/>
    <s v="NA"/>
    <s v="NA"/>
    <s v="NA"/>
    <s v="NA"/>
    <s v="NA"/>
    <s v="NA"/>
    <s v="NA"/>
    <s v="NA"/>
    <n v="0"/>
    <n v="0"/>
    <n v="0"/>
    <n v="100"/>
    <n v="100"/>
    <n v="100"/>
    <n v="0"/>
    <n v="0"/>
    <n v="0"/>
    <n v="0"/>
    <n v="0"/>
    <n v="0"/>
    <n v="0"/>
    <n v="0"/>
    <n v="0"/>
    <s v="NA"/>
    <s v="NA"/>
    <s v="NA"/>
    <s v="NA"/>
    <s v="NA"/>
    <s v="NA"/>
    <s v="NA"/>
    <s v="NA"/>
    <s v="NA"/>
    <s v="NA"/>
    <s v="NA"/>
    <s v="NA"/>
    <s v="NA"/>
    <s v="NA"/>
    <s v="NA"/>
    <b v="1"/>
    <n v="69.925219999999996"/>
    <b v="0"/>
    <n v="0"/>
    <b v="0"/>
    <n v="0"/>
    <b v="1"/>
    <n v="28.60059"/>
    <b v="1"/>
    <n v="1.474189"/>
    <b v="0"/>
    <n v="0"/>
    <b v="0"/>
    <n v="0"/>
    <b v="0"/>
    <n v="0"/>
    <n v="66.006929999999997"/>
    <n v="85.294120000000007"/>
    <n v="54.01023"/>
    <n v="0"/>
    <n v="0"/>
    <n v="0"/>
    <n v="0"/>
    <n v="0"/>
    <n v="0"/>
    <n v="33.993070000000003"/>
    <n v="14.705880000000001"/>
    <n v="45.98977"/>
    <n v="0"/>
    <n v="0"/>
    <n v="0"/>
    <n v="0"/>
    <n v="0"/>
    <n v="0"/>
    <n v="0"/>
    <n v="0"/>
    <n v="0"/>
    <n v="66.006929999999997"/>
    <n v="85.294120000000007"/>
    <n v="54.01023"/>
    <n v="0"/>
    <n v="0"/>
    <n v="0"/>
    <n v="33.993070000000003"/>
    <n v="14.705880000000001"/>
    <n v="45.98977"/>
    <n v="0"/>
    <n v="0"/>
    <n v="0"/>
    <n v="0"/>
    <n v="0"/>
    <n v="0"/>
    <n v="0"/>
    <n v="0"/>
    <n v="0"/>
    <b v="1"/>
    <n v="100"/>
    <b v="0"/>
    <n v="0"/>
    <b v="0"/>
    <n v="0"/>
    <b v="0"/>
    <n v="0"/>
    <b v="0"/>
    <n v="0"/>
    <b v="0"/>
    <n v="0"/>
    <n v="0"/>
    <n v="0"/>
    <n v="0"/>
    <n v="0"/>
    <n v="0"/>
    <n v="0"/>
    <n v="0"/>
    <n v="0"/>
    <n v="0"/>
    <n v="0"/>
    <n v="0"/>
    <n v="0"/>
    <n v="0"/>
    <n v="0"/>
    <n v="0"/>
    <n v="100"/>
    <n v="100"/>
    <n v="100"/>
    <n v="0"/>
    <n v="0"/>
    <n v="0"/>
    <n v="0"/>
    <n v="0"/>
    <n v="0"/>
    <n v="0"/>
    <n v="0"/>
    <n v="0"/>
    <b v="0"/>
    <n v="0"/>
    <b v="0"/>
    <n v="0"/>
    <b v="0"/>
    <n v="0"/>
    <b v="1"/>
    <n v="100"/>
    <b v="0"/>
    <n v="0"/>
    <s v="SZ Ducted"/>
    <s v="none"/>
    <s v="NA"/>
    <s v="N"/>
    <s v="NA"/>
    <s v="NA"/>
    <s v="NA"/>
    <n v="100"/>
    <n v="0"/>
    <s v="Heat Pump"/>
    <s v="Electricity"/>
    <s v="None"/>
    <s v="5-9 Years"/>
    <s v="Heat Pump"/>
    <s v="Electricity"/>
    <s v="None"/>
    <s v="5-9 Years"/>
    <s v="NA"/>
    <s v="NA"/>
    <s v="NA"/>
    <s v="NA"/>
    <s v="NA"/>
    <s v="NA"/>
    <s v="NA"/>
    <s v="NA"/>
    <s v="DX - Air"/>
    <s v="5-9 Years"/>
    <s v="DX - Air"/>
    <s v="5-9 Years"/>
    <s v="NA"/>
    <s v="NA"/>
    <s v="NA"/>
    <s v="NA"/>
    <s v="NA"/>
    <s v="NA"/>
    <s v="NA"/>
    <b v="0"/>
    <b v="0"/>
    <b v="0"/>
    <b v="0"/>
    <b v="0"/>
    <b v="1"/>
    <b v="0"/>
    <b v="1"/>
    <b v="0"/>
    <b v="1"/>
    <b v="1"/>
    <n v="44.298589999999997"/>
    <n v="0"/>
    <n v="0"/>
    <n v="0"/>
    <n v="0"/>
    <n v="0"/>
    <n v="0"/>
    <n v="100"/>
    <n v="0"/>
    <n v="0"/>
    <n v="0"/>
    <s v="NA"/>
    <s v="NA"/>
    <s v="NA"/>
    <s v="NA"/>
    <s v="NA"/>
    <s v="NA"/>
    <s v="NA"/>
    <s v="NA"/>
    <s v="NA"/>
    <b v="1"/>
    <n v="10"/>
    <n v="100"/>
    <s v="T8"/>
    <b v="0"/>
    <n v="0"/>
    <s v="NA"/>
    <b v="1"/>
    <n v="300"/>
    <n v="100"/>
    <s v="LED"/>
    <n v="0"/>
    <n v="0"/>
    <n v="3"/>
    <n v="0"/>
    <n v="0"/>
    <n v="0"/>
    <n v="2"/>
    <b v="0"/>
    <b v="0"/>
    <b v="0"/>
    <b v="0"/>
    <b v="0"/>
    <b v="0"/>
    <n v="0"/>
    <s v="NA"/>
    <s v="NA"/>
    <s v="NA"/>
    <s v="NA"/>
    <s v="NA"/>
    <s v="NA"/>
    <s v="NA"/>
    <n v="0"/>
    <n v="0"/>
    <n v="0"/>
    <s v="NA"/>
    <s v="NA"/>
    <s v="NA"/>
    <s v="NA"/>
    <s v="NA"/>
    <n v="0"/>
    <n v="0"/>
    <n v="0"/>
    <x v="1"/>
    <s v="NA"/>
    <s v="NA"/>
    <n v="0"/>
    <n v="0"/>
    <n v="0"/>
    <s v="NA"/>
    <s v="NA"/>
    <s v="NA"/>
    <s v="NA"/>
    <s v="NA"/>
    <s v="NA"/>
    <n v="6"/>
    <n v="0"/>
    <n v="0"/>
    <n v="0"/>
    <n v="0"/>
    <n v="0"/>
    <n v="0"/>
    <n v="0"/>
    <n v="0"/>
    <n v="0"/>
    <n v="26.440760000000001"/>
    <n v="26.43777"/>
    <s v="actual"/>
    <n v="262688.90000000002"/>
    <n v="262659.20000000001"/>
    <n v="22173.94"/>
    <n v="18853.330000000002"/>
    <n v="20876.669999999998"/>
    <n v="20333.68"/>
    <n v="22124.14"/>
    <n v="22592.18"/>
    <n v="25020.21"/>
    <n v="24999.79"/>
    <n v="23153.33"/>
    <n v="20824.240000000002"/>
    <n v="20324.71"/>
    <n v="21412.73"/>
    <n v="21885.200000000001"/>
    <n v="19767.27"/>
    <n v="21885.200000000001"/>
    <n v="21179.22"/>
    <n v="21988.92"/>
    <n v="21568.18"/>
    <n v="23622.54"/>
    <n v="23933.71"/>
    <n v="21879.35"/>
    <n v="21885.200000000001"/>
    <n v="21179.22"/>
    <n v="21885.200000000001"/>
    <s v="NA"/>
    <s v="NA"/>
    <s v="no gas"/>
    <s v="NA"/>
    <s v="NA"/>
    <s v="NA"/>
    <s v="NA"/>
    <s v="NA"/>
    <s v="NA"/>
    <s v="NA"/>
    <s v="NA"/>
    <s v="NA"/>
    <s v="NA"/>
    <s v="NA"/>
    <s v="NA"/>
    <s v="NA"/>
    <s v="NA"/>
    <s v="NA"/>
    <s v="NA"/>
    <s v="NA"/>
    <s v="NA"/>
    <s v="NA"/>
    <s v="NA"/>
    <s v="NA"/>
    <s v="NA"/>
    <s v="NA"/>
    <s v="NA"/>
    <s v="NA"/>
    <s v="NA"/>
  </r>
  <r>
    <x v="494"/>
    <x v="0"/>
    <s v="core"/>
    <x v="8"/>
    <x v="1"/>
    <s v="&lt;20,001"/>
    <s v="urban"/>
    <n v="4"/>
    <n v="334.46519999999998"/>
    <n v="4337010"/>
    <n v="4337010"/>
    <n v="4337010"/>
    <n v="2008"/>
    <n v="2008"/>
    <s v="2004-2013"/>
    <s v="F"/>
    <m/>
    <s v="Pharmacy"/>
    <m/>
    <s v="Dry Goods Retail"/>
    <s v="Mercantile - Retail"/>
    <s v="Small Box"/>
    <b v="0"/>
    <s v="Sales"/>
    <n v="78"/>
    <s v="Warehouse - High Bay"/>
    <n v="9"/>
    <s v="Other"/>
    <n v="7"/>
    <n v="0"/>
    <n v="0"/>
    <n v="0"/>
    <n v="12967"/>
    <n v="12967"/>
    <n v="0"/>
    <x v="0"/>
    <n v="100"/>
    <n v="0"/>
    <n v="100"/>
    <n v="100"/>
    <n v="100"/>
    <n v="0"/>
    <n v="0"/>
    <n v="1"/>
    <n v="0"/>
    <n v="73"/>
    <s v="S"/>
    <n v="0"/>
    <n v="5018"/>
    <n v="222"/>
    <s v="&lt; 6000 HDD"/>
    <n v="100"/>
    <n v="0"/>
    <n v="0"/>
    <s v="No"/>
    <n v="75.84"/>
    <n v="97.965000000000003"/>
    <n v="97.23"/>
    <n v="97.965000000000003"/>
    <n v="1"/>
    <n v="1"/>
    <n v="0"/>
    <s v="60-79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450"/>
    <n v="0"/>
    <n v="13"/>
    <n v="5850"/>
    <n v="6"/>
    <n v="100"/>
    <n v="0"/>
    <n v="0"/>
    <n v="0"/>
    <n v="0"/>
    <n v="0"/>
    <n v="0"/>
    <n v="0"/>
    <n v="100"/>
    <n v="0"/>
    <n v="0"/>
    <n v="0"/>
    <n v="0"/>
    <n v="351"/>
    <n v="0"/>
    <n v="100"/>
    <n v="0"/>
    <s v="S"/>
    <n v="0"/>
    <s v="Age of Building"/>
    <n v="100"/>
    <n v="0"/>
    <n v="0"/>
    <n v="0"/>
    <n v="0"/>
    <n v="0"/>
    <n v="100"/>
    <n v="0"/>
    <n v="0"/>
    <n v="12967"/>
    <n v="100"/>
    <n v="0"/>
    <n v="0"/>
    <n v="0"/>
    <b v="0"/>
    <n v="0"/>
    <n v="100"/>
    <n v="0"/>
    <n v="0"/>
    <n v="0"/>
    <n v="1.827385"/>
    <n v="1.827385"/>
    <s v="NA"/>
    <n v="4.0099999999999997E-3"/>
    <n v="0.56553500000000001"/>
    <n v="23695.71"/>
    <s v="NA"/>
    <n v="52"/>
    <n v="7333.2960000000003"/>
    <n v="12.114039999999999"/>
    <n v="12.854240000000001"/>
    <s v="Y"/>
    <n v="80"/>
    <n v="0"/>
    <n v="0"/>
    <n v="0"/>
    <n v="93.740790000000004"/>
    <n v="81.136870000000002"/>
    <n v="96.391310000000004"/>
    <n v="0"/>
    <n v="0"/>
    <n v="0"/>
    <n v="6.2005429999999997"/>
    <n v="16.061050000000002"/>
    <n v="3.5468169999999999"/>
    <n v="0"/>
    <n v="0"/>
    <n v="0"/>
    <n v="0"/>
    <n v="0"/>
    <n v="0"/>
    <n v="5.8665000000000002E-2"/>
    <n v="2.8020830000000001"/>
    <n v="6.1871000000000002E-2"/>
    <n v="0"/>
    <n v="0"/>
    <n v="0"/>
    <n v="0"/>
    <n v="0"/>
    <n v="0"/>
    <n v="0"/>
    <n v="0"/>
    <n v="0"/>
    <n v="100"/>
    <n v="100"/>
    <n v="100"/>
    <n v="34.459389999999999"/>
    <n v="44.607750000000003"/>
    <n v="34.459389999999999"/>
    <n v="65.540610000000001"/>
    <n v="55.392249999999997"/>
    <n v="65.540610000000001"/>
    <s v="NA"/>
    <s v="NA"/>
    <s v="NA"/>
    <s v="NA"/>
    <s v="NA"/>
    <s v="NA"/>
    <s v="NA"/>
    <s v="NA"/>
    <s v="NA"/>
    <s v="NA"/>
    <s v="NA"/>
    <s v="NA"/>
    <s v="NA"/>
    <s v="NA"/>
    <s v="NA"/>
    <s v="NA"/>
    <s v="NA"/>
    <s v="NA"/>
    <s v="NA"/>
    <s v="NA"/>
    <s v="NA"/>
    <s v="NA"/>
    <s v="NA"/>
    <s v="NA"/>
    <n v="7.1688280000000004"/>
    <n v="13.018079999999999"/>
    <n v="7.1688280000000004"/>
    <n v="92.83117"/>
    <n v="86.981920000000002"/>
    <n v="92.83117"/>
    <n v="0"/>
    <n v="0"/>
    <n v="0"/>
    <n v="0"/>
    <n v="0"/>
    <n v="0"/>
    <s v="NA"/>
    <s v="NA"/>
    <s v="NA"/>
    <s v="NA"/>
    <s v="NA"/>
    <s v="NA"/>
    <s v="NA"/>
    <s v="NA"/>
    <s v="NA"/>
    <s v="NA"/>
    <s v="NA"/>
    <s v="NA"/>
    <n v="0"/>
    <n v="0"/>
    <n v="0"/>
    <n v="87.801280000000006"/>
    <n v="71.801339999999996"/>
    <n v="90.283860000000004"/>
    <n v="4.0638740000000002"/>
    <n v="8.8965779999999999"/>
    <n v="2.3246060000000002"/>
    <n v="8.0761780000000005"/>
    <n v="18.671050000000001"/>
    <n v="7.3296599999999996"/>
    <n v="5.8665000000000002E-2"/>
    <n v="0.63102999999999998"/>
    <n v="6.1871000000000002E-2"/>
    <s v="NA"/>
    <s v="NA"/>
    <s v="NA"/>
    <s v="NA"/>
    <s v="NA"/>
    <s v="NA"/>
    <s v="NA"/>
    <s v="NA"/>
    <s v="NA"/>
    <s v="NA"/>
    <s v="NA"/>
    <s v="NA"/>
    <s v="NA"/>
    <s v="NA"/>
    <s v="NA"/>
    <b v="0"/>
    <n v="0"/>
    <b v="1"/>
    <n v="93.731070000000003"/>
    <b v="0"/>
    <n v="0"/>
    <b v="1"/>
    <n v="2.2847040000000001"/>
    <b v="0"/>
    <n v="0"/>
    <b v="0"/>
    <n v="0"/>
    <b v="1"/>
    <n v="2.1953339999999999"/>
    <b v="1"/>
    <n v="1.7888930000000001"/>
    <n v="21.890460000000001"/>
    <n v="66.666669999999996"/>
    <n v="21.890460000000001"/>
    <n v="78.109539999999996"/>
    <n v="33.333329999999997"/>
    <n v="78.109539999999996"/>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5-9 Years"/>
    <s v="Furnace"/>
    <s v="Natural Gas"/>
    <s v="None"/>
    <s v="5-9 Years"/>
    <s v="NA"/>
    <s v="NA"/>
    <s v="NA"/>
    <s v="NA"/>
    <s v="NA"/>
    <s v="NA"/>
    <s v="NA"/>
    <s v="NA"/>
    <s v="DX - Air"/>
    <s v="5-9 Years"/>
    <s v="DX - Air"/>
    <s v="5-9 Years"/>
    <s v="NA"/>
    <s v="NA"/>
    <s v="NA"/>
    <s v="NA"/>
    <s v="NA"/>
    <s v="NA"/>
    <s v="NA"/>
    <b v="1"/>
    <b v="0"/>
    <b v="0"/>
    <b v="0"/>
    <b v="0"/>
    <b v="0"/>
    <b v="0"/>
    <b v="1"/>
    <b v="0"/>
    <b v="1"/>
    <b v="1"/>
    <n v="57.817799999999998"/>
    <n v="5"/>
    <n v="5"/>
    <n v="100"/>
    <n v="0"/>
    <n v="0"/>
    <n v="0"/>
    <n v="0"/>
    <n v="0"/>
    <n v="0"/>
    <n v="0"/>
    <s v="NA"/>
    <s v="NA"/>
    <s v="NA"/>
    <s v="NA"/>
    <s v="NA"/>
    <s v="NA"/>
    <s v="NA"/>
    <s v="NA"/>
    <s v="NA"/>
    <b v="0"/>
    <n v="0"/>
    <s v="NA"/>
    <s v="NA"/>
    <b v="0"/>
    <n v="0"/>
    <s v="NA"/>
    <b v="1"/>
    <n v="330"/>
    <n v="100"/>
    <s v="CFL"/>
    <n v="0"/>
    <n v="0"/>
    <n v="3"/>
    <n v="0"/>
    <n v="0"/>
    <n v="0"/>
    <n v="0"/>
    <b v="0"/>
    <b v="0"/>
    <b v="0"/>
    <b v="0"/>
    <b v="0"/>
    <b v="0"/>
    <n v="0"/>
    <s v="NA"/>
    <s v="NA"/>
    <s v="NA"/>
    <s v="NA"/>
    <s v="NA"/>
    <s v="NA"/>
    <s v="NA"/>
    <n v="0"/>
    <n v="0"/>
    <n v="0"/>
    <s v="NA"/>
    <s v="NA"/>
    <s v="NA"/>
    <s v="NA"/>
    <s v="NA"/>
    <n v="0"/>
    <n v="0"/>
    <n v="0"/>
    <x v="1"/>
    <s v="NA"/>
    <s v="NA"/>
    <n v="0"/>
    <n v="0"/>
    <n v="0"/>
    <s v="NA"/>
    <s v="NA"/>
    <s v="NA"/>
    <s v="NA"/>
    <s v="NA"/>
    <s v="NA"/>
    <n v="8"/>
    <n v="0"/>
    <n v="0"/>
    <n v="0"/>
    <n v="0"/>
    <n v="0"/>
    <n v="1"/>
    <n v="0"/>
    <n v="0"/>
    <n v="0"/>
    <n v="23.058610000000002"/>
    <n v="22.733509999999999"/>
    <s v="actual"/>
    <n v="299001"/>
    <n v="294785.5"/>
    <n v="24405.41"/>
    <n v="21962.14"/>
    <n v="23888.240000000002"/>
    <n v="23361.58"/>
    <n v="25144.29"/>
    <n v="26043.9"/>
    <n v="28180.92"/>
    <n v="27977.1"/>
    <n v="25253.87"/>
    <n v="24722.07"/>
    <n v="23405.77"/>
    <n v="24655.71"/>
    <n v="24534.41"/>
    <n v="22160.11"/>
    <n v="24534.41"/>
    <n v="23742.97"/>
    <n v="24614.31"/>
    <n v="24302.28"/>
    <n v="26585.19"/>
    <n v="26718.35"/>
    <n v="24781.68"/>
    <n v="24534.41"/>
    <n v="23742.97"/>
    <n v="24534.41"/>
    <n v="0.189307"/>
    <n v="0.23785300000000001"/>
    <s v="actual"/>
    <n v="2454.739"/>
    <n v="3084.2429999999999"/>
    <n v="500.35169999999999"/>
    <n v="341.3793"/>
    <n v="220.65520000000001"/>
    <n v="116.7709"/>
    <n v="62.976190000000003"/>
    <n v="34.766669999999998"/>
    <n v="28.520689999999998"/>
    <n v="28.37931"/>
    <n v="59.793100000000003"/>
    <n v="167.3006"/>
    <n v="406.71269999999998"/>
    <n v="487.13290000000001"/>
    <n v="491.7088"/>
    <n v="391.5231"/>
    <n v="362.0206"/>
    <n v="278.43009999999998"/>
    <n v="186.8493"/>
    <n v="98.341759999999994"/>
    <n v="35.648890000000002"/>
    <n v="37.492800000000003"/>
    <n v="82.361220000000003"/>
    <n v="229.87389999999999"/>
    <n v="389.06459999999998"/>
    <n v="500.92829999999998"/>
  </r>
  <r>
    <x v="495"/>
    <x v="0"/>
    <s v="core"/>
    <x v="4"/>
    <x v="0"/>
    <s v="&lt;20,001"/>
    <s v="rural"/>
    <n v="75"/>
    <n v="311.64940000000001"/>
    <n v="1332301"/>
    <n v="1332301"/>
    <n v="1332301"/>
    <n v="1998"/>
    <n v="1998"/>
    <s v="1981-2003"/>
    <s v="F"/>
    <m/>
    <s v="Community Center"/>
    <m/>
    <s v="Other"/>
    <s v="Public Assembly"/>
    <s v="Other"/>
    <b v="0"/>
    <s v="Assembly / Recreation"/>
    <n v="87"/>
    <s v="Kitchen"/>
    <n v="13"/>
    <s v="NA"/>
    <n v="0"/>
    <n v="0"/>
    <n v="0"/>
    <n v="0"/>
    <n v="4275"/>
    <n v="4275"/>
    <n v="0"/>
    <x v="4"/>
    <n v="100"/>
    <n v="0"/>
    <n v="100"/>
    <n v="100"/>
    <n v="100"/>
    <n v="0"/>
    <n v="0"/>
    <n v="1"/>
    <n v="0"/>
    <n v="62"/>
    <s v="S"/>
    <n v="0"/>
    <n v="4392"/>
    <n v="344"/>
    <s v="&lt; 6000 HDD"/>
    <n v="100"/>
    <n v="0"/>
    <n v="0"/>
    <s v="No"/>
    <n v="12"/>
    <n v="12"/>
    <n v="90"/>
    <n v="12"/>
    <n v="0"/>
    <n v="0"/>
    <n v="0"/>
    <s v="&lt; 40 Hrs/Wk"/>
    <n v="52"/>
    <b v="1"/>
    <b v="1"/>
    <b v="0"/>
    <b v="0"/>
    <b v="0"/>
    <b v="0"/>
    <b v="0"/>
    <b v="0"/>
    <b v="0"/>
    <s v="NA"/>
    <s v="NA"/>
    <s v="NA"/>
    <s v="NA"/>
    <s v="Yes"/>
    <n v="9"/>
    <n v="10"/>
    <s v="Unknown"/>
    <s v="Yes"/>
    <n v="9"/>
    <n v="10"/>
    <s v="Unknown"/>
    <s v="No"/>
    <s v="NA"/>
    <s v="NA"/>
    <s v="Unknown"/>
    <s v="Yes"/>
    <n v="6"/>
    <n v="10"/>
    <s v="Unknown"/>
    <s v="Unknown"/>
    <s v="NA"/>
    <s v="NA"/>
    <s v="Unknown"/>
    <s v="No"/>
    <s v="NA"/>
    <s v="NA"/>
    <s v="No"/>
    <s v="No"/>
    <s v="NA"/>
    <s v="NA"/>
    <s v="Unknown"/>
    <s v="No"/>
    <s v="NA"/>
    <s v="NA"/>
    <s v="Unknown"/>
    <n v="272"/>
    <n v="272"/>
    <n v="9"/>
    <n v="2448"/>
    <n v="20"/>
    <n v="0"/>
    <n v="0"/>
    <n v="0"/>
    <n v="100"/>
    <n v="0"/>
    <n v="0"/>
    <n v="0"/>
    <n v="0"/>
    <n v="0"/>
    <n v="100"/>
    <n v="0"/>
    <n v="0"/>
    <n v="0"/>
    <n v="489.6"/>
    <n v="0"/>
    <n v="100"/>
    <n v="0"/>
    <s v="P"/>
    <n v="42.5"/>
    <s v="Age of Building"/>
    <n v="100"/>
    <n v="0"/>
    <n v="0"/>
    <n v="0"/>
    <n v="0"/>
    <n v="0"/>
    <n v="0"/>
    <n v="100"/>
    <n v="0"/>
    <n v="4275"/>
    <n v="0"/>
    <n v="100"/>
    <n v="0"/>
    <n v="0"/>
    <b v="0"/>
    <n v="0"/>
    <n v="100"/>
    <n v="0"/>
    <n v="0"/>
    <n v="0"/>
    <n v="1.4456"/>
    <n v="1.4456"/>
    <s v="NA"/>
    <n v="0"/>
    <n v="0.49847999999999998"/>
    <n v="6179.9390000000003"/>
    <s v="NA"/>
    <n v="0"/>
    <n v="2131"/>
    <n v="9.4870219999999996"/>
    <n v="9.4878350000000005"/>
    <s v="Y"/>
    <n v="95"/>
    <n v="0"/>
    <n v="0"/>
    <n v="0"/>
    <n v="85.527550000000005"/>
    <n v="82.093170000000001"/>
    <n v="96.086439999999996"/>
    <n v="0"/>
    <n v="0"/>
    <n v="0"/>
    <n v="0"/>
    <n v="0"/>
    <n v="0"/>
    <n v="0"/>
    <n v="0"/>
    <n v="0"/>
    <n v="0"/>
    <n v="0"/>
    <n v="0"/>
    <n v="8.1306000000000003E-2"/>
    <n v="1.377448"/>
    <n v="9.3686000000000005E-2"/>
    <n v="14.39115"/>
    <n v="16.52938"/>
    <n v="3.8198699999999999"/>
    <n v="0"/>
    <n v="0"/>
    <n v="0"/>
    <n v="0"/>
    <n v="0"/>
    <n v="0"/>
    <n v="100"/>
    <n v="100"/>
    <n v="100"/>
    <s v="NA"/>
    <s v="NA"/>
    <s v="NA"/>
    <s v="NA"/>
    <s v="NA"/>
    <s v="NA"/>
    <n v="0"/>
    <n v="0"/>
    <n v="0"/>
    <n v="100"/>
    <n v="100"/>
    <n v="100"/>
    <n v="0"/>
    <n v="0"/>
    <n v="0"/>
    <n v="0"/>
    <n v="0"/>
    <n v="0"/>
    <n v="0"/>
    <n v="0"/>
    <n v="0"/>
    <n v="0"/>
    <n v="0"/>
    <n v="0"/>
    <s v="NA"/>
    <s v="NA"/>
    <s v="NA"/>
    <s v="NA"/>
    <s v="NA"/>
    <s v="NA"/>
    <n v="0"/>
    <n v="0"/>
    <n v="0"/>
    <n v="10.60914"/>
    <n v="15.101179999999999"/>
    <n v="10.60914"/>
    <n v="89.390860000000004"/>
    <n v="84.898820000000001"/>
    <n v="89.390860000000004"/>
    <n v="0"/>
    <n v="0"/>
    <n v="0"/>
    <s v="NA"/>
    <s v="NA"/>
    <s v="NA"/>
    <s v="NA"/>
    <s v="NA"/>
    <s v="NA"/>
    <s v="NA"/>
    <s v="NA"/>
    <s v="NA"/>
    <s v="NA"/>
    <s v="NA"/>
    <s v="NA"/>
    <n v="0"/>
    <n v="0"/>
    <n v="0"/>
    <n v="85.527550000000005"/>
    <n v="82.093170000000001"/>
    <n v="96.086439999999996"/>
    <n v="13.415480000000001"/>
    <n v="15.15193"/>
    <n v="3.5608960000000001"/>
    <n v="0"/>
    <n v="0"/>
    <n v="0"/>
    <n v="1.0569770000000001"/>
    <n v="2.7548970000000002"/>
    <n v="0.35265999999999997"/>
    <s v="NA"/>
    <s v="NA"/>
    <s v="NA"/>
    <s v="NA"/>
    <s v="NA"/>
    <s v="NA"/>
    <s v="NA"/>
    <s v="NA"/>
    <s v="NA"/>
    <s v="NA"/>
    <s v="NA"/>
    <s v="NA"/>
    <s v="NA"/>
    <s v="NA"/>
    <s v="NA"/>
    <b v="0"/>
    <n v="0"/>
    <b v="0"/>
    <n v="0"/>
    <b v="0"/>
    <n v="0"/>
    <b v="0"/>
    <n v="0"/>
    <b v="1"/>
    <n v="99.918689999999998"/>
    <b v="0"/>
    <n v="0"/>
    <b v="1"/>
    <n v="8.1306000000000003E-2"/>
    <b v="0"/>
    <n v="0"/>
    <n v="0"/>
    <n v="0"/>
    <n v="0"/>
    <n v="85.969030000000004"/>
    <n v="23.529409999999999"/>
    <n v="91.015820000000005"/>
    <n v="0"/>
    <n v="0"/>
    <n v="0"/>
    <n v="14.03097"/>
    <n v="76.470590000000001"/>
    <n v="8.984178"/>
    <n v="0"/>
    <n v="0"/>
    <n v="0"/>
    <n v="0"/>
    <n v="0"/>
    <n v="0"/>
    <n v="0"/>
    <n v="0"/>
    <n v="0"/>
    <n v="14.03097"/>
    <n v="76.470590000000001"/>
    <n v="8.984178"/>
    <n v="0"/>
    <n v="0"/>
    <n v="0"/>
    <n v="85.969030000000004"/>
    <n v="23.529409999999999"/>
    <n v="91.015820000000005"/>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0"/>
    <b v="1"/>
    <b v="0"/>
    <b v="0"/>
    <b v="0"/>
    <b v="1"/>
    <b v="1"/>
    <n v="199"/>
    <n v="15"/>
    <n v="15"/>
    <n v="100"/>
    <n v="0"/>
    <n v="0"/>
    <n v="0"/>
    <n v="0"/>
    <n v="0"/>
    <n v="100"/>
    <n v="0"/>
    <s v="NA"/>
    <s v="NA"/>
    <s v="NA"/>
    <s v="NA"/>
    <s v="NA"/>
    <s v="NA"/>
    <s v="NA"/>
    <s v="NA"/>
    <s v="NA"/>
    <s v="NA"/>
    <s v="NA"/>
    <s v="NA"/>
    <s v="NA"/>
    <s v="NA"/>
    <s v="NA"/>
    <s v="NA"/>
    <s v="NA"/>
    <s v="NA"/>
    <s v="NA"/>
    <s v="NA"/>
    <n v="0"/>
    <n v="0"/>
    <n v="0"/>
    <n v="0"/>
    <n v="2"/>
    <n v="0"/>
    <n v="1"/>
    <b v="0"/>
    <b v="0"/>
    <b v="0"/>
    <b v="1"/>
    <b v="0"/>
    <b v="0"/>
    <n v="674"/>
    <s v="N"/>
    <s v="E"/>
    <s v="N"/>
    <s v="G"/>
    <s v="G"/>
    <s v="N"/>
    <s v="G"/>
    <s v="NA"/>
    <s v="NA"/>
    <s v="NA"/>
    <s v="NA"/>
    <s v="NA"/>
    <s v="NA"/>
    <s v="NA"/>
    <s v="NA"/>
    <n v="0"/>
    <n v="0"/>
    <n v="0"/>
    <x v="1"/>
    <s v="NA"/>
    <s v="NA"/>
    <n v="0"/>
    <n v="0"/>
    <n v="0"/>
    <s v="NA"/>
    <s v="NA"/>
    <s v="NA"/>
    <s v="NA"/>
    <s v="NA"/>
    <s v="NA"/>
    <n v="0"/>
    <n v="0"/>
    <n v="0"/>
    <n v="0"/>
    <n v="0"/>
    <n v="1"/>
    <n v="0"/>
    <n v="0"/>
    <n v="0"/>
    <n v="0"/>
    <n v="13.469799999999999"/>
    <n v="12.285740000000001"/>
    <s v="actual"/>
    <n v="57583.41"/>
    <n v="52521.53"/>
    <n v="4212.9070000000002"/>
    <n v="3605.5709999999999"/>
    <n v="3923.3119999999999"/>
    <n v="4300.9380000000001"/>
    <n v="4452.5219999999999"/>
    <n v="5654.0060000000003"/>
    <n v="8190.6350000000002"/>
    <n v="6609.2129999999997"/>
    <n v="5353.0519999999997"/>
    <n v="3813.5"/>
    <n v="3445.7139999999999"/>
    <n v="4022.0430000000001"/>
    <n v="4008.7979999999998"/>
    <n v="3620.85"/>
    <n v="4008.7979999999998"/>
    <n v="3879.482"/>
    <n v="4148.0150000000003"/>
    <n v="4420.88"/>
    <n v="5988.7690000000002"/>
    <n v="5880.4889999999996"/>
    <n v="4652.9080000000004"/>
    <n v="4024.2660000000001"/>
    <n v="3879.482"/>
    <n v="4008.7979999999998"/>
    <n v="0.38818399999999997"/>
    <n v="0.38514100000000001"/>
    <s v="actual"/>
    <n v="1659.4849999999999"/>
    <n v="1646.4780000000001"/>
    <n v="300.08479999999997"/>
    <n v="190.4"/>
    <n v="169.4667"/>
    <n v="108.2833"/>
    <n v="59.422409999999999"/>
    <n v="51.979100000000003"/>
    <n v="54.848480000000002"/>
    <n v="47.275860000000002"/>
    <n v="59.241379999999999"/>
    <n v="114.28919999999999"/>
    <n v="179.1935"/>
    <n v="325"/>
    <n v="248.63300000000001"/>
    <n v="194.4059"/>
    <n v="188.4581"/>
    <n v="151.7424"/>
    <n v="107.0094"/>
    <n v="57.529290000000003"/>
    <n v="34.981909999999999"/>
    <n v="34.374079999999999"/>
    <n v="60.264510000000001"/>
    <n v="121.9011"/>
    <n v="194.8981"/>
    <n v="252.2799"/>
  </r>
  <r>
    <x v="496"/>
    <x v="2"/>
    <s v="core"/>
    <x v="0"/>
    <x v="1"/>
    <s v="&lt;100,001"/>
    <s v="urban"/>
    <n v="53"/>
    <n v="62.683140000000002"/>
    <n v="5350758"/>
    <n v="4465986"/>
    <n v="4465986"/>
    <n v="2010"/>
    <n v="2010"/>
    <s v="2004-2013"/>
    <s v="F"/>
    <m/>
    <s v="Hotel"/>
    <m/>
    <s v="Hotel-Motel"/>
    <s v="Lodging"/>
    <s v="Lodging"/>
    <b v="0"/>
    <s v="Guest Room"/>
    <n v="70"/>
    <s v="Kitchen"/>
    <n v="6"/>
    <s v="Office"/>
    <n v="5"/>
    <n v="19"/>
    <n v="0"/>
    <n v="16.53546"/>
    <n v="85362"/>
    <n v="71247"/>
    <n v="14115"/>
    <x v="2"/>
    <n v="100"/>
    <n v="0"/>
    <n v="0"/>
    <n v="100"/>
    <n v="0"/>
    <n v="0"/>
    <n v="0"/>
    <n v="4"/>
    <n v="1"/>
    <n v="82"/>
    <s v="S"/>
    <n v="0"/>
    <n v="4756"/>
    <n v="174"/>
    <s v="&lt; 6000 HDD"/>
    <n v="100"/>
    <n v="0"/>
    <n v="0"/>
    <s v="No"/>
    <n v="168"/>
    <n v="50.4"/>
    <n v="50.4"/>
    <n v="50.4"/>
    <n v="1"/>
    <n v="1"/>
    <n v="1"/>
    <s v="120-168 Hrs/Wk"/>
    <n v="52"/>
    <b v="1"/>
    <b v="1"/>
    <b v="0"/>
    <b v="0"/>
    <b v="0"/>
    <b v="0"/>
    <b v="0"/>
    <b v="0"/>
    <b v="0"/>
    <b v="1"/>
    <b v="0"/>
    <b v="0"/>
    <n v="60"/>
    <s v="No"/>
    <s v="NA"/>
    <s v="NA"/>
    <s v="No"/>
    <s v="No"/>
    <s v="NA"/>
    <s v="NA"/>
    <s v="No"/>
    <s v="No"/>
    <s v="NA"/>
    <s v="NA"/>
    <s v="No"/>
    <s v="No"/>
    <s v="NA"/>
    <s v="NA"/>
    <s v="No"/>
    <s v="No"/>
    <s v="NA"/>
    <s v="NA"/>
    <s v="No"/>
    <s v="No"/>
    <s v="NA"/>
    <s v="NA"/>
    <s v="No"/>
    <s v="No"/>
    <s v="NA"/>
    <s v="NA"/>
    <s v="No"/>
    <s v="No"/>
    <s v="NA"/>
    <s v="NA"/>
    <s v="No"/>
    <n v="678"/>
    <n v="678"/>
    <n v="10"/>
    <n v="27120"/>
    <n v="50"/>
    <n v="100"/>
    <n v="0"/>
    <n v="0"/>
    <n v="0"/>
    <n v="0"/>
    <n v="0"/>
    <n v="0"/>
    <n v="0"/>
    <n v="100"/>
    <n v="0"/>
    <n v="0"/>
    <n v="0"/>
    <n v="0"/>
    <n v="13560"/>
    <n v="0"/>
    <n v="100"/>
    <n v="0"/>
    <s v="P"/>
    <n v="0"/>
    <s v="Age of Building"/>
    <n v="100"/>
    <n v="0"/>
    <n v="0"/>
    <n v="0"/>
    <n v="0"/>
    <n v="0"/>
    <n v="20"/>
    <n v="80"/>
    <n v="0"/>
    <n v="22987.58"/>
    <n v="0"/>
    <n v="100"/>
    <n v="0"/>
    <n v="0"/>
    <b v="0"/>
    <n v="0"/>
    <n v="0"/>
    <n v="100"/>
    <n v="0"/>
    <n v="0"/>
    <n v="1.3107089999999999"/>
    <n v="1.10185"/>
    <n v="4.7608999999999999E-2"/>
    <n v="8.9800000000000004E-4"/>
    <n v="9.2859999999999998E-2"/>
    <n v="93384.08"/>
    <n v="672"/>
    <n v="64"/>
    <n v="6616"/>
    <n v="7.5696139999999996"/>
    <n v="10.467370000000001"/>
    <s v="Y"/>
    <n v="25"/>
    <n v="0"/>
    <n v="0"/>
    <n v="0"/>
    <n v="13.14063"/>
    <n v="10.20956"/>
    <n v="22.929020000000001"/>
    <n v="0"/>
    <n v="0"/>
    <n v="0"/>
    <n v="73.893389999999997"/>
    <n v="88.276790000000005"/>
    <n v="71.725679999999997"/>
    <n v="0"/>
    <n v="0"/>
    <n v="0"/>
    <n v="0"/>
    <n v="0"/>
    <n v="0"/>
    <n v="0"/>
    <n v="0"/>
    <n v="0"/>
    <n v="12.96598"/>
    <n v="1.5136449999999999"/>
    <n v="5.3452970000000004"/>
    <n v="0"/>
    <n v="0"/>
    <n v="0"/>
    <n v="0"/>
    <n v="0"/>
    <n v="0"/>
    <n v="100"/>
    <n v="100"/>
    <n v="100"/>
    <n v="29.283829999999998"/>
    <n v="22.57752"/>
    <n v="29.283829999999998"/>
    <n v="70.716170000000005"/>
    <n v="77.422479999999993"/>
    <n v="70.716170000000005"/>
    <n v="100"/>
    <n v="100"/>
    <n v="100"/>
    <n v="0"/>
    <n v="0"/>
    <n v="0"/>
    <n v="0"/>
    <n v="0"/>
    <n v="0"/>
    <n v="0"/>
    <n v="0"/>
    <n v="0"/>
    <n v="0"/>
    <n v="0"/>
    <n v="0"/>
    <n v="0"/>
    <n v="0"/>
    <n v="0"/>
    <s v="NA"/>
    <s v="NA"/>
    <s v="NA"/>
    <s v="NA"/>
    <s v="NA"/>
    <s v="NA"/>
    <n v="10.32028"/>
    <n v="23.13036"/>
    <n v="10.32028"/>
    <n v="19.995550000000001"/>
    <n v="23.13036"/>
    <n v="19.995550000000001"/>
    <n v="69.684169999999995"/>
    <n v="53.739289999999997"/>
    <n v="69.684169999999995"/>
    <n v="0"/>
    <n v="0"/>
    <n v="0"/>
    <s v="NA"/>
    <s v="NA"/>
    <s v="NA"/>
    <s v="NA"/>
    <s v="NA"/>
    <s v="NA"/>
    <s v="NA"/>
    <s v="NA"/>
    <s v="NA"/>
    <s v="NA"/>
    <s v="NA"/>
    <s v="NA"/>
    <n v="0"/>
    <n v="0"/>
    <n v="0"/>
    <n v="13.14063"/>
    <n v="10.20956"/>
    <n v="22.929020000000001"/>
    <n v="14.499599999999999"/>
    <n v="23.763400000000001"/>
    <n v="14.07424"/>
    <n v="0"/>
    <n v="0"/>
    <n v="0"/>
    <n v="72.359769999999997"/>
    <n v="66.02704"/>
    <n v="62.996740000000003"/>
    <s v="NA"/>
    <s v="NA"/>
    <s v="NA"/>
    <s v="NA"/>
    <s v="NA"/>
    <s v="NA"/>
    <s v="NA"/>
    <s v="NA"/>
    <s v="NA"/>
    <s v="NA"/>
    <s v="NA"/>
    <s v="NA"/>
    <s v="NA"/>
    <s v="NA"/>
    <s v="NA"/>
    <b v="0"/>
    <n v="0"/>
    <b v="0"/>
    <n v="0"/>
    <b v="0"/>
    <n v="0"/>
    <b v="0"/>
    <n v="0"/>
    <b v="1"/>
    <n v="91.870519999999999"/>
    <b v="0"/>
    <n v="0"/>
    <b v="1"/>
    <n v="8.1294839999999997"/>
    <b v="0"/>
    <n v="0"/>
    <n v="0"/>
    <n v="0"/>
    <n v="0"/>
    <n v="83.071340000000006"/>
    <n v="42.857140000000001"/>
    <n v="95.025769999999994"/>
    <n v="0"/>
    <n v="0"/>
    <n v="0"/>
    <n v="16.928660000000001"/>
    <n v="57.142859999999999"/>
    <n v="4.9742280000000001"/>
    <n v="0"/>
    <n v="0"/>
    <n v="0"/>
    <n v="0"/>
    <n v="0"/>
    <n v="0"/>
    <n v="0"/>
    <n v="0"/>
    <n v="0"/>
    <n v="0"/>
    <n v="0"/>
    <n v="0"/>
    <n v="0"/>
    <n v="0"/>
    <n v="0"/>
    <n v="83.071340000000006"/>
    <n v="42.857140000000001"/>
    <n v="95.025769999999994"/>
    <n v="0"/>
    <n v="0"/>
    <n v="0"/>
    <n v="16.928660000000001"/>
    <n v="57.142859999999999"/>
    <n v="4.9742280000000001"/>
    <n v="0"/>
    <n v="0"/>
    <n v="0"/>
    <b v="0"/>
    <n v="0"/>
    <b v="1"/>
    <n v="100"/>
    <b v="0"/>
    <n v="0"/>
    <b v="0"/>
    <n v="0"/>
    <b v="0"/>
    <n v="0"/>
    <b v="0"/>
    <n v="0"/>
    <n v="0"/>
    <n v="0"/>
    <n v="0"/>
    <n v="0"/>
    <n v="0"/>
    <n v="0"/>
    <n v="0"/>
    <n v="0"/>
    <n v="0"/>
    <n v="100"/>
    <n v="100"/>
    <n v="100"/>
    <n v="0"/>
    <n v="0"/>
    <n v="0"/>
    <n v="0"/>
    <n v="0"/>
    <n v="0"/>
    <n v="0"/>
    <n v="0"/>
    <n v="0"/>
    <n v="0"/>
    <n v="0"/>
    <n v="0"/>
    <n v="0"/>
    <n v="0"/>
    <n v="0"/>
    <b v="0"/>
    <n v="0"/>
    <b v="0"/>
    <n v="0"/>
    <b v="0"/>
    <n v="0"/>
    <b v="1"/>
    <n v="100"/>
    <b v="0"/>
    <n v="0"/>
    <s v="Zonal"/>
    <s v="none"/>
    <s v="Constant Volume"/>
    <s v="N"/>
    <s v="N"/>
    <s v="NA"/>
    <s v="NA"/>
    <n v="75.648650000000004"/>
    <n v="24.35135"/>
    <s v="Heat Pump"/>
    <s v="Electricity"/>
    <s v="None"/>
    <s v="0-4 Years"/>
    <s v="Heat Pump"/>
    <s v="Electricity"/>
    <s v="None"/>
    <s v="0-4 Years"/>
    <n v="1"/>
    <s v="NA"/>
    <n v="0"/>
    <n v="0"/>
    <n v="0"/>
    <s v="NA"/>
    <s v="NA"/>
    <s v="NA"/>
    <s v="DX - Air"/>
    <s v="0-4 Years"/>
    <s v="DX - Air"/>
    <s v="0-4 Years"/>
    <s v="NA"/>
    <s v="NA"/>
    <s v="NA"/>
    <s v="NA"/>
    <s v="NA"/>
    <s v="NA"/>
    <s v="NA"/>
    <b v="0"/>
    <b v="0"/>
    <b v="0"/>
    <b v="0"/>
    <b v="0"/>
    <b v="1"/>
    <b v="0"/>
    <b v="0"/>
    <b v="0"/>
    <b v="0"/>
    <b v="0"/>
    <n v="4000"/>
    <n v="3"/>
    <n v="3"/>
    <n v="0"/>
    <n v="0"/>
    <n v="100"/>
    <n v="0"/>
    <n v="0"/>
    <n v="0"/>
    <n v="100"/>
    <n v="0"/>
    <s v="NA"/>
    <s v="NA"/>
    <s v="NA"/>
    <s v="NA"/>
    <s v="NA"/>
    <s v="NA"/>
    <s v="NA"/>
    <s v="NA"/>
    <s v="NA"/>
    <b v="0"/>
    <n v="0"/>
    <s v="NA"/>
    <s v="NA"/>
    <b v="1"/>
    <n v="152"/>
    <s v="CFL"/>
    <b v="0"/>
    <n v="0"/>
    <s v="NA"/>
    <s v="NA"/>
    <n v="0"/>
    <n v="0"/>
    <n v="1"/>
    <n v="5"/>
    <n v="2"/>
    <n v="3"/>
    <n v="0"/>
    <b v="0"/>
    <b v="0"/>
    <b v="1"/>
    <b v="0"/>
    <b v="0"/>
    <b v="0"/>
    <n v="1562"/>
    <s v="E"/>
    <s v="E"/>
    <s v="G"/>
    <s v="G"/>
    <s v="G"/>
    <s v="N"/>
    <s v="G"/>
    <s v="NA"/>
    <s v="NA"/>
    <s v="NA"/>
    <b v="1"/>
    <s v="L"/>
    <n v="100"/>
    <n v="2"/>
    <n v="3"/>
    <n v="128"/>
    <n v="78"/>
    <n v="0"/>
    <x v="0"/>
    <n v="0"/>
    <s v="N"/>
    <n v="0"/>
    <n v="0"/>
    <n v="0"/>
    <b v="1"/>
    <b v="0"/>
    <s v="Natural Gas"/>
    <b v="1"/>
    <b v="0"/>
    <s v="Electricity"/>
    <n v="0"/>
    <n v="12"/>
    <n v="2"/>
    <n v="3"/>
    <n v="5"/>
    <n v="0"/>
    <n v="0"/>
    <n v="0"/>
    <n v="0"/>
    <n v="0"/>
    <n v="14.82273"/>
    <n v="16.530249999999999"/>
    <s v="actual"/>
    <n v="1056075"/>
    <n v="1177730"/>
    <n v="95405"/>
    <n v="82757.5"/>
    <n v="85928.02"/>
    <n v="80689.66"/>
    <n v="82264.83"/>
    <n v="83030"/>
    <n v="90263.79"/>
    <n v="90116.21"/>
    <n v="83963.55"/>
    <n v="85636.45"/>
    <n v="94533.64"/>
    <n v="101486.39999999999"/>
    <n v="95258.42"/>
    <n v="83853.98"/>
    <n v="89617.5"/>
    <n v="82198.22"/>
    <n v="83239.679999999993"/>
    <n v="82980.05"/>
    <n v="135281.5"/>
    <n v="159429.9"/>
    <n v="102438.6"/>
    <n v="81406.039999999994"/>
    <n v="86732.37"/>
    <n v="95294.12"/>
    <n v="0.48892099999999999"/>
    <n v="0.46650799999999998"/>
    <s v="actual"/>
    <n v="34834.19"/>
    <n v="33237.33"/>
    <n v="4063.703"/>
    <n v="3586.2530000000002"/>
    <n v="3655.491"/>
    <n v="2962.643"/>
    <n v="2440.433"/>
    <n v="2072.7159999999999"/>
    <n v="2177.779"/>
    <n v="2062.0940000000001"/>
    <n v="2044.6479999999999"/>
    <n v="2625.5419999999999"/>
    <n v="3352.7570000000001"/>
    <n v="3790.1309999999999"/>
    <n v="3780.1350000000002"/>
    <n v="3245.9340000000002"/>
    <n v="3345.6089999999999"/>
    <n v="2888.8580000000002"/>
    <n v="2495.808"/>
    <n v="2052.808"/>
    <n v="1844.018"/>
    <n v="1822.0170000000001"/>
    <n v="2028.057"/>
    <n v="2713.0709999999999"/>
    <n v="3238.1289999999999"/>
    <n v="3782.8850000000002"/>
  </r>
  <r>
    <x v="497"/>
    <x v="3"/>
    <s v="core"/>
    <x v="0"/>
    <x v="1"/>
    <s v="&lt;100,001"/>
    <s v="rural"/>
    <n v="53"/>
    <n v="62.683140000000002"/>
    <n v="4457461"/>
    <n v="4457461"/>
    <n v="4457461"/>
    <n v="2009"/>
    <n v="2009"/>
    <s v="2004-2013"/>
    <s v="F"/>
    <m/>
    <s v="Hotel"/>
    <m/>
    <s v="Hotel-Motel"/>
    <s v="Lodging"/>
    <s v="Lodging"/>
    <b v="0"/>
    <s v="Guest Room"/>
    <n v="72"/>
    <s v="Laundry / Housekeeping"/>
    <n v="2"/>
    <s v="Office"/>
    <n v="1"/>
    <n v="25"/>
    <n v="0"/>
    <n v="0"/>
    <n v="71111"/>
    <n v="71111"/>
    <n v="0"/>
    <x v="2"/>
    <n v="100"/>
    <n v="0"/>
    <n v="0"/>
    <n v="100"/>
    <n v="0"/>
    <n v="0"/>
    <n v="0"/>
    <n v="4"/>
    <n v="0"/>
    <n v="130"/>
    <s v="S"/>
    <n v="0"/>
    <n v="8076"/>
    <n v="167"/>
    <s v="8000+ HDD"/>
    <n v="100"/>
    <n v="0"/>
    <n v="0"/>
    <s v="No"/>
    <n v="168"/>
    <n v="47.04"/>
    <n v="47.04"/>
    <n v="47.0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843"/>
    <n v="843"/>
    <n v="8"/>
    <n v="26976"/>
    <n v="35"/>
    <n v="0"/>
    <n v="0"/>
    <n v="0"/>
    <n v="0"/>
    <n v="0"/>
    <n v="100"/>
    <n v="0"/>
    <n v="0"/>
    <n v="0"/>
    <n v="100"/>
    <n v="0"/>
    <n v="0"/>
    <n v="0"/>
    <n v="9441.6"/>
    <n v="0"/>
    <n v="100"/>
    <n v="0"/>
    <s v="P"/>
    <n v="0"/>
    <s v="Age of Building"/>
    <n v="100"/>
    <n v="0"/>
    <n v="0"/>
    <n v="0"/>
    <n v="0"/>
    <n v="0"/>
    <n v="0"/>
    <n v="100"/>
    <n v="0"/>
    <n v="22943.7"/>
    <n v="0"/>
    <n v="100"/>
    <n v="0"/>
    <n v="0"/>
    <b v="0"/>
    <n v="0"/>
    <n v="100"/>
    <n v="0"/>
    <n v="0"/>
    <n v="0"/>
    <n v="0.489228"/>
    <n v="0.489228"/>
    <s v="NA"/>
    <n v="0"/>
    <n v="6.5930000000000002E-2"/>
    <n v="34789.480000000003"/>
    <s v="NA"/>
    <n v="0"/>
    <n v="4688.3410000000003"/>
    <n v="7.0968"/>
    <n v="7.633788"/>
    <s v="Y"/>
    <n v="90"/>
    <n v="0"/>
    <n v="0"/>
    <n v="0"/>
    <n v="31.400539999999999"/>
    <n v="20.505400000000002"/>
    <n v="41.005299999999998"/>
    <n v="0"/>
    <n v="0"/>
    <n v="0"/>
    <n v="47.067509999999999"/>
    <n v="60.761539999999997"/>
    <n v="34.191949999999999"/>
    <n v="12.02355"/>
    <n v="13.78285"/>
    <n v="15.70129"/>
    <n v="6.52677"/>
    <n v="1.451338"/>
    <n v="7.839442"/>
    <n v="0.33186399999999999"/>
    <n v="0.81175200000000003"/>
    <n v="0.44448599999999999"/>
    <n v="2.6497630000000001"/>
    <n v="2.687119"/>
    <n v="0.81753600000000004"/>
    <n v="0"/>
    <n v="0"/>
    <n v="0"/>
    <n v="0"/>
    <n v="0"/>
    <n v="0"/>
    <n v="100"/>
    <n v="100"/>
    <n v="100"/>
    <n v="99.843320000000006"/>
    <n v="99.703119999999998"/>
    <n v="99.843320000000006"/>
    <n v="0.15668499999999999"/>
    <n v="0.29688100000000001"/>
    <n v="0.15668499999999999"/>
    <n v="0"/>
    <n v="0"/>
    <n v="0"/>
    <n v="0"/>
    <n v="0"/>
    <n v="0"/>
    <n v="0"/>
    <n v="0"/>
    <n v="0"/>
    <n v="86.084119999999999"/>
    <n v="79.860659999999996"/>
    <n v="86.084119999999999"/>
    <n v="13.91588"/>
    <n v="20.139340000000001"/>
    <n v="13.91588"/>
    <n v="0"/>
    <n v="0"/>
    <n v="0"/>
    <n v="0"/>
    <n v="0"/>
    <n v="0"/>
    <n v="100"/>
    <n v="100"/>
    <n v="100"/>
    <n v="30.254239999999999"/>
    <n v="53.392989999999998"/>
    <n v="30.254239999999999"/>
    <n v="30.167480000000001"/>
    <n v="27.338239999999999"/>
    <n v="30.167480000000001"/>
    <n v="0"/>
    <n v="0"/>
    <n v="0"/>
    <n v="39.578279999999999"/>
    <n v="19.26877"/>
    <n v="39.578279999999999"/>
    <s v="NA"/>
    <s v="NA"/>
    <s v="NA"/>
    <s v="NA"/>
    <s v="NA"/>
    <s v="NA"/>
    <s v="NA"/>
    <s v="NA"/>
    <s v="NA"/>
    <s v="NA"/>
    <s v="NA"/>
    <s v="NA"/>
    <n v="0"/>
    <n v="0"/>
    <n v="0"/>
    <n v="31.400539999999999"/>
    <n v="20.505400000000002"/>
    <n v="41.005299999999998"/>
    <n v="3.0269409999999999"/>
    <n v="6.2495190000000003"/>
    <n v="2.081782"/>
    <n v="1.5140499999999999"/>
    <n v="1.4243939999999999"/>
    <n v="0.46713300000000002"/>
    <n v="64.05847"/>
    <n v="71.820689999999999"/>
    <n v="56.445790000000002"/>
    <s v="NA"/>
    <s v="NA"/>
    <s v="NA"/>
    <s v="NA"/>
    <s v="NA"/>
    <s v="NA"/>
    <s v="NA"/>
    <s v="NA"/>
    <s v="NA"/>
    <s v="NA"/>
    <s v="NA"/>
    <s v="NA"/>
    <s v="NA"/>
    <s v="NA"/>
    <s v="NA"/>
    <b v="0"/>
    <n v="0"/>
    <b v="0"/>
    <n v="0"/>
    <b v="0"/>
    <n v="0"/>
    <b v="0"/>
    <n v="0"/>
    <b v="1"/>
    <n v="79.330780000000004"/>
    <b v="0"/>
    <n v="0"/>
    <b v="1"/>
    <n v="20.669219999999999"/>
    <b v="0"/>
    <n v="0"/>
    <n v="67.999920000000003"/>
    <n v="85"/>
    <n v="67.400689999999997"/>
    <n v="32.000079999999997"/>
    <n v="15"/>
    <n v="32.599310000000003"/>
    <n v="0"/>
    <n v="0"/>
    <n v="0"/>
    <n v="0"/>
    <n v="0"/>
    <n v="0"/>
    <n v="0"/>
    <n v="0"/>
    <n v="0"/>
    <n v="0"/>
    <n v="0"/>
    <n v="0"/>
    <n v="0"/>
    <n v="0"/>
    <n v="0"/>
    <n v="4.6512849999999997"/>
    <n v="17.5"/>
    <n v="2.8658009999999998"/>
    <n v="0"/>
    <n v="0"/>
    <n v="0"/>
    <n v="95.348709999999997"/>
    <n v="82.5"/>
    <n v="97.13420000000000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0-4 Years"/>
    <s v="Electric Resistance"/>
    <s v="Electricity"/>
    <s v="None"/>
    <s v="0-4 Years"/>
    <s v="NA"/>
    <s v="NA"/>
    <s v="NA"/>
    <s v="NA"/>
    <s v="NA"/>
    <s v="NA"/>
    <s v="NA"/>
    <s v="NA"/>
    <s v="DX - Air"/>
    <s v="0-4 Years"/>
    <s v="DX - Air"/>
    <s v="0-4 Years"/>
    <s v="NA"/>
    <s v="NA"/>
    <s v="NA"/>
    <s v="NA"/>
    <s v="NA"/>
    <s v="NA"/>
    <s v="NA"/>
    <b v="0"/>
    <b v="0"/>
    <b v="1"/>
    <b v="0"/>
    <b v="0"/>
    <b v="0"/>
    <b v="0"/>
    <b v="0"/>
    <b v="0"/>
    <b v="0"/>
    <b v="0"/>
    <n v="1596"/>
    <n v="4"/>
    <n v="4"/>
    <n v="100"/>
    <n v="0"/>
    <n v="0"/>
    <n v="0"/>
    <n v="0"/>
    <n v="0"/>
    <n v="100"/>
    <n v="0"/>
    <s v="NA"/>
    <s v="NA"/>
    <s v="NA"/>
    <s v="NA"/>
    <s v="NA"/>
    <s v="NA"/>
    <s v="NA"/>
    <s v="NA"/>
    <s v="NA"/>
    <s v="NA"/>
    <s v="NA"/>
    <s v="NA"/>
    <s v="NA"/>
    <s v="NA"/>
    <s v="NA"/>
    <s v="NA"/>
    <s v="NA"/>
    <s v="NA"/>
    <s v="NA"/>
    <s v="NA"/>
    <n v="0"/>
    <n v="0"/>
    <n v="1"/>
    <n v="1"/>
    <n v="4"/>
    <n v="0"/>
    <n v="3"/>
    <b v="0"/>
    <b v="0"/>
    <b v="0"/>
    <b v="1"/>
    <b v="0"/>
    <b v="0"/>
    <n v="438"/>
    <s v="N"/>
    <s v="N"/>
    <s v="N"/>
    <s v="N"/>
    <s v="N"/>
    <s v="E"/>
    <s v="N"/>
    <s v="NA"/>
    <s v="NA"/>
    <s v="NA"/>
    <b v="1"/>
    <s v="L"/>
    <n v="98"/>
    <n v="0"/>
    <n v="3"/>
    <n v="113"/>
    <n v="80"/>
    <n v="0"/>
    <x v="0"/>
    <n v="0"/>
    <s v="N"/>
    <n v="0"/>
    <n v="0"/>
    <n v="0"/>
    <b v="1"/>
    <b v="0"/>
    <s v="Natural Gas"/>
    <b v="1"/>
    <b v="0"/>
    <s v="Natural Gas"/>
    <n v="0"/>
    <n v="0"/>
    <n v="0"/>
    <n v="0"/>
    <n v="0"/>
    <n v="114"/>
    <n v="0"/>
    <n v="0"/>
    <n v="0"/>
    <n v="0"/>
    <n v="12.61003"/>
    <n v="12.382239999999999"/>
    <s v="actual"/>
    <n v="896711.7"/>
    <n v="880513.4"/>
    <n v="87145.66"/>
    <n v="72275.86"/>
    <n v="75131.03"/>
    <n v="68620.69"/>
    <n v="63833.19"/>
    <n v="68960.83"/>
    <n v="79012.87"/>
    <n v="80154.97"/>
    <n v="66833.820000000007"/>
    <n v="68390.52"/>
    <n v="77594.48"/>
    <n v="88757.78"/>
    <n v="89508.72"/>
    <n v="76980.72"/>
    <n v="78230.53"/>
    <n v="68051.460000000006"/>
    <n v="62952.53"/>
    <n v="59855.97"/>
    <n v="74747.149999999994"/>
    <n v="72025.77"/>
    <n v="61262.95"/>
    <n v="70841.38"/>
    <n v="78192.86"/>
    <n v="87863.360000000001"/>
    <n v="0.43888300000000002"/>
    <n v="5.7429999999999998E-3"/>
    <s v="model"/>
    <n v="31209.439999999999"/>
    <n v="408.42239999999998"/>
    <s v="NA"/>
    <s v="NA"/>
    <s v="NA"/>
    <s v="NA"/>
    <s v="NA"/>
    <s v="NA"/>
    <s v="NA"/>
    <s v="NA"/>
    <s v="NA"/>
    <s v="NA"/>
    <s v="NA"/>
    <s v="NA"/>
    <s v="NA"/>
    <s v="NA"/>
    <s v="NA"/>
    <s v="NA"/>
    <s v="NA"/>
    <s v="NA"/>
    <s v="NA"/>
    <s v="NA"/>
    <s v="NA"/>
    <s v="NA"/>
    <s v="NA"/>
    <s v="NA"/>
  </r>
  <r>
    <x v="498"/>
    <x v="3"/>
    <s v="core"/>
    <x v="8"/>
    <x v="1"/>
    <s v="20,001-100,000"/>
    <s v="rural"/>
    <n v="5"/>
    <n v="177.28460000000001"/>
    <n v="7162650"/>
    <n v="7162650"/>
    <n v="5443614"/>
    <n v="2006"/>
    <n v="2006"/>
    <s v="2004-2013"/>
    <s v="F"/>
    <m/>
    <s v="Other Specialty Merchandise"/>
    <s v="Furniture Store"/>
    <s v="Dry Goods Retail"/>
    <s v="Mercantile - Retail"/>
    <s v="Small Box"/>
    <b v="0"/>
    <s v="Sales"/>
    <n v="76"/>
    <s v="Warehouse - High Bay"/>
    <n v="24"/>
    <s v="NA"/>
    <n v="0"/>
    <n v="0"/>
    <n v="0"/>
    <n v="0"/>
    <n v="40402"/>
    <n v="40402"/>
    <n v="0"/>
    <x v="1"/>
    <n v="100"/>
    <n v="24"/>
    <n v="76"/>
    <n v="76"/>
    <n v="100"/>
    <n v="0"/>
    <n v="0"/>
    <n v="1"/>
    <n v="0"/>
    <n v="42"/>
    <s v="S"/>
    <n v="0"/>
    <n v="8180"/>
    <n v="378"/>
    <s v="8000+ HDD"/>
    <n v="100"/>
    <n v="0"/>
    <n v="0"/>
    <s v="No"/>
    <n v="60"/>
    <n v="60"/>
    <n v="60"/>
    <n v="60"/>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804"/>
    <n v="0"/>
    <n v="20"/>
    <n v="16080"/>
    <n v="15"/>
    <n v="0"/>
    <n v="0"/>
    <n v="0"/>
    <n v="0"/>
    <n v="24"/>
    <n v="76"/>
    <n v="0"/>
    <n v="0"/>
    <n v="100"/>
    <n v="0"/>
    <n v="0"/>
    <n v="0"/>
    <n v="0"/>
    <n v="2412"/>
    <n v="0"/>
    <n v="100"/>
    <n v="0"/>
    <s v="S"/>
    <n v="0"/>
    <s v="Age of Building"/>
    <n v="100"/>
    <n v="0"/>
    <n v="0"/>
    <n v="0"/>
    <n v="0"/>
    <n v="0"/>
    <n v="0"/>
    <n v="100"/>
    <n v="0"/>
    <n v="40402"/>
    <n v="0"/>
    <n v="100"/>
    <n v="0"/>
    <n v="0"/>
    <b v="0"/>
    <n v="0"/>
    <n v="100"/>
    <n v="0"/>
    <n v="0"/>
    <n v="0"/>
    <n v="0.60219199999999995"/>
    <n v="0.60219199999999995"/>
    <s v="NA"/>
    <n v="0"/>
    <n v="5.5863000000000003E-2"/>
    <n v="24329.77"/>
    <s v="NA"/>
    <n v="0"/>
    <n v="2256.9699999999998"/>
    <n v="11.324669999999999"/>
    <n v="20"/>
    <s v="Y"/>
    <n v="30"/>
    <n v="0"/>
    <n v="0"/>
    <n v="0"/>
    <n v="36.601280000000003"/>
    <n v="45.696359999999999"/>
    <n v="51.890810000000002"/>
    <n v="1.195133"/>
    <n v="1.643354"/>
    <n v="1.6943790000000001"/>
    <n v="56.377940000000002"/>
    <n v="45.555329999999998"/>
    <n v="44.463459999999998"/>
    <n v="0"/>
    <n v="0"/>
    <n v="0"/>
    <n v="0"/>
    <n v="0"/>
    <n v="0"/>
    <n v="0"/>
    <n v="0"/>
    <n v="0"/>
    <n v="5.8256500000000004"/>
    <n v="7.104959"/>
    <n v="1.951352"/>
    <n v="0"/>
    <n v="0"/>
    <n v="0"/>
    <n v="0"/>
    <n v="0"/>
    <n v="0"/>
    <n v="100"/>
    <n v="100"/>
    <n v="100"/>
    <n v="98.184179999999998"/>
    <n v="93.457939999999994"/>
    <n v="98.184179999999998"/>
    <n v="1.8158240000000001"/>
    <n v="6.5420559999999996"/>
    <n v="1.8158240000000001"/>
    <n v="0"/>
    <n v="0"/>
    <n v="0"/>
    <n v="34.782609999999998"/>
    <n v="11.764709999999999"/>
    <n v="34.782609999999998"/>
    <n v="0"/>
    <n v="0"/>
    <n v="0"/>
    <n v="65.217389999999995"/>
    <n v="88.235290000000006"/>
    <n v="65.217389999999995"/>
    <n v="0"/>
    <n v="0"/>
    <n v="0"/>
    <n v="0"/>
    <n v="0"/>
    <n v="0"/>
    <s v="NA"/>
    <s v="NA"/>
    <s v="NA"/>
    <s v="NA"/>
    <s v="NA"/>
    <s v="NA"/>
    <n v="0"/>
    <n v="0"/>
    <n v="0"/>
    <n v="52.177280000000003"/>
    <n v="66.734710000000007"/>
    <n v="52.177280000000003"/>
    <n v="0"/>
    <n v="0"/>
    <n v="0"/>
    <n v="47.822719999999997"/>
    <n v="33.26529"/>
    <n v="47.822719999999997"/>
    <n v="0"/>
    <n v="0"/>
    <n v="0"/>
    <n v="100"/>
    <n v="100"/>
    <n v="100"/>
    <n v="0"/>
    <n v="0"/>
    <n v="0"/>
    <n v="0"/>
    <n v="0"/>
    <n v="0"/>
    <n v="0"/>
    <n v="0"/>
    <n v="0"/>
    <n v="37.796410000000002"/>
    <n v="47.339709999999997"/>
    <n v="53.585189999999997"/>
    <n v="4.8040510000000003"/>
    <n v="9.1946530000000006"/>
    <n v="2.0650059999999999"/>
    <n v="54.022350000000003"/>
    <n v="40.540059999999997"/>
    <n v="42.60568"/>
    <n v="3.377189"/>
    <n v="2.9255710000000001"/>
    <n v="1.7441230000000001"/>
    <s v="NA"/>
    <s v="NA"/>
    <s v="NA"/>
    <s v="NA"/>
    <s v="NA"/>
    <s v="NA"/>
    <s v="NA"/>
    <s v="NA"/>
    <s v="NA"/>
    <s v="NA"/>
    <s v="NA"/>
    <s v="NA"/>
    <s v="NA"/>
    <s v="NA"/>
    <s v="NA"/>
    <b v="0"/>
    <n v="0"/>
    <b v="0"/>
    <n v="0"/>
    <b v="0"/>
    <n v="0"/>
    <b v="0"/>
    <n v="0"/>
    <b v="1"/>
    <n v="99.69605"/>
    <b v="0"/>
    <n v="0"/>
    <b v="1"/>
    <n v="0.30394700000000002"/>
    <b v="0"/>
    <n v="0"/>
    <n v="50.510199999999998"/>
    <n v="90.476190000000003"/>
    <n v="49.175289999999997"/>
    <n v="49.489800000000002"/>
    <n v="9.5238099999999992"/>
    <n v="50.824710000000003"/>
    <n v="0"/>
    <n v="0"/>
    <n v="0"/>
    <n v="0"/>
    <n v="0"/>
    <n v="0"/>
    <n v="0"/>
    <n v="0"/>
    <n v="0"/>
    <n v="0"/>
    <n v="0"/>
    <n v="0"/>
    <n v="0"/>
    <n v="0"/>
    <n v="0"/>
    <n v="6.6460790000000003"/>
    <n v="47.619050000000001"/>
    <n v="4.1280070000000002"/>
    <n v="0"/>
    <n v="0"/>
    <n v="0"/>
    <n v="93.353920000000002"/>
    <n v="52.380949999999999"/>
    <n v="95.87198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Furnace"/>
    <s v="Natural Gas"/>
    <s v="None"/>
    <s v="5-9 Years"/>
    <s v="NA"/>
    <s v="NA"/>
    <s v="NA"/>
    <s v="NA"/>
    <s v="NA"/>
    <s v="NA"/>
    <s v="NA"/>
    <s v="NA"/>
    <s v="DX - Air"/>
    <s v="5-9 Years"/>
    <s v="None"/>
    <s v="NA"/>
    <s v="NA"/>
    <s v="NA"/>
    <s v="NA"/>
    <s v="NA"/>
    <s v="NA"/>
    <s v="NA"/>
    <s v="NA"/>
    <b v="0"/>
    <b v="0"/>
    <b v="0"/>
    <b v="0"/>
    <b v="1"/>
    <b v="1"/>
    <b v="0"/>
    <b v="0"/>
    <b v="0"/>
    <b v="1"/>
    <b v="1"/>
    <n v="6.8239999999999998"/>
    <n v="7"/>
    <n v="7"/>
    <n v="100"/>
    <n v="0"/>
    <n v="0"/>
    <n v="0"/>
    <n v="0"/>
    <n v="100"/>
    <n v="0"/>
    <n v="0"/>
    <s v="NA"/>
    <s v="NA"/>
    <s v="NA"/>
    <s v="NA"/>
    <s v="NA"/>
    <s v="NA"/>
    <s v="NA"/>
    <s v="NA"/>
    <s v="NA"/>
    <s v="NA"/>
    <s v="NA"/>
    <s v="NA"/>
    <s v="NA"/>
    <s v="NA"/>
    <s v="NA"/>
    <s v="NA"/>
    <s v="NA"/>
    <s v="NA"/>
    <s v="NA"/>
    <s v="NA"/>
    <n v="1"/>
    <n v="0"/>
    <n v="0"/>
    <n v="0"/>
    <n v="0"/>
    <n v="0"/>
    <n v="0"/>
    <b v="0"/>
    <b v="0"/>
    <b v="0"/>
    <b v="0"/>
    <b v="0"/>
    <b v="0"/>
    <n v="0"/>
    <s v="NA"/>
    <s v="NA"/>
    <s v="NA"/>
    <s v="NA"/>
    <s v="NA"/>
    <s v="NA"/>
    <s v="NA"/>
    <n v="0"/>
    <n v="0"/>
    <n v="0"/>
    <s v="NA"/>
    <s v="NA"/>
    <s v="NA"/>
    <s v="NA"/>
    <s v="NA"/>
    <n v="0"/>
    <n v="0"/>
    <n v="0"/>
    <x v="1"/>
    <s v="NA"/>
    <s v="NA"/>
    <n v="0"/>
    <n v="0"/>
    <n v="0"/>
    <s v="NA"/>
    <s v="NA"/>
    <s v="NA"/>
    <s v="NA"/>
    <s v="NA"/>
    <s v="NA"/>
    <n v="2"/>
    <n v="0"/>
    <n v="0"/>
    <n v="0"/>
    <n v="0"/>
    <n v="4"/>
    <n v="0"/>
    <n v="1"/>
    <n v="0"/>
    <s v="NA"/>
    <n v="4.8641040000000002"/>
    <n v="4.908938"/>
    <s v="actual"/>
    <n v="196519.5"/>
    <n v="198330.9"/>
    <n v="17512.07"/>
    <n v="13434.21"/>
    <n v="15449.79"/>
    <n v="13008"/>
    <n v="13324.59"/>
    <n v="14051.41"/>
    <n v="20521.3"/>
    <n v="20816.990000000002"/>
    <n v="18064.41"/>
    <n v="13667.29"/>
    <n v="19205.63"/>
    <n v="17463.84"/>
    <n v="18595.919999999998"/>
    <n v="16058.79"/>
    <n v="16700.62"/>
    <n v="14752.27"/>
    <n v="14003.14"/>
    <n v="14803.24"/>
    <n v="18915.3"/>
    <n v="20077.13"/>
    <n v="15070.91"/>
    <n v="14854.03"/>
    <n v="16470.439999999999"/>
    <n v="18029.099999999999"/>
    <n v="0.22193099999999999"/>
    <n v="2.1772E-2"/>
    <s v="model"/>
    <n v="8966.4580000000005"/>
    <n v="879.64170000000001"/>
    <s v="NA"/>
    <s v="NA"/>
    <s v="NA"/>
    <s v="NA"/>
    <s v="NA"/>
    <s v="NA"/>
    <s v="NA"/>
    <s v="NA"/>
    <s v="NA"/>
    <s v="NA"/>
    <s v="NA"/>
    <s v="NA"/>
    <s v="NA"/>
    <s v="NA"/>
    <s v="NA"/>
    <s v="NA"/>
    <s v="NA"/>
    <s v="NA"/>
    <s v="NA"/>
    <s v="NA"/>
    <s v="NA"/>
    <s v="NA"/>
    <s v="NA"/>
    <s v="NA"/>
  </r>
  <r>
    <x v="499"/>
    <x v="3"/>
    <s v="core"/>
    <x v="8"/>
    <x v="1"/>
    <s v="20,001-100,000"/>
    <s v="rural"/>
    <n v="5"/>
    <n v="177.28460000000001"/>
    <n v="5744019"/>
    <n v="5744019"/>
    <n v="5744019"/>
    <n v="2009"/>
    <n v="2009"/>
    <s v="2004-2013"/>
    <s v="F"/>
    <m/>
    <s v="Vehicle Repair"/>
    <m/>
    <s v="Other"/>
    <s v="Service"/>
    <s v="Other"/>
    <b v="0"/>
    <s v="Storage - Low Bay"/>
    <n v="49"/>
    <s v="Other"/>
    <n v="30"/>
    <s v="Sales"/>
    <n v="20"/>
    <n v="1"/>
    <n v="0"/>
    <n v="0"/>
    <n v="32400"/>
    <n v="32400"/>
    <n v="0"/>
    <x v="1"/>
    <n v="100"/>
    <n v="0"/>
    <n v="100"/>
    <n v="100"/>
    <n v="100"/>
    <n v="0"/>
    <n v="0"/>
    <n v="1"/>
    <n v="0"/>
    <n v="6"/>
    <s v="S"/>
    <n v="0"/>
    <n v="7744"/>
    <n v="257"/>
    <s v="6000-8000 HDD"/>
    <n v="100"/>
    <n v="0"/>
    <n v="0"/>
    <s v="No"/>
    <n v="49"/>
    <n v="59"/>
    <n v="59"/>
    <n v="59"/>
    <n v="1"/>
    <n v="0"/>
    <n v="0"/>
    <s v="40-49 Hrs/Wk"/>
    <n v="52"/>
    <b v="1"/>
    <b v="1"/>
    <b v="1"/>
    <b v="0"/>
    <b v="0"/>
    <b v="0"/>
    <b v="0"/>
    <b v="0"/>
    <b v="0"/>
    <b v="1"/>
    <b v="0"/>
    <b v="1"/>
    <n v="50"/>
    <s v="No"/>
    <s v="NA"/>
    <s v="NA"/>
    <s v="No"/>
    <s v="No"/>
    <s v="NA"/>
    <s v="NA"/>
    <s v="No"/>
    <s v="No"/>
    <s v="NA"/>
    <s v="NA"/>
    <s v="No"/>
    <s v="No"/>
    <s v="NA"/>
    <s v="NA"/>
    <s v="No"/>
    <s v="No"/>
    <s v="NA"/>
    <s v="NA"/>
    <s v="No"/>
    <s v="No"/>
    <s v="NA"/>
    <s v="NA"/>
    <s v="No"/>
    <s v="No"/>
    <s v="NA"/>
    <s v="NA"/>
    <s v="No"/>
    <s v="No"/>
    <s v="NA"/>
    <s v="NA"/>
    <s v="No"/>
    <n v="720"/>
    <n v="0"/>
    <n v="24"/>
    <n v="17280"/>
    <n v="5"/>
    <n v="0"/>
    <n v="0"/>
    <n v="0"/>
    <n v="0"/>
    <n v="100"/>
    <n v="0"/>
    <n v="0"/>
    <n v="0"/>
    <n v="100"/>
    <n v="0"/>
    <n v="0"/>
    <n v="0"/>
    <n v="0"/>
    <n v="864"/>
    <n v="0"/>
    <n v="100"/>
    <n v="0"/>
    <s v="P"/>
    <n v="5"/>
    <s v="Age of Building"/>
    <n v="0"/>
    <n v="0"/>
    <n v="0"/>
    <n v="100"/>
    <n v="0"/>
    <n v="100"/>
    <n v="0"/>
    <n v="0"/>
    <n v="0"/>
    <n v="34610.99"/>
    <n v="0"/>
    <n v="100"/>
    <n v="0"/>
    <n v="0"/>
    <b v="0"/>
    <n v="0"/>
    <n v="100"/>
    <n v="0"/>
    <n v="0"/>
    <n v="0"/>
    <n v="1.4730099999999999"/>
    <n v="1.4730099999999999"/>
    <s v="NA"/>
    <n v="0"/>
    <n v="1.7611999999999999E-2"/>
    <n v="47725.51"/>
    <s v="NA"/>
    <n v="0"/>
    <n v="570.6191"/>
    <n v="18"/>
    <n v="24"/>
    <s v="Y"/>
    <s v="NA"/>
    <n v="73.694469999999995"/>
    <n v="50.007930000000002"/>
    <n v="73.694469999999995"/>
    <n v="26.305530000000001"/>
    <n v="49.992069999999998"/>
    <n v="26.305530000000001"/>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73.694469999999995"/>
    <n v="50.007930000000002"/>
    <n v="73.694469999999995"/>
    <n v="26.305530000000001"/>
    <n v="49.992069999999998"/>
    <n v="26.305530000000001"/>
    <n v="0"/>
    <n v="0"/>
    <n v="0"/>
    <n v="0"/>
    <n v="0"/>
    <n v="0"/>
    <n v="0"/>
    <n v="0"/>
    <n v="0"/>
    <n v="100"/>
    <n v="100"/>
    <n v="100"/>
    <n v="0"/>
    <n v="0"/>
    <n v="0"/>
    <n v="0"/>
    <n v="0"/>
    <n v="0"/>
    <n v="0"/>
    <n v="0"/>
    <n v="0"/>
    <n v="0"/>
    <n v="0"/>
    <n v="0"/>
    <b v="0"/>
    <n v="0"/>
    <b v="0"/>
    <n v="0"/>
    <b v="0"/>
    <n v="0"/>
    <b v="0"/>
    <n v="0"/>
    <b v="1"/>
    <n v="100"/>
    <b v="0"/>
    <n v="0"/>
    <b v="0"/>
    <n v="0"/>
    <b v="0"/>
    <n v="0"/>
    <n v="65.893349999999998"/>
    <n v="22.22222"/>
    <n v="76.158580000000001"/>
    <n v="0"/>
    <n v="0"/>
    <n v="0"/>
    <n v="0"/>
    <n v="0"/>
    <n v="0"/>
    <n v="34.106650000000002"/>
    <n v="77.777780000000007"/>
    <n v="23.841419999999999"/>
    <n v="0"/>
    <n v="0"/>
    <n v="0"/>
    <n v="0"/>
    <n v="0"/>
    <n v="0"/>
    <n v="0"/>
    <n v="0"/>
    <n v="0"/>
    <n v="34.106650000000002"/>
    <n v="77.777780000000007"/>
    <n v="23.841419999999999"/>
    <n v="0"/>
    <n v="0"/>
    <n v="0"/>
    <n v="65.893349999999998"/>
    <n v="22.22222"/>
    <n v="76.158580000000001"/>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96.439049999999995"/>
    <s v="Furnace"/>
    <s v="Natural Gas"/>
    <s v="None"/>
    <s v="0-4 Years"/>
    <s v="Furnace"/>
    <s v="Natural Gas"/>
    <s v="None"/>
    <s v="0-4 Years"/>
    <s v="NA"/>
    <s v="NA"/>
    <s v="NA"/>
    <s v="NA"/>
    <s v="NA"/>
    <s v="NA"/>
    <s v="NA"/>
    <s v="NA"/>
    <s v="DX - Air"/>
    <s v="0-4 Years"/>
    <s v="None"/>
    <s v="NA"/>
    <s v="NA"/>
    <s v="NA"/>
    <s v="NA"/>
    <s v="NA"/>
    <s v="NA"/>
    <s v="NA"/>
    <s v="NA"/>
    <b v="0"/>
    <b v="0"/>
    <b v="0"/>
    <b v="0"/>
    <b v="1"/>
    <b v="0"/>
    <b v="0"/>
    <b v="0"/>
    <b v="0"/>
    <b v="0"/>
    <b v="0"/>
    <n v="70"/>
    <n v="4"/>
    <n v="4"/>
    <n v="100"/>
    <n v="0"/>
    <n v="0"/>
    <n v="0"/>
    <n v="0"/>
    <n v="0"/>
    <n v="100"/>
    <n v="0"/>
    <s v="NA"/>
    <s v="NA"/>
    <s v="NA"/>
    <s v="NA"/>
    <s v="NA"/>
    <s v="NA"/>
    <s v="NA"/>
    <s v="NA"/>
    <s v="NA"/>
    <s v="NA"/>
    <s v="NA"/>
    <s v="NA"/>
    <s v="NA"/>
    <s v="NA"/>
    <s v="NA"/>
    <s v="NA"/>
    <s v="NA"/>
    <s v="NA"/>
    <s v="NA"/>
    <s v="NA"/>
    <n v="1"/>
    <n v="1"/>
    <n v="0"/>
    <n v="0"/>
    <n v="0"/>
    <n v="0"/>
    <n v="0"/>
    <b v="1"/>
    <b v="0"/>
    <b v="0"/>
    <b v="0"/>
    <b v="0"/>
    <b v="0"/>
    <n v="60"/>
    <s v="N"/>
    <s v="N"/>
    <s v="N"/>
    <s v="N"/>
    <s v="N"/>
    <s v="N"/>
    <s v="N"/>
    <n v="0"/>
    <n v="0"/>
    <n v="0"/>
    <b v="1"/>
    <s v="S"/>
    <n v="10"/>
    <n v="1"/>
    <n v="0"/>
    <n v="0"/>
    <n v="0"/>
    <n v="0"/>
    <x v="0"/>
    <n v="0"/>
    <s v="N"/>
    <n v="0"/>
    <n v="0"/>
    <n v="0"/>
    <b v="0"/>
    <b v="0"/>
    <s v="None"/>
    <b v="0"/>
    <b v="0"/>
    <s v="None"/>
    <n v="0"/>
    <n v="0"/>
    <n v="0"/>
    <n v="0"/>
    <n v="0"/>
    <n v="2"/>
    <n v="1"/>
    <n v="0"/>
    <n v="0"/>
    <n v="0"/>
    <n v="3.1429510000000001"/>
    <n v="2.656682"/>
    <s v="actual"/>
    <n v="101831.6"/>
    <n v="86076.5"/>
    <n v="13409.6"/>
    <n v="7344.1109999999999"/>
    <n v="6252.9579999999996"/>
    <n v="5969.8969999999999"/>
    <n v="8369.759"/>
    <n v="13290.56"/>
    <n v="19292.439999999999"/>
    <n v="15272"/>
    <n v="10289.31"/>
    <n v="1013.966"/>
    <n v="176.9333"/>
    <n v="1150.067"/>
    <n v="5939.3490000000002"/>
    <n v="5286.4250000000002"/>
    <n v="5737.1409999999996"/>
    <n v="5400.6620000000003"/>
    <n v="5513.2950000000001"/>
    <n v="7759.8819999999996"/>
    <n v="13020.26"/>
    <n v="13433.48"/>
    <n v="6963.4480000000003"/>
    <n v="5539.9449999999997"/>
    <n v="5580.5889999999999"/>
    <n v="5902.027"/>
    <n v="0.37599900000000003"/>
    <n v="0.42404700000000001"/>
    <s v="actual"/>
    <n v="12182.36"/>
    <n v="13739.11"/>
    <n v="2185.759"/>
    <n v="1427.713"/>
    <n v="1502.9079999999999"/>
    <n v="1135.586"/>
    <n v="735.74480000000005"/>
    <n v="465.25630000000001"/>
    <n v="353.10239999999999"/>
    <n v="348.52710000000002"/>
    <n v="395.36950000000002"/>
    <n v="896.58619999999996"/>
    <n v="1276.1210000000001"/>
    <n v="1459.69"/>
    <n v="2106.5419999999999"/>
    <n v="1697.1210000000001"/>
    <n v="1574.652"/>
    <n v="1125.5889999999999"/>
    <n v="777.54859999999996"/>
    <n v="457.42860000000002"/>
    <n v="318.92129999999997"/>
    <n v="364.34440000000001"/>
    <n v="653.77380000000005"/>
    <n v="1055.9490000000001"/>
    <n v="1598.8679999999999"/>
    <n v="2008.37"/>
  </r>
  <r>
    <x v="500"/>
    <x v="3"/>
    <s v="core"/>
    <x v="4"/>
    <x v="1"/>
    <s v="20,001-100,000"/>
    <s v="rural"/>
    <n v="73"/>
    <n v="115.11109999999999"/>
    <n v="2309129"/>
    <n v="2309129"/>
    <n v="2309129"/>
    <n v="2005"/>
    <n v="2005"/>
    <s v="2004-2013"/>
    <s v="F"/>
    <m/>
    <s v="Religious Assembly"/>
    <m/>
    <s v="Other"/>
    <s v="Religious Worship"/>
    <s v="Other"/>
    <b v="0"/>
    <s v="Classroom"/>
    <n v="42"/>
    <s v="Assembly / Recreation"/>
    <n v="42"/>
    <s v="Office"/>
    <n v="16"/>
    <n v="0"/>
    <n v="0"/>
    <n v="0"/>
    <n v="20060"/>
    <n v="20060"/>
    <n v="0"/>
    <x v="1"/>
    <n v="100"/>
    <n v="0"/>
    <n v="100"/>
    <n v="100"/>
    <n v="100"/>
    <n v="0"/>
    <n v="0"/>
    <n v="1"/>
    <n v="1"/>
    <n v="235"/>
    <s v="S"/>
    <n v="1"/>
    <n v="7140"/>
    <n v="288"/>
    <s v="6000-8000 HDD"/>
    <n v="100"/>
    <n v="0"/>
    <n v="0"/>
    <s v="No"/>
    <n v="53.32"/>
    <n v="36.880000000000003"/>
    <n v="37.36"/>
    <n v="37.36"/>
    <n v="1"/>
    <n v="1"/>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522"/>
    <n v="0"/>
    <n v="20"/>
    <n v="10440"/>
    <n v="15"/>
    <n v="0"/>
    <n v="0"/>
    <n v="0"/>
    <n v="100"/>
    <n v="0"/>
    <n v="0"/>
    <n v="0"/>
    <n v="0"/>
    <n v="100"/>
    <n v="0"/>
    <n v="0"/>
    <n v="0"/>
    <n v="0"/>
    <n v="1566"/>
    <n v="0"/>
    <n v="100"/>
    <n v="0"/>
    <s v="P"/>
    <n v="25"/>
    <s v="Age of Building"/>
    <n v="100"/>
    <n v="0"/>
    <n v="0"/>
    <n v="0"/>
    <n v="0"/>
    <n v="0"/>
    <n v="0"/>
    <n v="0"/>
    <n v="100"/>
    <n v="10030"/>
    <n v="0"/>
    <n v="100"/>
    <n v="0"/>
    <n v="0"/>
    <b v="1"/>
    <n v="175"/>
    <n v="0"/>
    <n v="0"/>
    <n v="0"/>
    <n v="100"/>
    <n v="0.93049899999999997"/>
    <n v="0.93049899999999997"/>
    <s v="NA"/>
    <n v="0"/>
    <n v="0.247109"/>
    <n v="18665.810000000001"/>
    <s v="NA"/>
    <n v="0"/>
    <n v="4957"/>
    <n v="9.330959"/>
    <n v="12.81362"/>
    <s v="Y"/>
    <n v="5"/>
    <n v="0"/>
    <n v="0"/>
    <n v="0"/>
    <n v="54.209020000000002"/>
    <n v="52.185450000000003"/>
    <n v="73.322190000000006"/>
    <n v="0"/>
    <n v="0"/>
    <n v="0"/>
    <n v="27.825559999999999"/>
    <n v="28.715009999999999"/>
    <n v="20.936669999999999"/>
    <n v="0"/>
    <n v="0"/>
    <n v="0"/>
    <n v="0"/>
    <n v="0"/>
    <n v="0"/>
    <n v="0"/>
    <n v="0"/>
    <n v="0"/>
    <n v="17.965420000000002"/>
    <n v="19.099540000000001"/>
    <n v="5.7411440000000002"/>
    <n v="0"/>
    <n v="0"/>
    <n v="0"/>
    <n v="0"/>
    <n v="0"/>
    <n v="0"/>
    <n v="100"/>
    <n v="100"/>
    <n v="100"/>
    <n v="71.389939999999996"/>
    <n v="28.966419999999999"/>
    <n v="71.389939999999996"/>
    <n v="28.610060000000001"/>
    <n v="71.033580000000001"/>
    <n v="28.610060000000001"/>
    <n v="0"/>
    <n v="0"/>
    <n v="0"/>
    <n v="29.724019999999999"/>
    <n v="25.966249999999999"/>
    <n v="29.724019999999999"/>
    <n v="7.2387269999999999"/>
    <n v="4.354927"/>
    <n v="7.2387269999999999"/>
    <n v="60.624339999999997"/>
    <n v="60.968969999999999"/>
    <n v="60.624339999999997"/>
    <n v="0"/>
    <n v="0"/>
    <n v="0"/>
    <n v="2.412909"/>
    <n v="8.7098530000000007"/>
    <n v="2.412909"/>
    <s v="NA"/>
    <s v="NA"/>
    <s v="NA"/>
    <s v="NA"/>
    <s v="NA"/>
    <s v="NA"/>
    <n v="0"/>
    <n v="0"/>
    <n v="0"/>
    <n v="32.639290000000003"/>
    <n v="42.252769999999998"/>
    <n v="32.639290000000003"/>
    <n v="67.360709999999997"/>
    <n v="57.747230000000002"/>
    <n v="67.360709999999997"/>
    <n v="0"/>
    <n v="0"/>
    <n v="0"/>
    <s v="NA"/>
    <s v="NA"/>
    <s v="NA"/>
    <s v="NA"/>
    <s v="NA"/>
    <s v="NA"/>
    <s v="NA"/>
    <s v="NA"/>
    <s v="NA"/>
    <s v="NA"/>
    <s v="NA"/>
    <s v="NA"/>
    <n v="0"/>
    <n v="0"/>
    <n v="0"/>
    <n v="54.209020000000002"/>
    <n v="52.185450000000003"/>
    <n v="73.322190000000006"/>
    <n v="8.2901340000000001"/>
    <n v="20.820119999999999"/>
    <n v="5.6044260000000001"/>
    <n v="9.4283929999999998"/>
    <n v="10.39714"/>
    <n v="3.0129959999999998"/>
    <n v="28.07245"/>
    <n v="16.597300000000001"/>
    <n v="18.060390000000002"/>
    <s v="NA"/>
    <s v="NA"/>
    <s v="NA"/>
    <s v="NA"/>
    <s v="NA"/>
    <s v="NA"/>
    <s v="NA"/>
    <s v="NA"/>
    <s v="NA"/>
    <s v="NA"/>
    <s v="NA"/>
    <s v="NA"/>
    <s v="NA"/>
    <s v="NA"/>
    <s v="NA"/>
    <b v="0"/>
    <n v="0"/>
    <b v="0"/>
    <n v="0"/>
    <b v="0"/>
    <n v="0"/>
    <b v="1"/>
    <n v="8.7000109999999999"/>
    <b v="1"/>
    <n v="60.578719999999997"/>
    <b v="1"/>
    <n v="30.721260000000001"/>
    <b v="0"/>
    <n v="0"/>
    <b v="0"/>
    <n v="0"/>
    <n v="6.0520480000000001"/>
    <n v="7.8947370000000001"/>
    <n v="1.685049"/>
    <n v="78.07141"/>
    <n v="47.36842"/>
    <n v="84.623149999999995"/>
    <n v="0"/>
    <n v="0"/>
    <n v="0"/>
    <n v="15.87654"/>
    <n v="44.736840000000001"/>
    <n v="13.691800000000001"/>
    <n v="0"/>
    <n v="0"/>
    <n v="0"/>
    <n v="0"/>
    <n v="0"/>
    <n v="0"/>
    <n v="0"/>
    <n v="0"/>
    <n v="0"/>
    <n v="8.2106110000000001"/>
    <n v="34.210529999999999"/>
    <n v="5.3825539999999998"/>
    <n v="0"/>
    <n v="0"/>
    <n v="0"/>
    <n v="85.737340000000003"/>
    <n v="57.894739999999999"/>
    <n v="92.932400000000001"/>
    <n v="0"/>
    <n v="0"/>
    <n v="0"/>
    <n v="6.0520480000000001"/>
    <n v="7.8947370000000001"/>
    <n v="1.685049"/>
    <n v="0"/>
    <n v="0"/>
    <n v="0"/>
    <b v="1"/>
    <n v="78.07141"/>
    <b v="1"/>
    <n v="7.6659269999999999"/>
    <b v="0"/>
    <n v="0"/>
    <b v="1"/>
    <n v="14.26266"/>
    <b v="0"/>
    <n v="0"/>
    <b v="0"/>
    <n v="0"/>
    <s v="NA"/>
    <s v="NA"/>
    <s v="NA"/>
    <s v="NA"/>
    <s v="NA"/>
    <s v="NA"/>
    <s v="NA"/>
    <s v="NA"/>
    <s v="NA"/>
    <s v="NA"/>
    <s v="NA"/>
    <s v="NA"/>
    <s v="NA"/>
    <s v="NA"/>
    <s v="NA"/>
    <s v="NA"/>
    <s v="NA"/>
    <s v="NA"/>
    <s v="NA"/>
    <s v="NA"/>
    <s v="NA"/>
    <s v="NA"/>
    <s v="NA"/>
    <s v="NA"/>
    <s v="NA"/>
    <s v="NA"/>
    <s v="NA"/>
    <s v="NA"/>
    <s v="NA"/>
    <s v="NA"/>
    <s v="NA"/>
    <s v="NA"/>
    <s v="NA"/>
    <s v="NA"/>
    <s v="NA"/>
    <s v="NA"/>
    <s v="NA"/>
    <s v="Other"/>
    <s v="none"/>
    <s v="NA"/>
    <s v="NA"/>
    <s v="N"/>
    <n v="7.5"/>
    <s v="NA"/>
    <n v="0"/>
    <n v="100"/>
    <s v="Boiler"/>
    <s v="Natural Gas"/>
    <s v="Natural Gas"/>
    <s v="10-19 Years"/>
    <s v="Furnace"/>
    <s v="Natural Gas"/>
    <s v="None"/>
    <s v="5-9 Years"/>
    <n v="2"/>
    <s v="Natural Gas"/>
    <n v="750"/>
    <n v="10"/>
    <n v="10"/>
    <s v="SH"/>
    <s v="N"/>
    <s v="N"/>
    <s v="DX - Air"/>
    <s v="10-19 Years"/>
    <s v="DX - Air"/>
    <s v="5-9 Years"/>
    <s v="NA"/>
    <s v="NA"/>
    <s v="NA"/>
    <s v="NA"/>
    <s v="NA"/>
    <s v="NA"/>
    <s v="NA"/>
    <b v="1"/>
    <b v="0"/>
    <b v="0"/>
    <b v="0"/>
    <b v="0"/>
    <b v="0"/>
    <b v="0"/>
    <b v="1"/>
    <b v="0"/>
    <b v="1"/>
    <b v="1"/>
    <n v="202.38040000000001"/>
    <n v="10"/>
    <n v="10"/>
    <n v="5.0578029999999998"/>
    <n v="0"/>
    <n v="0"/>
    <n v="0"/>
    <n v="94.9422"/>
    <n v="5.0578029999999998"/>
    <n v="94.9422"/>
    <n v="0"/>
    <s v="NA"/>
    <s v="NA"/>
    <s v="NA"/>
    <s v="NA"/>
    <s v="NA"/>
    <s v="NA"/>
    <s v="NA"/>
    <s v="NA"/>
    <s v="NA"/>
    <s v="NA"/>
    <s v="NA"/>
    <s v="NA"/>
    <s v="NA"/>
    <s v="NA"/>
    <s v="NA"/>
    <s v="NA"/>
    <s v="NA"/>
    <s v="NA"/>
    <s v="NA"/>
    <s v="NA"/>
    <n v="0"/>
    <n v="0"/>
    <n v="0"/>
    <n v="0"/>
    <n v="2"/>
    <n v="0"/>
    <n v="0"/>
    <b v="0"/>
    <b v="0"/>
    <b v="0"/>
    <b v="0"/>
    <b v="1"/>
    <b v="0"/>
    <n v="500"/>
    <s v="N"/>
    <s v="N"/>
    <s v="N"/>
    <s v="N"/>
    <s v="N"/>
    <s v="E"/>
    <s v="E"/>
    <s v="NA"/>
    <s v="NA"/>
    <s v="NA"/>
    <b v="1"/>
    <s v="S"/>
    <n v="90"/>
    <n v="1"/>
    <n v="0"/>
    <n v="0"/>
    <n v="0"/>
    <n v="0"/>
    <x v="0"/>
    <n v="0"/>
    <s v="N"/>
    <n v="0"/>
    <n v="0"/>
    <n v="0"/>
    <b v="0"/>
    <b v="0"/>
    <s v="None"/>
    <b v="0"/>
    <b v="0"/>
    <s v="None"/>
    <n v="0"/>
    <n v="4"/>
    <n v="0"/>
    <n v="0"/>
    <n v="3"/>
    <n v="3"/>
    <n v="0"/>
    <n v="0"/>
    <n v="0"/>
    <n v="0"/>
    <n v="3.3791630000000001"/>
    <n v="3.6161720000000002"/>
    <s v="actual"/>
    <n v="67786"/>
    <n v="72540.42"/>
    <n v="5391.6450000000004"/>
    <n v="4602.1469999999999"/>
    <n v="5008.2070000000003"/>
    <n v="4277.7690000000002"/>
    <n v="5641.7150000000001"/>
    <n v="6633.9520000000002"/>
    <n v="8070.1130000000003"/>
    <n v="7679.0649999999996"/>
    <n v="6246.9889999999996"/>
    <n v="4551.3980000000001"/>
    <n v="4491.1019999999999"/>
    <n v="5191.8980000000001"/>
    <n v="5593.3609999999999"/>
    <n v="5052.0680000000002"/>
    <n v="5593.3609999999999"/>
    <n v="5412.93"/>
    <n v="5639.7709999999997"/>
    <n v="6016.2650000000003"/>
    <n v="8354.7810000000009"/>
    <n v="8331.5759999999991"/>
    <n v="5946.65"/>
    <n v="5593.3609999999999"/>
    <n v="5412.93"/>
    <n v="5593.3609999999999"/>
    <n v="0.45362599999999997"/>
    <n v="0.15817500000000001"/>
    <s v="model"/>
    <n v="9099.732"/>
    <n v="3172.99"/>
    <s v="NA"/>
    <s v="NA"/>
    <s v="NA"/>
    <s v="NA"/>
    <s v="NA"/>
    <s v="NA"/>
    <s v="NA"/>
    <s v="NA"/>
    <s v="NA"/>
    <s v="NA"/>
    <s v="NA"/>
    <s v="NA"/>
    <s v="NA"/>
    <s v="NA"/>
    <s v="NA"/>
    <s v="NA"/>
    <s v="NA"/>
    <s v="NA"/>
    <s v="NA"/>
    <s v="NA"/>
    <s v="NA"/>
    <s v="NA"/>
    <s v="NA"/>
    <s v="NA"/>
  </r>
  <r>
    <x v="501"/>
    <x v="3"/>
    <s v="core"/>
    <x v="4"/>
    <x v="1"/>
    <s v="20,001-100,000"/>
    <s v="rural"/>
    <n v="73"/>
    <n v="115.11109999999999"/>
    <n v="4207887"/>
    <n v="4207887"/>
    <n v="4207887"/>
    <n v="2005"/>
    <n v="2005"/>
    <s v="2004-2013"/>
    <s v="F"/>
    <m/>
    <s v="Religious Assembly"/>
    <m/>
    <s v="Other"/>
    <s v="Religious Worship"/>
    <s v="Other"/>
    <b v="0"/>
    <s v="Assembly / Recreation"/>
    <n v="34"/>
    <s v="Classroom"/>
    <n v="25"/>
    <s v="Office"/>
    <n v="9"/>
    <n v="32"/>
    <n v="0"/>
    <n v="0"/>
    <n v="36555"/>
    <n v="36555"/>
    <n v="0"/>
    <x v="1"/>
    <n v="100"/>
    <n v="0"/>
    <n v="100"/>
    <n v="100"/>
    <n v="100"/>
    <n v="0"/>
    <n v="0"/>
    <n v="1"/>
    <n v="0"/>
    <n v="258"/>
    <s v="S"/>
    <n v="0"/>
    <n v="8076"/>
    <n v="167"/>
    <s v="8000+ HDD"/>
    <n v="100"/>
    <n v="0"/>
    <n v="0"/>
    <s v="Yes"/>
    <n v="33.840000000000003"/>
    <n v="33.840000000000003"/>
    <n v="168"/>
    <n v="33.840000000000003"/>
    <n v="0.5"/>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1040"/>
    <n v="0"/>
    <n v="13"/>
    <n v="13520"/>
    <n v="10"/>
    <n v="0"/>
    <n v="50"/>
    <n v="0"/>
    <n v="0"/>
    <n v="50"/>
    <n v="0"/>
    <n v="0"/>
    <n v="0"/>
    <n v="100"/>
    <n v="0"/>
    <n v="0"/>
    <n v="0"/>
    <n v="0"/>
    <n v="1352"/>
    <n v="0"/>
    <n v="100"/>
    <n v="0"/>
    <s v="P"/>
    <n v="0"/>
    <s v="Age of Building"/>
    <n v="100"/>
    <n v="0"/>
    <n v="0"/>
    <n v="0"/>
    <n v="0"/>
    <n v="0"/>
    <n v="0"/>
    <n v="100"/>
    <n v="0"/>
    <n v="36555"/>
    <n v="100"/>
    <n v="0"/>
    <n v="0"/>
    <n v="0"/>
    <b v="0"/>
    <n v="0"/>
    <n v="100"/>
    <n v="0"/>
    <n v="0"/>
    <n v="0"/>
    <n v="1.0578259999999999"/>
    <n v="1.0578259999999999"/>
    <s v="NA"/>
    <n v="1.4499999999999999E-3"/>
    <n v="0.279032"/>
    <n v="38668.83"/>
    <s v="NA"/>
    <n v="53"/>
    <n v="10200"/>
    <n v="13.33095"/>
    <n v="15.55602"/>
    <s v="Y"/>
    <n v="3"/>
    <n v="13.182539999999999"/>
    <n v="3.0006490000000001"/>
    <n v="15.420809999999999"/>
    <n v="64.571089999999998"/>
    <n v="60.711080000000003"/>
    <n v="75.534649999999999"/>
    <n v="0"/>
    <n v="0"/>
    <n v="0"/>
    <n v="0"/>
    <n v="0"/>
    <n v="0"/>
    <n v="0"/>
    <n v="0"/>
    <n v="0"/>
    <n v="0"/>
    <n v="0"/>
    <n v="0"/>
    <n v="3.1363370000000002"/>
    <n v="17.213339999999999"/>
    <n v="3.7629299999999999"/>
    <n v="19.110040000000001"/>
    <n v="19.074929999999998"/>
    <n v="5.2816150000000004"/>
    <n v="0"/>
    <n v="0"/>
    <n v="0"/>
    <s v="NA"/>
    <s v="NA"/>
    <s v="NA"/>
    <s v="NA"/>
    <s v="NA"/>
    <s v="NA"/>
    <s v="NA"/>
    <s v="NA"/>
    <s v="NA"/>
    <s v="NA"/>
    <s v="NA"/>
    <s v="NA"/>
    <n v="30.577739999999999"/>
    <n v="33.570050000000002"/>
    <n v="30.577739999999999"/>
    <n v="25.48104"/>
    <n v="34.968249999999998"/>
    <n v="25.48104"/>
    <n v="20.742439999999998"/>
    <n v="12.35995"/>
    <n v="20.742439999999998"/>
    <n v="23.198779999999999"/>
    <n v="19.101749999999999"/>
    <n v="23.198779999999999"/>
    <n v="0"/>
    <n v="0"/>
    <n v="0"/>
    <n v="0"/>
    <n v="0"/>
    <n v="0"/>
    <s v="NA"/>
    <s v="NA"/>
    <s v="NA"/>
    <s v="NA"/>
    <s v="NA"/>
    <s v="NA"/>
    <n v="0"/>
    <n v="0"/>
    <n v="0"/>
    <n v="37.022649999999999"/>
    <n v="51.953339999999997"/>
    <n v="37.022649999999999"/>
    <n v="0"/>
    <n v="0"/>
    <n v="0"/>
    <n v="62.977350000000001"/>
    <n v="48.046660000000003"/>
    <n v="62.977350000000001"/>
    <s v="NA"/>
    <s v="NA"/>
    <s v="NA"/>
    <s v="NA"/>
    <s v="NA"/>
    <s v="NA"/>
    <s v="NA"/>
    <s v="NA"/>
    <s v="NA"/>
    <s v="NA"/>
    <s v="NA"/>
    <s v="NA"/>
    <n v="13.182539999999999"/>
    <n v="3.0006490000000001"/>
    <n v="15.420809999999999"/>
    <n v="64.571089999999998"/>
    <n v="60.711080000000003"/>
    <n v="75.534649999999999"/>
    <n v="13.41305"/>
    <n v="27.260449999999999"/>
    <n v="6.603199"/>
    <n v="0"/>
    <n v="0"/>
    <n v="0"/>
    <n v="8.8333250000000003"/>
    <n v="9.0278220000000005"/>
    <n v="2.4413459999999998"/>
    <n v="100"/>
    <n v="100"/>
    <n v="100"/>
    <n v="0"/>
    <n v="0"/>
    <n v="0"/>
    <n v="0"/>
    <n v="0"/>
    <n v="0"/>
    <n v="0"/>
    <n v="0"/>
    <n v="0"/>
    <n v="0"/>
    <n v="0"/>
    <n v="0"/>
    <b v="0"/>
    <n v="0"/>
    <b v="0"/>
    <n v="0"/>
    <b v="0"/>
    <n v="0"/>
    <b v="0"/>
    <n v="0"/>
    <b v="1"/>
    <n v="100"/>
    <b v="0"/>
    <n v="0"/>
    <b v="0"/>
    <n v="0"/>
    <b v="0"/>
    <n v="0"/>
    <n v="80.392160000000004"/>
    <n v="80.392160000000004"/>
    <n v="80.392160000000004"/>
    <n v="19.607839999999999"/>
    <n v="19.607839999999999"/>
    <n v="19.607839999999999"/>
    <n v="0"/>
    <n v="0"/>
    <n v="0"/>
    <n v="0"/>
    <n v="0"/>
    <n v="0"/>
    <n v="0"/>
    <n v="0"/>
    <n v="0"/>
    <n v="0"/>
    <n v="0"/>
    <n v="0"/>
    <n v="0"/>
    <n v="0"/>
    <n v="0"/>
    <n v="0"/>
    <n v="0"/>
    <n v="0"/>
    <n v="0"/>
    <n v="0"/>
    <n v="0"/>
    <n v="0"/>
    <n v="0"/>
    <n v="0"/>
    <n v="0"/>
    <n v="0"/>
    <n v="0"/>
    <n v="100"/>
    <n v="100"/>
    <n v="100"/>
    <n v="0"/>
    <n v="0"/>
    <n v="0"/>
    <b v="1"/>
    <n v="19.607839999999999"/>
    <b v="0"/>
    <n v="0"/>
    <b v="0"/>
    <n v="0"/>
    <b v="0"/>
    <n v="0"/>
    <b v="0"/>
    <n v="0"/>
    <b v="1"/>
    <n v="80.392160000000004"/>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1"/>
    <b v="1"/>
    <n v="269.94600000000003"/>
    <n v="8.6918050000000004"/>
    <n v="10"/>
    <n v="85.464500000000001"/>
    <n v="14.535500000000001"/>
    <n v="0"/>
    <n v="0"/>
    <n v="0"/>
    <n v="25.911110000000001"/>
    <n v="74.088890000000006"/>
    <n v="0"/>
    <s v="NA"/>
    <s v="NA"/>
    <s v="NA"/>
    <s v="NA"/>
    <s v="NA"/>
    <s v="NA"/>
    <s v="NA"/>
    <s v="NA"/>
    <s v="NA"/>
    <b v="0"/>
    <n v="0"/>
    <s v="NA"/>
    <s v="NA"/>
    <b v="1"/>
    <n v="96"/>
    <s v="CFL"/>
    <b v="0"/>
    <n v="0"/>
    <s v="NA"/>
    <s v="NA"/>
    <n v="1"/>
    <n v="0"/>
    <n v="0"/>
    <n v="1"/>
    <n v="0"/>
    <n v="0"/>
    <n v="0"/>
    <b v="0"/>
    <b v="0"/>
    <b v="0"/>
    <b v="0"/>
    <b v="1"/>
    <b v="0"/>
    <n v="760"/>
    <s v="N"/>
    <s v="E"/>
    <s v="N"/>
    <s v="G"/>
    <s v="N"/>
    <s v="G"/>
    <s v="G"/>
    <s v="NA"/>
    <s v="NA"/>
    <s v="NA"/>
    <b v="1"/>
    <s v="S"/>
    <n v="100"/>
    <n v="1"/>
    <n v="0"/>
    <n v="0"/>
    <n v="0"/>
    <n v="0"/>
    <x v="0"/>
    <n v="0"/>
    <s v="N"/>
    <n v="0"/>
    <n v="0"/>
    <n v="0"/>
    <b v="0"/>
    <b v="0"/>
    <s v="None"/>
    <b v="0"/>
    <b v="0"/>
    <s v="None"/>
    <n v="0"/>
    <n v="0"/>
    <n v="0"/>
    <n v="0"/>
    <n v="0"/>
    <n v="20"/>
    <n v="0"/>
    <n v="0"/>
    <n v="0"/>
    <n v="0"/>
    <n v="6.5779800000000002"/>
    <n v="6.4389909999999997"/>
    <s v="actual"/>
    <n v="240458.1"/>
    <n v="235377.3"/>
    <n v="19335.48"/>
    <n v="17670.97"/>
    <n v="17980.650000000001"/>
    <n v="16819.349999999999"/>
    <n v="18206.45"/>
    <n v="21193.55"/>
    <n v="24180.65"/>
    <n v="22670.97"/>
    <n v="20248.39"/>
    <n v="20022.580000000002"/>
    <n v="20277.419999999998"/>
    <n v="21851.61"/>
    <n v="20409.82"/>
    <n v="18191.580000000002"/>
    <n v="19700.61"/>
    <n v="18583.71"/>
    <n v="18775.64"/>
    <n v="18676.16"/>
    <n v="22198.799999999999"/>
    <n v="21670.15"/>
    <n v="18407.099999999999"/>
    <n v="19235.96"/>
    <n v="19221.43"/>
    <n v="20306.36"/>
    <n v="0.43734899999999999"/>
    <n v="0.550844"/>
    <s v="actual"/>
    <n v="15987.28"/>
    <n v="20136.09"/>
    <n v="3041.6329999999998"/>
    <n v="2166.8040000000001"/>
    <n v="2030.598"/>
    <n v="1259.568"/>
    <n v="493.19659999999999"/>
    <n v="243.1063"/>
    <n v="148.3869"/>
    <n v="130.5598"/>
    <n v="340.84710000000001"/>
    <n v="1335.3520000000001"/>
    <n v="1971.127"/>
    <n v="2826.1"/>
    <n v="3266.2550000000001"/>
    <n v="2627.9639999999999"/>
    <n v="2326.2719999999999"/>
    <n v="1613.181"/>
    <n v="1029.7429999999999"/>
    <n v="536.06479999999999"/>
    <n v="274.26569999999998"/>
    <n v="279.25229999999999"/>
    <n v="885.13019999999995"/>
    <n v="1710.421"/>
    <n v="2458.4180000000001"/>
    <n v="3129.1219999999998"/>
  </r>
  <r>
    <x v="502"/>
    <x v="3"/>
    <s v="core"/>
    <x v="7"/>
    <x v="0"/>
    <s v="100,001+"/>
    <s v="rural"/>
    <n v="89"/>
    <n v="13.261950000000001"/>
    <n v="2387152"/>
    <n v="978732.2"/>
    <n v="23871.52"/>
    <n v="1920"/>
    <n v="1960"/>
    <s v="Pre-1980"/>
    <s v="F"/>
    <s v="Fairgrounds"/>
    <s v="Other"/>
    <s v="County fairgrounds"/>
    <s v="Other"/>
    <s v="Other"/>
    <s v="Other"/>
    <b v="0"/>
    <s v="Assembly / Recreation"/>
    <n v="99"/>
    <s v="Office"/>
    <n v="1"/>
    <s v="NA"/>
    <n v="0"/>
    <n v="0"/>
    <n v="0"/>
    <n v="0"/>
    <n v="180000"/>
    <n v="180000"/>
    <n v="0"/>
    <x v="3"/>
    <n v="41"/>
    <n v="0"/>
    <n v="0"/>
    <n v="1"/>
    <n v="0"/>
    <n v="0"/>
    <n v="59"/>
    <n v="1"/>
    <n v="0"/>
    <n v="200"/>
    <s v="M"/>
    <n v="27"/>
    <n v="8076"/>
    <n v="167"/>
    <s v="8000+ HDD"/>
    <n v="100"/>
    <n v="0"/>
    <n v="0"/>
    <s v="No"/>
    <n v="111.33"/>
    <n v="111.33"/>
    <n v="45.25"/>
    <n v="111.33"/>
    <n v="0.99"/>
    <n v="0.99"/>
    <n v="0"/>
    <s v="80-119 Hrs/Wk"/>
    <n v="6.84"/>
    <b v="1"/>
    <b v="1"/>
    <b v="0"/>
    <b v="0"/>
    <b v="0"/>
    <b v="1"/>
    <b v="0"/>
    <b v="0"/>
    <b v="0"/>
    <s v="NA"/>
    <s v="NA"/>
    <s v="NA"/>
    <s v="NA"/>
    <s v="Yes"/>
    <n v="2"/>
    <n v="100"/>
    <s v="No"/>
    <s v="Yes"/>
    <n v="2"/>
    <n v="100"/>
    <s v="No"/>
    <s v="No"/>
    <s v="NA"/>
    <s v="NA"/>
    <s v="No"/>
    <s v="No"/>
    <s v="NA"/>
    <s v="NA"/>
    <s v="No"/>
    <s v="No"/>
    <s v="NA"/>
    <s v="NA"/>
    <s v="No"/>
    <s v="No"/>
    <s v="NA"/>
    <s v="NA"/>
    <s v="No"/>
    <s v="No"/>
    <s v="NA"/>
    <s v="NA"/>
    <s v="No"/>
    <s v="No"/>
    <s v="NA"/>
    <s v="NA"/>
    <s v="No"/>
    <s v="NA"/>
    <n v="0"/>
    <n v="15"/>
    <n v="161322.4"/>
    <n v="3.0517500000000002"/>
    <n v="0"/>
    <n v="0"/>
    <n v="0"/>
    <n v="50"/>
    <n v="50"/>
    <n v="0"/>
    <n v="0"/>
    <n v="0"/>
    <n v="50"/>
    <n v="50"/>
    <n v="0"/>
    <n v="0"/>
    <n v="0"/>
    <n v="4923.1559999999999"/>
    <n v="33.333329999999997"/>
    <n v="66.666669999999996"/>
    <n v="0"/>
    <s v="P"/>
    <s v="NA"/>
    <s v="Unknown"/>
    <n v="100"/>
    <n v="0"/>
    <n v="0"/>
    <n v="0"/>
    <n v="33.333329999999997"/>
    <n v="0"/>
    <n v="0"/>
    <n v="33.333329999999997"/>
    <n v="33.333329999999997"/>
    <n v="270728.8"/>
    <n v="0"/>
    <n v="100"/>
    <n v="0"/>
    <n v="0"/>
    <b v="1"/>
    <n v="300"/>
    <n v="100"/>
    <n v="0"/>
    <n v="0"/>
    <n v="0"/>
    <n v="0.67547299999999999"/>
    <n v="0.67547299999999999"/>
    <s v="NA"/>
    <n v="2.7799999999999998E-4"/>
    <n v="0.33333299999999999"/>
    <n v="121585.1"/>
    <s v="NA"/>
    <n v="50"/>
    <n v="60000"/>
    <n v="16.27516"/>
    <n v="18.024439999999998"/>
    <s v="Y"/>
    <n v="10"/>
    <n v="0"/>
    <n v="0"/>
    <n v="0"/>
    <n v="35.531179999999999"/>
    <n v="54.270859999999999"/>
    <n v="44.856769999999997"/>
    <n v="7.5484349999999996"/>
    <n v="12.038399999999999"/>
    <n v="9.5296140000000005"/>
    <n v="0.132577"/>
    <n v="1.332052"/>
    <n v="9.3107999999999996E-2"/>
    <n v="0"/>
    <n v="0"/>
    <n v="0"/>
    <n v="33.122860000000003"/>
    <n v="16.270510000000002"/>
    <n v="38.461869999999998"/>
    <n v="0"/>
    <n v="0"/>
    <n v="0"/>
    <n v="23.664940000000001"/>
    <n v="16.088170000000002"/>
    <n v="7.0586380000000002"/>
    <n v="0"/>
    <n v="0"/>
    <n v="0"/>
    <n v="33.787469999999999"/>
    <n v="32.977269999999997"/>
    <n v="33.787469999999999"/>
    <n v="66.212530000000001"/>
    <n v="67.022729999999996"/>
    <n v="66.212530000000001"/>
    <n v="100"/>
    <n v="100"/>
    <n v="100"/>
    <n v="0"/>
    <n v="0"/>
    <n v="0"/>
    <n v="0"/>
    <n v="0"/>
    <n v="0"/>
    <n v="100"/>
    <n v="100"/>
    <n v="100"/>
    <n v="0"/>
    <n v="0"/>
    <n v="0"/>
    <n v="0"/>
    <n v="0"/>
    <n v="0"/>
    <n v="0"/>
    <n v="0"/>
    <n v="0"/>
    <n v="0"/>
    <n v="0"/>
    <n v="0"/>
    <n v="98.40737"/>
    <n v="96.969700000000003"/>
    <n v="98.40737"/>
    <n v="1.592632"/>
    <n v="3.030303"/>
    <n v="1.592632"/>
    <n v="0"/>
    <n v="0"/>
    <n v="0"/>
    <n v="81.31277"/>
    <n v="78.889080000000007"/>
    <n v="81.31277"/>
    <n v="0"/>
    <n v="0"/>
    <n v="0"/>
    <n v="18.68723"/>
    <n v="21.11092"/>
    <n v="18.68723"/>
    <n v="0"/>
    <n v="0"/>
    <n v="0"/>
    <n v="100"/>
    <n v="100"/>
    <n v="100"/>
    <n v="0"/>
    <n v="0"/>
    <n v="0"/>
    <n v="0"/>
    <n v="0"/>
    <n v="0"/>
    <n v="36.171880000000002"/>
    <n v="22.351410000000001"/>
    <n v="42.364559999999997"/>
    <n v="39.503079999999997"/>
    <n v="59.735320000000002"/>
    <n v="49.871139999999997"/>
    <n v="0"/>
    <n v="0"/>
    <n v="0"/>
    <n v="0"/>
    <n v="0"/>
    <n v="0"/>
    <n v="24.325040000000001"/>
    <n v="17.913270000000001"/>
    <n v="7.7643019999999998"/>
    <n v="0"/>
    <n v="0"/>
    <n v="0"/>
    <n v="9.8876249999999999"/>
    <n v="29.411760000000001"/>
    <n v="10.65808"/>
    <n v="0"/>
    <n v="0"/>
    <n v="0"/>
    <n v="90.112369999999999"/>
    <n v="70.588239999999999"/>
    <n v="89.341920000000002"/>
    <n v="0"/>
    <n v="0"/>
    <n v="0"/>
    <b v="0"/>
    <n v="0"/>
    <b v="0"/>
    <n v="0"/>
    <b v="0"/>
    <n v="0"/>
    <b v="1"/>
    <n v="0.89393"/>
    <b v="1"/>
    <n v="99.106070000000003"/>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NA"/>
    <s v="N"/>
    <s v="NA"/>
    <s v="NA"/>
    <s v="NA"/>
    <n v="0"/>
    <n v="41"/>
    <s v="Boiler"/>
    <s v="Natural Gas"/>
    <s v="Natural Gas"/>
    <s v="10-19 Years"/>
    <s v="Furnace"/>
    <s v="Natural Gas"/>
    <s v="None"/>
    <s v="5-9 Years"/>
    <n v="1"/>
    <s v="Natural Gas"/>
    <n v="400"/>
    <s v="NA"/>
    <s v="NA"/>
    <s v="SH"/>
    <s v="NA"/>
    <s v="N"/>
    <s v="DX - Air"/>
    <s v="0-4 Years"/>
    <s v="None"/>
    <s v="NA"/>
    <s v="NA"/>
    <s v="NA"/>
    <s v="NA"/>
    <s v="NA"/>
    <s v="NA"/>
    <s v="NA"/>
    <s v="NA"/>
    <b v="0"/>
    <b v="0"/>
    <b v="0"/>
    <b v="0"/>
    <b v="0"/>
    <b v="1"/>
    <b v="0"/>
    <b v="0"/>
    <b v="0"/>
    <b v="0"/>
    <b v="0"/>
    <n v="1608.604"/>
    <n v="4.6790370000000001"/>
    <n v="9"/>
    <n v="51.9893"/>
    <n v="48.0107"/>
    <n v="0"/>
    <n v="0"/>
    <n v="0"/>
    <n v="96.021389999999997"/>
    <n v="3.9786049999999999"/>
    <n v="0"/>
    <s v="NA"/>
    <s v="NA"/>
    <s v="NA"/>
    <s v="NA"/>
    <s v="NA"/>
    <s v="NA"/>
    <s v="NA"/>
    <s v="NA"/>
    <s v="NA"/>
    <b v="0"/>
    <n v="0"/>
    <s v="NA"/>
    <s v="NA"/>
    <b v="1"/>
    <n v="53"/>
    <s v="INC"/>
    <b v="0"/>
    <n v="0"/>
    <s v="NA"/>
    <s v="NA"/>
    <n v="5"/>
    <n v="0"/>
    <n v="1"/>
    <n v="0"/>
    <n v="2"/>
    <n v="0"/>
    <n v="0"/>
    <b v="0"/>
    <b v="0"/>
    <b v="1"/>
    <b v="0"/>
    <b v="0"/>
    <b v="0"/>
    <n v="460"/>
    <s v="N"/>
    <s v="N"/>
    <s v="G"/>
    <s v="E"/>
    <s v="N"/>
    <s v="N"/>
    <s v="E"/>
    <s v="NA"/>
    <s v="NA"/>
    <s v="NA"/>
    <s v="NA"/>
    <s v="NA"/>
    <s v="NA"/>
    <s v="NA"/>
    <s v="NA"/>
    <n v="0"/>
    <n v="0"/>
    <n v="0"/>
    <x v="1"/>
    <s v="NA"/>
    <s v="NA"/>
    <n v="0"/>
    <n v="0"/>
    <n v="0"/>
    <s v="NA"/>
    <s v="NA"/>
    <s v="NA"/>
    <s v="NA"/>
    <s v="NA"/>
    <s v="NA"/>
    <n v="0"/>
    <n v="0"/>
    <n v="0"/>
    <n v="0"/>
    <n v="0"/>
    <n v="0"/>
    <n v="0"/>
    <n v="0"/>
    <n v="0"/>
    <n v="0"/>
    <n v="1.4204490000000001"/>
    <n v="1.33717"/>
    <s v="actual"/>
    <n v="255680.9"/>
    <n v="240690.5"/>
    <n v="19613.900000000001"/>
    <n v="24340.78"/>
    <n v="20352.349999999999"/>
    <n v="15672.4"/>
    <n v="14663.82"/>
    <n v="12264.18"/>
    <n v="23536.5"/>
    <n v="51159.839999999997"/>
    <n v="15774.33"/>
    <n v="15323.99"/>
    <n v="16298.01"/>
    <n v="26680.77"/>
    <n v="22925.95"/>
    <n v="19707.28"/>
    <n v="20008.490000000002"/>
    <n v="17382.71"/>
    <n v="16149.79"/>
    <n v="16851.330000000002"/>
    <n v="26209.59"/>
    <n v="24571.119999999999"/>
    <n v="16280.79"/>
    <n v="18097.04"/>
    <n v="20006.11"/>
    <n v="22500.33"/>
    <n v="0.17621899999999999"/>
    <n v="0.23779500000000001"/>
    <s v="actual"/>
    <n v="31719.439999999999"/>
    <n v="42803.05"/>
    <n v="5380.0709999999999"/>
    <n v="4260.5630000000001"/>
    <n v="3368.759"/>
    <n v="1824.3789999999999"/>
    <n v="1088.018"/>
    <n v="561.38959999999997"/>
    <n v="93.971410000000006"/>
    <n v="51.799570000000003"/>
    <n v="660.02689999999996"/>
    <n v="2316.0360000000001"/>
    <n v="5163.3450000000003"/>
    <n v="6951.0870000000004"/>
    <n v="6943.04"/>
    <n v="5586.232"/>
    <n v="4944.9290000000001"/>
    <n v="3429.12"/>
    <n v="2188.913"/>
    <n v="1139.5070000000001"/>
    <n v="583.00340000000006"/>
    <n v="593.60339999999997"/>
    <n v="1881.511"/>
    <n v="3635.8209999999999"/>
    <n v="5225.83"/>
    <n v="6651.5389999999998"/>
  </r>
  <r>
    <x v="503"/>
    <x v="0"/>
    <s v="core"/>
    <x v="8"/>
    <x v="0"/>
    <s v="20,001-100,000"/>
    <s v="rural"/>
    <n v="8"/>
    <n v="118.5791"/>
    <n v="2780680"/>
    <n v="2780680"/>
    <n v="2780680"/>
    <n v="1950"/>
    <n v="1950"/>
    <s v="Pre-1980"/>
    <s v="F"/>
    <m/>
    <s v="Other Specialty Merchandise"/>
    <s v="Agricultural Products Store"/>
    <s v="Dry Goods Retail"/>
    <s v="Mercantile - Retail"/>
    <s v="Small Box"/>
    <b v="0"/>
    <s v="Dining"/>
    <n v="89"/>
    <s v="Warehouse - High Bay"/>
    <n v="8"/>
    <s v="Office"/>
    <n v="3"/>
    <n v="0"/>
    <n v="0"/>
    <n v="0"/>
    <n v="23450"/>
    <n v="23450"/>
    <n v="0"/>
    <x v="1"/>
    <n v="100"/>
    <n v="0"/>
    <n v="100"/>
    <n v="100"/>
    <n v="0"/>
    <n v="0"/>
    <n v="0"/>
    <n v="1"/>
    <n v="0"/>
    <n v="52"/>
    <s v="S"/>
    <n v="0"/>
    <n v="4018"/>
    <n v="516"/>
    <s v="&lt; 6000 HDD"/>
    <n v="100"/>
    <n v="0"/>
    <n v="0"/>
    <s v="No"/>
    <n v="74"/>
    <n v="84.5"/>
    <n v="168"/>
    <n v="74"/>
    <n v="1"/>
    <n v="1"/>
    <n v="0"/>
    <s v="60-79 Hrs/Wk"/>
    <n v="52"/>
    <b v="1"/>
    <b v="1"/>
    <b v="0"/>
    <b v="1"/>
    <b v="0"/>
    <b v="0"/>
    <b v="0"/>
    <b v="0"/>
    <b v="1"/>
    <s v="NA"/>
    <s v="NA"/>
    <s v="NA"/>
    <s v="NA"/>
    <s v="No"/>
    <s v="NA"/>
    <s v="NA"/>
    <s v="Unknown"/>
    <s v="No"/>
    <s v="NA"/>
    <s v="NA"/>
    <s v="Yes"/>
    <s v="No"/>
    <s v="NA"/>
    <s v="NA"/>
    <s v="No"/>
    <s v="No"/>
    <s v="NA"/>
    <s v="NA"/>
    <s v="Yes"/>
    <s v="No"/>
    <s v="NA"/>
    <s v="NA"/>
    <s v="No"/>
    <s v="No"/>
    <s v="NA"/>
    <s v="NA"/>
    <s v="No"/>
    <s v="No"/>
    <s v="NA"/>
    <s v="NA"/>
    <s v="No"/>
    <s v="No"/>
    <s v="NA"/>
    <s v="NA"/>
    <s v="No"/>
    <n v="633"/>
    <n v="633"/>
    <n v="15"/>
    <n v="9495"/>
    <n v="2"/>
    <n v="0"/>
    <n v="0"/>
    <n v="0"/>
    <n v="0"/>
    <n v="100"/>
    <n v="0"/>
    <n v="0"/>
    <n v="0"/>
    <n v="0"/>
    <n v="0"/>
    <n v="0"/>
    <n v="0"/>
    <n v="100"/>
    <n v="189.9"/>
    <n v="100"/>
    <n v="0"/>
    <n v="0"/>
    <s v="S"/>
    <n v="0"/>
    <s v="Age of Building"/>
    <n v="100"/>
    <n v="0"/>
    <n v="0"/>
    <n v="0"/>
    <n v="100"/>
    <n v="0"/>
    <n v="0"/>
    <n v="0"/>
    <n v="0"/>
    <n v="23450"/>
    <n v="0"/>
    <n v="100"/>
    <n v="0"/>
    <n v="0"/>
    <b v="0"/>
    <n v="0"/>
    <n v="100"/>
    <n v="0"/>
    <n v="0"/>
    <n v="0"/>
    <n v="1.2978080000000001"/>
    <n v="1.2978080000000001"/>
    <s v="NA"/>
    <n v="0"/>
    <n v="0.125885"/>
    <n v="30433.59"/>
    <s v="NA"/>
    <n v="0"/>
    <n v="2952"/>
    <n v="14.502269999999999"/>
    <n v="14.78471"/>
    <s v="Y"/>
    <n v="60"/>
    <n v="0"/>
    <n v="0"/>
    <n v="0"/>
    <n v="1.838139"/>
    <n v="3.866466"/>
    <n v="1.8942969999999999"/>
    <n v="88.551810000000003"/>
    <n v="85.746889999999993"/>
    <n v="91.257220000000004"/>
    <n v="0.21842400000000001"/>
    <n v="0.91889399999999999"/>
    <n v="0.125219"/>
    <n v="0"/>
    <n v="0"/>
    <n v="0"/>
    <n v="6.2869770000000003"/>
    <n v="4.3153490000000003"/>
    <n v="5.9593069999999999"/>
    <n v="9.8770000000000004E-3"/>
    <n v="0.85873299999999997"/>
    <n v="1.044E-2"/>
    <n v="3.0947689999999999"/>
    <n v="4.2936639999999997"/>
    <n v="0.753521"/>
    <n v="0"/>
    <n v="0"/>
    <n v="0"/>
    <n v="0"/>
    <n v="0"/>
    <n v="0"/>
    <n v="100"/>
    <n v="100"/>
    <n v="100"/>
    <n v="100"/>
    <n v="100"/>
    <n v="100"/>
    <n v="0"/>
    <n v="0"/>
    <n v="0"/>
    <n v="82.978719999999996"/>
    <n v="60"/>
    <n v="82.978719999999996"/>
    <n v="17.021280000000001"/>
    <n v="40"/>
    <n v="17.021280000000001"/>
    <n v="0"/>
    <n v="0"/>
    <n v="0"/>
    <n v="0"/>
    <n v="0"/>
    <n v="0"/>
    <n v="0"/>
    <n v="0"/>
    <n v="0"/>
    <n v="0"/>
    <n v="0"/>
    <n v="0"/>
    <n v="0"/>
    <n v="0"/>
    <n v="0"/>
    <n v="100"/>
    <n v="100"/>
    <n v="100"/>
    <n v="0"/>
    <n v="0"/>
    <n v="0"/>
    <n v="100"/>
    <n v="100"/>
    <n v="100"/>
    <n v="0"/>
    <n v="0"/>
    <n v="0"/>
    <n v="0"/>
    <n v="0"/>
    <n v="0"/>
    <n v="0.17188899999999999"/>
    <n v="0.50326599999999999"/>
    <n v="0.17188899999999999"/>
    <n v="99.828109999999995"/>
    <n v="99.496729999999999"/>
    <n v="99.828109999999995"/>
    <n v="0"/>
    <n v="0"/>
    <n v="0"/>
    <n v="0"/>
    <n v="0"/>
    <n v="0"/>
    <n v="6.2869770000000003"/>
    <n v="4.3153490000000003"/>
    <n v="5.9593069999999999"/>
    <n v="88.756969999999995"/>
    <n v="86.178430000000006"/>
    <n v="91.468639999999994"/>
    <n v="0"/>
    <n v="0"/>
    <n v="0"/>
    <n v="4.2009850000000002"/>
    <n v="6.0111299999999996"/>
    <n v="2.3081369999999999"/>
    <n v="0.75507000000000002"/>
    <n v="3.4950929999999998"/>
    <n v="0.26391700000000001"/>
    <n v="0"/>
    <n v="0"/>
    <n v="0"/>
    <n v="0"/>
    <n v="0"/>
    <n v="0"/>
    <n v="0"/>
    <n v="0"/>
    <n v="0"/>
    <n v="100"/>
    <n v="100"/>
    <n v="100"/>
    <n v="0"/>
    <n v="0"/>
    <n v="0"/>
    <b v="0"/>
    <n v="0"/>
    <b v="0"/>
    <n v="0"/>
    <b v="0"/>
    <n v="0"/>
    <b v="0"/>
    <n v="0"/>
    <b v="1"/>
    <n v="99.463350000000005"/>
    <b v="0"/>
    <n v="0"/>
    <b v="1"/>
    <n v="0.53664599999999996"/>
    <b v="0"/>
    <n v="0"/>
    <n v="12.737130000000001"/>
    <n v="16.66667"/>
    <n v="12.737130000000001"/>
    <n v="61.856369999999998"/>
    <n v="33.333329999999997"/>
    <n v="61.856369999999998"/>
    <n v="0"/>
    <n v="0"/>
    <n v="0"/>
    <n v="25.406500000000001"/>
    <n v="50"/>
    <n v="25.406500000000001"/>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3.2608700000000002"/>
    <n v="35.359819999999999"/>
    <s v="Other"/>
    <s v="Other"/>
    <s v="None"/>
    <s v="0-4 Years"/>
    <s v="Furnace"/>
    <s v="Natural Gas"/>
    <s v="Propane"/>
    <s v="0-4 Years"/>
    <s v="NA"/>
    <s v="NA"/>
    <s v="NA"/>
    <s v="NA"/>
    <s v="NA"/>
    <s v="NA"/>
    <s v="NA"/>
    <s v="NA"/>
    <s v="DX - Air"/>
    <s v="NA"/>
    <s v="DX - Air"/>
    <s v="0-4 Years"/>
    <s v="NA"/>
    <s v="NA"/>
    <s v="NA"/>
    <s v="NA"/>
    <s v="NA"/>
    <s v="NA"/>
    <s v="NA"/>
    <b v="0"/>
    <b v="0"/>
    <b v="0"/>
    <b v="0"/>
    <b v="0"/>
    <b v="0"/>
    <b v="1"/>
    <b v="0"/>
    <b v="0"/>
    <b v="1"/>
    <b v="0"/>
    <n v="35.5"/>
    <n v="9"/>
    <n v="9"/>
    <n v="100"/>
    <n v="0"/>
    <n v="0"/>
    <n v="0"/>
    <n v="0"/>
    <n v="0"/>
    <n v="100"/>
    <n v="0"/>
    <s v="NA"/>
    <s v="NA"/>
    <s v="NA"/>
    <s v="NA"/>
    <s v="NA"/>
    <s v="NA"/>
    <s v="NA"/>
    <s v="NA"/>
    <s v="NA"/>
    <s v="NA"/>
    <s v="NA"/>
    <s v="NA"/>
    <s v="NA"/>
    <s v="NA"/>
    <s v="NA"/>
    <s v="NA"/>
    <s v="NA"/>
    <s v="NA"/>
    <s v="NA"/>
    <s v="NA"/>
    <n v="1"/>
    <n v="1"/>
    <n v="2"/>
    <n v="0"/>
    <n v="0"/>
    <n v="0"/>
    <n v="0"/>
    <b v="0"/>
    <b v="0"/>
    <b v="0"/>
    <b v="0"/>
    <b v="0"/>
    <b v="0"/>
    <n v="0"/>
    <s v="NA"/>
    <s v="NA"/>
    <s v="NA"/>
    <s v="NA"/>
    <s v="NA"/>
    <s v="NA"/>
    <s v="NA"/>
    <n v="0"/>
    <n v="0"/>
    <n v="0"/>
    <s v="NA"/>
    <s v="NA"/>
    <s v="NA"/>
    <s v="NA"/>
    <s v="NA"/>
    <n v="0"/>
    <n v="0"/>
    <n v="0"/>
    <x v="1"/>
    <s v="NA"/>
    <s v="NA"/>
    <n v="0"/>
    <n v="0"/>
    <n v="0"/>
    <s v="NA"/>
    <s v="NA"/>
    <s v="NA"/>
    <s v="NA"/>
    <s v="NA"/>
    <s v="NA"/>
    <n v="4"/>
    <n v="0"/>
    <n v="0"/>
    <n v="0"/>
    <n v="0"/>
    <n v="6"/>
    <n v="0"/>
    <n v="0"/>
    <n v="0"/>
    <n v="0.25"/>
    <n v="13.005929999999999"/>
    <n v="14.13823"/>
    <s v="actual"/>
    <n v="304989"/>
    <n v="331541.59999999998"/>
    <n v="21238.71"/>
    <n v="19784.12"/>
    <n v="24000"/>
    <n v="25292.87"/>
    <n v="27191.4"/>
    <n v="28146.94"/>
    <n v="33675"/>
    <n v="33696"/>
    <n v="27606.86"/>
    <n v="22595.32"/>
    <n v="20793.43"/>
    <n v="20968.39"/>
    <n v="26779.919999999998"/>
    <n v="24188.32"/>
    <n v="26779.919999999998"/>
    <n v="25947.51"/>
    <n v="27125.9"/>
    <n v="27708.86"/>
    <n v="32378.5"/>
    <n v="32472.86"/>
    <n v="28526.63"/>
    <n v="26937.19"/>
    <n v="25916.06"/>
    <n v="26779.919999999998"/>
    <n v="0.22423899999999999"/>
    <n v="9.0690000000000007E-3"/>
    <s v="model"/>
    <n v="5258.4160000000002"/>
    <n v="212.6713"/>
    <s v="NA"/>
    <s v="NA"/>
    <s v="NA"/>
    <s v="NA"/>
    <s v="NA"/>
    <s v="NA"/>
    <s v="NA"/>
    <s v="NA"/>
    <s v="NA"/>
    <s v="NA"/>
    <s v="NA"/>
    <s v="NA"/>
    <s v="NA"/>
    <s v="NA"/>
    <s v="NA"/>
    <s v="NA"/>
    <s v="NA"/>
    <s v="NA"/>
    <s v="NA"/>
    <s v="NA"/>
    <s v="NA"/>
    <s v="NA"/>
    <s v="NA"/>
    <s v="NA"/>
  </r>
  <r>
    <x v="504"/>
    <x v="0"/>
    <s v="core"/>
    <x v="4"/>
    <x v="0"/>
    <s v="20,001-100,000"/>
    <s v="rural"/>
    <n v="76"/>
    <n v="50.114919999999998"/>
    <n v="1465110"/>
    <n v="1465110"/>
    <n v="1465110"/>
    <n v="2003"/>
    <n v="2003"/>
    <s v="1981-2003"/>
    <s v="F"/>
    <m/>
    <s v="Gym, Exercise"/>
    <m/>
    <s v="Other"/>
    <s v="Public Assembly"/>
    <s v="Other"/>
    <b v="0"/>
    <s v="Assembly / Recreation"/>
    <n v="52"/>
    <s v="Classroom"/>
    <n v="18"/>
    <s v="Office"/>
    <n v="15"/>
    <n v="15"/>
    <n v="0"/>
    <n v="0"/>
    <n v="29235"/>
    <n v="29235"/>
    <n v="0"/>
    <x v="1"/>
    <n v="100"/>
    <n v="0"/>
    <n v="100"/>
    <n v="100"/>
    <n v="100"/>
    <n v="0"/>
    <n v="0"/>
    <n v="2"/>
    <n v="0"/>
    <s v="NA"/>
    <s v="S"/>
    <n v="0"/>
    <n v="4735"/>
    <n v="418"/>
    <s v="&lt; 6000 HDD"/>
    <n v="100"/>
    <n v="0"/>
    <n v="0"/>
    <s v="Yes"/>
    <n v="25.566669999999998"/>
    <n v="59.441670000000002"/>
    <n v="56.708329999999997"/>
    <n v="33.816670000000002"/>
    <n v="0.68333299999999997"/>
    <n v="0"/>
    <n v="0"/>
    <s v="&lt; 40 Hrs/Wk"/>
    <n v="51"/>
    <b v="1"/>
    <b v="1"/>
    <b v="0"/>
    <b v="0"/>
    <b v="0"/>
    <b v="0"/>
    <b v="0"/>
    <b v="0"/>
    <b v="0"/>
    <s v="NA"/>
    <s v="NA"/>
    <s v="NA"/>
    <s v="NA"/>
    <s v="Yes"/>
    <n v="5"/>
    <n v="15"/>
    <s v="Yes"/>
    <s v="Yes"/>
    <n v="5"/>
    <n v="15"/>
    <s v="Yes"/>
    <s v="Yes"/>
    <n v="1"/>
    <n v="15"/>
    <s v="No"/>
    <s v="Yes"/>
    <n v="5"/>
    <n v="10"/>
    <s v="No"/>
    <s v="No"/>
    <s v="NA"/>
    <s v="NA"/>
    <s v="No"/>
    <s v="No"/>
    <s v="NA"/>
    <s v="NA"/>
    <s v="No"/>
    <s v="No"/>
    <s v="NA"/>
    <s v="NA"/>
    <s v="No"/>
    <s v="Unknown"/>
    <s v="NA"/>
    <s v="NA"/>
    <s v="No"/>
    <n v="790"/>
    <n v="790"/>
    <n v="22"/>
    <n v="34760"/>
    <n v="12"/>
    <n v="0"/>
    <n v="0"/>
    <n v="100"/>
    <n v="0"/>
    <n v="0"/>
    <n v="0"/>
    <n v="0"/>
    <n v="0"/>
    <n v="0"/>
    <n v="0"/>
    <n v="100"/>
    <n v="0"/>
    <n v="0"/>
    <n v="4171.2"/>
    <n v="0"/>
    <n v="100"/>
    <n v="0"/>
    <s v="P"/>
    <n v="20.83333"/>
    <s v="Age of Building"/>
    <n v="83.333330000000004"/>
    <n v="0"/>
    <n v="0"/>
    <n v="16.66667"/>
    <n v="83.333330000000004"/>
    <n v="0"/>
    <n v="16.66667"/>
    <n v="0"/>
    <n v="0"/>
    <n v="24723"/>
    <n v="100"/>
    <n v="0"/>
    <n v="0"/>
    <n v="0"/>
    <b v="0"/>
    <n v="0"/>
    <n v="100"/>
    <n v="0"/>
    <n v="0"/>
    <n v="0"/>
    <n v="0.93938299999999997"/>
    <n v="0.93938299999999997"/>
    <s v="NA"/>
    <n v="2.189E-3"/>
    <n v="9.9745E-2"/>
    <n v="27462.86"/>
    <s v="NA"/>
    <n v="64"/>
    <n v="2916.0569999999998"/>
    <n v="16.265329999999999"/>
    <n v="18.03199"/>
    <s v="Y"/>
    <n v="50"/>
    <n v="50.303849999999997"/>
    <n v="13.154109999999999"/>
    <n v="51.696300000000001"/>
    <n v="41.426740000000002"/>
    <n v="63.17306"/>
    <n v="42.57347"/>
    <n v="1.720602"/>
    <n v="1.412787"/>
    <n v="1.7682290000000001"/>
    <n v="6.0965850000000001"/>
    <n v="13.64906"/>
    <n v="3.4853369999999999"/>
    <n v="0"/>
    <n v="0"/>
    <n v="0"/>
    <n v="0"/>
    <n v="0"/>
    <n v="0"/>
    <n v="0.45222099999999998"/>
    <n v="8.6109819999999999"/>
    <n v="0.47665600000000002"/>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50.303849999999997"/>
    <n v="13.154109999999999"/>
    <n v="51.696300000000001"/>
    <n v="43.147350000000003"/>
    <n v="64.585849999999994"/>
    <n v="44.341700000000003"/>
    <n v="6.0965850000000001"/>
    <n v="13.64906"/>
    <n v="3.4853369999999999"/>
    <n v="0"/>
    <n v="0"/>
    <n v="0"/>
    <n v="0.45222099999999998"/>
    <n v="8.6109819999999999"/>
    <n v="0.47665600000000002"/>
    <n v="100"/>
    <n v="100"/>
    <n v="100"/>
    <n v="0"/>
    <n v="0"/>
    <n v="0"/>
    <n v="0"/>
    <n v="0"/>
    <n v="0"/>
    <n v="0"/>
    <n v="0"/>
    <n v="0"/>
    <n v="0"/>
    <n v="0"/>
    <n v="0"/>
    <b v="0"/>
    <n v="0"/>
    <b v="0"/>
    <n v="0"/>
    <b v="0"/>
    <n v="0"/>
    <b v="1"/>
    <n v="26.47532"/>
    <b v="1"/>
    <n v="73.072460000000007"/>
    <b v="0"/>
    <n v="0"/>
    <b v="1"/>
    <n v="0.45222099999999998"/>
    <b v="0"/>
    <n v="0"/>
    <n v="49.175989999999999"/>
    <n v="36.363639999999997"/>
    <n v="51.787100000000002"/>
    <n v="21.99137"/>
    <n v="9.0909089999999999"/>
    <n v="23.159050000000001"/>
    <n v="0"/>
    <n v="0"/>
    <n v="0"/>
    <n v="28.832640000000001"/>
    <n v="54.545450000000002"/>
    <n v="25.053850000000001"/>
    <n v="0"/>
    <n v="0"/>
    <n v="0"/>
    <n v="0"/>
    <n v="0"/>
    <n v="0"/>
    <n v="0"/>
    <n v="0"/>
    <n v="0"/>
    <n v="13.057919999999999"/>
    <n v="40.909089999999999"/>
    <n v="8.3168380000000006"/>
    <n v="0"/>
    <n v="0"/>
    <n v="0"/>
    <n v="85.913290000000003"/>
    <n v="54.545450000000002"/>
    <n v="90.475059999999999"/>
    <n v="1.028786"/>
    <n v="4.5454549999999996"/>
    <n v="1.2081059999999999"/>
    <n v="0"/>
    <n v="0"/>
    <n v="0"/>
    <n v="0"/>
    <n v="0"/>
    <n v="0"/>
    <b v="0"/>
    <n v="0"/>
    <b v="1"/>
    <n v="98.971209999999999"/>
    <b v="0"/>
    <n v="0"/>
    <b v="0"/>
    <n v="0"/>
    <b v="1"/>
    <n v="1.028786"/>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31.5"/>
    <n v="68.5"/>
    <s v="Furnace"/>
    <s v="Natural Gas"/>
    <s v="None"/>
    <s v="10-19 Years"/>
    <s v="Heat Pump"/>
    <s v="Electricity"/>
    <s v="None"/>
    <s v="10-19 Years"/>
    <s v="NA"/>
    <s v="NA"/>
    <s v="NA"/>
    <s v="NA"/>
    <s v="NA"/>
    <s v="NA"/>
    <s v="NA"/>
    <s v="NA"/>
    <s v="DX - Air"/>
    <s v="10-19 Years"/>
    <s v="DX - Air"/>
    <s v="10-19 Years"/>
    <s v="NA"/>
    <s v="NA"/>
    <s v="NA"/>
    <s v="NA"/>
    <s v="NA"/>
    <s v="NA"/>
    <s v="NA"/>
    <b v="0"/>
    <b v="0"/>
    <b v="0"/>
    <b v="0"/>
    <b v="0"/>
    <b v="1"/>
    <b v="0"/>
    <b v="1"/>
    <b v="0"/>
    <b v="1"/>
    <b v="1"/>
    <n v="280.02690000000001"/>
    <n v="10"/>
    <n v="10"/>
    <n v="100"/>
    <n v="0"/>
    <n v="0"/>
    <n v="0"/>
    <n v="0"/>
    <n v="0"/>
    <n v="100"/>
    <n v="0"/>
    <s v="NA"/>
    <s v="NA"/>
    <s v="NA"/>
    <s v="NA"/>
    <s v="NA"/>
    <s v="NA"/>
    <s v="NA"/>
    <s v="NA"/>
    <s v="NA"/>
    <b v="0"/>
    <n v="0"/>
    <s v="NA"/>
    <s v="NA"/>
    <b v="1"/>
    <n v="43"/>
    <s v="T8"/>
    <b v="0"/>
    <n v="0"/>
    <s v="NA"/>
    <s v="NA"/>
    <n v="3"/>
    <n v="0"/>
    <n v="0"/>
    <n v="0"/>
    <n v="0"/>
    <n v="0"/>
    <n v="2"/>
    <b v="0"/>
    <b v="0"/>
    <b v="0"/>
    <b v="1"/>
    <b v="0"/>
    <b v="0"/>
    <n v="500"/>
    <s v="N"/>
    <s v="E"/>
    <s v="N"/>
    <s v="G"/>
    <s v="G"/>
    <s v="N"/>
    <s v="G"/>
    <s v="NA"/>
    <s v="NA"/>
    <s v="NA"/>
    <s v="NA"/>
    <s v="NA"/>
    <s v="NA"/>
    <s v="NA"/>
    <s v="NA"/>
    <n v="0"/>
    <n v="0"/>
    <n v="0"/>
    <x v="1"/>
    <s v="NA"/>
    <s v="NA"/>
    <n v="0"/>
    <n v="0"/>
    <n v="0"/>
    <s v="NA"/>
    <s v="NA"/>
    <s v="NA"/>
    <s v="NA"/>
    <s v="NA"/>
    <s v="NA"/>
    <n v="0"/>
    <n v="38"/>
    <n v="0"/>
    <n v="1"/>
    <n v="11"/>
    <n v="3"/>
    <n v="0"/>
    <n v="0"/>
    <n v="1"/>
    <n v="0"/>
    <n v="4.6104570000000002"/>
    <n v="5.3420620000000003"/>
    <s v="actual"/>
    <n v="134786.70000000001"/>
    <n v="156175.20000000001"/>
    <n v="11210"/>
    <n v="9561.5169999999998"/>
    <n v="9023.67"/>
    <n v="9191.6129999999994"/>
    <n v="9975.17"/>
    <n v="13308.41"/>
    <n v="17231.82"/>
    <n v="14926.45"/>
    <n v="11753.35"/>
    <n v="8538.2119999999995"/>
    <n v="8886.3639999999996"/>
    <n v="11180.14"/>
    <n v="10001.51"/>
    <n v="8938.6589999999997"/>
    <n v="9806.1769999999997"/>
    <n v="9399.5329999999994"/>
    <n v="9965.2009999999991"/>
    <n v="14391.14"/>
    <n v="25333.79"/>
    <n v="24116.080000000002"/>
    <n v="14703.1"/>
    <n v="9936.6360000000004"/>
    <n v="9563.9380000000001"/>
    <n v="10019.42"/>
    <n v="0.21828400000000001"/>
    <n v="0.214811"/>
    <s v="actual"/>
    <n v="6381.5389999999998"/>
    <n v="6279.99"/>
    <n v="1255.4369999999999"/>
    <n v="785.19960000000003"/>
    <n v="555.73149999999998"/>
    <n v="269.66550000000001"/>
    <n v="152.44290000000001"/>
    <n v="130.28139999999999"/>
    <n v="135.44239999999999"/>
    <n v="139.00829999999999"/>
    <n v="136.375"/>
    <n v="247.6121"/>
    <n v="924.65409999999997"/>
    <n v="1649.69"/>
    <n v="1059.7070000000001"/>
    <n v="802.40629999999999"/>
    <n v="741.39689999999996"/>
    <n v="570.30529999999999"/>
    <n v="342.1832"/>
    <n v="145.8921"/>
    <n v="39.788739999999997"/>
    <n v="30.5047"/>
    <n v="160.4813"/>
    <n v="460.22309999999999"/>
    <n v="838.21619999999996"/>
    <n v="1088.885"/>
  </r>
  <r>
    <x v="505"/>
    <x v="2"/>
    <s v="core"/>
    <x v="7"/>
    <x v="0"/>
    <s v="&lt;20,001"/>
    <s v="urban"/>
    <n v="81"/>
    <n v="111.0321"/>
    <n v="1930848"/>
    <n v="1930848"/>
    <n v="1930848"/>
    <n v="1996"/>
    <n v="1996"/>
    <s v="1981-2003"/>
    <s v="F"/>
    <s v="Other"/>
    <s v="Other"/>
    <s v="Other"/>
    <s v="Other"/>
    <s v="Other"/>
    <s v="Other"/>
    <b v="0"/>
    <s v="Assembly / Recreation"/>
    <n v="31"/>
    <s v="Classroom"/>
    <n v="10"/>
    <s v="Storage - Low Bay"/>
    <n v="7"/>
    <n v="46"/>
    <n v="0"/>
    <n v="0"/>
    <n v="17390"/>
    <n v="17390"/>
    <n v="0"/>
    <x v="0"/>
    <n v="100"/>
    <n v="0"/>
    <n v="100"/>
    <n v="100"/>
    <n v="100"/>
    <n v="0"/>
    <n v="0"/>
    <n v="2"/>
    <n v="0"/>
    <n v="46"/>
    <s v="S"/>
    <n v="0"/>
    <n v="4990"/>
    <n v="197"/>
    <s v="&lt; 6000 HDD"/>
    <n v="100"/>
    <n v="0"/>
    <n v="0"/>
    <s v="Yes"/>
    <n v="40"/>
    <n v="52"/>
    <n v="59.5"/>
    <n v="69.5"/>
    <n v="0"/>
    <n v="0"/>
    <n v="0"/>
    <s v="&lt; 40 Hrs/Wk"/>
    <n v="52"/>
    <b v="1"/>
    <b v="1"/>
    <b v="0"/>
    <b v="0"/>
    <b v="0"/>
    <b v="0"/>
    <b v="0"/>
    <b v="0"/>
    <b v="0"/>
    <s v="NA"/>
    <s v="NA"/>
    <s v="NA"/>
    <s v="NA"/>
    <s v="Yes"/>
    <n v="2"/>
    <n v="75"/>
    <s v="Yes"/>
    <s v="Yes"/>
    <n v="2"/>
    <n v="75"/>
    <s v="Yes"/>
    <s v="Yes"/>
    <n v="2"/>
    <n v="10"/>
    <s v="Unknown"/>
    <s v="Yes"/>
    <n v="1"/>
    <n v="100"/>
    <s v="Yes"/>
    <s v="Yes"/>
    <n v="1"/>
    <n v="100"/>
    <s v="Yes"/>
    <s v="No"/>
    <s v="NA"/>
    <s v="NA"/>
    <s v="No"/>
    <s v="No"/>
    <s v="NA"/>
    <s v="NA"/>
    <s v="Unknown"/>
    <s v="No"/>
    <s v="NA"/>
    <s v="NA"/>
    <s v="Unknown"/>
    <n v="580"/>
    <n v="580"/>
    <n v="10"/>
    <n v="11600"/>
    <n v="12"/>
    <n v="100"/>
    <n v="0"/>
    <n v="0"/>
    <n v="0"/>
    <n v="0"/>
    <n v="0"/>
    <n v="0"/>
    <n v="0"/>
    <n v="0"/>
    <n v="0"/>
    <n v="0"/>
    <n v="100"/>
    <n v="0"/>
    <n v="1392"/>
    <n v="0"/>
    <n v="100"/>
    <n v="0"/>
    <s v="P"/>
    <n v="0"/>
    <s v="Age of Building"/>
    <n v="0"/>
    <n v="0"/>
    <n v="0"/>
    <n v="100"/>
    <n v="0"/>
    <n v="0"/>
    <n v="100"/>
    <n v="0"/>
    <n v="0"/>
    <n v="9208"/>
    <n v="0"/>
    <n v="100"/>
    <n v="0"/>
    <n v="0"/>
    <b v="1"/>
    <n v="16"/>
    <n v="100"/>
    <n v="0"/>
    <n v="0"/>
    <n v="0"/>
    <n v="0.85599999999999998"/>
    <n v="0.85599999999999998"/>
    <s v="NA"/>
    <n v="0"/>
    <n v="0.16952300000000001"/>
    <n v="14885.83"/>
    <s v="NA"/>
    <n v="0"/>
    <n v="2948"/>
    <n v="9.7781219999999998"/>
    <n v="14.85402"/>
    <s v="Y"/>
    <n v="5"/>
    <n v="0"/>
    <n v="0"/>
    <n v="0"/>
    <n v="41.020560000000003"/>
    <n v="22.653459999999999"/>
    <n v="62.105719999999998"/>
    <n v="0"/>
    <n v="0"/>
    <n v="0"/>
    <n v="31.803070000000002"/>
    <n v="52.392429999999997"/>
    <n v="26.785440000000001"/>
    <n v="0"/>
    <n v="0"/>
    <n v="0"/>
    <n v="0.68257999999999996"/>
    <n v="0.243863"/>
    <n v="0.95053399999999999"/>
    <n v="0.57006199999999996"/>
    <n v="4.1547429999999999"/>
    <n v="0.88521300000000003"/>
    <n v="25.923729999999999"/>
    <n v="20.555510000000002"/>
    <n v="9.2730929999999994"/>
    <n v="0"/>
    <n v="0"/>
    <n v="0"/>
    <n v="0"/>
    <n v="0"/>
    <n v="0"/>
    <n v="100"/>
    <n v="100"/>
    <n v="100"/>
    <n v="33.942100000000003"/>
    <n v="50.054110000000001"/>
    <n v="33.942100000000003"/>
    <n v="66.057900000000004"/>
    <n v="49.945889999999999"/>
    <n v="66.057900000000004"/>
    <n v="8.7263780000000004"/>
    <n v="6.1699520000000003"/>
    <n v="8.7263780000000004"/>
    <n v="43.381999999999998"/>
    <n v="30.673069999999999"/>
    <n v="43.381999999999998"/>
    <n v="0"/>
    <n v="0"/>
    <n v="0"/>
    <n v="47.891629999999999"/>
    <n v="63.156979999999997"/>
    <n v="47.891629999999999"/>
    <n v="0"/>
    <n v="0"/>
    <n v="0"/>
    <n v="0"/>
    <n v="0"/>
    <n v="0"/>
    <n v="0"/>
    <n v="0"/>
    <n v="0"/>
    <n v="100"/>
    <n v="100"/>
    <n v="100"/>
    <n v="1.0503910000000001"/>
    <n v="2.166007"/>
    <n v="1.0503910000000001"/>
    <n v="74.775999999999996"/>
    <n v="80.681889999999996"/>
    <n v="74.775999999999996"/>
    <n v="24.17361"/>
    <n v="17.15211"/>
    <n v="24.17361"/>
    <n v="0"/>
    <n v="0"/>
    <n v="0"/>
    <s v="NA"/>
    <s v="NA"/>
    <s v="NA"/>
    <s v="NA"/>
    <s v="NA"/>
    <s v="NA"/>
    <s v="NA"/>
    <s v="NA"/>
    <s v="NA"/>
    <s v="NA"/>
    <s v="NA"/>
    <s v="NA"/>
    <n v="0"/>
    <n v="0"/>
    <n v="0"/>
    <n v="41.020560000000003"/>
    <n v="22.653459999999999"/>
    <n v="62.105719999999998"/>
    <n v="20.15091"/>
    <n v="22.313199999999998"/>
    <n v="15.334099999999999"/>
    <n v="33.3386"/>
    <n v="44.292490000000001"/>
    <n v="17.155670000000001"/>
    <n v="5.4899279999999999"/>
    <n v="10.74085"/>
    <n v="5.404509"/>
    <s v="NA"/>
    <s v="NA"/>
    <s v="NA"/>
    <s v="NA"/>
    <s v="NA"/>
    <s v="NA"/>
    <s v="NA"/>
    <s v="NA"/>
    <s v="NA"/>
    <s v="NA"/>
    <s v="NA"/>
    <s v="NA"/>
    <s v="NA"/>
    <s v="NA"/>
    <s v="NA"/>
    <b v="0"/>
    <n v="0"/>
    <b v="0"/>
    <n v="0"/>
    <b v="0"/>
    <n v="0"/>
    <b v="0"/>
    <n v="0"/>
    <b v="1"/>
    <n v="99.4636"/>
    <b v="0"/>
    <n v="0"/>
    <b v="1"/>
    <n v="0.53639999999999999"/>
    <b v="0"/>
    <n v="0"/>
    <n v="0"/>
    <n v="0"/>
    <n v="0"/>
    <n v="80.054270000000002"/>
    <n v="27.586210000000001"/>
    <n v="86.904470000000003"/>
    <n v="0"/>
    <n v="0"/>
    <n v="0"/>
    <n v="19.945730000000001"/>
    <n v="72.413790000000006"/>
    <n v="13.09553"/>
    <n v="0"/>
    <n v="0"/>
    <n v="0"/>
    <n v="0"/>
    <n v="0"/>
    <n v="0"/>
    <n v="0"/>
    <n v="0"/>
    <n v="0"/>
    <n v="19.945730000000001"/>
    <n v="72.413790000000006"/>
    <n v="13.09553"/>
    <n v="0"/>
    <n v="0"/>
    <n v="0"/>
    <n v="80.054270000000002"/>
    <n v="27.586210000000001"/>
    <n v="86.904470000000003"/>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20"/>
    <n v="10"/>
    <n v="100"/>
    <n v="0"/>
    <s v="Electric Resistance"/>
    <s v="Electricity"/>
    <s v="Natural Gas"/>
    <s v="10-19 Years"/>
    <s v="None"/>
    <s v="NA"/>
    <s v="NA"/>
    <s v="NA"/>
    <s v="NA"/>
    <s v="NA"/>
    <s v="NA"/>
    <s v="NA"/>
    <s v="NA"/>
    <s v="NA"/>
    <s v="NA"/>
    <s v="NA"/>
    <s v="DX - Air"/>
    <s v="10-19 Years"/>
    <s v="None"/>
    <s v="NA"/>
    <s v="NA"/>
    <s v="NA"/>
    <s v="NA"/>
    <s v="NA"/>
    <s v="NA"/>
    <s v="NA"/>
    <s v="NA"/>
    <b v="1"/>
    <b v="0"/>
    <b v="0"/>
    <b v="0"/>
    <b v="1"/>
    <b v="0"/>
    <b v="0"/>
    <b v="1"/>
    <b v="0"/>
    <b v="1"/>
    <b v="1"/>
    <n v="34.119999999999997"/>
    <n v="18"/>
    <n v="18"/>
    <n v="100"/>
    <n v="0"/>
    <n v="0"/>
    <n v="0"/>
    <n v="0"/>
    <n v="100"/>
    <n v="0"/>
    <n v="0"/>
    <s v="NA"/>
    <s v="NA"/>
    <s v="NA"/>
    <s v="NA"/>
    <s v="NA"/>
    <s v="NA"/>
    <s v="NA"/>
    <s v="NA"/>
    <s v="NA"/>
    <s v="NA"/>
    <s v="NA"/>
    <s v="NA"/>
    <s v="NA"/>
    <s v="NA"/>
    <s v="NA"/>
    <s v="NA"/>
    <s v="NA"/>
    <s v="NA"/>
    <s v="NA"/>
    <s v="NA"/>
    <n v="1"/>
    <n v="1"/>
    <n v="0"/>
    <n v="0"/>
    <n v="2"/>
    <n v="0"/>
    <n v="0"/>
    <b v="0"/>
    <b v="0"/>
    <b v="0"/>
    <b v="0"/>
    <b v="1"/>
    <b v="0"/>
    <n v="390"/>
    <s v="N"/>
    <s v="E"/>
    <s v="N"/>
    <s v="N"/>
    <s v="N"/>
    <s v="N"/>
    <s v="N"/>
    <s v="NA"/>
    <s v="NA"/>
    <s v="NA"/>
    <b v="0"/>
    <s v="N"/>
    <n v="0"/>
    <n v="0"/>
    <n v="0"/>
    <n v="0"/>
    <n v="0"/>
    <n v="0"/>
    <x v="3"/>
    <n v="1"/>
    <s v="N"/>
    <n v="0"/>
    <n v="0"/>
    <n v="0"/>
    <b v="0"/>
    <b v="0"/>
    <s v="None"/>
    <b v="0"/>
    <b v="0"/>
    <s v="None"/>
    <n v="0"/>
    <n v="0"/>
    <n v="0"/>
    <n v="0"/>
    <n v="0"/>
    <n v="3"/>
    <n v="0"/>
    <n v="0"/>
    <n v="0"/>
    <n v="0"/>
    <n v="17.509250000000002"/>
    <n v="17.557040000000001"/>
    <s v="actual"/>
    <n v="304485.90000000002"/>
    <n v="305316.90000000002"/>
    <n v="32608.28"/>
    <n v="24617.93"/>
    <n v="25672.46"/>
    <n v="23541.33"/>
    <n v="22360"/>
    <n v="22459.39"/>
    <n v="24951.64"/>
    <n v="27380.55"/>
    <n v="24604.29"/>
    <n v="23871.33"/>
    <n v="23410.39"/>
    <n v="29008.28"/>
    <n v="29701.1"/>
    <n v="25840.71"/>
    <n v="27121.46"/>
    <n v="24873.16"/>
    <n v="23776.12"/>
    <n v="22054.61"/>
    <n v="24125.119999999999"/>
    <n v="24285.74"/>
    <n v="22382.49"/>
    <n v="24846.68"/>
    <n v="26737.54"/>
    <n v="29572.12"/>
    <n v="8.0487000000000003E-2"/>
    <n v="8.2397999999999999E-2"/>
    <s v="actual"/>
    <n v="1399.665"/>
    <n v="1432.8979999999999"/>
    <n v="78.979410000000001"/>
    <n v="133.2414"/>
    <n v="185.1617"/>
    <n v="174.36240000000001"/>
    <n v="142.66900000000001"/>
    <n v="78.871399999999994"/>
    <n v="40.759630000000001"/>
    <n v="11.63448"/>
    <n v="73.724999999999994"/>
    <n v="182.7107"/>
    <n v="166.3998"/>
    <n v="131.1498"/>
    <n v="161.38390000000001"/>
    <n v="137.01079999999999"/>
    <n v="138.47980000000001"/>
    <n v="121.8184"/>
    <n v="107.66330000000001"/>
    <n v="90.481399999999994"/>
    <n v="84.030410000000003"/>
    <n v="84.342740000000006"/>
    <n v="90.793729999999996"/>
    <n v="118.2825"/>
    <n v="138.37190000000001"/>
    <n v="160.23869999999999"/>
  </r>
  <r>
    <x v="506"/>
    <x v="2"/>
    <s v="core"/>
    <x v="1"/>
    <x v="0"/>
    <s v="50,001+"/>
    <s v="rural"/>
    <n v="64"/>
    <n v="18.35576"/>
    <n v="958519.6"/>
    <n v="958519.6"/>
    <n v="843497.2"/>
    <n v="2000"/>
    <n v="2000"/>
    <s v="1981-2003"/>
    <s v="F"/>
    <m/>
    <s v="Elementary School"/>
    <m/>
    <s v="School"/>
    <s v="Education"/>
    <s v="K-12"/>
    <b v="0"/>
    <s v="Classroom"/>
    <n v="70"/>
    <s v="Assembly / Recreation"/>
    <n v="12"/>
    <s v="NA"/>
    <n v="0"/>
    <n v="18"/>
    <n v="0"/>
    <n v="0"/>
    <n v="52219"/>
    <n v="52219"/>
    <n v="0"/>
    <x v="2"/>
    <n v="100"/>
    <n v="0"/>
    <n v="88"/>
    <n v="88"/>
    <n v="100"/>
    <n v="0"/>
    <n v="0"/>
    <n v="1"/>
    <n v="0"/>
    <n v="53"/>
    <s v="S"/>
    <n v="0"/>
    <n v="5227"/>
    <n v="147"/>
    <s v="&lt; 6000 HDD"/>
    <n v="100"/>
    <n v="0"/>
    <n v="0"/>
    <s v="No"/>
    <n v="32.5"/>
    <n v="82.5"/>
    <n v="120"/>
    <n v="82.5"/>
    <n v="0"/>
    <n v="0"/>
    <n v="0"/>
    <s v="&lt; 40 Hrs/Wk"/>
    <n v="50"/>
    <b v="1"/>
    <b v="1"/>
    <b v="0"/>
    <b v="0"/>
    <b v="0"/>
    <b v="0"/>
    <b v="0"/>
    <b v="0"/>
    <b v="0"/>
    <s v="NA"/>
    <s v="NA"/>
    <s v="NA"/>
    <s v="NA"/>
    <s v="Yes"/>
    <n v="0"/>
    <s v="NA"/>
    <s v="No"/>
    <s v="Yes"/>
    <n v="0"/>
    <s v="NA"/>
    <s v="No"/>
    <s v="No"/>
    <s v="NA"/>
    <s v="NA"/>
    <s v="No"/>
    <s v="Yes"/>
    <n v="5"/>
    <s v="NA"/>
    <s v="No"/>
    <s v="No"/>
    <s v="NA"/>
    <s v="NA"/>
    <s v="No"/>
    <s v="No"/>
    <s v="NA"/>
    <s v="NA"/>
    <s v="No"/>
    <s v="No"/>
    <s v="NA"/>
    <s v="NA"/>
    <s v="No"/>
    <s v="No"/>
    <s v="NA"/>
    <s v="NA"/>
    <s v="No"/>
    <n v="2560"/>
    <n v="0"/>
    <n v="10"/>
    <n v="25600"/>
    <n v="35"/>
    <n v="0"/>
    <n v="0"/>
    <n v="0"/>
    <n v="100"/>
    <n v="0"/>
    <n v="0"/>
    <n v="0"/>
    <n v="0"/>
    <n v="0"/>
    <n v="100"/>
    <n v="0"/>
    <n v="0"/>
    <n v="0"/>
    <n v="8960"/>
    <n v="0"/>
    <n v="100"/>
    <n v="0"/>
    <s v="P"/>
    <n v="20.714289999999998"/>
    <s v="Age of Building"/>
    <n v="100"/>
    <n v="0"/>
    <n v="0"/>
    <n v="0"/>
    <n v="85.714290000000005"/>
    <n v="0"/>
    <n v="0"/>
    <n v="14.28571"/>
    <n v="0"/>
    <n v="56131.96"/>
    <n v="0"/>
    <n v="19"/>
    <n v="81"/>
    <n v="0"/>
    <b v="0"/>
    <n v="0"/>
    <n v="69"/>
    <n v="12"/>
    <n v="19"/>
    <n v="0"/>
    <n v="0.99227799999999999"/>
    <n v="0.99227799999999999"/>
    <s v="NA"/>
    <n v="8.8099999999999995E-4"/>
    <n v="8.7190000000000004E-2"/>
    <n v="51815.76"/>
    <s v="NA"/>
    <n v="46"/>
    <n v="4553"/>
    <n v="8.9104709999999994"/>
    <n v="8.9104709999999994"/>
    <s v="Y"/>
    <n v="50"/>
    <n v="7.8621999999999997E-2"/>
    <n v="0.342665"/>
    <n v="8.0102000000000007E-2"/>
    <n v="97.25206"/>
    <n v="96.476839999999996"/>
    <n v="99.083259999999996"/>
    <n v="0"/>
    <n v="0"/>
    <n v="0"/>
    <n v="0.59531599999999996"/>
    <n v="1.673945"/>
    <n v="0.33740300000000001"/>
    <n v="0"/>
    <n v="0"/>
    <n v="0"/>
    <n v="0"/>
    <n v="0"/>
    <n v="0"/>
    <n v="0"/>
    <n v="0"/>
    <n v="0"/>
    <n v="2.074004"/>
    <n v="1.5065500000000001"/>
    <n v="0.49923899999999999"/>
    <n v="0"/>
    <n v="0"/>
    <n v="0"/>
    <n v="0"/>
    <n v="0"/>
    <n v="0"/>
    <n v="100"/>
    <n v="100"/>
    <n v="100"/>
    <n v="0"/>
    <n v="0"/>
    <n v="0"/>
    <n v="100"/>
    <n v="100"/>
    <n v="100"/>
    <n v="0"/>
    <n v="0"/>
    <n v="0"/>
    <n v="100"/>
    <n v="100"/>
    <n v="100"/>
    <n v="0"/>
    <n v="0"/>
    <n v="0"/>
    <n v="0"/>
    <n v="0"/>
    <n v="0"/>
    <n v="0"/>
    <n v="0"/>
    <n v="0"/>
    <n v="0"/>
    <n v="0"/>
    <n v="0"/>
    <s v="NA"/>
    <s v="NA"/>
    <s v="NA"/>
    <s v="NA"/>
    <s v="NA"/>
    <s v="NA"/>
    <n v="0"/>
    <n v="0"/>
    <n v="0"/>
    <n v="11.68099"/>
    <n v="16.55461"/>
    <n v="11.68099"/>
    <n v="88.319010000000006"/>
    <n v="83.445390000000003"/>
    <n v="88.319010000000006"/>
    <n v="0"/>
    <n v="0"/>
    <n v="0"/>
    <s v="NA"/>
    <s v="NA"/>
    <s v="NA"/>
    <s v="NA"/>
    <s v="NA"/>
    <s v="NA"/>
    <s v="NA"/>
    <s v="NA"/>
    <s v="NA"/>
    <s v="NA"/>
    <s v="NA"/>
    <s v="NA"/>
    <n v="0"/>
    <n v="0"/>
    <n v="0"/>
    <n v="97.330680000000001"/>
    <n v="96.819500000000005"/>
    <n v="99.163359999999997"/>
    <n v="0"/>
    <n v="0"/>
    <n v="0"/>
    <n v="2.074004"/>
    <n v="1.5065500000000001"/>
    <n v="0.49923899999999999"/>
    <n v="0.59531599999999996"/>
    <n v="1.673945"/>
    <n v="0.33740300000000001"/>
    <s v="NA"/>
    <s v="NA"/>
    <s v="NA"/>
    <s v="NA"/>
    <s v="NA"/>
    <s v="NA"/>
    <s v="NA"/>
    <s v="NA"/>
    <s v="NA"/>
    <s v="NA"/>
    <s v="NA"/>
    <s v="NA"/>
    <s v="NA"/>
    <s v="NA"/>
    <s v="NA"/>
    <s v="NA"/>
    <s v="NA"/>
    <s v="NA"/>
    <s v="NA"/>
    <s v="NA"/>
    <s v="NA"/>
    <s v="NA"/>
    <s v="NA"/>
    <s v="NA"/>
    <s v="NA"/>
    <s v="NA"/>
    <s v="NA"/>
    <s v="NA"/>
    <s v="NA"/>
    <s v="NA"/>
    <s v="NA"/>
    <n v="0"/>
    <n v="0"/>
    <n v="0"/>
    <n v="45.464530000000003"/>
    <n v="47.36842"/>
    <n v="48.176299999999998"/>
    <n v="0"/>
    <n v="0"/>
    <n v="0"/>
    <n v="54.535469999999997"/>
    <n v="52.63158"/>
    <n v="51.823700000000002"/>
    <n v="0"/>
    <n v="0"/>
    <n v="0"/>
    <n v="0"/>
    <n v="0"/>
    <n v="0"/>
    <n v="0"/>
    <n v="0"/>
    <n v="0"/>
    <n v="0"/>
    <n v="0"/>
    <n v="0"/>
    <n v="0"/>
    <n v="0"/>
    <n v="0"/>
    <n v="54.535469999999997"/>
    <n v="52.63158"/>
    <n v="51.823700000000002"/>
    <n v="45.464530000000003"/>
    <n v="47.36842"/>
    <n v="48.176299999999998"/>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9"/>
    <n v="81"/>
    <s v="Boiler"/>
    <s v="Natural Gas"/>
    <s v="Natural Gas"/>
    <s v="10-19 Years"/>
    <s v="Heat Pump"/>
    <s v="Electricity"/>
    <s v="None"/>
    <s v="10-19 Years"/>
    <n v="2"/>
    <s v="Natural Gas"/>
    <n v="1000"/>
    <n v="5"/>
    <n v="5"/>
    <s v="SH"/>
    <s v="Y"/>
    <s v="N"/>
    <s v="Chiller"/>
    <s v="10-19 Years"/>
    <s v="DX - Air"/>
    <s v="10-19 Years"/>
    <n v="1"/>
    <n v="100"/>
    <n v="13"/>
    <n v="13"/>
    <s v="Screw"/>
    <s v="N"/>
    <s v="N"/>
    <b v="1"/>
    <b v="0"/>
    <b v="0"/>
    <b v="0"/>
    <b v="1"/>
    <b v="0"/>
    <b v="0"/>
    <b v="1"/>
    <b v="1"/>
    <b v="1"/>
    <b v="1"/>
    <n v="740.27440000000001"/>
    <n v="13"/>
    <n v="13"/>
    <n v="70.244219999999999"/>
    <n v="29.755780000000001"/>
    <n v="0"/>
    <n v="0"/>
    <n v="0"/>
    <n v="12.870150000000001"/>
    <n v="87.129850000000005"/>
    <n v="0"/>
    <s v="NA"/>
    <s v="NA"/>
    <s v="NA"/>
    <s v="NA"/>
    <s v="NA"/>
    <s v="NA"/>
    <s v="NA"/>
    <s v="NA"/>
    <s v="NA"/>
    <b v="0"/>
    <n v="0"/>
    <s v="NA"/>
    <s v="NA"/>
    <b v="1"/>
    <n v="161"/>
    <s v="CFL"/>
    <b v="0"/>
    <n v="0"/>
    <s v="NA"/>
    <s v="NA"/>
    <n v="0"/>
    <n v="0"/>
    <n v="0"/>
    <n v="0"/>
    <n v="1"/>
    <n v="0"/>
    <n v="0"/>
    <b v="0"/>
    <b v="0"/>
    <b v="0"/>
    <b v="1"/>
    <b v="0"/>
    <b v="0"/>
    <n v="1025"/>
    <s v="E"/>
    <s v="E"/>
    <s v="N"/>
    <s v="E"/>
    <s v="N"/>
    <s v="E"/>
    <s v="N"/>
    <s v="NA"/>
    <s v="NA"/>
    <s v="NA"/>
    <b v="1"/>
    <s v="S"/>
    <n v="100"/>
    <n v="1"/>
    <n v="0"/>
    <n v="0"/>
    <n v="0"/>
    <n v="0"/>
    <x v="0"/>
    <n v="0"/>
    <s v="N"/>
    <n v="0"/>
    <n v="0"/>
    <n v="0"/>
    <b v="0"/>
    <b v="0"/>
    <s v="None"/>
    <b v="0"/>
    <b v="0"/>
    <s v="None"/>
    <n v="0"/>
    <n v="5"/>
    <n v="3"/>
    <n v="3"/>
    <n v="2"/>
    <n v="0"/>
    <n v="0"/>
    <n v="0"/>
    <n v="0"/>
    <n v="0"/>
    <n v="7.8685539999999996"/>
    <n v="8.102347"/>
    <s v="actual"/>
    <n v="410888"/>
    <n v="423096.5"/>
    <n v="41408"/>
    <n v="34526.9"/>
    <n v="36220.6"/>
    <n v="33267.67"/>
    <n v="35533.58"/>
    <n v="28462.5"/>
    <n v="26748.75"/>
    <n v="30697.5"/>
    <n v="35662.5"/>
    <n v="35709.089999999997"/>
    <n v="34472.730000000003"/>
    <n v="38178.18"/>
    <n v="38168.870000000003"/>
    <n v="34081.22"/>
    <n v="37029.96"/>
    <n v="35026.379999999997"/>
    <n v="35013.519999999997"/>
    <n v="33121.97"/>
    <n v="33607"/>
    <n v="33594.550000000003"/>
    <n v="33171.760000000002"/>
    <n v="35878.6"/>
    <n v="36152.85"/>
    <n v="38249.78"/>
    <n v="0.30924099999999999"/>
    <n v="0.31148199999999998"/>
    <s v="actual"/>
    <n v="16148.24"/>
    <n v="16265.27"/>
    <n v="2886.8760000000002"/>
    <n v="1903.59"/>
    <n v="1697.9580000000001"/>
    <n v="1293.3920000000001"/>
    <n v="851.09169999999995"/>
    <n v="469.73910000000001"/>
    <n v="206.6"/>
    <n v="197.13740000000001"/>
    <n v="489.57659999999998"/>
    <n v="1447.7840000000001"/>
    <n v="1815.9849999999999"/>
    <n v="2888.5129999999999"/>
    <n v="2498.759"/>
    <n v="2059.998"/>
    <n v="1929.3040000000001"/>
    <n v="1462.537"/>
    <n v="921.08690000000001"/>
    <n v="510.33190000000002"/>
    <n v="217.8246"/>
    <n v="211.601"/>
    <n v="535.22619999999995"/>
    <n v="1353.624"/>
    <n v="2025.769"/>
    <n v="2539.212"/>
  </r>
  <r>
    <x v="507"/>
    <x v="2"/>
    <s v="core"/>
    <x v="1"/>
    <x v="0"/>
    <s v="50,001+"/>
    <s v="rural"/>
    <n v="64"/>
    <n v="18.35576"/>
    <n v="1538525"/>
    <n v="1538525"/>
    <n v="1538525"/>
    <n v="1966"/>
    <n v="1983"/>
    <s v="1981-2003"/>
    <s v="F"/>
    <m/>
    <s v="Middle School"/>
    <m/>
    <s v="School"/>
    <s v="Education"/>
    <s v="K-12"/>
    <b v="0"/>
    <s v="Classroom"/>
    <n v="60.5"/>
    <s v="Office"/>
    <n v="18.600000000000001"/>
    <s v="NA"/>
    <n v="0"/>
    <n v="20.9"/>
    <n v="0"/>
    <n v="0"/>
    <n v="83817"/>
    <n v="83817"/>
    <n v="0"/>
    <x v="2"/>
    <n v="100"/>
    <n v="0"/>
    <n v="100"/>
    <n v="100"/>
    <n v="100"/>
    <n v="0"/>
    <n v="0"/>
    <n v="1"/>
    <n v="0"/>
    <n v="66"/>
    <s v="M"/>
    <n v="6"/>
    <n v="5227"/>
    <n v="147"/>
    <s v="&lt; 6000 HDD"/>
    <n v="100"/>
    <n v="0"/>
    <n v="0"/>
    <s v="Yes"/>
    <n v="39.5"/>
    <n v="54.5"/>
    <n v="57"/>
    <n v="47"/>
    <n v="0"/>
    <n v="1"/>
    <n v="0"/>
    <s v="&lt; 40 Hrs/Wk"/>
    <n v="48"/>
    <b v="1"/>
    <b v="1"/>
    <b v="0"/>
    <b v="0"/>
    <b v="0"/>
    <b v="0"/>
    <b v="0"/>
    <b v="0"/>
    <b v="0"/>
    <s v="NA"/>
    <s v="NA"/>
    <s v="NA"/>
    <s v="NA"/>
    <s v="Yes"/>
    <n v="4"/>
    <n v="100"/>
    <s v="No"/>
    <s v="Yes"/>
    <n v="4"/>
    <n v="100"/>
    <s v="No"/>
    <s v="Yes"/>
    <n v="4"/>
    <n v="100"/>
    <s v="No"/>
    <s v="Yes"/>
    <n v="4"/>
    <n v="100"/>
    <s v="No"/>
    <s v="Yes"/>
    <n v="4"/>
    <n v="100"/>
    <s v="No"/>
    <s v="Yes"/>
    <n v="4"/>
    <n v="100"/>
    <s v="No"/>
    <s v="Yes"/>
    <n v="31"/>
    <n v="100"/>
    <s v="No"/>
    <s v="Yes"/>
    <n v="18"/>
    <n v="100"/>
    <s v="No"/>
    <n v="2100"/>
    <n v="0"/>
    <n v="10"/>
    <n v="21000"/>
    <n v="9.0500000000000007"/>
    <n v="0"/>
    <n v="0"/>
    <n v="0"/>
    <n v="19.100000000000001"/>
    <n v="0"/>
    <n v="80.900000000000006"/>
    <n v="0"/>
    <n v="0"/>
    <n v="0"/>
    <n v="100"/>
    <n v="0"/>
    <n v="0"/>
    <n v="0"/>
    <n v="1900.5"/>
    <n v="0"/>
    <n v="100"/>
    <n v="0"/>
    <s v="P"/>
    <n v="4.4099449999999996"/>
    <s v="30+ years"/>
    <n v="100"/>
    <n v="0"/>
    <n v="0"/>
    <n v="0"/>
    <n v="89.392269999999996"/>
    <n v="0"/>
    <n v="0"/>
    <n v="10.60773"/>
    <n v="0"/>
    <n v="90097.72"/>
    <n v="0"/>
    <n v="19.100000000000001"/>
    <n v="80.900000000000006"/>
    <n v="0"/>
    <b v="0"/>
    <n v="0"/>
    <n v="60"/>
    <n v="19.100000000000001"/>
    <n v="20.9"/>
    <n v="0"/>
    <n v="1.084333"/>
    <n v="1.084333"/>
    <s v="NA"/>
    <n v="1.3359999999999999E-3"/>
    <n v="8.1342999999999999E-2"/>
    <n v="90885.54"/>
    <s v="NA"/>
    <n v="112"/>
    <n v="6817.8909999999996"/>
    <s v="NA"/>
    <n v="10.34478"/>
    <s v="Y"/>
    <n v="60"/>
    <n v="11.95002"/>
    <n v="2.4657300000000002"/>
    <n v="12.21383"/>
    <n v="83.119290000000007"/>
    <n v="87.454920000000001"/>
    <n v="84.954229999999995"/>
    <n v="0"/>
    <n v="0"/>
    <n v="0"/>
    <n v="4.8712520000000001"/>
    <n v="5.6510809999999996"/>
    <n v="2.7696420000000002"/>
    <n v="0"/>
    <n v="0"/>
    <n v="0"/>
    <n v="0"/>
    <n v="0"/>
    <n v="0"/>
    <n v="5.9433E-2"/>
    <n v="4.4282690000000002"/>
    <n v="6.2302999999999997E-2"/>
    <n v="0"/>
    <n v="0"/>
    <n v="0"/>
    <n v="0"/>
    <n v="0"/>
    <n v="0"/>
    <n v="0.39716000000000001"/>
    <n v="1.124986"/>
    <n v="0.39716000000000001"/>
    <n v="99.60284"/>
    <n v="98.875010000000003"/>
    <n v="99.60284"/>
    <n v="0"/>
    <n v="0"/>
    <n v="0"/>
    <n v="100"/>
    <n v="100"/>
    <n v="100"/>
    <s v="NA"/>
    <s v="NA"/>
    <s v="NA"/>
    <s v="NA"/>
    <s v="NA"/>
    <s v="NA"/>
    <s v="NA"/>
    <s v="NA"/>
    <s v="NA"/>
    <s v="NA"/>
    <s v="NA"/>
    <s v="NA"/>
    <s v="NA"/>
    <s v="NA"/>
    <s v="NA"/>
    <s v="NA"/>
    <s v="NA"/>
    <s v="NA"/>
    <s v="NA"/>
    <s v="NA"/>
    <s v="NA"/>
    <s v="NA"/>
    <s v="NA"/>
    <s v="NA"/>
    <n v="0.94799299999999997"/>
    <n v="2.343953"/>
    <n v="0.94799299999999997"/>
    <n v="60.066160000000004"/>
    <n v="68.605699999999999"/>
    <n v="60.066160000000004"/>
    <n v="34.456919999999997"/>
    <n v="26.237079999999999"/>
    <n v="34.456919999999997"/>
    <n v="4.5289200000000003"/>
    <n v="2.813272"/>
    <n v="4.5289200000000003"/>
    <s v="NA"/>
    <s v="NA"/>
    <s v="NA"/>
    <s v="NA"/>
    <s v="NA"/>
    <s v="NA"/>
    <s v="NA"/>
    <s v="NA"/>
    <s v="NA"/>
    <s v="NA"/>
    <s v="NA"/>
    <s v="NA"/>
    <n v="0"/>
    <n v="0"/>
    <n v="0"/>
    <n v="95.069310000000002"/>
    <n v="89.920649999999995"/>
    <n v="97.168059999999997"/>
    <n v="2.1175920000000001"/>
    <n v="4.5057919999999996"/>
    <n v="1.203997"/>
    <n v="0"/>
    <n v="0"/>
    <n v="0"/>
    <n v="2.8130929999999998"/>
    <n v="5.5735590000000004"/>
    <n v="1.627948"/>
    <s v="NA"/>
    <s v="NA"/>
    <s v="NA"/>
    <s v="NA"/>
    <s v="NA"/>
    <s v="NA"/>
    <s v="NA"/>
    <s v="NA"/>
    <s v="NA"/>
    <s v="NA"/>
    <s v="NA"/>
    <s v="NA"/>
    <s v="NA"/>
    <s v="NA"/>
    <s v="NA"/>
    <s v="NA"/>
    <s v="NA"/>
    <s v="NA"/>
    <s v="NA"/>
    <s v="NA"/>
    <s v="NA"/>
    <s v="NA"/>
    <s v="NA"/>
    <s v="NA"/>
    <s v="NA"/>
    <s v="NA"/>
    <s v="NA"/>
    <s v="NA"/>
    <s v="NA"/>
    <s v="NA"/>
    <s v="NA"/>
    <n v="38.310969999999998"/>
    <n v="82.758619999999993"/>
    <n v="27.304690000000001"/>
    <n v="61.689030000000002"/>
    <n v="17.241379999999999"/>
    <n v="72.695310000000006"/>
    <n v="0"/>
    <n v="0"/>
    <n v="0"/>
    <n v="0"/>
    <n v="0"/>
    <n v="0"/>
    <n v="0"/>
    <n v="0"/>
    <n v="0"/>
    <n v="0"/>
    <n v="0"/>
    <n v="0"/>
    <n v="0"/>
    <n v="0"/>
    <n v="0"/>
    <n v="38.310969999999998"/>
    <n v="82.758619999999993"/>
    <n v="27.304690000000001"/>
    <n v="0"/>
    <n v="0"/>
    <n v="0"/>
    <n v="61.689030000000002"/>
    <n v="17.241379999999999"/>
    <n v="72.695310000000006"/>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Constant Volume"/>
    <s v="A"/>
    <s v="N"/>
    <n v="7.5"/>
    <s v="NA"/>
    <n v="10.298159999999999"/>
    <n v="89.701840000000004"/>
    <s v="Boiler"/>
    <s v="Natural Gas"/>
    <s v="Natural Gas"/>
    <s v="0-4 Years"/>
    <s v="Boiler"/>
    <s v="Natural Gas"/>
    <s v="Natural Gas"/>
    <s v="0-4 Years"/>
    <n v="2"/>
    <s v="Natural Gas"/>
    <n v="2000"/>
    <n v="4"/>
    <n v="4"/>
    <s v="SH"/>
    <s v="Y"/>
    <s v="N"/>
    <s v="Chiller"/>
    <s v="0-4 Years"/>
    <s v="Chiller"/>
    <s v="0-4 Years"/>
    <n v="2"/>
    <n v="85"/>
    <n v="4"/>
    <n v="4"/>
    <s v="Screw"/>
    <s v="Y"/>
    <s v="N"/>
    <b v="1"/>
    <b v="0"/>
    <b v="0"/>
    <b v="0"/>
    <b v="1"/>
    <b v="0"/>
    <b v="0"/>
    <b v="1"/>
    <b v="1"/>
    <b v="1"/>
    <b v="1"/>
    <n v="622.83199999999999"/>
    <n v="4"/>
    <n v="4"/>
    <n v="100"/>
    <n v="0"/>
    <n v="0"/>
    <n v="0"/>
    <n v="0"/>
    <n v="19.721530000000001"/>
    <n v="80.278469999999999"/>
    <n v="0"/>
    <s v="NA"/>
    <s v="NA"/>
    <s v="NA"/>
    <s v="NA"/>
    <s v="NA"/>
    <s v="NA"/>
    <s v="NA"/>
    <s v="NA"/>
    <s v="NA"/>
    <b v="0"/>
    <n v="0"/>
    <s v="NA"/>
    <s v="NA"/>
    <b v="1"/>
    <n v="193"/>
    <s v="T5"/>
    <b v="0"/>
    <n v="0"/>
    <s v="NA"/>
    <s v="NA"/>
    <n v="1"/>
    <n v="0"/>
    <n v="1"/>
    <n v="0"/>
    <n v="0"/>
    <n v="0"/>
    <n v="0"/>
    <b v="0"/>
    <b v="0"/>
    <b v="0"/>
    <b v="1"/>
    <b v="0"/>
    <b v="0"/>
    <n v="1354"/>
    <s v="N"/>
    <s v="E"/>
    <s v="N"/>
    <s v="N"/>
    <s v="E"/>
    <s v="E"/>
    <s v="N"/>
    <s v="NA"/>
    <s v="NA"/>
    <s v="NA"/>
    <b v="1"/>
    <s v="S"/>
    <n v="100"/>
    <n v="1"/>
    <n v="0"/>
    <n v="0"/>
    <n v="0"/>
    <n v="0"/>
    <x v="3"/>
    <s v="NA"/>
    <s v="N"/>
    <n v="0"/>
    <n v="0"/>
    <n v="0"/>
    <b v="0"/>
    <b v="0"/>
    <s v="None"/>
    <b v="0"/>
    <b v="0"/>
    <s v="None"/>
    <n v="0"/>
    <n v="0"/>
    <n v="0"/>
    <n v="0"/>
    <n v="0"/>
    <n v="0"/>
    <n v="0"/>
    <n v="0"/>
    <n v="0"/>
    <n v="0"/>
    <n v="11.767060000000001"/>
    <n v="12.07691"/>
    <s v="actual"/>
    <n v="986280"/>
    <n v="1012250"/>
    <n v="96480"/>
    <n v="79944.83"/>
    <n v="87230.17"/>
    <n v="78618.100000000006"/>
    <n v="90300.65"/>
    <n v="74812.5"/>
    <n v="72093.75"/>
    <n v="73725"/>
    <n v="88875"/>
    <n v="79400"/>
    <n v="78000"/>
    <n v="86800"/>
    <n v="87579.25"/>
    <n v="78820.52"/>
    <n v="86760.05"/>
    <n v="83379.399999999994"/>
    <n v="85309.68"/>
    <n v="82009.61"/>
    <n v="84298"/>
    <n v="84289.05"/>
    <n v="82045.42"/>
    <n v="85931.91"/>
    <n v="84189.64"/>
    <n v="87637.440000000002"/>
    <n v="0.39981800000000001"/>
    <n v="0.44637100000000002"/>
    <s v="actual"/>
    <n v="33511.51"/>
    <n v="37413.449999999997"/>
    <n v="6513.6369999999997"/>
    <n v="4317.8779999999997"/>
    <n v="3852.5929999999998"/>
    <n v="2961.4989999999998"/>
    <n v="1281.4010000000001"/>
    <n v="654.63750000000005"/>
    <n v="526.44529999999997"/>
    <n v="290.49959999999999"/>
    <n v="720.15840000000003"/>
    <n v="2508.114"/>
    <n v="3664.1480000000001"/>
    <n v="6220.5039999999999"/>
    <n v="5747.6559999999999"/>
    <n v="4738.4160000000002"/>
    <n v="4437.7920000000004"/>
    <n v="3364.1320000000001"/>
    <n v="2118.6880000000001"/>
    <n v="1173.8679999999999"/>
    <n v="501.041"/>
    <n v="486.72559999999999"/>
    <n v="1231.1289999999999"/>
    <n v="3113.6120000000001"/>
    <n v="4659.6809999999996"/>
    <n v="5840.7070000000003"/>
  </r>
  <r>
    <x v="508"/>
    <x v="2"/>
    <s v="core"/>
    <x v="1"/>
    <x v="0"/>
    <s v="&lt;50,001"/>
    <s v="rural"/>
    <n v="63"/>
    <n v="87.243549999999999"/>
    <n v="4288457"/>
    <n v="4288457"/>
    <n v="4288457"/>
    <n v="1969"/>
    <n v="1998"/>
    <s v="1981-2003"/>
    <s v="F"/>
    <m/>
    <s v="Elementary School"/>
    <m/>
    <s v="School"/>
    <s v="Education"/>
    <s v="K-12"/>
    <b v="0"/>
    <s v="Classroom"/>
    <n v="63"/>
    <s v="NA"/>
    <n v="0"/>
    <s v="NA"/>
    <n v="0"/>
    <n v="37"/>
    <n v="0"/>
    <n v="0"/>
    <n v="49155"/>
    <n v="49155"/>
    <n v="0"/>
    <x v="1"/>
    <n v="100"/>
    <n v="0"/>
    <n v="100"/>
    <n v="100"/>
    <n v="100"/>
    <n v="0"/>
    <n v="0"/>
    <n v="1"/>
    <n v="0"/>
    <n v="83"/>
    <s v="M"/>
    <n v="9"/>
    <n v="5227"/>
    <n v="147"/>
    <s v="&lt; 6000 HDD"/>
    <n v="100"/>
    <n v="0"/>
    <n v="0"/>
    <s v="No"/>
    <n v="40"/>
    <n v="72.400000000000006"/>
    <n v="52.15"/>
    <n v="54.8"/>
    <n v="0"/>
    <n v="0"/>
    <n v="0"/>
    <s v="&lt; 40 Hrs/Wk"/>
    <n v="50.1"/>
    <b v="1"/>
    <b v="1"/>
    <b v="0"/>
    <b v="0"/>
    <b v="0"/>
    <b v="0"/>
    <b v="0"/>
    <b v="0"/>
    <b v="0"/>
    <s v="NA"/>
    <s v="NA"/>
    <s v="NA"/>
    <s v="NA"/>
    <s v="Yes"/>
    <n v="15"/>
    <n v="100"/>
    <s v="No"/>
    <s v="Yes"/>
    <n v="15"/>
    <n v="100"/>
    <s v="No"/>
    <s v="Yes"/>
    <n v="15"/>
    <n v="100"/>
    <s v="No"/>
    <s v="Yes"/>
    <n v="15"/>
    <n v="100"/>
    <s v="No"/>
    <s v="Yes"/>
    <n v="15"/>
    <n v="100"/>
    <s v="No"/>
    <s v="Yes"/>
    <n v="15"/>
    <n v="100"/>
    <s v="No"/>
    <s v="No"/>
    <s v="NA"/>
    <s v="NA"/>
    <s v="No"/>
    <s v="Yes"/>
    <n v="15"/>
    <n v="100"/>
    <s v="No"/>
    <n v="1170"/>
    <n v="0"/>
    <n v="15"/>
    <n v="17550"/>
    <n v="17.149999999999999"/>
    <n v="0"/>
    <n v="0"/>
    <n v="0"/>
    <n v="19"/>
    <n v="0"/>
    <n v="81"/>
    <n v="0"/>
    <n v="0"/>
    <n v="81"/>
    <n v="19"/>
    <n v="0"/>
    <n v="0"/>
    <n v="0"/>
    <n v="3009.8249999999998"/>
    <n v="0"/>
    <n v="100"/>
    <n v="0"/>
    <s v="P"/>
    <n v="26.384840000000001"/>
    <s v="20-30 years"/>
    <n v="0"/>
    <n v="0"/>
    <n v="0"/>
    <n v="100"/>
    <n v="94.460639999999998"/>
    <n v="0"/>
    <n v="0"/>
    <n v="5.539358"/>
    <n v="0"/>
    <n v="59697.53"/>
    <n v="81"/>
    <n v="19"/>
    <n v="0"/>
    <n v="0"/>
    <b v="1"/>
    <n v="160"/>
    <n v="81"/>
    <n v="19"/>
    <n v="0"/>
    <n v="0"/>
    <n v="0.84155500000000005"/>
    <n v="0.84155500000000005"/>
    <s v="NA"/>
    <n v="6.5100000000000002E-3"/>
    <n v="7.6696E-2"/>
    <n v="41366.620000000003"/>
    <s v="NA"/>
    <n v="320"/>
    <n v="3770"/>
    <s v="NA"/>
    <n v="8.7689229999999991"/>
    <s v="Y"/>
    <n v="80"/>
    <n v="0"/>
    <n v="0"/>
    <n v="0"/>
    <n v="96.615819999999999"/>
    <n v="93.762060000000005"/>
    <n v="98.076679999999996"/>
    <n v="0"/>
    <n v="0"/>
    <n v="0"/>
    <n v="3.358419"/>
    <n v="4.5225070000000001"/>
    <n v="1.8964970000000001"/>
    <n v="0"/>
    <n v="0"/>
    <n v="0"/>
    <n v="0"/>
    <n v="0"/>
    <n v="0"/>
    <n v="2.5762E-2"/>
    <n v="1.7154339999999999"/>
    <n v="2.6821999999999999E-2"/>
    <n v="0"/>
    <n v="0"/>
    <n v="0"/>
    <n v="0"/>
    <n v="0"/>
    <n v="0"/>
    <n v="0"/>
    <n v="0"/>
    <n v="0"/>
    <n v="100"/>
    <n v="100"/>
    <n v="100"/>
    <n v="0"/>
    <n v="0"/>
    <n v="0"/>
    <n v="100"/>
    <n v="100"/>
    <n v="100"/>
    <s v="NA"/>
    <s v="NA"/>
    <s v="NA"/>
    <s v="NA"/>
    <s v="NA"/>
    <s v="NA"/>
    <s v="NA"/>
    <s v="NA"/>
    <s v="NA"/>
    <s v="NA"/>
    <s v="NA"/>
    <s v="NA"/>
    <s v="NA"/>
    <s v="NA"/>
    <s v="NA"/>
    <s v="NA"/>
    <s v="NA"/>
    <s v="NA"/>
    <s v="NA"/>
    <s v="NA"/>
    <s v="NA"/>
    <s v="NA"/>
    <s v="NA"/>
    <s v="NA"/>
    <n v="0"/>
    <n v="0"/>
    <n v="0"/>
    <n v="74.555279999999996"/>
    <n v="82.428920000000005"/>
    <n v="74.555279999999996"/>
    <n v="16.601870000000002"/>
    <n v="12.24872"/>
    <n v="16.601870000000002"/>
    <n v="8.8428500000000003"/>
    <n v="5.3223589999999996"/>
    <n v="8.8428500000000003"/>
    <s v="NA"/>
    <s v="NA"/>
    <s v="NA"/>
    <s v="NA"/>
    <s v="NA"/>
    <s v="NA"/>
    <s v="NA"/>
    <s v="NA"/>
    <s v="NA"/>
    <s v="NA"/>
    <s v="NA"/>
    <s v="NA"/>
    <n v="0"/>
    <n v="0"/>
    <n v="0"/>
    <n v="96.615819999999999"/>
    <n v="93.762060000000005"/>
    <n v="98.076679999999996"/>
    <n v="3.358419"/>
    <n v="4.5225070000000001"/>
    <n v="1.8964970000000001"/>
    <n v="0"/>
    <n v="0"/>
    <n v="0"/>
    <n v="2.5762E-2"/>
    <n v="1.7154339999999999"/>
    <n v="2.6821999999999999E-2"/>
    <s v="NA"/>
    <s v="NA"/>
    <s v="NA"/>
    <s v="NA"/>
    <s v="NA"/>
    <s v="NA"/>
    <s v="NA"/>
    <s v="NA"/>
    <s v="NA"/>
    <s v="NA"/>
    <s v="NA"/>
    <s v="NA"/>
    <s v="NA"/>
    <s v="NA"/>
    <s v="NA"/>
    <s v="NA"/>
    <s v="NA"/>
    <s v="NA"/>
    <s v="NA"/>
    <s v="NA"/>
    <s v="NA"/>
    <s v="NA"/>
    <s v="NA"/>
    <s v="NA"/>
    <s v="NA"/>
    <s v="NA"/>
    <s v="NA"/>
    <s v="NA"/>
    <s v="NA"/>
    <s v="NA"/>
    <s v="NA"/>
    <n v="0"/>
    <n v="0"/>
    <n v="0"/>
    <n v="49.867370000000001"/>
    <n v="32.25806"/>
    <n v="49.867370000000001"/>
    <n v="0"/>
    <n v="0"/>
    <n v="0"/>
    <n v="50.132629999999999"/>
    <n v="67.74194"/>
    <n v="50.132629999999999"/>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Other"/>
    <s v="none"/>
    <s v="None"/>
    <s v="A"/>
    <s v="N"/>
    <n v="40"/>
    <n v="15"/>
    <n v="19"/>
    <n v="81"/>
    <s v="Furnace"/>
    <s v="Natural Gas"/>
    <s v="None"/>
    <s v="10-19 Years"/>
    <s v="Furnace"/>
    <s v="Natural Gas"/>
    <s v="None"/>
    <s v="10-19 Years"/>
    <s v="NA"/>
    <s v="NA"/>
    <s v="NA"/>
    <s v="NA"/>
    <s v="NA"/>
    <s v="NA"/>
    <s v="NA"/>
    <s v="NA"/>
    <s v="DX - Air"/>
    <s v="10-19 Years"/>
    <s v="DX - Air"/>
    <s v="10-19 Years"/>
    <s v="NA"/>
    <s v="NA"/>
    <s v="NA"/>
    <s v="NA"/>
    <s v="NA"/>
    <s v="NA"/>
    <s v="NA"/>
    <b v="1"/>
    <b v="0"/>
    <b v="0"/>
    <b v="0"/>
    <b v="1"/>
    <b v="0"/>
    <b v="0"/>
    <b v="1"/>
    <b v="1"/>
    <b v="1"/>
    <b v="1"/>
    <n v="480"/>
    <n v="16"/>
    <n v="16"/>
    <n v="100"/>
    <n v="0"/>
    <n v="0"/>
    <n v="0"/>
    <n v="0"/>
    <n v="0"/>
    <n v="100"/>
    <n v="0"/>
    <s v="NA"/>
    <s v="NA"/>
    <s v="NA"/>
    <s v="NA"/>
    <s v="NA"/>
    <s v="NA"/>
    <s v="NA"/>
    <s v="NA"/>
    <s v="NA"/>
    <b v="0"/>
    <n v="0"/>
    <s v="NA"/>
    <s v="NA"/>
    <b v="1"/>
    <n v="135"/>
    <s v="T12"/>
    <b v="0"/>
    <n v="0"/>
    <s v="NA"/>
    <s v="NA"/>
    <n v="1"/>
    <n v="0"/>
    <n v="0"/>
    <n v="0"/>
    <n v="0"/>
    <n v="0"/>
    <n v="0"/>
    <b v="0"/>
    <b v="0"/>
    <b v="1"/>
    <b v="0"/>
    <b v="0"/>
    <b v="0"/>
    <n v="922"/>
    <s v="E"/>
    <s v="E"/>
    <s v="N"/>
    <s v="N"/>
    <s v="N"/>
    <s v="G"/>
    <s v="G"/>
    <s v="NA"/>
    <s v="NA"/>
    <s v="NA"/>
    <b v="0"/>
    <s v="N"/>
    <n v="0"/>
    <n v="1"/>
    <n v="0"/>
    <n v="0"/>
    <n v="0"/>
    <n v="0"/>
    <x v="0"/>
    <n v="0"/>
    <s v="N"/>
    <n v="0"/>
    <n v="0"/>
    <n v="0"/>
    <b v="0"/>
    <b v="0"/>
    <s v="None"/>
    <b v="0"/>
    <b v="0"/>
    <s v="None"/>
    <n v="0"/>
    <n v="30"/>
    <n v="6"/>
    <n v="5"/>
    <n v="11"/>
    <n v="32"/>
    <n v="0"/>
    <n v="0"/>
    <n v="0"/>
    <n v="0"/>
    <n v="7.905767"/>
    <n v="8.1602530000000009"/>
    <s v="actual"/>
    <n v="388608"/>
    <n v="401117.2"/>
    <n v="41688"/>
    <n v="33484.14"/>
    <n v="35170.86"/>
    <n v="33779.480000000003"/>
    <n v="31980.52"/>
    <n v="25650"/>
    <n v="21735"/>
    <n v="25170"/>
    <n v="31950"/>
    <n v="35236.36"/>
    <n v="34690.910000000003"/>
    <n v="38072.730000000003"/>
    <n v="38472.44"/>
    <n v="33972.86"/>
    <n v="36227.42"/>
    <n v="33463.96"/>
    <n v="32252.61"/>
    <n v="29709.98"/>
    <n v="29480.06"/>
    <n v="29455.53"/>
    <n v="29808.12"/>
    <n v="33957.85"/>
    <n v="35684.449999999997"/>
    <n v="38631.93"/>
    <n v="0.50264500000000001"/>
    <n v="0.48880499999999999"/>
    <s v="actual"/>
    <n v="24707.53"/>
    <n v="24027.22"/>
    <n v="3589.5329999999999"/>
    <n v="2654.2069999999999"/>
    <n v="2695.4180000000001"/>
    <n v="2459.7199999999998"/>
    <n v="1291.499"/>
    <n v="835.3125"/>
    <n v="699.84379999999999"/>
    <n v="603.625"/>
    <n v="909.375"/>
    <n v="2428.4549999999999"/>
    <n v="2743.636"/>
    <n v="3796.9090000000001"/>
    <n v="3407.5189999999998"/>
    <n v="2836.8310000000001"/>
    <n v="2710.89"/>
    <n v="2128.569"/>
    <n v="1477.5139999999999"/>
    <n v="963.71379999999999"/>
    <n v="617.19629999999995"/>
    <n v="609.58280000000002"/>
    <n v="994.16750000000002"/>
    <n v="2006.6469999999999"/>
    <n v="2817.5839999999998"/>
    <n v="3457.0059999999999"/>
  </r>
  <r>
    <x v="509"/>
    <x v="2"/>
    <s v="core"/>
    <x v="7"/>
    <x v="0"/>
    <s v="&lt;20,001"/>
    <s v="urban"/>
    <n v="81"/>
    <n v="111.0321"/>
    <n v="15690162"/>
    <n v="166548.1"/>
    <n v="166548.1"/>
    <n v="1981"/>
    <n v="1981"/>
    <s v="1981-2003"/>
    <s v="F"/>
    <s v="Parking Garage/Retail"/>
    <s v="Other"/>
    <s v="Parking Garage/Retail"/>
    <s v="Other"/>
    <s v="Other"/>
    <s v="Other"/>
    <b v="0"/>
    <s v="Sales"/>
    <n v="100"/>
    <s v="Other"/>
    <n v="0"/>
    <s v="NA"/>
    <n v="0"/>
    <n v="0"/>
    <n v="0"/>
    <n v="98.938519999999997"/>
    <n v="141312"/>
    <n v="1500"/>
    <n v="139812"/>
    <x v="4"/>
    <n v="100"/>
    <n v="0"/>
    <n v="100"/>
    <n v="100"/>
    <n v="100"/>
    <n v="0"/>
    <n v="0"/>
    <n v="7"/>
    <n v="1"/>
    <n v="0"/>
    <s v="S"/>
    <n v="0"/>
    <n v="4615"/>
    <n v="192"/>
    <s v="&lt; 6000 HDD"/>
    <n v="99"/>
    <n v="1"/>
    <n v="2"/>
    <s v="No"/>
    <n v="54"/>
    <n v="54"/>
    <n v="54"/>
    <n v="54"/>
    <n v="1"/>
    <n v="1"/>
    <n v="0"/>
    <s v="50-59 Hrs/Wk"/>
    <n v="52"/>
    <b v="1"/>
    <b v="0"/>
    <b v="0"/>
    <b v="0"/>
    <b v="0"/>
    <b v="0"/>
    <b v="0"/>
    <b v="0"/>
    <b v="0"/>
    <s v="NA"/>
    <s v="NA"/>
    <s v="NA"/>
    <s v="NA"/>
    <s v="Yes"/>
    <n v="5"/>
    <n v="75"/>
    <s v="Unknown"/>
    <s v="Yes"/>
    <n v="5"/>
    <n v="75"/>
    <s v="Unknown"/>
    <s v="No"/>
    <s v="NA"/>
    <s v="NA"/>
    <s v="Unknown"/>
    <s v="Yes"/>
    <s v="NA"/>
    <n v="100"/>
    <s v="Unknown"/>
    <s v="Yes"/>
    <s v="NA"/>
    <n v="100"/>
    <s v="Unknown"/>
    <s v="No"/>
    <s v="NA"/>
    <s v="NA"/>
    <s v="Unknown"/>
    <s v="No"/>
    <s v="NA"/>
    <s v="NA"/>
    <s v="Unknown"/>
    <s v="Unknown"/>
    <s v="NA"/>
    <s v="NA"/>
    <s v="Unknown"/>
    <n v="568"/>
    <n v="568"/>
    <n v="8"/>
    <n v="31808"/>
    <n v="35"/>
    <n v="0"/>
    <n v="100"/>
    <n v="0"/>
    <n v="0"/>
    <n v="0"/>
    <n v="0"/>
    <n v="0"/>
    <n v="0"/>
    <n v="0"/>
    <n v="100"/>
    <n v="0"/>
    <n v="0"/>
    <n v="0"/>
    <n v="11132.8"/>
    <n v="0"/>
    <n v="100"/>
    <n v="0"/>
    <s v="P"/>
    <n v="0"/>
    <s v="Unknown"/>
    <n v="100"/>
    <n v="0"/>
    <n v="0"/>
    <n v="0"/>
    <n v="100"/>
    <n v="0"/>
    <n v="0"/>
    <n v="0"/>
    <n v="0"/>
    <n v="1500"/>
    <n v="100"/>
    <n v="0"/>
    <n v="0"/>
    <n v="0"/>
    <b v="0"/>
    <n v="0"/>
    <n v="100"/>
    <n v="0"/>
    <n v="0"/>
    <n v="0"/>
    <n v="2.125"/>
    <n v="0.134245"/>
    <n v="0.112887"/>
    <n v="0"/>
    <n v="0"/>
    <n v="3187.5"/>
    <n v="15783"/>
    <n v="0"/>
    <n v="0"/>
    <n v="7.7176470000000004"/>
    <n v="8"/>
    <s v="N"/>
    <n v="0"/>
    <n v="0"/>
    <n v="0"/>
    <n v="0"/>
    <n v="0"/>
    <n v="0"/>
    <n v="0"/>
    <n v="0"/>
    <n v="0"/>
    <n v="0"/>
    <n v="15.294119999999999"/>
    <n v="28.88889"/>
    <n v="29.830570000000002"/>
    <n v="0"/>
    <n v="0"/>
    <n v="0"/>
    <n v="0"/>
    <n v="0"/>
    <n v="0"/>
    <n v="0"/>
    <n v="0"/>
    <n v="0"/>
    <n v="84.705879999999993"/>
    <n v="71.111109999999996"/>
    <n v="70.169430000000006"/>
    <n v="0"/>
    <n v="0"/>
    <n v="0"/>
    <s v="NA"/>
    <s v="NA"/>
    <s v="NA"/>
    <s v="NA"/>
    <s v="NA"/>
    <s v="NA"/>
    <n v="30.76923"/>
    <n v="30.76923"/>
    <n v="30.76923"/>
    <n v="69.230770000000007"/>
    <n v="69.230770000000007"/>
    <n v="69.230770000000007"/>
    <n v="0"/>
    <n v="0"/>
    <n v="0"/>
    <n v="11.11111"/>
    <n v="6.25"/>
    <n v="11.11111"/>
    <n v="0"/>
    <n v="0"/>
    <n v="0"/>
    <n v="88.888890000000004"/>
    <n v="93.75"/>
    <n v="88.888890000000004"/>
    <n v="0"/>
    <n v="0"/>
    <n v="0"/>
    <n v="0"/>
    <n v="0"/>
    <n v="0"/>
    <s v="NA"/>
    <s v="NA"/>
    <s v="NA"/>
    <s v="NA"/>
    <s v="NA"/>
    <s v="NA"/>
    <s v="NA"/>
    <s v="NA"/>
    <s v="NA"/>
    <s v="NA"/>
    <s v="NA"/>
    <s v="NA"/>
    <s v="NA"/>
    <s v="NA"/>
    <s v="NA"/>
    <s v="NA"/>
    <s v="NA"/>
    <s v="NA"/>
    <s v="NA"/>
    <s v="NA"/>
    <s v="NA"/>
    <s v="NA"/>
    <s v="NA"/>
    <s v="NA"/>
    <s v="NA"/>
    <s v="NA"/>
    <s v="NA"/>
    <s v="NA"/>
    <s v="NA"/>
    <s v="NA"/>
    <n v="0"/>
    <n v="0"/>
    <n v="0"/>
    <n v="0"/>
    <n v="0"/>
    <n v="0"/>
    <n v="38.823529999999998"/>
    <n v="40"/>
    <n v="44.041739999999997"/>
    <n v="47.058819999999997"/>
    <n v="46.666670000000003"/>
    <n v="38.983020000000003"/>
    <n v="14.117649999999999"/>
    <n v="13.33333"/>
    <n v="16.97523999999999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0"/>
    <n v="0"/>
    <n v="0"/>
    <n v="0"/>
    <n v="0"/>
    <n v="0"/>
    <n v="0"/>
    <n v="0"/>
    <n v="0"/>
    <n v="0"/>
    <n v="0"/>
    <n v="0"/>
    <s v="NA"/>
    <s v="NA"/>
    <s v="NA"/>
    <s v="NA"/>
    <s v="NA"/>
    <s v="NA"/>
    <s v="NA"/>
    <s v="NA"/>
    <s v="NA"/>
    <s v="NA"/>
    <s v="SZ Ducted"/>
    <s v="none"/>
    <s v="Constant Volume"/>
    <s v="A"/>
    <s v="N"/>
    <s v="NA"/>
    <s v="NA"/>
    <n v="100"/>
    <n v="0"/>
    <s v="Electric Resistance"/>
    <s v="Electricity"/>
    <s v="None"/>
    <s v="NA"/>
    <s v="None"/>
    <s v="NA"/>
    <s v="NA"/>
    <s v="NA"/>
    <s v="NA"/>
    <s v="NA"/>
    <s v="NA"/>
    <s v="NA"/>
    <s v="NA"/>
    <s v="NA"/>
    <s v="NA"/>
    <s v="NA"/>
    <s v="DX - Air"/>
    <s v="NA"/>
    <s v="None"/>
    <s v="NA"/>
    <s v="NA"/>
    <s v="NA"/>
    <s v="NA"/>
    <s v="NA"/>
    <s v="NA"/>
    <s v="NA"/>
    <s v="NA"/>
    <b v="0"/>
    <b v="0"/>
    <b v="0"/>
    <b v="0"/>
    <b v="1"/>
    <b v="0"/>
    <b v="0"/>
    <b v="1"/>
    <b v="0"/>
    <b v="1"/>
    <b v="1"/>
    <n v="30.707999999999998"/>
    <n v="8"/>
    <n v="8"/>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0"/>
    <n v="0"/>
    <n v="0"/>
    <n v="0"/>
    <n v="1"/>
    <n v="0"/>
    <n v="0"/>
    <n v="0"/>
    <n v="0"/>
    <n v="16.283539999999999"/>
    <n v="422.01639999999998"/>
    <s v="model"/>
    <n v="24425.31"/>
    <n v="633024.6999999999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510"/>
    <x v="0"/>
    <s v="core"/>
    <x v="11"/>
    <x v="1"/>
    <s v="&lt;5,001"/>
    <s v="rural"/>
    <n v="15"/>
    <n v="86.201499999999996"/>
    <n v="383424.3"/>
    <n v="291402.40000000002"/>
    <n v="291402.40000000002"/>
    <n v="2009"/>
    <n v="2009"/>
    <s v="2004-2013"/>
    <s v="F"/>
    <m/>
    <s v="Gas Station With A Convenience Store"/>
    <m/>
    <s v="Grocery"/>
    <s v="Food Sales"/>
    <s v="MiniMart"/>
    <b v="0"/>
    <s v="Sales"/>
    <n v="52"/>
    <s v="Other"/>
    <n v="24"/>
    <s v="Storage - Low Bay"/>
    <n v="7"/>
    <n v="17"/>
    <n v="0"/>
    <n v="0"/>
    <n v="4448"/>
    <n v="4448"/>
    <n v="0"/>
    <x v="4"/>
    <n v="76"/>
    <n v="0"/>
    <n v="0"/>
    <n v="76"/>
    <n v="0"/>
    <n v="24"/>
    <n v="0"/>
    <n v="1"/>
    <n v="0"/>
    <n v="12"/>
    <s v="S"/>
    <n v="0"/>
    <n v="4735"/>
    <n v="418"/>
    <s v="&lt; 6000 HDD"/>
    <n v="100"/>
    <n v="0"/>
    <n v="0"/>
    <s v="No"/>
    <n v="132"/>
    <n v="132"/>
    <n v="132"/>
    <n v="132"/>
    <n v="1"/>
    <n v="1"/>
    <n v="0"/>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400"/>
    <n v="0"/>
    <n v="14"/>
    <n v="5600"/>
    <n v="40"/>
    <n v="0"/>
    <n v="0"/>
    <n v="100"/>
    <n v="0"/>
    <n v="0"/>
    <n v="0"/>
    <n v="0"/>
    <n v="0"/>
    <n v="0"/>
    <n v="0"/>
    <n v="100"/>
    <n v="0"/>
    <n v="0"/>
    <n v="2240"/>
    <n v="0"/>
    <n v="100"/>
    <n v="0"/>
    <s v="P"/>
    <n v="0"/>
    <s v="Age of Building"/>
    <n v="0"/>
    <n v="0"/>
    <n v="100"/>
    <n v="0"/>
    <n v="0"/>
    <n v="0"/>
    <n v="0"/>
    <n v="100"/>
    <n v="0"/>
    <n v="4000"/>
    <n v="100"/>
    <n v="0"/>
    <n v="0"/>
    <n v="0"/>
    <b v="0"/>
    <n v="0"/>
    <n v="100"/>
    <n v="0"/>
    <n v="0"/>
    <n v="0"/>
    <n v="1.2336339999999999"/>
    <n v="1.2336339999999999"/>
    <s v="NA"/>
    <n v="0.62904700000000002"/>
    <n v="0.144953"/>
    <n v="5487.2030000000004"/>
    <s v="NA"/>
    <n v="2798"/>
    <n v="644.74929999999995"/>
    <n v="10.366720000000001"/>
    <n v="10.553890000000001"/>
    <s v="Y"/>
    <n v="50"/>
    <n v="0"/>
    <n v="0"/>
    <n v="0"/>
    <n v="89.963160000000002"/>
    <n v="85.974239999999995"/>
    <n v="91.335120000000003"/>
    <n v="0"/>
    <n v="0"/>
    <n v="0"/>
    <n v="1.917416"/>
    <n v="4.2077289999999996"/>
    <n v="1.082902"/>
    <n v="0"/>
    <n v="0"/>
    <n v="0"/>
    <n v="8.1194260000000007"/>
    <n v="9.8180350000000001"/>
    <n v="7.5819780000000003"/>
    <n v="0"/>
    <n v="0"/>
    <n v="0"/>
    <n v="0"/>
    <n v="0"/>
    <n v="0"/>
    <n v="0"/>
    <n v="0"/>
    <n v="0"/>
    <s v="NA"/>
    <s v="NA"/>
    <s v="NA"/>
    <s v="NA"/>
    <s v="NA"/>
    <s v="NA"/>
    <n v="100"/>
    <n v="100"/>
    <n v="100"/>
    <n v="0"/>
    <n v="0"/>
    <n v="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89.963160000000002"/>
    <n v="85.974239999999995"/>
    <n v="91.335120000000003"/>
    <n v="0"/>
    <n v="0"/>
    <n v="0"/>
    <n v="8.1194260000000007"/>
    <n v="9.8180350000000001"/>
    <n v="7.5819780000000003"/>
    <n v="1.917416"/>
    <n v="4.2077289999999996"/>
    <n v="1.082902"/>
    <s v="NA"/>
    <s v="NA"/>
    <s v="NA"/>
    <s v="NA"/>
    <s v="NA"/>
    <s v="NA"/>
    <s v="NA"/>
    <s v="NA"/>
    <s v="NA"/>
    <s v="NA"/>
    <s v="NA"/>
    <s v="NA"/>
    <s v="NA"/>
    <s v="NA"/>
    <s v="NA"/>
    <b v="0"/>
    <n v="0"/>
    <b v="0"/>
    <n v="0"/>
    <b v="0"/>
    <n v="0"/>
    <b v="0"/>
    <n v="0"/>
    <b v="1"/>
    <n v="91.880570000000006"/>
    <b v="0"/>
    <n v="0"/>
    <b v="1"/>
    <n v="8.1194260000000007"/>
    <b v="0"/>
    <n v="0"/>
    <n v="0"/>
    <n v="0"/>
    <n v="0"/>
    <n v="0"/>
    <n v="0"/>
    <n v="0"/>
    <n v="0"/>
    <n v="0"/>
    <n v="0"/>
    <n v="100"/>
    <n v="100"/>
    <n v="100"/>
    <n v="0"/>
    <n v="0"/>
    <n v="0"/>
    <n v="0"/>
    <n v="0"/>
    <n v="0"/>
    <n v="0"/>
    <n v="0"/>
    <n v="0"/>
    <n v="54.43976"/>
    <n v="68.421049999999994"/>
    <n v="41.95091"/>
    <n v="0"/>
    <n v="0"/>
    <n v="0"/>
    <n v="45.56024"/>
    <n v="31.578949999999999"/>
    <n v="58.04909"/>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A"/>
    <s v="NA"/>
    <s v="NA"/>
    <s v="NA"/>
    <n v="76"/>
    <n v="0"/>
    <s v="Unknown"/>
    <s v="Electricity"/>
    <s v="None"/>
    <s v="NA"/>
    <s v="None"/>
    <s v="NA"/>
    <s v="NA"/>
    <s v="NA"/>
    <s v="NA"/>
    <s v="NA"/>
    <s v="NA"/>
    <s v="NA"/>
    <s v="NA"/>
    <s v="NA"/>
    <s v="NA"/>
    <s v="NA"/>
    <s v="Unknown"/>
    <s v="NA"/>
    <s v="None"/>
    <s v="NA"/>
    <s v="NA"/>
    <s v="NA"/>
    <s v="NA"/>
    <s v="NA"/>
    <s v="NA"/>
    <s v="NA"/>
    <s v="NA"/>
    <b v="0"/>
    <b v="0"/>
    <b v="0"/>
    <b v="0"/>
    <b v="0"/>
    <b v="1"/>
    <b v="1"/>
    <b v="1"/>
    <b v="0"/>
    <b v="0"/>
    <b v="0"/>
    <n v="40.940080000000002"/>
    <n v="4"/>
    <n v="4"/>
    <n v="100"/>
    <n v="0"/>
    <n v="0"/>
    <n v="0"/>
    <n v="0"/>
    <n v="100"/>
    <n v="0"/>
    <n v="0"/>
    <s v="NA"/>
    <s v="NA"/>
    <s v="NA"/>
    <s v="Unknown"/>
    <s v="NA"/>
    <s v="NA"/>
    <s v="NA"/>
    <s v="NA"/>
    <s v="NA"/>
    <b v="0"/>
    <n v="0"/>
    <s v="NA"/>
    <s v="NA"/>
    <b v="1"/>
    <n v="230"/>
    <s v="CFL"/>
    <b v="1"/>
    <n v="795"/>
    <n v="100"/>
    <s v="T8"/>
    <n v="0"/>
    <n v="0"/>
    <n v="4"/>
    <n v="1"/>
    <n v="0"/>
    <n v="0"/>
    <n v="0"/>
    <b v="0"/>
    <b v="0"/>
    <b v="0"/>
    <b v="0"/>
    <b v="1"/>
    <b v="0"/>
    <n v="300"/>
    <s v="N"/>
    <s v="E"/>
    <s v="E"/>
    <s v="G"/>
    <s v="G"/>
    <s v="N"/>
    <s v="G"/>
    <n v="0"/>
    <n v="0"/>
    <n v="1"/>
    <s v="NA"/>
    <s v="NA"/>
    <s v="NA"/>
    <s v="NA"/>
    <s v="NA"/>
    <n v="0"/>
    <n v="0"/>
    <n v="0"/>
    <x v="1"/>
    <s v="NA"/>
    <s v="NA"/>
    <n v="0"/>
    <n v="0"/>
    <n v="0"/>
    <s v="NA"/>
    <s v="NA"/>
    <s v="NA"/>
    <s v="NA"/>
    <s v="NA"/>
    <s v="NA"/>
    <n v="0"/>
    <n v="0"/>
    <n v="0"/>
    <n v="0"/>
    <n v="0"/>
    <n v="7"/>
    <n v="0"/>
    <n v="0"/>
    <n v="0"/>
    <n v="0"/>
    <n v="107.76179999999999"/>
    <n v="121.0976"/>
    <s v="actual"/>
    <n v="479324.3"/>
    <n v="538641.9"/>
    <n v="38160.949999999997"/>
    <n v="34278.57"/>
    <n v="38347.14"/>
    <n v="38096.550000000003"/>
    <n v="42174.96"/>
    <n v="43121.21"/>
    <n v="46281.760000000002"/>
    <n v="45645.52"/>
    <n v="41070"/>
    <n v="38924.480000000003"/>
    <n v="36221.269999999997"/>
    <n v="37001.89"/>
    <n v="44397.94"/>
    <n v="40101.370000000003"/>
    <n v="44397.94"/>
    <n v="42965.75"/>
    <n v="44550.02"/>
    <n v="44942.74"/>
    <n v="50404.95"/>
    <n v="49948.72"/>
    <n v="45056.800000000003"/>
    <n v="44512"/>
    <n v="42965.75"/>
    <n v="44397.94"/>
    <n v="0.44112099999999999"/>
    <n v="0.58877699999999999"/>
    <s v="model"/>
    <n v="1962.106"/>
    <n v="2618.88"/>
    <s v="NA"/>
    <s v="NA"/>
    <s v="NA"/>
    <s v="NA"/>
    <s v="NA"/>
    <s v="NA"/>
    <s v="NA"/>
    <s v="NA"/>
    <s v="NA"/>
    <s v="NA"/>
    <s v="NA"/>
    <s v="NA"/>
    <s v="NA"/>
    <s v="NA"/>
    <s v="NA"/>
    <s v="NA"/>
    <s v="NA"/>
    <s v="NA"/>
    <s v="NA"/>
    <s v="NA"/>
    <s v="NA"/>
    <s v="NA"/>
    <s v="NA"/>
    <s v="NA"/>
  </r>
  <r>
    <x v="511"/>
    <x v="0"/>
    <s v="core"/>
    <x v="10"/>
    <x v="1"/>
    <s v="&lt;50,001"/>
    <s v="rural"/>
    <n v="45"/>
    <n v="138.43430000000001"/>
    <n v="968348"/>
    <n v="908821.2"/>
    <n v="908821.2"/>
    <n v="2005"/>
    <n v="2005"/>
    <s v="2004-2013"/>
    <s v="F"/>
    <m/>
    <s v="Assisted Living"/>
    <m/>
    <s v="Hotel-Motel"/>
    <s v="Lodging"/>
    <s v="Lodging"/>
    <b v="0"/>
    <s v="Guest Room"/>
    <n v="41"/>
    <s v="NA"/>
    <n v="0"/>
    <s v="NA"/>
    <n v="0"/>
    <n v="59"/>
    <n v="0"/>
    <n v="6.1472480000000003"/>
    <n v="6995"/>
    <n v="6565"/>
    <n v="430"/>
    <x v="0"/>
    <n v="100"/>
    <n v="0"/>
    <n v="0"/>
    <n v="100"/>
    <n v="0"/>
    <n v="0"/>
    <n v="0"/>
    <n v="1"/>
    <n v="0"/>
    <n v="0"/>
    <s v="S"/>
    <n v="0"/>
    <n v="4735"/>
    <n v="418"/>
    <s v="&lt; 6000 HDD"/>
    <n v="100"/>
    <n v="0"/>
    <n v="0"/>
    <s v="No"/>
    <n v="168"/>
    <n v="168"/>
    <n v="168"/>
    <n v="112"/>
    <n v="1"/>
    <n v="1"/>
    <n v="1"/>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350"/>
    <n v="0"/>
    <n v="10"/>
    <n v="3500"/>
    <n v="25"/>
    <n v="0"/>
    <n v="0"/>
    <n v="0"/>
    <n v="100"/>
    <n v="0"/>
    <n v="0"/>
    <n v="0"/>
    <n v="0"/>
    <n v="0"/>
    <n v="100"/>
    <n v="0"/>
    <n v="0"/>
    <n v="0"/>
    <n v="875"/>
    <n v="0"/>
    <n v="100"/>
    <n v="0"/>
    <s v="P"/>
    <n v="50"/>
    <s v="Age of Building"/>
    <n v="100"/>
    <n v="0"/>
    <n v="0"/>
    <n v="0"/>
    <n v="0"/>
    <n v="0"/>
    <n v="0"/>
    <n v="100"/>
    <n v="0"/>
    <n v="7511.9930000000004"/>
    <n v="0"/>
    <n v="0"/>
    <n v="100"/>
    <n v="0"/>
    <b v="0"/>
    <n v="0"/>
    <n v="0"/>
    <n v="0"/>
    <n v="100"/>
    <n v="0"/>
    <n v="0.77044000000000001"/>
    <n v="0.731657"/>
    <n v="0.13953499999999999"/>
    <n v="0"/>
    <n v="9.0937000000000004E-2"/>
    <n v="5057.942"/>
    <n v="60"/>
    <n v="0"/>
    <n v="597"/>
    <n v="9.2398620000000005"/>
    <n v="9.3623910000000006"/>
    <s v="Y"/>
    <s v="NA"/>
    <n v="0"/>
    <n v="0"/>
    <n v="0"/>
    <n v="33.484990000000003"/>
    <n v="34.355170000000001"/>
    <n v="64.301400000000001"/>
    <n v="0"/>
    <n v="0"/>
    <n v="0"/>
    <n v="8.9836170000000006"/>
    <n v="42.793900000000001"/>
    <n v="9.5966869999999993"/>
    <n v="0"/>
    <n v="0"/>
    <n v="0"/>
    <n v="0"/>
    <n v="0"/>
    <n v="0"/>
    <n v="0"/>
    <n v="0"/>
    <n v="0"/>
    <n v="57.531399999999998"/>
    <n v="22.850930000000002"/>
    <n v="26.10191"/>
    <n v="0"/>
    <n v="0"/>
    <n v="0"/>
    <s v="NA"/>
    <s v="NA"/>
    <s v="NA"/>
    <s v="NA"/>
    <s v="NA"/>
    <s v="NA"/>
    <n v="100"/>
    <n v="100"/>
    <n v="100"/>
    <n v="0"/>
    <n v="0"/>
    <n v="0"/>
    <n v="0"/>
    <n v="0"/>
    <n v="0"/>
    <n v="100"/>
    <n v="100"/>
    <n v="100"/>
    <n v="0"/>
    <n v="0"/>
    <n v="0"/>
    <n v="0"/>
    <n v="0"/>
    <n v="0"/>
    <n v="0"/>
    <n v="0"/>
    <n v="0"/>
    <n v="0"/>
    <n v="0"/>
    <n v="0"/>
    <s v="NA"/>
    <s v="NA"/>
    <s v="NA"/>
    <s v="NA"/>
    <s v="NA"/>
    <s v="NA"/>
    <n v="0"/>
    <n v="0"/>
    <n v="0"/>
    <n v="72.485209999999995"/>
    <n v="79.166669999999996"/>
    <n v="72.485209999999995"/>
    <n v="27.514790000000001"/>
    <n v="20.83333"/>
    <n v="27.514790000000001"/>
    <n v="0"/>
    <n v="0"/>
    <n v="0"/>
    <s v="NA"/>
    <s v="NA"/>
    <s v="NA"/>
    <s v="NA"/>
    <s v="NA"/>
    <s v="NA"/>
    <s v="NA"/>
    <s v="NA"/>
    <s v="NA"/>
    <s v="NA"/>
    <s v="NA"/>
    <s v="NA"/>
    <n v="0"/>
    <n v="0"/>
    <n v="0"/>
    <n v="33.484990000000003"/>
    <n v="34.355170000000001"/>
    <n v="64.301400000000001"/>
    <n v="0"/>
    <n v="0"/>
    <n v="0"/>
    <n v="0"/>
    <n v="0"/>
    <n v="0"/>
    <n v="66.515010000000004"/>
    <n v="65.644829999999999"/>
    <n v="35.698599999999999"/>
    <s v="NA"/>
    <s v="NA"/>
    <s v="NA"/>
    <s v="NA"/>
    <s v="NA"/>
    <s v="NA"/>
    <s v="NA"/>
    <s v="NA"/>
    <s v="NA"/>
    <s v="NA"/>
    <s v="NA"/>
    <s v="NA"/>
    <s v="NA"/>
    <s v="NA"/>
    <s v="NA"/>
    <b v="0"/>
    <n v="0"/>
    <b v="0"/>
    <n v="0"/>
    <b v="0"/>
    <n v="0"/>
    <b v="0"/>
    <n v="0"/>
    <b v="1"/>
    <n v="100"/>
    <b v="0"/>
    <n v="0"/>
    <b v="0"/>
    <n v="0"/>
    <b v="0"/>
    <n v="0"/>
    <n v="59.798990000000003"/>
    <n v="73.913039999999995"/>
    <n v="77.789379999999994"/>
    <n v="0"/>
    <n v="0"/>
    <n v="0"/>
    <n v="0"/>
    <n v="0"/>
    <n v="0"/>
    <n v="40.201009999999997"/>
    <n v="26.086960000000001"/>
    <n v="22.210619999999999"/>
    <n v="0"/>
    <n v="0"/>
    <n v="0"/>
    <n v="0"/>
    <n v="0"/>
    <n v="0"/>
    <n v="0"/>
    <n v="0"/>
    <n v="0"/>
    <n v="59.798990000000003"/>
    <n v="73.913039999999995"/>
    <n v="77.789379999999994"/>
    <n v="0"/>
    <n v="0"/>
    <n v="0"/>
    <n v="0"/>
    <n v="0"/>
    <n v="0"/>
    <n v="0"/>
    <n v="0"/>
    <n v="0"/>
    <n v="40.201009999999997"/>
    <n v="26.086960000000001"/>
    <n v="22.210619999999999"/>
    <n v="0"/>
    <n v="0"/>
    <n v="0"/>
    <b v="0"/>
    <n v="0"/>
    <b v="0"/>
    <n v="0"/>
    <b v="0"/>
    <n v="0"/>
    <b v="1"/>
    <n v="40.201009999999997"/>
    <b v="0"/>
    <n v="0"/>
    <b v="1"/>
    <n v="59.798990000000003"/>
    <n v="0"/>
    <n v="0"/>
    <n v="0"/>
    <n v="0"/>
    <n v="0"/>
    <n v="0"/>
    <n v="0"/>
    <n v="0"/>
    <n v="0"/>
    <n v="100"/>
    <n v="100"/>
    <n v="100"/>
    <n v="0"/>
    <n v="0"/>
    <n v="0"/>
    <n v="0"/>
    <n v="0"/>
    <n v="0"/>
    <n v="0"/>
    <n v="0"/>
    <n v="0"/>
    <n v="0"/>
    <n v="0"/>
    <n v="0"/>
    <n v="0"/>
    <n v="0"/>
    <n v="0"/>
    <b v="1"/>
    <n v="100"/>
    <b v="0"/>
    <n v="0"/>
    <b v="0"/>
    <n v="0"/>
    <b v="0"/>
    <n v="0"/>
    <b v="0"/>
    <n v="0"/>
    <s v="SZ Ducted"/>
    <s v="none"/>
    <s v="NA"/>
    <s v="NA"/>
    <s v="NA"/>
    <s v="NA"/>
    <s v="NA"/>
    <n v="0"/>
    <n v="100"/>
    <s v="Furnace"/>
    <s v="Natural Gas"/>
    <s v="None"/>
    <s v="NA"/>
    <s v="None"/>
    <s v="NA"/>
    <s v="NA"/>
    <s v="NA"/>
    <s v="NA"/>
    <s v="NA"/>
    <s v="NA"/>
    <s v="NA"/>
    <s v="NA"/>
    <s v="NA"/>
    <s v="NA"/>
    <s v="NA"/>
    <s v="DX - Air"/>
    <s v="5-9 Years"/>
    <s v="None"/>
    <s v="NA"/>
    <s v="NA"/>
    <s v="NA"/>
    <s v="NA"/>
    <s v="NA"/>
    <s v="NA"/>
    <s v="NA"/>
    <s v="NA"/>
    <b v="0"/>
    <b v="0"/>
    <b v="0"/>
    <b v="0"/>
    <b v="0"/>
    <b v="1"/>
    <b v="1"/>
    <b v="1"/>
    <b v="0"/>
    <b v="0"/>
    <b v="0"/>
    <n v="150"/>
    <n v="7"/>
    <n v="7"/>
    <n v="100"/>
    <n v="0"/>
    <n v="0"/>
    <n v="0"/>
    <n v="0"/>
    <n v="0"/>
    <n v="100"/>
    <n v="0"/>
    <s v="NA"/>
    <s v="NA"/>
    <s v="NA"/>
    <s v="NA"/>
    <s v="NA"/>
    <s v="NA"/>
    <s v="NA"/>
    <s v="NA"/>
    <s v="NA"/>
    <s v="NA"/>
    <s v="NA"/>
    <s v="NA"/>
    <s v="NA"/>
    <s v="NA"/>
    <s v="NA"/>
    <s v="NA"/>
    <s v="NA"/>
    <s v="NA"/>
    <s v="NA"/>
    <s v="NA"/>
    <n v="0"/>
    <n v="0"/>
    <n v="0"/>
    <n v="0"/>
    <n v="0"/>
    <n v="0"/>
    <n v="0"/>
    <b v="0"/>
    <b v="0"/>
    <b v="0"/>
    <b v="0"/>
    <b v="1"/>
    <b v="0"/>
    <n v="250"/>
    <s v="N"/>
    <s v="N"/>
    <s v="N"/>
    <s v="N"/>
    <s v="N"/>
    <s v="E"/>
    <s v="E"/>
    <s v="NA"/>
    <s v="NA"/>
    <s v="NA"/>
    <b v="1"/>
    <s v="S"/>
    <n v="100"/>
    <n v="2"/>
    <n v="0"/>
    <n v="13"/>
    <n v="100"/>
    <n v="0"/>
    <x v="0"/>
    <n v="0"/>
    <s v="N"/>
    <n v="0"/>
    <n v="0"/>
    <n v="0"/>
    <b v="0"/>
    <b v="0"/>
    <s v="None"/>
    <b v="0"/>
    <b v="0"/>
    <s v="None"/>
    <n v="0"/>
    <n v="0"/>
    <n v="0"/>
    <n v="0"/>
    <n v="0"/>
    <n v="2"/>
    <n v="0"/>
    <n v="0"/>
    <n v="0"/>
    <n v="0"/>
    <n v="9.7545369999999991"/>
    <n v="12.33142"/>
    <s v="actual"/>
    <n v="64038.54"/>
    <n v="80955.8"/>
    <n v="5008.6540000000005"/>
    <n v="4337.07"/>
    <n v="4425.5069999999996"/>
    <n v="4499.1360000000004"/>
    <n v="5386.3230000000003"/>
    <n v="6229.1350000000002"/>
    <n v="7250.2560000000003"/>
    <n v="6950.652"/>
    <n v="5768.9089999999997"/>
    <n v="4629.1540000000005"/>
    <n v="4587.3389999999999"/>
    <n v="4966.4040000000005"/>
    <n v="6312.8379999999997"/>
    <n v="5701.9179999999997"/>
    <n v="6312.8379999999997"/>
    <n v="6109.1980000000003"/>
    <n v="6376.2560000000003"/>
    <n v="6933.6369999999997"/>
    <n v="8817.866"/>
    <n v="8627.61"/>
    <n v="6981.201"/>
    <n v="6360.402"/>
    <n v="6109.1980000000003"/>
    <n v="6312.8379999999997"/>
    <n v="0.33898299999999998"/>
    <n v="0.25705"/>
    <s v="actual"/>
    <n v="2225.4259999999999"/>
    <n v="1687.5360000000001"/>
    <n v="363.04849999999999"/>
    <n v="241.7355"/>
    <n v="255.94409999999999"/>
    <n v="154.1129"/>
    <n v="103.2508"/>
    <n v="85.996750000000006"/>
    <n v="75.008930000000007"/>
    <n v="76.40625"/>
    <n v="94.191959999999995"/>
    <n v="164.42019999999999"/>
    <n v="246.1765"/>
    <n v="365.13380000000001"/>
    <n v="264.59989999999999"/>
    <n v="203.33750000000001"/>
    <n v="191.25720000000001"/>
    <n v="151.1765"/>
    <n v="99.273300000000006"/>
    <n v="53.386279999999999"/>
    <n v="29.597750000000001"/>
    <n v="27.458590000000001"/>
    <n v="56.747819999999997"/>
    <n v="126.4712"/>
    <n v="212.9066"/>
    <n v="271.32299999999998"/>
  </r>
  <r>
    <x v="512"/>
    <x v="2"/>
    <s v="core"/>
    <x v="1"/>
    <x v="0"/>
    <s v="50,001+"/>
    <s v="rural"/>
    <n v="64"/>
    <n v="18.35576"/>
    <n v="1094719"/>
    <n v="1094719"/>
    <n v="1094719"/>
    <n v="1980"/>
    <n v="1980"/>
    <s v="Pre-1980"/>
    <s v="F"/>
    <m/>
    <s v="Middle School"/>
    <m/>
    <s v="School"/>
    <s v="Education"/>
    <s v="K-12"/>
    <b v="0"/>
    <s v="Classroom"/>
    <n v="35"/>
    <s v="Assembly / Recreation"/>
    <n v="25"/>
    <s v="Other"/>
    <n v="20"/>
    <n v="16"/>
    <n v="0"/>
    <n v="0"/>
    <n v="59639"/>
    <n v="59639"/>
    <n v="0"/>
    <x v="2"/>
    <n v="100"/>
    <n v="0"/>
    <n v="100"/>
    <n v="100"/>
    <n v="100"/>
    <n v="0"/>
    <n v="0"/>
    <n v="2"/>
    <n v="0"/>
    <n v="54"/>
    <s v="S"/>
    <n v="0"/>
    <n v="5161"/>
    <n v="34"/>
    <s v="&lt; 6000 HDD"/>
    <n v="100"/>
    <n v="0"/>
    <n v="0"/>
    <s v="No"/>
    <n v="89"/>
    <n v="89"/>
    <n v="168"/>
    <n v="89"/>
    <n v="1"/>
    <n v="1"/>
    <n v="0"/>
    <s v="80-119 Hrs/Wk"/>
    <n v="40"/>
    <b v="1"/>
    <b v="1"/>
    <b v="0"/>
    <b v="0"/>
    <b v="0"/>
    <b v="0"/>
    <b v="0"/>
    <b v="0"/>
    <b v="0"/>
    <s v="NA"/>
    <s v="NA"/>
    <s v="NA"/>
    <s v="NA"/>
    <s v="Yes"/>
    <n v="13"/>
    <n v="100"/>
    <s v="No"/>
    <s v="Yes"/>
    <n v="13"/>
    <n v="100"/>
    <s v="No"/>
    <s v="Yes"/>
    <n v="13"/>
    <n v="100"/>
    <s v="No"/>
    <s v="Yes"/>
    <n v="3"/>
    <n v="100"/>
    <s v="No"/>
    <s v="Yes"/>
    <n v="3"/>
    <n v="100"/>
    <s v="No"/>
    <s v="No"/>
    <s v="NA"/>
    <s v="NA"/>
    <s v="No"/>
    <s v="Yes"/>
    <n v="3"/>
    <n v="100"/>
    <s v="Unknown"/>
    <s v="Yes"/>
    <n v="3"/>
    <n v="100"/>
    <s v="No"/>
    <n v="1261"/>
    <n v="1000"/>
    <n v="12"/>
    <n v="27132"/>
    <n v="50"/>
    <n v="0"/>
    <n v="0"/>
    <n v="100"/>
    <n v="0"/>
    <n v="0"/>
    <n v="0"/>
    <n v="0"/>
    <n v="0"/>
    <n v="0"/>
    <n v="100"/>
    <n v="0"/>
    <n v="0"/>
    <n v="0"/>
    <n v="13566"/>
    <n v="0"/>
    <n v="100"/>
    <n v="0"/>
    <s v="P"/>
    <n v="10"/>
    <s v="0-5 years"/>
    <n v="100"/>
    <n v="0"/>
    <n v="0"/>
    <n v="0"/>
    <n v="0"/>
    <n v="0"/>
    <n v="100"/>
    <n v="0"/>
    <n v="0"/>
    <n v="54102"/>
    <n v="100"/>
    <n v="0"/>
    <n v="0"/>
    <n v="0"/>
    <b v="0"/>
    <n v="0"/>
    <n v="100"/>
    <n v="0"/>
    <n v="0"/>
    <n v="0"/>
    <n v="1.0428409999999999"/>
    <n v="1.0428409999999999"/>
    <s v="NA"/>
    <n v="4.3090000000000003E-3"/>
    <n v="1.2911000000000001E-2"/>
    <n v="62194.02"/>
    <s v="NA"/>
    <n v="257"/>
    <n v="770"/>
    <n v="15.224449999999999"/>
    <n v="15.104850000000001"/>
    <s v="Y"/>
    <n v="50"/>
    <n v="0"/>
    <n v="0"/>
    <n v="0"/>
    <n v="92.494230000000002"/>
    <n v="95.804019999999994"/>
    <n v="98.085449999999994"/>
    <n v="0"/>
    <n v="0"/>
    <n v="0"/>
    <n v="0.100215"/>
    <n v="0.38305899999999998"/>
    <n v="5.9117999999999997E-2"/>
    <n v="0"/>
    <n v="0"/>
    <n v="0"/>
    <n v="0"/>
    <n v="0"/>
    <n v="0"/>
    <n v="0"/>
    <n v="0"/>
    <n v="0"/>
    <n v="7.4055569999999999"/>
    <n v="3.8129170000000001"/>
    <n v="1.8554310000000001"/>
    <n v="0"/>
    <n v="0"/>
    <n v="0"/>
    <n v="0"/>
    <n v="0"/>
    <n v="0"/>
    <n v="100"/>
    <n v="100"/>
    <n v="100"/>
    <n v="100"/>
    <n v="100"/>
    <n v="100"/>
    <n v="0"/>
    <n v="0"/>
    <n v="0"/>
    <n v="14.754099999999999"/>
    <n v="31.034479999999999"/>
    <n v="14.754099999999999"/>
    <n v="65.573769999999996"/>
    <n v="27.586210000000001"/>
    <n v="65.573769999999996"/>
    <n v="0"/>
    <n v="0"/>
    <n v="0"/>
    <n v="19.672129999999999"/>
    <n v="41.379309999999997"/>
    <n v="19.672129999999999"/>
    <n v="0"/>
    <n v="0"/>
    <n v="0"/>
    <n v="0"/>
    <n v="0"/>
    <n v="0"/>
    <s v="NA"/>
    <s v="NA"/>
    <s v="NA"/>
    <s v="NA"/>
    <s v="NA"/>
    <s v="NA"/>
    <n v="11.496449999999999"/>
    <n v="22.538620000000002"/>
    <n v="11.496449999999999"/>
    <n v="62.304720000000003"/>
    <n v="63.043860000000002"/>
    <n v="62.304720000000003"/>
    <n v="0"/>
    <n v="0"/>
    <n v="0"/>
    <n v="26.198830000000001"/>
    <n v="14.41752"/>
    <n v="26.198830000000001"/>
    <s v="NA"/>
    <s v="NA"/>
    <s v="NA"/>
    <s v="NA"/>
    <s v="NA"/>
    <s v="NA"/>
    <s v="NA"/>
    <s v="NA"/>
    <s v="NA"/>
    <s v="NA"/>
    <s v="NA"/>
    <s v="NA"/>
    <n v="22.143830000000001"/>
    <n v="12.622070000000001"/>
    <n v="23.482410000000002"/>
    <n v="70.350399999999993"/>
    <n v="83.181950000000001"/>
    <n v="74.603039999999993"/>
    <n v="1.1928380000000001"/>
    <n v="1.566378"/>
    <n v="0.33287"/>
    <n v="0"/>
    <n v="0"/>
    <n v="0"/>
    <n v="6.3129340000000003"/>
    <n v="2.6295980000000001"/>
    <n v="1.5816790000000001"/>
    <n v="0"/>
    <n v="0"/>
    <n v="0"/>
    <n v="100"/>
    <n v="100"/>
    <n v="100"/>
    <n v="0"/>
    <n v="0"/>
    <n v="0"/>
    <n v="0"/>
    <n v="0"/>
    <n v="0"/>
    <n v="0"/>
    <n v="0"/>
    <n v="0"/>
    <b v="0"/>
    <n v="0"/>
    <b v="0"/>
    <n v="0"/>
    <b v="0"/>
    <n v="0"/>
    <b v="1"/>
    <n v="13.77004"/>
    <b v="1"/>
    <n v="80.281229999999994"/>
    <b v="1"/>
    <n v="5.9487259999999997"/>
    <b v="0"/>
    <n v="0"/>
    <b v="0"/>
    <n v="0"/>
    <n v="0"/>
    <n v="0"/>
    <n v="0"/>
    <n v="0"/>
    <n v="16.66667"/>
    <n v="0"/>
    <n v="0"/>
    <n v="0"/>
    <n v="0"/>
    <n v="100"/>
    <n v="83.333330000000004"/>
    <n v="100"/>
    <n v="0"/>
    <n v="0"/>
    <n v="0"/>
    <n v="0"/>
    <n v="0"/>
    <n v="0"/>
    <n v="0"/>
    <n v="0"/>
    <n v="0"/>
    <n v="0"/>
    <n v="0"/>
    <n v="0"/>
    <n v="0"/>
    <n v="0"/>
    <n v="0"/>
    <n v="0"/>
    <n v="16.66667"/>
    <n v="0"/>
    <n v="100"/>
    <n v="83.333330000000004"/>
    <n v="10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NA"/>
    <s v="NA"/>
    <n v="27"/>
    <s v="NA"/>
    <n v="100"/>
    <n v="0"/>
    <s v="Heat Pump"/>
    <s v="Electricity"/>
    <s v="None"/>
    <s v="NA"/>
    <s v="Electric Resistance"/>
    <s v="Electricity"/>
    <s v="None"/>
    <s v="NA"/>
    <n v="2"/>
    <s v="Natural Gas"/>
    <n v="4890"/>
    <n v="30"/>
    <n v="30"/>
    <s v="SH"/>
    <s v="N"/>
    <s v="NA"/>
    <s v="DX - Air"/>
    <s v="NA"/>
    <s v="None"/>
    <s v="NA"/>
    <s v="NA"/>
    <s v="NA"/>
    <s v="NA"/>
    <s v="NA"/>
    <s v="NA"/>
    <s v="NA"/>
    <s v="NA"/>
    <b v="1"/>
    <b v="0"/>
    <b v="0"/>
    <b v="0"/>
    <b v="0"/>
    <b v="0"/>
    <b v="0"/>
    <b v="1"/>
    <b v="1"/>
    <b v="1"/>
    <b v="1"/>
    <n v="500"/>
    <n v="20"/>
    <n v="20"/>
    <n v="100"/>
    <n v="0"/>
    <n v="0"/>
    <n v="0"/>
    <n v="0"/>
    <n v="0"/>
    <n v="100"/>
    <n v="0"/>
    <s v="NA"/>
    <s v="NA"/>
    <s v="NA"/>
    <s v="NA"/>
    <s v="NA"/>
    <s v="NA"/>
    <s v="NA"/>
    <s v="NA"/>
    <s v="NA"/>
    <b v="0"/>
    <n v="0"/>
    <s v="NA"/>
    <s v="NA"/>
    <b v="1"/>
    <n v="301"/>
    <s v="T8"/>
    <b v="0"/>
    <n v="0"/>
    <s v="NA"/>
    <s v="NA"/>
    <n v="3"/>
    <n v="1"/>
    <n v="1"/>
    <n v="2"/>
    <n v="2"/>
    <n v="0"/>
    <n v="0"/>
    <b v="0"/>
    <b v="0"/>
    <b v="1"/>
    <b v="0"/>
    <b v="0"/>
    <b v="0"/>
    <n v="1005"/>
    <s v="N"/>
    <s v="E"/>
    <s v="N"/>
    <s v="N"/>
    <s v="N"/>
    <s v="G"/>
    <s v="G"/>
    <s v="NA"/>
    <s v="NA"/>
    <s v="NA"/>
    <b v="1"/>
    <s v="L"/>
    <n v="100"/>
    <n v="0"/>
    <n v="1"/>
    <n v="0"/>
    <n v="0"/>
    <n v="0"/>
    <x v="0"/>
    <n v="0"/>
    <s v="N"/>
    <n v="0"/>
    <n v="0"/>
    <n v="0"/>
    <b v="0"/>
    <b v="0"/>
    <s v="None"/>
    <b v="0"/>
    <b v="0"/>
    <s v="None"/>
    <n v="0"/>
    <n v="156"/>
    <n v="2"/>
    <n v="10"/>
    <n v="2"/>
    <n v="20"/>
    <n v="0"/>
    <n v="0"/>
    <n v="0"/>
    <n v="0"/>
    <n v="11.87969"/>
    <n v="12.436360000000001"/>
    <s v="actual"/>
    <n v="708492.9"/>
    <n v="741691.8"/>
    <n v="90609.7"/>
    <n v="74395.820000000007"/>
    <n v="77048.28"/>
    <n v="63700.49"/>
    <n v="49903.9"/>
    <n v="38081.82"/>
    <n v="30681.82"/>
    <n v="36018.18"/>
    <n v="46427.59"/>
    <n v="53790.6"/>
    <n v="73281.820000000007"/>
    <n v="74552.86"/>
    <n v="84566.94"/>
    <n v="71616.97"/>
    <n v="72577.820000000007"/>
    <n v="62237.22"/>
    <n v="51773.18"/>
    <n v="41282.26"/>
    <n v="43051.46"/>
    <n v="49087.839999999997"/>
    <n v="56518.44"/>
    <n v="53800.75"/>
    <n v="70788.28"/>
    <n v="84390.63"/>
    <n v="5.6774999999999999E-2"/>
    <n v="5.6125000000000001E-2"/>
    <s v="actual"/>
    <n v="3385.9870000000001"/>
    <n v="3347.2289999999998"/>
    <n v="350.37329999999997"/>
    <n v="328.19549999999998"/>
    <n v="316.28070000000002"/>
    <n v="272.7604"/>
    <n v="302.66489999999999"/>
    <n v="228.1446"/>
    <n v="184.4907"/>
    <n v="196.5703"/>
    <n v="246.03569999999999"/>
    <n v="336.12"/>
    <n v="331.54669999999999"/>
    <n v="292.8039"/>
    <n v="348.1121"/>
    <n v="302.7131"/>
    <n v="318.65370000000001"/>
    <n v="288.71929999999998"/>
    <n v="267.53480000000002"/>
    <n v="233.48490000000001"/>
    <n v="219.88149999999999"/>
    <n v="215.98259999999999"/>
    <n v="222.22139999999999"/>
    <n v="272.51670000000001"/>
    <n v="309.73009999999999"/>
    <n v="347.6789"/>
  </r>
  <r>
    <x v="513"/>
    <x v="2"/>
    <s v="core"/>
    <x v="6"/>
    <x v="0"/>
    <s v="100,001+"/>
    <s v="rural"/>
    <n v="29"/>
    <n v="26.394909999999999"/>
    <n v="10827059"/>
    <n v="8545220"/>
    <n v="8288863"/>
    <n v="1993"/>
    <n v="1993"/>
    <s v="1981-2003"/>
    <s v="F"/>
    <m/>
    <s v="Office- Admin, Professional, Government, Financial"/>
    <m/>
    <s v="Office"/>
    <s v="Office"/>
    <s v="Medium Office"/>
    <b v="0"/>
    <s v="Office"/>
    <n v="74"/>
    <s v="Dining"/>
    <n v="5"/>
    <s v="Other"/>
    <n v="3"/>
    <n v="18"/>
    <n v="0"/>
    <n v="21.075340000000001"/>
    <n v="410195"/>
    <n v="323745"/>
    <n v="86450"/>
    <x v="3"/>
    <n v="100"/>
    <n v="3"/>
    <n v="100"/>
    <n v="97"/>
    <n v="100"/>
    <n v="0"/>
    <n v="0"/>
    <n v="3"/>
    <n v="1"/>
    <n v="800"/>
    <s v="S"/>
    <n v="0"/>
    <n v="5227"/>
    <n v="147"/>
    <s v="&lt; 6000 HDD"/>
    <n v="90"/>
    <n v="10"/>
    <n v="3"/>
    <s v="Yes"/>
    <n v="60"/>
    <n v="45"/>
    <n v="50"/>
    <n v="50"/>
    <n v="0"/>
    <n v="0"/>
    <n v="0"/>
    <s v="60-79 Hrs/Wk"/>
    <n v="50"/>
    <b v="1"/>
    <b v="1"/>
    <b v="1"/>
    <b v="0"/>
    <b v="0"/>
    <b v="0"/>
    <b v="0"/>
    <b v="0"/>
    <b v="0"/>
    <b v="1"/>
    <b v="0"/>
    <b v="0"/>
    <n v="800"/>
    <s v="No"/>
    <s v="NA"/>
    <s v="NA"/>
    <s v="No"/>
    <s v="Yes"/>
    <n v="2"/>
    <n v="30"/>
    <s v="No"/>
    <s v="Yes"/>
    <n v="2"/>
    <n v="80"/>
    <s v="No"/>
    <s v="No"/>
    <s v="NA"/>
    <s v="NA"/>
    <s v="Yes"/>
    <s v="Yes"/>
    <n v="2"/>
    <n v="80"/>
    <s v="No"/>
    <s v="No"/>
    <s v="NA"/>
    <s v="NA"/>
    <s v="No"/>
    <s v="No"/>
    <s v="NA"/>
    <s v="NA"/>
    <s v="No"/>
    <s v="No"/>
    <s v="NA"/>
    <s v="NA"/>
    <s v="No"/>
    <n v="2590"/>
    <n v="2510"/>
    <n v="13"/>
    <n v="98930"/>
    <n v="26.4"/>
    <n v="0"/>
    <n v="100"/>
    <n v="0"/>
    <n v="0"/>
    <n v="0"/>
    <n v="0"/>
    <n v="0"/>
    <n v="0"/>
    <n v="0"/>
    <n v="0"/>
    <n v="100"/>
    <n v="0"/>
    <n v="0"/>
    <n v="26117.52"/>
    <n v="0"/>
    <n v="100"/>
    <n v="0"/>
    <s v="C"/>
    <n v="0"/>
    <s v="Age of Building"/>
    <n v="0"/>
    <n v="0"/>
    <n v="0"/>
    <n v="100"/>
    <n v="100"/>
    <n v="0"/>
    <n v="0"/>
    <n v="0"/>
    <n v="0"/>
    <n v="103600"/>
    <n v="100"/>
    <n v="0"/>
    <n v="0"/>
    <n v="0"/>
    <b v="1"/>
    <n v="3600"/>
    <n v="0"/>
    <n v="0"/>
    <n v="0"/>
    <n v="100"/>
    <n v="0.53224899999999997"/>
    <n v="0.44614199999999998"/>
    <n v="0.123678"/>
    <n v="7.4100000000000001E-4"/>
    <n v="2.2082000000000001E-2"/>
    <n v="172313.1"/>
    <n v="10692"/>
    <n v="240"/>
    <n v="7149"/>
    <n v="10.042579999999999"/>
    <n v="10.14143"/>
    <s v="Y"/>
    <n v="5"/>
    <n v="0"/>
    <n v="0"/>
    <n v="0"/>
    <n v="84.129480000000001"/>
    <n v="75.158810000000003"/>
    <n v="84.014570000000006"/>
    <n v="10.53641"/>
    <n v="2.7713830000000002"/>
    <n v="10.522019999999999"/>
    <n v="0"/>
    <n v="0"/>
    <n v="0"/>
    <n v="0"/>
    <n v="0"/>
    <n v="0"/>
    <n v="0"/>
    <n v="0"/>
    <n v="0"/>
    <n v="5.3341050000000001"/>
    <n v="22.06981"/>
    <n v="5.4634039999999997"/>
    <n v="0"/>
    <n v="0"/>
    <n v="0"/>
    <n v="0"/>
    <n v="0"/>
    <n v="0"/>
    <n v="100"/>
    <n v="100"/>
    <n v="100"/>
    <n v="0"/>
    <n v="0"/>
    <n v="0"/>
    <s v="NA"/>
    <s v="NA"/>
    <s v="NA"/>
    <s v="NA"/>
    <s v="NA"/>
    <s v="NA"/>
    <s v="NA"/>
    <s v="NA"/>
    <s v="NA"/>
    <s v="NA"/>
    <s v="NA"/>
    <s v="NA"/>
    <s v="NA"/>
    <s v="NA"/>
    <s v="NA"/>
    <s v="NA"/>
    <s v="NA"/>
    <s v="NA"/>
    <s v="NA"/>
    <s v="NA"/>
    <s v="NA"/>
    <s v="NA"/>
    <s v="NA"/>
    <s v="NA"/>
    <s v="NA"/>
    <s v="NA"/>
    <s v="NA"/>
    <s v="NA"/>
    <s v="NA"/>
    <s v="NA"/>
    <n v="4.0139300000000002"/>
    <n v="7.4276330000000002"/>
    <n v="4.0139300000000002"/>
    <n v="95.986069999999998"/>
    <n v="92.572370000000006"/>
    <n v="95.986069999999998"/>
    <n v="0"/>
    <n v="0"/>
    <n v="0"/>
    <n v="0"/>
    <n v="0"/>
    <n v="0"/>
    <n v="0"/>
    <n v="0"/>
    <n v="0"/>
    <n v="0"/>
    <n v="0"/>
    <n v="0"/>
    <n v="0"/>
    <n v="0"/>
    <n v="0"/>
    <n v="100"/>
    <n v="100"/>
    <n v="100"/>
    <n v="0"/>
    <n v="0"/>
    <n v="0"/>
    <n v="94.665899999999993"/>
    <n v="77.930189999999996"/>
    <n v="94.536600000000007"/>
    <n v="5.3341050000000001"/>
    <n v="22.06981"/>
    <n v="5.4634039999999997"/>
    <n v="0"/>
    <n v="0"/>
    <n v="0"/>
    <n v="0"/>
    <n v="0"/>
    <n v="0"/>
    <s v="NA"/>
    <s v="NA"/>
    <s v="NA"/>
    <s v="NA"/>
    <s v="NA"/>
    <s v="NA"/>
    <s v="NA"/>
    <s v="NA"/>
    <s v="NA"/>
    <s v="NA"/>
    <s v="NA"/>
    <s v="NA"/>
    <s v="NA"/>
    <s v="NA"/>
    <s v="NA"/>
    <b v="0"/>
    <n v="0"/>
    <b v="1"/>
    <n v="18.5623"/>
    <b v="0"/>
    <n v="0"/>
    <b v="0"/>
    <n v="0"/>
    <b v="1"/>
    <n v="10.53641"/>
    <b v="0"/>
    <n v="0"/>
    <b v="0"/>
    <n v="0"/>
    <b v="1"/>
    <n v="70.901290000000003"/>
    <n v="0"/>
    <n v="0"/>
    <n v="0"/>
    <n v="68.051479999999998"/>
    <n v="27.745660000000001"/>
    <n v="68.776759999999996"/>
    <n v="0"/>
    <n v="0"/>
    <n v="0"/>
    <n v="31.948519999999998"/>
    <n v="72.254339999999999"/>
    <n v="31.223240000000001"/>
    <n v="0"/>
    <n v="0"/>
    <n v="0"/>
    <n v="0"/>
    <n v="0"/>
    <n v="0"/>
    <n v="0"/>
    <n v="0"/>
    <n v="0"/>
    <n v="0"/>
    <n v="0"/>
    <n v="0"/>
    <n v="7.8332629999999996"/>
    <n v="4.0462429999999996"/>
    <n v="7.7411079999999997"/>
    <n v="11.078469999999999"/>
    <n v="6.3583819999999998"/>
    <n v="10.069879999999999"/>
    <n v="81.088260000000005"/>
    <n v="89.595380000000006"/>
    <n v="82.189009999999996"/>
    <n v="0"/>
    <n v="0"/>
    <n v="0"/>
    <n v="0"/>
    <n v="0"/>
    <n v="0"/>
    <b v="1"/>
    <n v="31.780670000000001"/>
    <b v="0"/>
    <n v="0"/>
    <b v="1"/>
    <n v="60.218209999999999"/>
    <b v="0"/>
    <n v="0"/>
    <b v="0"/>
    <n v="0"/>
    <b v="1"/>
    <n v="8.0011189999999992"/>
    <n v="0"/>
    <n v="0"/>
    <n v="0"/>
    <n v="0"/>
    <n v="0"/>
    <n v="0"/>
    <n v="0"/>
    <n v="0"/>
    <n v="0"/>
    <n v="0"/>
    <n v="0"/>
    <n v="0"/>
    <n v="0"/>
    <n v="0"/>
    <n v="0"/>
    <n v="0"/>
    <n v="0"/>
    <n v="0"/>
    <n v="100"/>
    <n v="100"/>
    <n v="100"/>
    <n v="0"/>
    <n v="0"/>
    <n v="0"/>
    <n v="0"/>
    <n v="0"/>
    <n v="0"/>
    <b v="0"/>
    <n v="0"/>
    <b v="0"/>
    <n v="0"/>
    <b v="0"/>
    <n v="0"/>
    <b v="1"/>
    <n v="100"/>
    <b v="0"/>
    <n v="0"/>
    <s v="VAV"/>
    <s v="none"/>
    <s v="Variable Air Volume"/>
    <s v="A"/>
    <s v="N"/>
    <n v="235"/>
    <n v="110"/>
    <n v="90.835989999999995"/>
    <n v="9.1640080000000008"/>
    <s v="Electric Resistance"/>
    <s v="Electricity"/>
    <s v="Natural Gas"/>
    <s v="20+ Years"/>
    <s v="Heat Pump"/>
    <s v="Electricity"/>
    <s v="Natural Gas"/>
    <s v="20+ Years"/>
    <n v="1"/>
    <s v="Natural Gas"/>
    <n v="627"/>
    <n v="20"/>
    <n v="20"/>
    <s v="SH"/>
    <s v="N"/>
    <s v="N"/>
    <s v="DX - Air"/>
    <s v="20+ Years"/>
    <s v="DX - Water"/>
    <s v="20+ Years"/>
    <n v="1"/>
    <n v="0"/>
    <n v="0"/>
    <n v="0"/>
    <s v="None"/>
    <s v="NA"/>
    <s v="NA"/>
    <b v="1"/>
    <b v="0"/>
    <b v="0"/>
    <b v="0"/>
    <b v="0"/>
    <b v="0"/>
    <b v="0"/>
    <b v="1"/>
    <b v="1"/>
    <b v="1"/>
    <b v="1"/>
    <n v="1722.8320000000001"/>
    <n v="20"/>
    <n v="20"/>
    <n v="30.23115"/>
    <n v="0"/>
    <n v="69.76885"/>
    <n v="0"/>
    <n v="0"/>
    <n v="7.1296559999999998"/>
    <n v="92.870339999999999"/>
    <n v="0"/>
    <s v="NA"/>
    <s v="NA"/>
    <s v="NA"/>
    <s v="NA"/>
    <s v="NA"/>
    <s v="NA"/>
    <s v="NA"/>
    <s v="NA"/>
    <s v="NA"/>
    <b v="0"/>
    <n v="0"/>
    <s v="NA"/>
    <s v="NA"/>
    <b v="1"/>
    <n v="267"/>
    <s v="T12"/>
    <b v="0"/>
    <n v="0"/>
    <s v="NA"/>
    <s v="NA"/>
    <n v="6"/>
    <n v="3"/>
    <n v="6"/>
    <n v="3"/>
    <n v="2"/>
    <n v="0"/>
    <n v="0"/>
    <b v="0"/>
    <b v="0"/>
    <b v="1"/>
    <b v="0"/>
    <b v="0"/>
    <b v="0"/>
    <n v="3328"/>
    <s v="G"/>
    <s v="E"/>
    <s v="G"/>
    <s v="G"/>
    <s v="N"/>
    <s v="N"/>
    <s v="G"/>
    <s v="NA"/>
    <s v="NA"/>
    <s v="NA"/>
    <b v="1"/>
    <s v="N"/>
    <n v="100"/>
    <n v="1"/>
    <n v="0"/>
    <n v="0"/>
    <n v="0"/>
    <n v="0"/>
    <x v="3"/>
    <n v="1"/>
    <s v="N"/>
    <n v="0"/>
    <n v="0"/>
    <n v="0"/>
    <b v="0"/>
    <b v="0"/>
    <s v="None"/>
    <b v="0"/>
    <b v="0"/>
    <s v="None"/>
    <n v="0"/>
    <n v="40"/>
    <n v="60"/>
    <n v="60"/>
    <n v="80"/>
    <n v="16"/>
    <n v="3"/>
    <n v="0"/>
    <n v="0"/>
    <n v="0"/>
    <n v="13.205209999999999"/>
    <n v="13.38697"/>
    <s v="actual"/>
    <n v="4275120"/>
    <n v="4333963"/>
    <n v="399003.9"/>
    <n v="349647.2"/>
    <n v="378229"/>
    <n v="343426.2"/>
    <n v="317988"/>
    <n v="326345.8"/>
    <n v="355440"/>
    <n v="355815"/>
    <n v="342783.6"/>
    <n v="349961.4"/>
    <n v="352952.7"/>
    <n v="403527.3"/>
    <n v="389270.2"/>
    <n v="345085.2"/>
    <n v="370436.3"/>
    <n v="345107.4"/>
    <n v="339617.8"/>
    <n v="330039.2"/>
    <n v="382056.4"/>
    <n v="391958"/>
    <n v="334652.79999999999"/>
    <n v="351396.5"/>
    <n v="363735.5"/>
    <n v="390608.1"/>
    <n v="8.6465E-2"/>
    <n v="9.9673999999999999E-2"/>
    <s v="actual"/>
    <n v="27992.57"/>
    <n v="32269.01"/>
    <n v="5431.58"/>
    <n v="3299.9229999999998"/>
    <n v="2585.8229999999999"/>
    <n v="1769.135"/>
    <n v="978.25490000000002"/>
    <n v="552.18089999999995"/>
    <n v="549.86519999999996"/>
    <n v="555.99559999999997"/>
    <n v="622.64030000000002"/>
    <n v="1779.903"/>
    <n v="2983.701"/>
    <n v="6883.5659999999998"/>
    <n v="4957.3389999999999"/>
    <n v="4086.873"/>
    <n v="3827.585"/>
    <n v="2901.556"/>
    <n v="1827.3630000000001"/>
    <n v="1012.458"/>
    <n v="432.14659999999998"/>
    <n v="419.7996"/>
    <n v="1061.846"/>
    <n v="2685.4830000000002"/>
    <n v="4018.9639999999999"/>
    <n v="5037.5950000000003"/>
  </r>
  <r>
    <x v="514"/>
    <x v="3"/>
    <s v="core"/>
    <x v="7"/>
    <x v="1"/>
    <s v="20,001-100,000"/>
    <s v="rural"/>
    <n v="85"/>
    <n v="140.53190000000001"/>
    <n v="3686152"/>
    <n v="3686152"/>
    <n v="0"/>
    <n v="2008"/>
    <n v="2008"/>
    <s v="2004-2013"/>
    <s v="F"/>
    <s v="Aircraft Hangar"/>
    <s v="Airplane Hanger"/>
    <m/>
    <s v="Other"/>
    <s v="Other"/>
    <s v="Other"/>
    <b v="0"/>
    <s v="Other"/>
    <n v="87"/>
    <s v="Warehouse - High Bay"/>
    <n v="13"/>
    <s v="NA"/>
    <n v="0"/>
    <n v="0"/>
    <n v="0"/>
    <n v="0"/>
    <n v="26230"/>
    <n v="26230"/>
    <n v="0"/>
    <x v="1"/>
    <n v="100"/>
    <n v="0"/>
    <n v="0"/>
    <n v="0"/>
    <n v="0"/>
    <n v="0"/>
    <n v="0"/>
    <n v="1"/>
    <n v="0"/>
    <n v="0"/>
    <s v="S"/>
    <n v="0"/>
    <n v="7744"/>
    <n v="257"/>
    <s v="6000-8000 HDD"/>
    <n v="100"/>
    <n v="0"/>
    <n v="0"/>
    <s v="No"/>
    <n v="168"/>
    <n v="14"/>
    <n v="168"/>
    <n v="1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674"/>
    <n v="0"/>
    <n v="37"/>
    <n v="24938"/>
    <n v="0"/>
    <n v="0"/>
    <n v="0"/>
    <n v="0"/>
    <n v="100"/>
    <n v="0"/>
    <n v="0"/>
    <n v="0"/>
    <n v="0"/>
    <n v="100"/>
    <n v="0"/>
    <n v="0"/>
    <n v="0"/>
    <n v="0"/>
    <n v="0"/>
    <s v="NA"/>
    <s v="NA"/>
    <s v="NA"/>
    <s v="None"/>
    <s v="NA"/>
    <s v="None"/>
    <s v="NA"/>
    <s v="NA"/>
    <s v="NA"/>
    <s v="NA"/>
    <s v="NA"/>
    <s v="NA"/>
    <s v="NA"/>
    <s v="NA"/>
    <s v="NA"/>
    <n v="26230"/>
    <n v="0"/>
    <n v="100"/>
    <n v="0"/>
    <n v="0"/>
    <b v="0"/>
    <n v="0"/>
    <n v="100"/>
    <n v="0"/>
    <n v="0"/>
    <n v="0"/>
    <n v="0.73368999999999995"/>
    <n v="0.73368999999999995"/>
    <s v="NA"/>
    <n v="0"/>
    <n v="0.20457500000000001"/>
    <n v="19244.68"/>
    <s v="NA"/>
    <n v="0"/>
    <n v="5366"/>
    <n v="29.716419999999999"/>
    <n v="37"/>
    <s v="Y"/>
    <n v="80"/>
    <n v="98.710989999999995"/>
    <n v="92.154020000000003"/>
    <n v="98.710989999999995"/>
    <n v="1.289013"/>
    <n v="7.8459789999999998"/>
    <n v="1.289013"/>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98.710989999999995"/>
    <n v="92.154020000000003"/>
    <n v="98.710989999999995"/>
    <n v="1.289013"/>
    <n v="7.8459789999999998"/>
    <n v="1.289013"/>
    <n v="0"/>
    <n v="0"/>
    <n v="0"/>
    <n v="0"/>
    <n v="0"/>
    <n v="0"/>
    <n v="0"/>
    <n v="0"/>
    <n v="0"/>
    <n v="100"/>
    <n v="100"/>
    <n v="100"/>
    <n v="0"/>
    <n v="0"/>
    <n v="0"/>
    <n v="0"/>
    <n v="0"/>
    <n v="0"/>
    <n v="0"/>
    <n v="0"/>
    <n v="0"/>
    <n v="0"/>
    <n v="0"/>
    <n v="0"/>
    <b v="0"/>
    <n v="0"/>
    <b v="0"/>
    <n v="0"/>
    <b v="0"/>
    <n v="0"/>
    <b v="1"/>
    <n v="100"/>
    <b v="0"/>
    <n v="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100"/>
    <s v="Boiler"/>
    <s v="Natural Gas"/>
    <s v="Natural Gas"/>
    <s v="5-9 Years"/>
    <s v="Furnace"/>
    <s v="Natural Gas"/>
    <s v="None"/>
    <s v="5-9 Years"/>
    <n v="3"/>
    <s v="Natural Gas"/>
    <n v="310"/>
    <n v="5"/>
    <n v="5"/>
    <s v="SH"/>
    <s v="Y"/>
    <s v="NA"/>
    <s v="None"/>
    <s v="NA"/>
    <s v="None"/>
    <s v="NA"/>
    <s v="NA"/>
    <s v="NA"/>
    <s v="NA"/>
    <s v="NA"/>
    <s v="NA"/>
    <s v="NA"/>
    <s v="NA"/>
    <b v="0"/>
    <b v="0"/>
    <b v="0"/>
    <b v="0"/>
    <b v="0"/>
    <b v="1"/>
    <b v="0"/>
    <b v="0"/>
    <b v="0"/>
    <b v="0"/>
    <b v="0"/>
    <n v="15.353999999999999"/>
    <n v="5"/>
    <n v="5"/>
    <n v="100"/>
    <n v="0"/>
    <n v="0"/>
    <n v="0"/>
    <n v="0"/>
    <n v="100"/>
    <n v="0"/>
    <n v="0"/>
    <s v="NA"/>
    <s v="NA"/>
    <s v="NA"/>
    <s v="NA"/>
    <s v="NA"/>
    <s v="NA"/>
    <s v="NA"/>
    <s v="NA"/>
    <s v="NA"/>
    <s v="NA"/>
    <s v="NA"/>
    <s v="NA"/>
    <s v="NA"/>
    <s v="NA"/>
    <s v="NA"/>
    <s v="NA"/>
    <s v="NA"/>
    <s v="NA"/>
    <s v="NA"/>
    <s v="NA"/>
    <n v="0"/>
    <n v="0"/>
    <n v="0"/>
    <n v="0"/>
    <n v="0"/>
    <n v="0"/>
    <n v="0"/>
    <b v="0"/>
    <b v="0"/>
    <b v="0"/>
    <b v="0"/>
    <b v="0"/>
    <b v="0"/>
    <n v="0"/>
    <s v="N"/>
    <s v="N"/>
    <s v="N"/>
    <s v="N"/>
    <s v="N"/>
    <s v="N"/>
    <s v="N"/>
    <s v="NA"/>
    <s v="NA"/>
    <s v="NA"/>
    <s v="NA"/>
    <s v="NA"/>
    <s v="NA"/>
    <s v="NA"/>
    <s v="NA"/>
    <n v="0"/>
    <n v="0"/>
    <n v="0"/>
    <x v="1"/>
    <s v="NA"/>
    <s v="NA"/>
    <n v="0"/>
    <n v="0"/>
    <n v="0"/>
    <s v="NA"/>
    <s v="NA"/>
    <s v="NA"/>
    <s v="NA"/>
    <s v="NA"/>
    <s v="NA"/>
    <n v="0"/>
    <n v="0"/>
    <n v="0"/>
    <n v="0"/>
    <n v="0"/>
    <n v="0"/>
    <n v="0"/>
    <n v="0"/>
    <n v="0"/>
    <n v="0"/>
    <n v="1.6020000000000001"/>
    <n v="1.723481"/>
    <s v="actual"/>
    <n v="42020.45"/>
    <n v="45206.91"/>
    <n v="5101.3329999999996"/>
    <n v="5445.5169999999998"/>
    <n v="5575.1279999999997"/>
    <n v="4859.3549999999996"/>
    <n v="2946.2069999999999"/>
    <n v="1971.2929999999999"/>
    <n v="1821.1669999999999"/>
    <n v="1818.98"/>
    <n v="1764.7059999999999"/>
    <n v="2437.6469999999999"/>
    <n v="3675"/>
    <n v="4604.1210000000001"/>
    <n v="6402.26"/>
    <n v="5204.9639999999999"/>
    <n v="4907.4070000000002"/>
    <n v="3629.79"/>
    <n v="2670.7629999999999"/>
    <n v="1870.0319999999999"/>
    <n v="1728.8810000000001"/>
    <n v="1874.43"/>
    <n v="2382.4929999999999"/>
    <n v="3449.616"/>
    <n v="4959.9210000000003"/>
    <n v="6126.3509999999997"/>
    <n v="0.43019299999999999"/>
    <n v="2.7098140000000002"/>
    <s v="model"/>
    <n v="11283.96"/>
    <n v="71078.429999999993"/>
    <s v="NA"/>
    <s v="NA"/>
    <s v="NA"/>
    <s v="NA"/>
    <s v="NA"/>
    <s v="NA"/>
    <s v="NA"/>
    <s v="NA"/>
    <s v="NA"/>
    <s v="NA"/>
    <s v="NA"/>
    <s v="NA"/>
    <s v="NA"/>
    <s v="NA"/>
    <s v="NA"/>
    <s v="NA"/>
    <s v="NA"/>
    <s v="NA"/>
    <s v="NA"/>
    <s v="NA"/>
    <s v="NA"/>
    <s v="NA"/>
    <s v="NA"/>
    <s v="NA"/>
  </r>
  <r>
    <x v="515"/>
    <x v="3"/>
    <s v="core"/>
    <x v="5"/>
    <x v="1"/>
    <s v="All Sizes"/>
    <s v="rural"/>
    <n v="34"/>
    <n v="160.36789999999999"/>
    <n v="360827.8"/>
    <n v="360827.8"/>
    <n v="360827.8"/>
    <n v="2008"/>
    <n v="2008"/>
    <s v="2004-2013"/>
    <s v="F"/>
    <m/>
    <s v="Fast Food Restaurant"/>
    <m/>
    <s v="Restaurant"/>
    <s v="Food Service"/>
    <s v="Restaurant"/>
    <b v="0"/>
    <s v="Kitchen"/>
    <n v="43"/>
    <s v="Dining"/>
    <n v="37"/>
    <s v="Storage - Low Bay"/>
    <n v="20"/>
    <n v="0"/>
    <n v="0"/>
    <n v="0"/>
    <n v="2250"/>
    <n v="2250"/>
    <n v="0"/>
    <x v="4"/>
    <n v="100"/>
    <n v="0"/>
    <n v="100"/>
    <n v="100"/>
    <n v="100"/>
    <n v="0"/>
    <n v="0"/>
    <n v="1"/>
    <n v="1"/>
    <n v="19"/>
    <s v="S"/>
    <n v="0"/>
    <n v="8960"/>
    <n v="151"/>
    <s v="8000+ HDD"/>
    <n v="100"/>
    <n v="0"/>
    <n v="0"/>
    <s v="No"/>
    <n v="80.5"/>
    <n v="98"/>
    <n v="80.5"/>
    <n v="98"/>
    <n v="1"/>
    <n v="1"/>
    <n v="0"/>
    <s v="80-119 Hrs/Wk"/>
    <n v="52"/>
    <b v="1"/>
    <b v="1"/>
    <b v="0"/>
    <b v="0"/>
    <b v="0"/>
    <b v="0"/>
    <b v="0"/>
    <b v="0"/>
    <b v="0"/>
    <s v="NA"/>
    <s v="NA"/>
    <s v="NA"/>
    <s v="NA"/>
    <s v="Yes"/>
    <n v="3"/>
    <n v="5"/>
    <s v="No"/>
    <s v="No"/>
    <s v="NA"/>
    <s v="NA"/>
    <s v="No"/>
    <s v="No"/>
    <s v="NA"/>
    <s v="NA"/>
    <s v="No"/>
    <s v="No"/>
    <s v="NA"/>
    <s v="NA"/>
    <s v="No"/>
    <s v="No"/>
    <s v="NA"/>
    <s v="NA"/>
    <s v="No"/>
    <s v="No"/>
    <s v="NA"/>
    <s v="NA"/>
    <s v="No"/>
    <s v="No"/>
    <s v="NA"/>
    <s v="NA"/>
    <s v="No"/>
    <s v="No"/>
    <s v="NA"/>
    <s v="NA"/>
    <s v="No"/>
    <n v="200"/>
    <n v="0"/>
    <n v="13"/>
    <n v="2600"/>
    <n v="15"/>
    <n v="0"/>
    <n v="100"/>
    <n v="0"/>
    <n v="0"/>
    <n v="0"/>
    <n v="0"/>
    <n v="0"/>
    <n v="0"/>
    <n v="0"/>
    <n v="80"/>
    <n v="20"/>
    <n v="0"/>
    <n v="0"/>
    <n v="390"/>
    <n v="0"/>
    <n v="100"/>
    <n v="0"/>
    <s v="P"/>
    <n v="0"/>
    <s v="Age of Building"/>
    <n v="100"/>
    <n v="0"/>
    <n v="0"/>
    <n v="0"/>
    <n v="0"/>
    <n v="100"/>
    <n v="0"/>
    <n v="0"/>
    <n v="0"/>
    <n v="2250"/>
    <n v="100"/>
    <n v="0"/>
    <n v="0"/>
    <n v="0"/>
    <b v="0"/>
    <n v="0"/>
    <n v="57"/>
    <n v="0"/>
    <n v="0"/>
    <n v="43"/>
    <n v="1.105637"/>
    <n v="1.105637"/>
    <s v="NA"/>
    <n v="3.5555999999999997E-2"/>
    <n v="0.67333299999999996"/>
    <n v="2487.683"/>
    <s v="NA"/>
    <n v="80"/>
    <n v="1515"/>
    <n v="9.4121039999999994"/>
    <n v="9.5417419999999993"/>
    <s v="Y"/>
    <n v="50"/>
    <n v="0"/>
    <n v="0"/>
    <n v="0"/>
    <n v="69.096670000000003"/>
    <n v="27.520879999999998"/>
    <n v="79.065020000000004"/>
    <n v="0"/>
    <n v="0"/>
    <n v="0"/>
    <n v="17.64874"/>
    <n v="34.369529999999997"/>
    <n v="11.234159999999999"/>
    <n v="0"/>
    <n v="0"/>
    <n v="0"/>
    <n v="0"/>
    <n v="0"/>
    <n v="0"/>
    <n v="6.772653"/>
    <n v="30.75168"/>
    <n v="7.9484320000000004"/>
    <n v="6.481935"/>
    <n v="7.3579140000000001"/>
    <n v="1.752383"/>
    <n v="0"/>
    <n v="0"/>
    <n v="0"/>
    <n v="0"/>
    <n v="0"/>
    <n v="0"/>
    <n v="100"/>
    <n v="100"/>
    <n v="100"/>
    <n v="100"/>
    <n v="100"/>
    <n v="100"/>
    <n v="0"/>
    <n v="0"/>
    <n v="0"/>
    <n v="0"/>
    <n v="0"/>
    <n v="0"/>
    <n v="100"/>
    <n v="100"/>
    <n v="100"/>
    <n v="0"/>
    <n v="0"/>
    <n v="0"/>
    <n v="0"/>
    <n v="0"/>
    <n v="0"/>
    <n v="0"/>
    <n v="0"/>
    <n v="0"/>
    <n v="0"/>
    <n v="0"/>
    <n v="0"/>
    <s v="NA"/>
    <s v="NA"/>
    <s v="NA"/>
    <s v="NA"/>
    <s v="NA"/>
    <s v="NA"/>
    <n v="0"/>
    <n v="0"/>
    <n v="0"/>
    <n v="0"/>
    <n v="0"/>
    <n v="0"/>
    <n v="0"/>
    <n v="0"/>
    <n v="0"/>
    <n v="100"/>
    <n v="100"/>
    <n v="100"/>
    <s v="NA"/>
    <s v="NA"/>
    <s v="NA"/>
    <s v="NA"/>
    <s v="NA"/>
    <s v="NA"/>
    <s v="NA"/>
    <s v="NA"/>
    <s v="NA"/>
    <s v="NA"/>
    <s v="NA"/>
    <s v="NA"/>
    <n v="0"/>
    <n v="0"/>
    <n v="0"/>
    <n v="69.096670000000003"/>
    <n v="27.520879999999998"/>
    <n v="79.065020000000004"/>
    <n v="21.114740000000001"/>
    <n v="63.312280000000001"/>
    <n v="17.077770000000001"/>
    <n v="0"/>
    <n v="0"/>
    <n v="0"/>
    <n v="9.7885829999999991"/>
    <n v="9.166836"/>
    <n v="3.8572030000000002"/>
    <s v="NA"/>
    <s v="NA"/>
    <s v="NA"/>
    <s v="NA"/>
    <s v="NA"/>
    <s v="NA"/>
    <s v="NA"/>
    <s v="NA"/>
    <s v="NA"/>
    <s v="NA"/>
    <s v="NA"/>
    <s v="NA"/>
    <s v="NA"/>
    <s v="NA"/>
    <s v="NA"/>
    <b v="0"/>
    <n v="0"/>
    <b v="0"/>
    <n v="0"/>
    <b v="0"/>
    <n v="0"/>
    <b v="0"/>
    <n v="0"/>
    <b v="1"/>
    <n v="100"/>
    <b v="0"/>
    <n v="0"/>
    <b v="0"/>
    <n v="0"/>
    <b v="0"/>
    <n v="0"/>
    <n v="37.293729999999996"/>
    <n v="79.166669999999996"/>
    <n v="38.554090000000002"/>
    <n v="0"/>
    <n v="0"/>
    <n v="0"/>
    <n v="0"/>
    <n v="0"/>
    <n v="0"/>
    <n v="62.706270000000004"/>
    <n v="20.83333"/>
    <n v="61.445909999999998"/>
    <n v="0"/>
    <n v="0"/>
    <n v="0"/>
    <n v="0"/>
    <n v="0"/>
    <n v="0"/>
    <n v="0"/>
    <n v="0"/>
    <n v="0"/>
    <n v="0"/>
    <n v="0"/>
    <n v="0"/>
    <n v="0"/>
    <n v="0"/>
    <n v="0"/>
    <n v="82.178219999999996"/>
    <n v="25"/>
    <n v="80.526480000000006"/>
    <n v="17.82178"/>
    <n v="75"/>
    <n v="19.473520000000001"/>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30.707999999999998"/>
    <n v="5"/>
    <n v="5"/>
    <n v="100"/>
    <n v="0"/>
    <n v="0"/>
    <n v="0"/>
    <n v="0"/>
    <n v="0"/>
    <n v="100"/>
    <n v="0"/>
    <s v="NA"/>
    <s v="NA"/>
    <s v="NA"/>
    <s v="NA"/>
    <s v="NA"/>
    <s v="NA"/>
    <s v="NA"/>
    <s v="NA"/>
    <s v="NA"/>
    <b v="1"/>
    <n v="6"/>
    <n v="100"/>
    <s v="LED"/>
    <b v="1"/>
    <n v="126"/>
    <s v="INC"/>
    <b v="0"/>
    <n v="0"/>
    <s v="NA"/>
    <s v="NA"/>
    <n v="0"/>
    <n v="0"/>
    <n v="0"/>
    <n v="1"/>
    <n v="0"/>
    <n v="6"/>
    <n v="4"/>
    <b v="0"/>
    <b v="1"/>
    <b v="0"/>
    <b v="0"/>
    <b v="0"/>
    <b v="0"/>
    <n v="1000"/>
    <s v="N"/>
    <s v="N"/>
    <s v="G"/>
    <s v="G"/>
    <s v="N"/>
    <s v="N"/>
    <s v="N"/>
    <s v="NA"/>
    <s v="NA"/>
    <s v="NA"/>
    <b v="0"/>
    <s v="N"/>
    <n v="0"/>
    <n v="0"/>
    <n v="0"/>
    <n v="0"/>
    <n v="0"/>
    <n v="0"/>
    <x v="0"/>
    <n v="0"/>
    <s v="N"/>
    <n v="0"/>
    <n v="0"/>
    <n v="0"/>
    <b v="0"/>
    <b v="0"/>
    <s v="None"/>
    <b v="0"/>
    <b v="0"/>
    <s v="None"/>
    <n v="0"/>
    <n v="0"/>
    <n v="0"/>
    <n v="0"/>
    <n v="0"/>
    <n v="0"/>
    <n v="0"/>
    <n v="0"/>
    <n v="0"/>
    <n v="0"/>
    <n v="42.93779"/>
    <n v="51.150579999999998"/>
    <s v="model"/>
    <n v="96610.03"/>
    <n v="115088.8"/>
    <s v="NA"/>
    <s v="NA"/>
    <s v="NA"/>
    <s v="NA"/>
    <s v="NA"/>
    <s v="NA"/>
    <s v="NA"/>
    <s v="NA"/>
    <s v="NA"/>
    <s v="NA"/>
    <s v="NA"/>
    <s v="NA"/>
    <s v="NA"/>
    <s v="NA"/>
    <s v="NA"/>
    <s v="NA"/>
    <s v="NA"/>
    <s v="NA"/>
    <s v="NA"/>
    <s v="NA"/>
    <s v="NA"/>
    <s v="NA"/>
    <s v="NA"/>
    <s v="NA"/>
    <n v="1.977808"/>
    <n v="2.2627600000000001"/>
    <s v="model"/>
    <n v="4450.0680000000002"/>
    <n v="5091.2089999999998"/>
    <s v="NA"/>
    <s v="NA"/>
    <s v="NA"/>
    <s v="NA"/>
    <s v="NA"/>
    <s v="NA"/>
    <s v="NA"/>
    <s v="NA"/>
    <s v="NA"/>
    <s v="NA"/>
    <s v="NA"/>
    <s v="NA"/>
    <s v="NA"/>
    <s v="NA"/>
    <s v="NA"/>
    <s v="NA"/>
    <s v="NA"/>
    <s v="NA"/>
    <s v="NA"/>
    <s v="NA"/>
    <s v="NA"/>
    <s v="NA"/>
    <s v="NA"/>
    <s v="NA"/>
  </r>
  <r>
    <x v="516"/>
    <x v="3"/>
    <s v="core"/>
    <x v="5"/>
    <x v="1"/>
    <s v="All Sizes"/>
    <s v="rural"/>
    <n v="34"/>
    <n v="160.36789999999999"/>
    <n v="481103.8"/>
    <n v="481103.8"/>
    <n v="481103.8"/>
    <n v="2007"/>
    <n v="2007"/>
    <s v="2004-2013"/>
    <s v="F"/>
    <m/>
    <s v="Fast Food Restaurant"/>
    <m/>
    <s v="Restaurant"/>
    <s v="Food Service"/>
    <s v="Restaurant"/>
    <b v="1"/>
    <s v="Kitchen"/>
    <n v="60"/>
    <s v="Dining"/>
    <n v="40"/>
    <s v="Other"/>
    <n v="0"/>
    <n v="0"/>
    <n v="0"/>
    <n v="0"/>
    <n v="3000"/>
    <n v="3000"/>
    <n v="0"/>
    <x v="4"/>
    <n v="100"/>
    <n v="0"/>
    <n v="100"/>
    <n v="100"/>
    <n v="100"/>
    <n v="0"/>
    <n v="0"/>
    <n v="1"/>
    <n v="0"/>
    <n v="28"/>
    <s v="S"/>
    <n v="0"/>
    <n v="8960"/>
    <n v="151"/>
    <s v="8000+ HDD"/>
    <n v="33"/>
    <n v="67"/>
    <n v="1"/>
    <s v="No"/>
    <n v="69"/>
    <n v="83"/>
    <n v="83"/>
    <n v="83"/>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230"/>
    <n v="0"/>
    <n v="12"/>
    <n v="2760"/>
    <n v="40"/>
    <n v="0"/>
    <n v="100"/>
    <n v="0"/>
    <n v="0"/>
    <n v="0"/>
    <n v="0"/>
    <n v="0"/>
    <n v="0"/>
    <n v="100"/>
    <n v="0"/>
    <n v="0"/>
    <n v="0"/>
    <n v="0"/>
    <n v="1104"/>
    <n v="0"/>
    <n v="100"/>
    <n v="0"/>
    <s v="P"/>
    <n v="0"/>
    <s v="Age of Building"/>
    <n v="100"/>
    <n v="0"/>
    <n v="0"/>
    <n v="0"/>
    <n v="0"/>
    <n v="100"/>
    <n v="0"/>
    <n v="0"/>
    <n v="0"/>
    <n v="3000"/>
    <n v="100"/>
    <n v="0"/>
    <n v="0"/>
    <n v="0"/>
    <b v="0"/>
    <n v="0"/>
    <n v="100"/>
    <n v="0"/>
    <n v="0"/>
    <n v="0"/>
    <n v="1.5893870000000001"/>
    <n v="1.5893870000000001"/>
    <s v="NA"/>
    <n v="3.5000000000000003E-2"/>
    <n v="1.0649999999999999"/>
    <n v="4768.16"/>
    <s v="NA"/>
    <n v="105"/>
    <n v="3195"/>
    <n v="10"/>
    <n v="10"/>
    <s v="Y"/>
    <n v="90"/>
    <n v="0"/>
    <n v="0"/>
    <n v="0"/>
    <n v="64.598500000000001"/>
    <n v="63.496929999999999"/>
    <n v="86.004810000000006"/>
    <n v="0"/>
    <n v="0"/>
    <n v="0"/>
    <n v="6.7111840000000003"/>
    <n v="30.674849999999999"/>
    <n v="4.970491"/>
    <n v="0"/>
    <n v="0"/>
    <n v="0"/>
    <n v="0"/>
    <n v="0"/>
    <n v="0"/>
    <n v="0"/>
    <n v="0"/>
    <n v="0"/>
    <n v="28.69031"/>
    <n v="5.8282210000000001"/>
    <n v="9.0246969999999997"/>
    <n v="0"/>
    <n v="0"/>
    <n v="0"/>
    <n v="0"/>
    <n v="0"/>
    <n v="0"/>
    <n v="100"/>
    <n v="100"/>
    <n v="100"/>
    <n v="100"/>
    <n v="100"/>
    <n v="100"/>
    <n v="0"/>
    <n v="0"/>
    <n v="0"/>
    <n v="0"/>
    <n v="0"/>
    <n v="0"/>
    <n v="15.78947"/>
    <n v="47.36842"/>
    <n v="15.78947"/>
    <n v="84.210530000000006"/>
    <n v="52.63158"/>
    <n v="84.210530000000006"/>
    <n v="0"/>
    <n v="0"/>
    <n v="0"/>
    <n v="0"/>
    <n v="0"/>
    <n v="0"/>
    <n v="0"/>
    <n v="0"/>
    <n v="0"/>
    <s v="NA"/>
    <s v="NA"/>
    <s v="NA"/>
    <s v="NA"/>
    <s v="NA"/>
    <s v="NA"/>
    <n v="0"/>
    <n v="0"/>
    <n v="0"/>
    <n v="0"/>
    <n v="0"/>
    <n v="0"/>
    <n v="100"/>
    <n v="100"/>
    <n v="100"/>
    <n v="0"/>
    <n v="0"/>
    <n v="0"/>
    <s v="NA"/>
    <s v="NA"/>
    <s v="NA"/>
    <s v="NA"/>
    <s v="NA"/>
    <s v="NA"/>
    <s v="NA"/>
    <s v="NA"/>
    <s v="NA"/>
    <s v="NA"/>
    <s v="NA"/>
    <s v="NA"/>
    <n v="0"/>
    <n v="0"/>
    <n v="0"/>
    <n v="64.598500000000001"/>
    <n v="63.496929999999999"/>
    <n v="86.004810000000006"/>
    <n v="6.7111840000000003"/>
    <n v="30.674849999999999"/>
    <n v="4.970491"/>
    <n v="0"/>
    <n v="0"/>
    <n v="0"/>
    <n v="28.69031"/>
    <n v="5.8282210000000001"/>
    <n v="9.0246969999999997"/>
    <s v="NA"/>
    <s v="NA"/>
    <s v="NA"/>
    <s v="NA"/>
    <s v="NA"/>
    <s v="NA"/>
    <s v="NA"/>
    <s v="NA"/>
    <s v="NA"/>
    <s v="NA"/>
    <s v="NA"/>
    <s v="NA"/>
    <s v="NA"/>
    <s v="NA"/>
    <s v="NA"/>
    <b v="0"/>
    <n v="0"/>
    <b v="0"/>
    <n v="0"/>
    <b v="0"/>
    <n v="0"/>
    <b v="0"/>
    <n v="0"/>
    <b v="1"/>
    <n v="100"/>
    <b v="0"/>
    <n v="0"/>
    <b v="0"/>
    <n v="0"/>
    <b v="0"/>
    <n v="0"/>
    <n v="16.901409999999998"/>
    <n v="35.714289999999998"/>
    <n v="4.965071"/>
    <n v="0"/>
    <n v="0"/>
    <n v="0"/>
    <n v="0"/>
    <n v="0"/>
    <n v="0"/>
    <n v="83.098590000000002"/>
    <n v="64.285709999999995"/>
    <n v="95.034930000000003"/>
    <n v="0"/>
    <n v="0"/>
    <n v="0"/>
    <n v="0"/>
    <n v="0"/>
    <n v="0"/>
    <n v="0"/>
    <n v="0"/>
    <n v="0"/>
    <n v="0"/>
    <n v="0"/>
    <n v="0"/>
    <n v="0"/>
    <n v="0"/>
    <n v="0"/>
    <n v="83.098590000000002"/>
    <n v="64.285709999999995"/>
    <n v="95.034930000000003"/>
    <n v="0"/>
    <n v="0"/>
    <n v="0"/>
    <n v="16.901409999999998"/>
    <n v="35.714289999999998"/>
    <n v="4.965071"/>
    <n v="0"/>
    <n v="0"/>
    <n v="0"/>
    <b v="0"/>
    <n v="0"/>
    <b v="1"/>
    <n v="94.366200000000006"/>
    <b v="0"/>
    <n v="0"/>
    <b v="0"/>
    <n v="0"/>
    <b v="0"/>
    <n v="0"/>
    <b v="1"/>
    <n v="5.6338030000000003"/>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15.353999999999999"/>
    <n v="5"/>
    <n v="5"/>
    <n v="100"/>
    <n v="0"/>
    <n v="0"/>
    <n v="0"/>
    <n v="0"/>
    <n v="100"/>
    <n v="0"/>
    <n v="0"/>
    <s v="NA"/>
    <s v="NA"/>
    <s v="NA"/>
    <s v="NA"/>
    <s v="NA"/>
    <s v="NA"/>
    <s v="NA"/>
    <s v="NA"/>
    <s v="NA"/>
    <b v="1"/>
    <n v="4"/>
    <n v="100"/>
    <s v="T8"/>
    <b v="1"/>
    <n v="74"/>
    <s v="INC"/>
    <b v="0"/>
    <n v="0"/>
    <s v="NA"/>
    <s v="NA"/>
    <n v="0"/>
    <n v="0"/>
    <n v="1"/>
    <n v="1"/>
    <n v="0"/>
    <n v="5"/>
    <n v="0"/>
    <b v="0"/>
    <b v="1"/>
    <b v="0"/>
    <b v="0"/>
    <b v="0"/>
    <b v="0"/>
    <n v="1250"/>
    <s v="E"/>
    <s v="N"/>
    <s v="N"/>
    <s v="N"/>
    <s v="N"/>
    <s v="E"/>
    <s v="N"/>
    <s v="NA"/>
    <s v="NA"/>
    <s v="NA"/>
    <s v="NA"/>
    <s v="NA"/>
    <s v="NA"/>
    <s v="NA"/>
    <s v="NA"/>
    <n v="0"/>
    <n v="0"/>
    <n v="0"/>
    <x v="1"/>
    <s v="NA"/>
    <s v="NA"/>
    <n v="0"/>
    <n v="0"/>
    <n v="0"/>
    <s v="NA"/>
    <s v="NA"/>
    <s v="NA"/>
    <s v="NA"/>
    <s v="NA"/>
    <s v="NA"/>
    <n v="0"/>
    <n v="0"/>
    <n v="0"/>
    <n v="0"/>
    <n v="0"/>
    <n v="0"/>
    <n v="0"/>
    <n v="0"/>
    <n v="0"/>
    <n v="0"/>
    <n v="38.73359"/>
    <n v="52.189749999999997"/>
    <s v="model"/>
    <n v="116200.8"/>
    <n v="156569.20000000001"/>
    <s v="NA"/>
    <s v="NA"/>
    <s v="NA"/>
    <s v="NA"/>
    <s v="NA"/>
    <s v="NA"/>
    <s v="NA"/>
    <s v="NA"/>
    <s v="NA"/>
    <s v="NA"/>
    <s v="NA"/>
    <s v="NA"/>
    <s v="NA"/>
    <s v="NA"/>
    <s v="NA"/>
    <s v="NA"/>
    <s v="NA"/>
    <s v="NA"/>
    <s v="NA"/>
    <s v="NA"/>
    <s v="NA"/>
    <s v="NA"/>
    <s v="NA"/>
    <s v="NA"/>
    <n v="1.8455779999999999"/>
    <n v="0.65885899999999997"/>
    <s v="model"/>
    <n v="5536.7330000000002"/>
    <n v="1976.577"/>
    <s v="NA"/>
    <s v="NA"/>
    <s v="NA"/>
    <s v="NA"/>
    <s v="NA"/>
    <s v="NA"/>
    <s v="NA"/>
    <s v="NA"/>
    <s v="NA"/>
    <s v="NA"/>
    <s v="NA"/>
    <s v="NA"/>
    <s v="NA"/>
    <s v="NA"/>
    <s v="NA"/>
    <s v="NA"/>
    <s v="NA"/>
    <s v="NA"/>
    <s v="NA"/>
    <s v="NA"/>
    <s v="NA"/>
    <s v="NA"/>
    <s v="NA"/>
    <s v="NA"/>
  </r>
  <r>
    <x v="517"/>
    <x v="3"/>
    <s v="core"/>
    <x v="9"/>
    <x v="1"/>
    <s v="All Sizes"/>
    <s v="rural"/>
    <n v="38"/>
    <n v="194.7627"/>
    <n v="878380"/>
    <n v="808109.6"/>
    <n v="228378.8"/>
    <n v="2009"/>
    <n v="2009"/>
    <s v="2004-2013"/>
    <s v="F"/>
    <m/>
    <s v="Ministorage"/>
    <m/>
    <s v="Warehouse"/>
    <s v="Warehouse and Storage"/>
    <s v="Warehouse"/>
    <b v="0"/>
    <s v="Storage - Low Bay"/>
    <n v="66"/>
    <s v="Office"/>
    <n v="26"/>
    <s v="NA"/>
    <n v="0"/>
    <n v="8"/>
    <n v="0"/>
    <n v="0"/>
    <n v="4510"/>
    <n v="4510"/>
    <n v="0"/>
    <x v="4"/>
    <n v="92"/>
    <n v="0"/>
    <n v="0"/>
    <n v="26"/>
    <n v="0"/>
    <n v="0"/>
    <n v="8"/>
    <n v="1"/>
    <n v="0"/>
    <n v="0"/>
    <s v="S"/>
    <n v="0"/>
    <n v="8960"/>
    <n v="151"/>
    <s v="8000+ HDD"/>
    <n v="0"/>
    <n v="100"/>
    <n v="1"/>
    <s v="No"/>
    <n v="112"/>
    <n v="119"/>
    <n v="168"/>
    <n v="119"/>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82"/>
    <n v="0"/>
    <n v="7"/>
    <n v="1974"/>
    <n v="15"/>
    <n v="0"/>
    <n v="0"/>
    <n v="0"/>
    <n v="100"/>
    <n v="0"/>
    <n v="0"/>
    <n v="0"/>
    <n v="0"/>
    <n v="0"/>
    <n v="100"/>
    <n v="0"/>
    <n v="0"/>
    <n v="0"/>
    <n v="296.10000000000002"/>
    <n v="0"/>
    <n v="100"/>
    <n v="0"/>
    <s v="P"/>
    <n v="30"/>
    <s v="Age of Building"/>
    <n v="100"/>
    <n v="0"/>
    <n v="0"/>
    <n v="0"/>
    <n v="100"/>
    <n v="0"/>
    <n v="0"/>
    <n v="0"/>
    <n v="0"/>
    <n v="5391.0649999999996"/>
    <n v="0"/>
    <n v="100"/>
    <n v="0"/>
    <n v="0"/>
    <b v="0"/>
    <n v="0"/>
    <n v="100"/>
    <n v="0"/>
    <n v="0"/>
    <n v="0"/>
    <n v="1.006254"/>
    <n v="1.006254"/>
    <s v="NA"/>
    <n v="0"/>
    <n v="0.35254999999999997"/>
    <n v="4538.2079999999996"/>
    <s v="NA"/>
    <n v="0"/>
    <n v="1590"/>
    <n v="9.8853709999999992"/>
    <n v="10.00433"/>
    <s v="Y"/>
    <n v="70"/>
    <n v="0"/>
    <n v="0"/>
    <n v="0"/>
    <n v="68.770690000000002"/>
    <n v="57.993749999999999"/>
    <n v="89.522919999999999"/>
    <n v="0"/>
    <n v="0"/>
    <n v="0"/>
    <n v="2.0937229999999998"/>
    <n v="7.228243"/>
    <n v="1.5161770000000001"/>
    <n v="0"/>
    <n v="0"/>
    <n v="0"/>
    <n v="0"/>
    <n v="0"/>
    <n v="0"/>
    <n v="0"/>
    <n v="0"/>
    <n v="0"/>
    <n v="29.135580000000001"/>
    <n v="34.777999999999999"/>
    <n v="8.9609000000000005"/>
    <n v="0"/>
    <n v="0"/>
    <n v="0"/>
    <n v="0"/>
    <n v="0"/>
    <n v="0"/>
    <n v="100"/>
    <n v="100"/>
    <n v="100"/>
    <s v="NA"/>
    <s v="NA"/>
    <s v="NA"/>
    <s v="NA"/>
    <s v="NA"/>
    <s v="NA"/>
    <n v="0"/>
    <n v="0"/>
    <n v="0"/>
    <n v="44.812469999999998"/>
    <n v="36.154029999999999"/>
    <n v="44.812469999999998"/>
    <n v="24.52779"/>
    <n v="10.641"/>
    <n v="24.52779"/>
    <n v="30.659739999999999"/>
    <n v="53.204979999999999"/>
    <n v="30.659739999999999"/>
    <n v="0"/>
    <n v="0"/>
    <n v="0"/>
    <n v="0"/>
    <n v="0"/>
    <n v="0"/>
    <s v="NA"/>
    <s v="NA"/>
    <s v="NA"/>
    <s v="NA"/>
    <s v="NA"/>
    <s v="NA"/>
    <n v="0"/>
    <n v="0"/>
    <n v="0"/>
    <n v="19.10876"/>
    <n v="30.282219999999999"/>
    <n v="19.10876"/>
    <n v="0"/>
    <n v="0"/>
    <n v="0"/>
    <n v="80.891239999999996"/>
    <n v="69.717780000000005"/>
    <n v="80.891239999999996"/>
    <s v="NA"/>
    <s v="NA"/>
    <s v="NA"/>
    <s v="NA"/>
    <s v="NA"/>
    <s v="NA"/>
    <s v="NA"/>
    <s v="NA"/>
    <s v="NA"/>
    <s v="NA"/>
    <s v="NA"/>
    <s v="NA"/>
    <n v="0"/>
    <n v="0"/>
    <n v="0"/>
    <n v="68.770690000000002"/>
    <n v="57.993749999999999"/>
    <n v="89.522919999999999"/>
    <n v="8.932893"/>
    <n v="18.503630000000001"/>
    <n v="2.7473879999999999"/>
    <n v="0"/>
    <n v="0"/>
    <n v="0"/>
    <n v="22.296410000000002"/>
    <n v="23.50262"/>
    <n v="7.7296889999999996"/>
    <s v="NA"/>
    <s v="NA"/>
    <s v="NA"/>
    <s v="NA"/>
    <s v="NA"/>
    <s v="NA"/>
    <s v="NA"/>
    <s v="NA"/>
    <s v="NA"/>
    <s v="NA"/>
    <s v="NA"/>
    <s v="NA"/>
    <s v="NA"/>
    <s v="NA"/>
    <s v="NA"/>
    <b v="0"/>
    <n v="0"/>
    <b v="0"/>
    <n v="0"/>
    <b v="0"/>
    <n v="0"/>
    <b v="1"/>
    <n v="49.540970000000002"/>
    <b v="1"/>
    <n v="48.365299999999998"/>
    <b v="0"/>
    <n v="0"/>
    <b v="1"/>
    <n v="2.0937229999999998"/>
    <b v="0"/>
    <n v="0"/>
    <n v="89.937110000000004"/>
    <n v="71.428569999999993"/>
    <n v="93.712419999999995"/>
    <n v="0"/>
    <n v="0"/>
    <n v="0"/>
    <n v="0"/>
    <n v="0"/>
    <n v="0"/>
    <n v="10.062889999999999"/>
    <n v="28.571429999999999"/>
    <n v="6.2875839999999998"/>
    <n v="0"/>
    <n v="0"/>
    <n v="0"/>
    <n v="0"/>
    <n v="0"/>
    <n v="0"/>
    <n v="0"/>
    <n v="0"/>
    <n v="0"/>
    <n v="0"/>
    <n v="0"/>
    <n v="0"/>
    <n v="0"/>
    <n v="0"/>
    <n v="0"/>
    <n v="20.754719999999999"/>
    <n v="14.28571"/>
    <n v="50.485280000000003"/>
    <n v="0"/>
    <n v="0"/>
    <n v="0"/>
    <n v="79.245279999999994"/>
    <n v="85.714290000000005"/>
    <n v="49.514719999999997"/>
    <n v="0"/>
    <n v="0"/>
    <n v="0"/>
    <b v="0"/>
    <n v="0"/>
    <b v="1"/>
    <n v="20.754719999999999"/>
    <b v="0"/>
    <n v="0"/>
    <b v="1"/>
    <n v="79.245279999999994"/>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26"/>
    <n v="66"/>
    <s v="Furnace"/>
    <s v="Natural Gas"/>
    <s v="None"/>
    <s v="0-4 Years"/>
    <s v="Electric Resistance"/>
    <s v="Electricity"/>
    <s v="None"/>
    <s v="0-4 Years"/>
    <s v="NA"/>
    <s v="NA"/>
    <s v="NA"/>
    <s v="NA"/>
    <s v="NA"/>
    <s v="NA"/>
    <s v="NA"/>
    <s v="NA"/>
    <s v="DX - Air"/>
    <s v="0-4 Years"/>
    <s v="None"/>
    <s v="NA"/>
    <s v="NA"/>
    <s v="NA"/>
    <s v="NA"/>
    <s v="NA"/>
    <s v="NA"/>
    <s v="NA"/>
    <s v="NA"/>
    <b v="0"/>
    <b v="0"/>
    <b v="0"/>
    <b v="0"/>
    <b v="1"/>
    <b v="1"/>
    <b v="0"/>
    <b v="0"/>
    <b v="0"/>
    <b v="0"/>
    <b v="0"/>
    <n v="30.707999999999998"/>
    <n v="5"/>
    <n v="5"/>
    <n v="100"/>
    <n v="0"/>
    <n v="0"/>
    <n v="0"/>
    <n v="0"/>
    <n v="100"/>
    <n v="0"/>
    <n v="0"/>
    <s v="NA"/>
    <s v="NA"/>
    <s v="NA"/>
    <s v="NA"/>
    <s v="NA"/>
    <s v="NA"/>
    <s v="NA"/>
    <s v="NA"/>
    <s v="NA"/>
    <s v="NA"/>
    <s v="NA"/>
    <s v="NA"/>
    <s v="NA"/>
    <s v="NA"/>
    <s v="NA"/>
    <s v="NA"/>
    <s v="NA"/>
    <s v="NA"/>
    <s v="NA"/>
    <s v="NA"/>
    <n v="0"/>
    <n v="0"/>
    <n v="0"/>
    <n v="0"/>
    <n v="0"/>
    <n v="0"/>
    <n v="0"/>
    <b v="1"/>
    <b v="0"/>
    <b v="0"/>
    <b v="0"/>
    <b v="0"/>
    <b v="0"/>
    <n v="95"/>
    <s v="N"/>
    <s v="N"/>
    <s v="N"/>
    <s v="N"/>
    <s v="N"/>
    <s v="N"/>
    <s v="N"/>
    <s v="NA"/>
    <s v="NA"/>
    <s v="NA"/>
    <b v="0"/>
    <s v="N"/>
    <n v="0"/>
    <n v="0"/>
    <n v="0"/>
    <n v="0"/>
    <n v="0"/>
    <n v="0"/>
    <x v="0"/>
    <n v="0"/>
    <s v="N"/>
    <n v="0"/>
    <n v="0"/>
    <n v="0"/>
    <b v="0"/>
    <b v="0"/>
    <s v="None"/>
    <b v="0"/>
    <b v="0"/>
    <s v="None"/>
    <n v="0"/>
    <n v="5"/>
    <n v="1"/>
    <n v="0"/>
    <n v="3"/>
    <n v="1"/>
    <n v="0"/>
    <n v="0"/>
    <n v="0"/>
    <n v="0"/>
    <n v="9.4612339999999993"/>
    <n v="10.245089999999999"/>
    <s v="actual"/>
    <n v="42670.17"/>
    <n v="46205.35"/>
    <n v="5032.71"/>
    <n v="4226.2"/>
    <n v="4057.3789999999999"/>
    <n v="3437.931"/>
    <n v="2755.6489999999999"/>
    <n v="2380.6039999999998"/>
    <n v="2616.4369999999999"/>
    <n v="2663.0390000000002"/>
    <n v="2576.0990000000002"/>
    <n v="3666.0439999999999"/>
    <n v="4126.3810000000003"/>
    <n v="5131.6940000000004"/>
    <n v="5893.7510000000002"/>
    <n v="4891.3310000000001"/>
    <n v="4715.6090000000004"/>
    <n v="3721.6239999999998"/>
    <n v="3029.8130000000001"/>
    <n v="2315.5630000000001"/>
    <n v="2239.5790000000002"/>
    <n v="2285.3850000000002"/>
    <n v="2695.5059999999999"/>
    <n v="3706.6860000000001"/>
    <n v="4918.9229999999998"/>
    <n v="5791.5820000000003"/>
    <n v="0.15240699999999999"/>
    <n v="0.26203799999999999"/>
    <s v="actual"/>
    <n v="687.35419999999999"/>
    <n v="1181.7929999999999"/>
    <n v="131.7621"/>
    <n v="117.4796"/>
    <n v="74.137929999999997"/>
    <n v="43.448279999999997"/>
    <n v="13.855600000000001"/>
    <n v="0.9375"/>
    <n v="0"/>
    <n v="0"/>
    <n v="1.241379"/>
    <n v="35.758620000000001"/>
    <n v="146.66669999999999"/>
    <n v="122.0665"/>
    <n v="184.91890000000001"/>
    <n v="149.17500000000001"/>
    <n v="136.2491"/>
    <n v="97.075850000000003"/>
    <n v="66.607749999999996"/>
    <n v="36.007750000000001"/>
    <n v="17.80603"/>
    <n v="20.443960000000001"/>
    <n v="51.703440000000001"/>
    <n v="94.569810000000004"/>
    <n v="146.53700000000001"/>
    <n v="180.69820000000001"/>
  </r>
  <r>
    <x v="518"/>
    <x v="3"/>
    <s v="core"/>
    <x v="11"/>
    <x v="0"/>
    <s v="5,001+"/>
    <s v="rural"/>
    <n v="18"/>
    <n v="59.73836"/>
    <n v="3368288"/>
    <n v="3368288"/>
    <n v="3368288"/>
    <n v="1978"/>
    <n v="1978"/>
    <s v="Pre-1980"/>
    <s v="F"/>
    <m/>
    <s v="Grocery (&gt; 5000sf)"/>
    <m/>
    <s v="Grocery"/>
    <s v="Food Sales"/>
    <s v="Supermarket"/>
    <b v="0"/>
    <s v="Sales"/>
    <n v="78.5"/>
    <s v="Other"/>
    <n v="12.5"/>
    <s v="Dining"/>
    <n v="7"/>
    <n v="0"/>
    <n v="0"/>
    <n v="0"/>
    <n v="56384"/>
    <n v="56384"/>
    <n v="0"/>
    <x v="2"/>
    <n v="100"/>
    <n v="0"/>
    <n v="0"/>
    <n v="100"/>
    <n v="0"/>
    <n v="0"/>
    <n v="0"/>
    <n v="1"/>
    <n v="0"/>
    <n v="264"/>
    <s v="S"/>
    <n v="0"/>
    <n v="7562"/>
    <n v="298"/>
    <s v="6000-8000 HDD"/>
    <n v="95"/>
    <n v="5"/>
    <n v="2"/>
    <s v="Yes"/>
    <n v="133"/>
    <n v="168"/>
    <n v="168"/>
    <n v="168"/>
    <n v="1"/>
    <n v="1"/>
    <n v="0"/>
    <s v="120-168 Hrs/Wk"/>
    <n v="52"/>
    <b v="1"/>
    <b v="1"/>
    <b v="0"/>
    <b v="0"/>
    <b v="0"/>
    <b v="0"/>
    <b v="0"/>
    <b v="0"/>
    <b v="0"/>
    <b v="1"/>
    <b v="0"/>
    <b v="0"/>
    <s v="NA"/>
    <s v="Yes"/>
    <n v="10"/>
    <n v="0"/>
    <s v="No"/>
    <s v="Yes"/>
    <n v="10"/>
    <n v="0"/>
    <s v="No"/>
    <s v="Yes"/>
    <n v="10"/>
    <n v="0"/>
    <s v="No"/>
    <s v="No"/>
    <s v="NA"/>
    <s v="NA"/>
    <s v="No"/>
    <s v="Yes"/>
    <n v="10"/>
    <n v="0"/>
    <s v="No"/>
    <s v="Yes"/>
    <n v="10"/>
    <n v="0"/>
    <s v="No"/>
    <s v="Yes"/>
    <n v="10"/>
    <n v="0"/>
    <s v="No"/>
    <s v="Yes"/>
    <n v="10"/>
    <n v="0"/>
    <s v="No"/>
    <n v="1058"/>
    <n v="0"/>
    <n v="20"/>
    <n v="21160"/>
    <n v="10"/>
    <n v="0"/>
    <n v="0"/>
    <n v="100"/>
    <n v="0"/>
    <n v="0"/>
    <n v="0"/>
    <n v="0"/>
    <n v="0"/>
    <n v="0"/>
    <n v="0"/>
    <n v="100"/>
    <n v="0"/>
    <n v="0"/>
    <n v="2116"/>
    <n v="0"/>
    <n v="100"/>
    <n v="0"/>
    <s v="P"/>
    <n v="0"/>
    <s v="20-30 years"/>
    <n v="100"/>
    <n v="0"/>
    <n v="0"/>
    <n v="0"/>
    <n v="100"/>
    <n v="0"/>
    <n v="0"/>
    <n v="0"/>
    <n v="0"/>
    <n v="51873"/>
    <n v="100"/>
    <n v="0"/>
    <n v="0"/>
    <n v="0"/>
    <b v="0"/>
    <n v="0"/>
    <n v="100"/>
    <n v="0"/>
    <n v="0"/>
    <n v="0"/>
    <n v="0.94178799999999996"/>
    <n v="0.94178799999999996"/>
    <s v="NA"/>
    <n v="0.1958"/>
    <n v="0.109888"/>
    <n v="53101.78"/>
    <s v="NA"/>
    <n v="11040"/>
    <n v="6195.95"/>
    <n v="18.433679999999999"/>
    <n v="19.714220000000001"/>
    <s v="Y"/>
    <n v="90"/>
    <n v="0.41605599999999998"/>
    <n v="0.59448500000000004"/>
    <n v="0.41736699999999999"/>
    <n v="91.809529999999995"/>
    <n v="94.591840000000005"/>
    <n v="92.098799999999997"/>
    <n v="3.8589929999999999"/>
    <n v="3.5999379999999999"/>
    <n v="3.8711519999999999"/>
    <n v="0"/>
    <n v="0"/>
    <n v="0"/>
    <n v="0"/>
    <n v="0"/>
    <n v="0"/>
    <n v="3.9154249999999999"/>
    <n v="1.213741"/>
    <n v="3.6126770000000001"/>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9.5606960000000001"/>
    <n v="13.686769999999999"/>
    <n v="9.5606960000000001"/>
    <n v="90.439300000000003"/>
    <n v="86.313230000000004"/>
    <n v="90.439300000000003"/>
    <n v="0"/>
    <n v="0"/>
    <n v="0"/>
    <n v="0"/>
    <n v="0"/>
    <n v="0"/>
    <n v="69.957880000000003"/>
    <n v="77.981650000000002"/>
    <n v="69.957880000000003"/>
    <n v="0"/>
    <n v="0"/>
    <n v="0"/>
    <n v="30.042120000000001"/>
    <n v="22.018350000000002"/>
    <n v="30.042120000000001"/>
    <n v="3.9154249999999999"/>
    <n v="1.213741"/>
    <n v="3.6126770000000001"/>
    <n v="96.084580000000003"/>
    <n v="98.786259999999999"/>
    <n v="96.387320000000003"/>
    <n v="0"/>
    <n v="0"/>
    <n v="0"/>
    <n v="0"/>
    <n v="0"/>
    <n v="0"/>
    <n v="0"/>
    <n v="0"/>
    <n v="0"/>
    <n v="0"/>
    <n v="0"/>
    <n v="0"/>
    <n v="0"/>
    <n v="0"/>
    <n v="0"/>
    <n v="0"/>
    <n v="0"/>
    <n v="0"/>
    <n v="100"/>
    <n v="100"/>
    <n v="100"/>
    <n v="0"/>
    <n v="0"/>
    <n v="0"/>
    <b v="0"/>
    <n v="0"/>
    <b v="0"/>
    <n v="0"/>
    <b v="0"/>
    <n v="0"/>
    <b v="0"/>
    <n v="0"/>
    <b v="1"/>
    <n v="100"/>
    <b v="0"/>
    <n v="0"/>
    <b v="0"/>
    <n v="0"/>
    <b v="0"/>
    <n v="0"/>
    <n v="27.760069999999999"/>
    <n v="53.333329999999997"/>
    <n v="27.760069999999999"/>
    <n v="72.239930000000001"/>
    <n v="46.666670000000003"/>
    <n v="72.239930000000001"/>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Inlet Vane"/>
    <s v="A"/>
    <s v="NA"/>
    <s v="NA"/>
    <s v="NA"/>
    <n v="0"/>
    <n v="100"/>
    <s v="Furnace"/>
    <s v="Natural Gas"/>
    <s v="None"/>
    <s v="20+ Years"/>
    <s v="Furnace"/>
    <s v="Natural Gas"/>
    <s v="None"/>
    <s v="10-19 Years"/>
    <s v="NA"/>
    <s v="NA"/>
    <s v="NA"/>
    <s v="NA"/>
    <s v="NA"/>
    <s v="NA"/>
    <s v="NA"/>
    <s v="NA"/>
    <s v="DX - Air"/>
    <s v="20+ Years"/>
    <s v="DX - Air"/>
    <s v="10-19 Years"/>
    <s v="NA"/>
    <s v="NA"/>
    <s v="NA"/>
    <s v="NA"/>
    <s v="NA"/>
    <s v="NA"/>
    <s v="NA"/>
    <b v="1"/>
    <b v="0"/>
    <b v="0"/>
    <b v="0"/>
    <b v="1"/>
    <b v="0"/>
    <b v="0"/>
    <b v="1"/>
    <b v="0"/>
    <b v="0"/>
    <b v="0"/>
    <n v="400"/>
    <n v="10"/>
    <n v="10"/>
    <n v="100"/>
    <n v="0"/>
    <n v="0"/>
    <n v="0"/>
    <n v="0"/>
    <n v="0"/>
    <n v="100"/>
    <n v="0"/>
    <n v="50"/>
    <n v="50"/>
    <n v="0"/>
    <s v="Unknown"/>
    <s v="No"/>
    <s v="Space Heating/Reheat"/>
    <s v="Air-cooled"/>
    <s v="No"/>
    <s v="Shaded Pole"/>
    <b v="1"/>
    <n v="944"/>
    <n v="37.288139999999999"/>
    <s v="T8"/>
    <b v="1"/>
    <n v="4175"/>
    <s v="T8"/>
    <b v="1"/>
    <n v="564"/>
    <n v="100"/>
    <s v="INC"/>
    <n v="2"/>
    <n v="2"/>
    <n v="6"/>
    <n v="4"/>
    <n v="0"/>
    <n v="0"/>
    <n v="0"/>
    <b v="0"/>
    <b v="0"/>
    <b v="0"/>
    <b v="1"/>
    <b v="0"/>
    <b v="0"/>
    <n v="7040"/>
    <s v="G"/>
    <s v="G"/>
    <s v="G"/>
    <s v="G"/>
    <s v="G"/>
    <s v="G"/>
    <s v="G"/>
    <n v="1"/>
    <n v="1"/>
    <n v="1"/>
    <s v="NA"/>
    <s v="NA"/>
    <s v="NA"/>
    <s v="NA"/>
    <s v="NA"/>
    <n v="0"/>
    <n v="0"/>
    <n v="0"/>
    <x v="1"/>
    <s v="NA"/>
    <s v="NA"/>
    <n v="0"/>
    <n v="0"/>
    <n v="0"/>
    <s v="NA"/>
    <s v="NA"/>
    <s v="NA"/>
    <s v="NA"/>
    <s v="NA"/>
    <s v="NA"/>
    <n v="13"/>
    <n v="8"/>
    <n v="0"/>
    <n v="0"/>
    <n v="7"/>
    <n v="1"/>
    <n v="0"/>
    <n v="1"/>
    <n v="0"/>
    <n v="0"/>
    <n v="60.300379999999997"/>
    <n v="0.53352900000000003"/>
    <s v="model"/>
    <n v="3399977"/>
    <n v="30082.5"/>
    <s v="NA"/>
    <s v="NA"/>
    <s v="NA"/>
    <s v="NA"/>
    <s v="NA"/>
    <s v="NA"/>
    <s v="NA"/>
    <s v="NA"/>
    <s v="NA"/>
    <s v="NA"/>
    <s v="NA"/>
    <s v="NA"/>
    <s v="NA"/>
    <s v="NA"/>
    <s v="NA"/>
    <s v="NA"/>
    <s v="NA"/>
    <s v="NA"/>
    <s v="NA"/>
    <s v="NA"/>
    <s v="NA"/>
    <s v="NA"/>
    <s v="NA"/>
    <s v="NA"/>
    <n v="0.68314600000000003"/>
    <n v="1.4086E-2"/>
    <s v="model"/>
    <n v="38518.49"/>
    <n v="794.2405"/>
    <s v="NA"/>
    <s v="NA"/>
    <s v="NA"/>
    <s v="NA"/>
    <s v="NA"/>
    <s v="NA"/>
    <s v="NA"/>
    <s v="NA"/>
    <s v="NA"/>
    <s v="NA"/>
    <s v="NA"/>
    <s v="NA"/>
    <s v="NA"/>
    <s v="NA"/>
    <s v="NA"/>
    <s v="NA"/>
    <s v="NA"/>
    <s v="NA"/>
    <s v="NA"/>
    <s v="NA"/>
    <s v="NA"/>
    <s v="NA"/>
    <s v="NA"/>
    <s v="NA"/>
  </r>
  <r>
    <x v="519"/>
    <x v="3"/>
    <s v="core"/>
    <x v="9"/>
    <x v="1"/>
    <s v="All Sizes"/>
    <s v="rural"/>
    <n v="38"/>
    <n v="194.7627"/>
    <n v="1947627"/>
    <n v="1928151"/>
    <n v="175286.5"/>
    <n v="2004"/>
    <n v="2004"/>
    <s v="2004-2013"/>
    <s v="F"/>
    <m/>
    <s v="Warehouse, Distribution"/>
    <m/>
    <s v="Warehouse"/>
    <s v="Warehouse and Storage"/>
    <s v="Warehouse"/>
    <b v="0"/>
    <s v="Warehouse - High Bay"/>
    <n v="90"/>
    <s v="Office"/>
    <n v="9"/>
    <s v="NA"/>
    <n v="0"/>
    <n v="1"/>
    <n v="0"/>
    <n v="0"/>
    <n v="10000"/>
    <n v="10000"/>
    <n v="0"/>
    <x v="0"/>
    <n v="99"/>
    <n v="0"/>
    <n v="0"/>
    <n v="9"/>
    <n v="0"/>
    <n v="0"/>
    <n v="1"/>
    <n v="1"/>
    <n v="0"/>
    <n v="22"/>
    <s v="S"/>
    <n v="0"/>
    <n v="9399"/>
    <n v="127"/>
    <s v="8000+ HDD"/>
    <n v="100"/>
    <n v="0"/>
    <n v="0"/>
    <s v="No"/>
    <n v="45"/>
    <n v="45"/>
    <n v="120"/>
    <n v="4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380"/>
    <n v="0"/>
    <n v="25"/>
    <n v="9500"/>
    <n v="10"/>
    <n v="0"/>
    <n v="0"/>
    <n v="0"/>
    <n v="0"/>
    <n v="100"/>
    <n v="0"/>
    <n v="0"/>
    <n v="0"/>
    <n v="100"/>
    <n v="0"/>
    <n v="0"/>
    <n v="0"/>
    <n v="0"/>
    <n v="950"/>
    <n v="0"/>
    <n v="100"/>
    <n v="0"/>
    <s v="P"/>
    <n v="50"/>
    <s v="Age of Building"/>
    <n v="100"/>
    <n v="0"/>
    <n v="0"/>
    <n v="0"/>
    <n v="0"/>
    <n v="100"/>
    <n v="0"/>
    <n v="0"/>
    <n v="0"/>
    <n v="11953.58"/>
    <n v="0"/>
    <n v="100"/>
    <n v="0"/>
    <n v="0"/>
    <b v="0"/>
    <n v="0"/>
    <n v="100"/>
    <n v="0"/>
    <n v="0"/>
    <n v="0"/>
    <n v="1.0121849999999999"/>
    <n v="1.0121849999999999"/>
    <s v="NA"/>
    <n v="0"/>
    <n v="4.2999999999999997E-2"/>
    <n v="10121.85"/>
    <s v="NA"/>
    <n v="0"/>
    <n v="430"/>
    <n v="17.279699999999998"/>
    <n v="18.200150000000001"/>
    <s v="Y"/>
    <n v="0"/>
    <n v="0"/>
    <n v="0"/>
    <n v="0"/>
    <n v="11.01792"/>
    <n v="28.766179999999999"/>
    <n v="12.138489999999999"/>
    <n v="0"/>
    <n v="0"/>
    <n v="0"/>
    <n v="0"/>
    <n v="0"/>
    <n v="0"/>
    <n v="0"/>
    <n v="0"/>
    <n v="0"/>
    <n v="85.919390000000007"/>
    <n v="59.471649999999997"/>
    <n v="87.064319999999995"/>
    <n v="0"/>
    <n v="0"/>
    <n v="0"/>
    <n v="3.0626820000000001"/>
    <n v="11.762169999999999"/>
    <n v="0.79719399999999996"/>
    <n v="0"/>
    <n v="0"/>
    <n v="0"/>
    <n v="0"/>
    <n v="0"/>
    <n v="0"/>
    <n v="100"/>
    <n v="100"/>
    <n v="100"/>
    <s v="NA"/>
    <s v="NA"/>
    <s v="NA"/>
    <s v="NA"/>
    <s v="NA"/>
    <s v="NA"/>
    <n v="0"/>
    <n v="0"/>
    <n v="0"/>
    <n v="100"/>
    <n v="100"/>
    <n v="100"/>
    <n v="0"/>
    <n v="0"/>
    <n v="0"/>
    <n v="0"/>
    <n v="0"/>
    <n v="0"/>
    <n v="0"/>
    <n v="0"/>
    <n v="0"/>
    <n v="0"/>
    <n v="0"/>
    <n v="0"/>
    <n v="0"/>
    <n v="0"/>
    <n v="0"/>
    <n v="100"/>
    <n v="100"/>
    <n v="100"/>
    <n v="0"/>
    <n v="0"/>
    <n v="0"/>
    <n v="0"/>
    <n v="0"/>
    <n v="0"/>
    <n v="0"/>
    <n v="0"/>
    <n v="0"/>
    <n v="100"/>
    <n v="100"/>
    <n v="100"/>
    <s v="NA"/>
    <s v="NA"/>
    <s v="NA"/>
    <s v="NA"/>
    <s v="NA"/>
    <s v="NA"/>
    <s v="NA"/>
    <s v="NA"/>
    <s v="NA"/>
    <s v="NA"/>
    <s v="NA"/>
    <s v="NA"/>
    <n v="85.919390000000007"/>
    <n v="59.471649999999997"/>
    <n v="87.064319999999995"/>
    <n v="11.01792"/>
    <n v="28.766179999999999"/>
    <n v="12.138489999999999"/>
    <n v="0"/>
    <n v="0"/>
    <n v="0"/>
    <n v="0"/>
    <n v="0"/>
    <n v="0"/>
    <n v="3.0626820000000001"/>
    <n v="11.762169999999999"/>
    <n v="0.79719399999999996"/>
    <n v="0"/>
    <n v="0"/>
    <n v="0"/>
    <n v="0"/>
    <n v="0"/>
    <n v="0"/>
    <n v="0"/>
    <n v="0"/>
    <n v="0"/>
    <n v="100"/>
    <n v="100"/>
    <n v="10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3"/>
    <n v="96"/>
    <s v="Boiler"/>
    <s v="Natural Gas"/>
    <s v="Natural Gas"/>
    <s v="5-9 Years"/>
    <s v="Electric Resistance"/>
    <s v="Electricity"/>
    <s v="None"/>
    <s v="10-19 Years"/>
    <n v="1"/>
    <s v="Natural Gas"/>
    <n v="230"/>
    <n v="10"/>
    <n v="10"/>
    <s v="SH"/>
    <s v="Y"/>
    <s v="Y"/>
    <s v="DX - Air"/>
    <s v="10-19 Years"/>
    <s v="None"/>
    <s v="NA"/>
    <s v="NA"/>
    <s v="NA"/>
    <s v="NA"/>
    <s v="NA"/>
    <s v="NA"/>
    <s v="NA"/>
    <s v="NA"/>
    <b v="0"/>
    <b v="0"/>
    <b v="0"/>
    <b v="0"/>
    <b v="0"/>
    <b v="1"/>
    <b v="0"/>
    <b v="0"/>
    <b v="0"/>
    <b v="0"/>
    <b v="0"/>
    <n v="51.18"/>
    <n v="10"/>
    <n v="10"/>
    <n v="100"/>
    <n v="0"/>
    <n v="0"/>
    <n v="0"/>
    <n v="0"/>
    <n v="10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2"/>
    <n v="0"/>
    <n v="1"/>
    <n v="2"/>
    <n v="0"/>
    <n v="0"/>
    <n v="0"/>
    <n v="0"/>
    <n v="0"/>
    <n v="4.3375459999999997"/>
    <n v="35.6813"/>
    <s v="model"/>
    <n v="43375.46"/>
    <n v="356813"/>
    <s v="NA"/>
    <s v="NA"/>
    <s v="NA"/>
    <s v="NA"/>
    <s v="NA"/>
    <s v="NA"/>
    <s v="NA"/>
    <s v="NA"/>
    <s v="NA"/>
    <s v="NA"/>
    <s v="NA"/>
    <s v="NA"/>
    <s v="NA"/>
    <s v="NA"/>
    <s v="NA"/>
    <s v="NA"/>
    <s v="NA"/>
    <s v="NA"/>
    <s v="NA"/>
    <s v="NA"/>
    <s v="NA"/>
    <s v="NA"/>
    <s v="NA"/>
    <s v="NA"/>
    <n v="0.17301"/>
    <n v="0.53854199999999997"/>
    <s v="model"/>
    <n v="1730.098"/>
    <n v="5385.4170000000004"/>
    <s v="NA"/>
    <s v="NA"/>
    <s v="NA"/>
    <s v="NA"/>
    <s v="NA"/>
    <s v="NA"/>
    <s v="NA"/>
    <s v="NA"/>
    <s v="NA"/>
    <s v="NA"/>
    <s v="NA"/>
    <s v="NA"/>
    <s v="NA"/>
    <s v="NA"/>
    <s v="NA"/>
    <s v="NA"/>
    <s v="NA"/>
    <s v="NA"/>
    <s v="NA"/>
    <s v="NA"/>
    <s v="NA"/>
    <s v="NA"/>
    <s v="NA"/>
    <s v="NA"/>
  </r>
  <r>
    <x v="520"/>
    <x v="0"/>
    <s v="core"/>
    <x v="1"/>
    <x v="0"/>
    <s v="50,001+"/>
    <s v="rural"/>
    <n v="64"/>
    <n v="18.35576"/>
    <n v="1596217"/>
    <n v="1596217"/>
    <n v="47886.52"/>
    <n v="1950"/>
    <n v="1950"/>
    <s v="Pre-1980"/>
    <s v="F"/>
    <m/>
    <s v="High School"/>
    <m/>
    <s v="School"/>
    <s v="Education"/>
    <s v="K-12"/>
    <b v="0"/>
    <s v="Classroom"/>
    <n v="40"/>
    <s v="Assembly / Recreation"/>
    <n v="26"/>
    <s v="Office"/>
    <n v="3"/>
    <n v="31"/>
    <n v="0"/>
    <n v="0"/>
    <n v="86960"/>
    <n v="86960"/>
    <n v="0"/>
    <x v="2"/>
    <n v="100"/>
    <n v="0"/>
    <n v="100"/>
    <n v="3"/>
    <n v="0"/>
    <n v="0"/>
    <n v="0"/>
    <n v="1"/>
    <n v="1"/>
    <n v="0"/>
    <s v="S"/>
    <n v="0"/>
    <n v="4709"/>
    <n v="8"/>
    <s v="&lt; 6000 HDD"/>
    <n v="100"/>
    <n v="0"/>
    <n v="0"/>
    <s v="No"/>
    <n v="68.5"/>
    <n v="68.5"/>
    <n v="51"/>
    <n v="48.5"/>
    <n v="1"/>
    <n v="0"/>
    <n v="0"/>
    <s v="60-79 Hrs/Wk"/>
    <n v="40"/>
    <b v="1"/>
    <b v="1"/>
    <b v="0"/>
    <b v="1"/>
    <b v="0"/>
    <b v="0"/>
    <b v="0"/>
    <b v="0"/>
    <b v="0"/>
    <s v="NA"/>
    <s v="NA"/>
    <s v="NA"/>
    <s v="NA"/>
    <s v="Yes"/>
    <n v="6"/>
    <n v="100"/>
    <s v="No"/>
    <s v="Yes"/>
    <n v="6"/>
    <n v="100"/>
    <s v="No"/>
    <s v="Yes"/>
    <n v="6"/>
    <n v="70"/>
    <s v="No"/>
    <s v="Yes"/>
    <n v="4"/>
    <n v="100"/>
    <s v="No"/>
    <s v="No"/>
    <s v="NA"/>
    <s v="NA"/>
    <s v="No"/>
    <s v="Yes"/>
    <n v="2"/>
    <n v="50"/>
    <s v="No"/>
    <s v="Yes"/>
    <n v="10"/>
    <n v="50"/>
    <s v="No"/>
    <s v="Yes"/>
    <n v="10"/>
    <n v="60"/>
    <s v="No"/>
    <n v="1943"/>
    <n v="0"/>
    <n v="20"/>
    <n v="38860"/>
    <n v="15"/>
    <n v="0"/>
    <n v="100"/>
    <n v="0"/>
    <n v="0"/>
    <n v="0"/>
    <n v="0"/>
    <n v="0"/>
    <n v="0"/>
    <n v="100"/>
    <n v="0"/>
    <n v="0"/>
    <n v="0"/>
    <n v="0"/>
    <n v="5829"/>
    <n v="0"/>
    <n v="100"/>
    <n v="0"/>
    <s v="P"/>
    <n v="15"/>
    <s v="Age of Building"/>
    <n v="0"/>
    <n v="0"/>
    <n v="100"/>
    <n v="0"/>
    <n v="0"/>
    <n v="0"/>
    <n v="100"/>
    <n v="0"/>
    <n v="0"/>
    <n v="30145"/>
    <n v="0"/>
    <n v="0"/>
    <n v="100"/>
    <n v="0"/>
    <b v="0"/>
    <n v="0"/>
    <n v="0"/>
    <n v="0"/>
    <n v="0"/>
    <n v="100"/>
    <n v="0.96873500000000001"/>
    <n v="0.96873500000000001"/>
    <s v="NA"/>
    <n v="1.2880000000000001E-3"/>
    <n v="0.59328400000000003"/>
    <n v="84241.21"/>
    <s v="NA"/>
    <n v="112"/>
    <n v="51592"/>
    <n v="15.985989999999999"/>
    <n v="15.985989999999999"/>
    <s v="Y"/>
    <n v="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69.652680000000004"/>
    <n v="80.729230000000001"/>
    <n v="69.652680000000004"/>
    <n v="0.27439999999999998"/>
    <n v="0.25949800000000001"/>
    <n v="0.27439999999999998"/>
    <n v="30.07292"/>
    <n v="19.01127"/>
    <n v="30.07292"/>
    <s v="NA"/>
    <s v="NA"/>
    <s v="NA"/>
    <s v="NA"/>
    <s v="NA"/>
    <s v="NA"/>
    <s v="NA"/>
    <s v="NA"/>
    <s v="NA"/>
    <s v="NA"/>
    <s v="NA"/>
    <s v="NA"/>
    <n v="19.400929999999999"/>
    <n v="7.5165829999999998"/>
    <n v="19.400929999999999"/>
    <n v="80.599069999999998"/>
    <n v="92.483419999999995"/>
    <n v="80.599069999999998"/>
    <n v="0"/>
    <n v="0"/>
    <n v="0"/>
    <n v="0"/>
    <n v="0"/>
    <n v="0"/>
    <n v="0"/>
    <n v="0"/>
    <n v="0"/>
    <n v="0"/>
    <n v="0"/>
    <n v="0"/>
    <n v="100"/>
    <n v="100"/>
    <n v="100"/>
    <n v="0"/>
    <n v="0"/>
    <n v="0"/>
    <n v="0"/>
    <n v="0"/>
    <n v="0"/>
    <n v="0"/>
    <n v="0"/>
    <n v="0"/>
    <b v="0"/>
    <n v="0"/>
    <b v="0"/>
    <n v="0"/>
    <b v="0"/>
    <n v="0"/>
    <b v="1"/>
    <n v="56.410020000000003"/>
    <b v="1"/>
    <n v="43.589979999999997"/>
    <b v="0"/>
    <n v="0"/>
    <b v="0"/>
    <n v="0"/>
    <b v="0"/>
    <n v="0"/>
    <n v="0"/>
    <n v="0"/>
    <n v="0"/>
    <n v="0"/>
    <n v="0"/>
    <n v="0"/>
    <n v="93.619169999999997"/>
    <n v="40.54054"/>
    <n v="95.543340000000001"/>
    <n v="6.3808340000000001"/>
    <n v="59.45946"/>
    <n v="4.4566610000000004"/>
    <n v="0"/>
    <n v="0"/>
    <n v="0"/>
    <n v="0"/>
    <n v="0"/>
    <n v="0"/>
    <n v="0"/>
    <n v="0"/>
    <n v="0"/>
    <n v="0.28492800000000001"/>
    <n v="9.4594590000000007"/>
    <n v="0.175868"/>
    <n v="0"/>
    <n v="0"/>
    <n v="0"/>
    <n v="97.156540000000007"/>
    <n v="60.810809999999996"/>
    <n v="99.153409999999994"/>
    <n v="0"/>
    <n v="0"/>
    <n v="0"/>
    <n v="2.5585360000000001"/>
    <n v="29.72973"/>
    <n v="0.67071800000000004"/>
    <n v="0"/>
    <n v="0"/>
    <n v="0"/>
    <b v="1"/>
    <n v="0.58148599999999995"/>
    <b v="1"/>
    <n v="5.7993490000000003"/>
    <b v="0"/>
    <n v="0"/>
    <b v="1"/>
    <n v="93.619169999999997"/>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5.16667"/>
    <n v="84.833330000000004"/>
    <s v="Boiler"/>
    <s v="Natural Gas"/>
    <s v="Natural Gas"/>
    <s v="20+ Years"/>
    <s v="Electric Resistance"/>
    <s v="Electricity"/>
    <s v="None"/>
    <s v="10-19 Years"/>
    <n v="1"/>
    <s v="Natural Gas"/>
    <n v="5021"/>
    <s v="NA"/>
    <s v="NA"/>
    <s v="C"/>
    <s v="N"/>
    <s v="N"/>
    <s v="DX - Air"/>
    <s v="NA"/>
    <s v="None"/>
    <s v="NA"/>
    <s v="NA"/>
    <s v="NA"/>
    <s v="NA"/>
    <s v="NA"/>
    <s v="NA"/>
    <s v="NA"/>
    <s v="NA"/>
    <b v="1"/>
    <b v="0"/>
    <b v="0"/>
    <b v="0"/>
    <b v="1"/>
    <b v="1"/>
    <b v="0"/>
    <b v="1"/>
    <b v="0"/>
    <b v="0"/>
    <b v="0"/>
    <n v="852.75440000000003"/>
    <n v="7"/>
    <n v="7"/>
    <n v="4.2216139999999998"/>
    <n v="0"/>
    <n v="0"/>
    <n v="0"/>
    <n v="95.778390000000002"/>
    <n v="0"/>
    <n v="95.778390000000002"/>
    <n v="4.2216139999999998"/>
    <s v="NA"/>
    <s v="NA"/>
    <s v="NA"/>
    <s v="NA"/>
    <s v="NA"/>
    <s v="NA"/>
    <s v="NA"/>
    <s v="NA"/>
    <s v="NA"/>
    <b v="0"/>
    <n v="0"/>
    <s v="NA"/>
    <s v="NA"/>
    <b v="1"/>
    <n v="189"/>
    <s v="CFL"/>
    <b v="0"/>
    <n v="0"/>
    <s v="NA"/>
    <s v="NA"/>
    <n v="0"/>
    <n v="0"/>
    <n v="2"/>
    <n v="1"/>
    <n v="0"/>
    <n v="0"/>
    <n v="0"/>
    <b v="0"/>
    <b v="0"/>
    <b v="0"/>
    <b v="1"/>
    <b v="0"/>
    <b v="0"/>
    <n v="809"/>
    <s v="N"/>
    <s v="N"/>
    <s v="E"/>
    <s v="N"/>
    <s v="N"/>
    <s v="N"/>
    <s v="E"/>
    <s v="NA"/>
    <s v="NA"/>
    <s v="NA"/>
    <b v="1"/>
    <s v="S"/>
    <n v="100"/>
    <n v="1"/>
    <n v="0"/>
    <n v="0"/>
    <n v="0"/>
    <n v="0"/>
    <x v="3"/>
    <n v="0"/>
    <s v="N"/>
    <n v="0"/>
    <n v="0"/>
    <n v="0"/>
    <b v="0"/>
    <b v="0"/>
    <s v="None"/>
    <b v="0"/>
    <b v="0"/>
    <s v="None"/>
    <n v="0"/>
    <n v="125"/>
    <n v="0"/>
    <n v="0"/>
    <n v="12"/>
    <n v="6"/>
    <n v="0"/>
    <n v="0"/>
    <n v="0"/>
    <n v="16.5"/>
    <n v="4.2754760000000003"/>
    <n v="4.3761979999999996"/>
    <s v="actual"/>
    <n v="371795.4"/>
    <n v="380554.1"/>
    <n v="41118.239999999998"/>
    <n v="38332.14"/>
    <n v="36033.57"/>
    <n v="30504.76"/>
    <n v="30925.33"/>
    <n v="23045.85"/>
    <n v="17403.87"/>
    <n v="18851.61"/>
    <n v="27881.29"/>
    <n v="34289.74"/>
    <n v="35236.019999999997"/>
    <n v="38172.94"/>
    <n v="40015.24"/>
    <n v="34458.83"/>
    <n v="36293.1"/>
    <n v="33758.57"/>
    <n v="31175.16"/>
    <n v="26655.49"/>
    <n v="24413.279999999999"/>
    <n v="23699.87"/>
    <n v="24701.37"/>
    <n v="30151.57"/>
    <n v="35092.339999999997"/>
    <n v="40139.31"/>
    <n v="0.47029700000000002"/>
    <n v="0.70145900000000005"/>
    <s v="actual"/>
    <n v="40897.06"/>
    <n v="60998.879999999997"/>
    <n v="6684.2659999999996"/>
    <n v="5807.7929999999997"/>
    <n v="4726.6210000000001"/>
    <n v="2706.9279999999999"/>
    <n v="1929.2639999999999"/>
    <n v="758.1875"/>
    <n v="0"/>
    <n v="199.16130000000001"/>
    <n v="1577.3030000000001"/>
    <n v="3587.5360000000001"/>
    <n v="6318.8819999999996"/>
    <n v="6601.1180000000004"/>
    <n v="8393.9850000000006"/>
    <n v="6878.4040000000005"/>
    <n v="6839.5429999999997"/>
    <n v="6049.3680000000004"/>
    <n v="4702.1859999999997"/>
    <n v="3082.9760000000001"/>
    <n v="1878.2840000000001"/>
    <n v="1580.3489999999999"/>
    <n v="2266.8939999999998"/>
    <n v="4274.7139999999999"/>
    <n v="6606.3770000000004"/>
    <n v="8445.7990000000009"/>
  </r>
  <r>
    <x v="521"/>
    <x v="0"/>
    <s v="core"/>
    <x v="6"/>
    <x v="0"/>
    <s v="20,001-100,000"/>
    <s v="rural"/>
    <n v="28"/>
    <n v="111.91379999999999"/>
    <n v="2574017"/>
    <n v="2574017"/>
    <n v="2574017"/>
    <n v="1999"/>
    <n v="1999"/>
    <s v="1981-2003"/>
    <s v="F"/>
    <m/>
    <s v="Medical Clinic / Outpatient Medical"/>
    <m/>
    <s v="Other Health"/>
    <s v="Health Care - Outpatient"/>
    <s v="OtherHealth"/>
    <b v="0"/>
    <s v="Office"/>
    <n v="63"/>
    <s v="NA"/>
    <n v="0"/>
    <s v="NA"/>
    <n v="0"/>
    <n v="37"/>
    <n v="0"/>
    <n v="0"/>
    <n v="23000"/>
    <n v="23000"/>
    <n v="0"/>
    <x v="1"/>
    <n v="100"/>
    <n v="0"/>
    <n v="0"/>
    <n v="100"/>
    <n v="0"/>
    <n v="0"/>
    <n v="0"/>
    <n v="1"/>
    <n v="0"/>
    <n v="150"/>
    <s v="S"/>
    <n v="0"/>
    <n v="4894"/>
    <n v="426"/>
    <s v="&lt; 6000 HDD"/>
    <n v="53.4"/>
    <n v="46.6"/>
    <n v="2"/>
    <s v="No"/>
    <n v="80"/>
    <n v="94"/>
    <n v="168"/>
    <n v="94"/>
    <n v="1"/>
    <n v="1"/>
    <n v="0"/>
    <s v="80-119 Hrs/Wk"/>
    <n v="52"/>
    <b v="1"/>
    <b v="1"/>
    <b v="0"/>
    <b v="0"/>
    <b v="0"/>
    <b v="0"/>
    <b v="0"/>
    <b v="0"/>
    <b v="0"/>
    <b v="1"/>
    <b v="0"/>
    <b v="0"/>
    <n v="20"/>
    <s v="No"/>
    <s v="NA"/>
    <s v="NA"/>
    <s v="No"/>
    <s v="No"/>
    <s v="NA"/>
    <s v="NA"/>
    <s v="No"/>
    <s v="No"/>
    <s v="NA"/>
    <s v="NA"/>
    <s v="Unknown"/>
    <s v="No"/>
    <s v="NA"/>
    <s v="NA"/>
    <s v="Unknown"/>
    <s v="No"/>
    <s v="NA"/>
    <s v="NA"/>
    <s v="Unknown"/>
    <s v="No"/>
    <s v="NA"/>
    <s v="NA"/>
    <s v="Unknown"/>
    <s v="No"/>
    <s v="NA"/>
    <s v="NA"/>
    <s v="Unknown"/>
    <s v="No"/>
    <s v="NA"/>
    <s v="NA"/>
    <s v="Unknown"/>
    <n v="750"/>
    <n v="0"/>
    <n v="10"/>
    <n v="7500"/>
    <n v="8.6999999999999993"/>
    <n v="0"/>
    <n v="0"/>
    <n v="0"/>
    <n v="100"/>
    <n v="0"/>
    <n v="0"/>
    <n v="0"/>
    <n v="0"/>
    <n v="100"/>
    <n v="0"/>
    <n v="0"/>
    <n v="0"/>
    <n v="0"/>
    <n v="652.5"/>
    <n v="0"/>
    <n v="100"/>
    <n v="0"/>
    <s v="S"/>
    <n v="0"/>
    <s v="Age of Building"/>
    <n v="100"/>
    <n v="0"/>
    <n v="0"/>
    <n v="0"/>
    <n v="100"/>
    <n v="0"/>
    <n v="0"/>
    <n v="0"/>
    <n v="0"/>
    <n v="16000"/>
    <n v="0"/>
    <n v="100"/>
    <n v="0"/>
    <n v="0"/>
    <b v="0"/>
    <n v="0"/>
    <n v="100"/>
    <n v="0"/>
    <n v="0"/>
    <n v="0"/>
    <n v="1.1905809999999999"/>
    <n v="1.1905809999999999"/>
    <s v="NA"/>
    <n v="0"/>
    <n v="0.31526399999999999"/>
    <n v="27383.360000000001"/>
    <s v="NA"/>
    <n v="0"/>
    <n v="7251.0690000000004"/>
    <n v="9.1600370000000009"/>
    <n v="9.1937280000000001"/>
    <s v="Y"/>
    <n v="3"/>
    <n v="0"/>
    <n v="0"/>
    <n v="0"/>
    <n v="86.691699999999997"/>
    <n v="79.531040000000004"/>
    <n v="92.663060000000002"/>
    <n v="0"/>
    <n v="0"/>
    <n v="0"/>
    <n v="11.623710000000001"/>
    <n v="19.391649999999998"/>
    <n v="6.9115190000000002"/>
    <n v="0"/>
    <n v="0"/>
    <n v="0"/>
    <n v="0"/>
    <n v="0"/>
    <n v="0"/>
    <n v="0"/>
    <n v="0"/>
    <n v="0"/>
    <n v="1.6845950000000001"/>
    <n v="1.0773140000000001"/>
    <n v="0.42542400000000002"/>
    <n v="0"/>
    <n v="0"/>
    <n v="0"/>
    <n v="0"/>
    <n v="0"/>
    <n v="0"/>
    <n v="100"/>
    <n v="100"/>
    <n v="100"/>
    <n v="0"/>
    <n v="0"/>
    <n v="0"/>
    <n v="100"/>
    <n v="100"/>
    <n v="100"/>
    <n v="0"/>
    <n v="0"/>
    <n v="0"/>
    <n v="100"/>
    <n v="100"/>
    <n v="100"/>
    <n v="0"/>
    <n v="0"/>
    <n v="0"/>
    <n v="0"/>
    <n v="0"/>
    <n v="0"/>
    <n v="0"/>
    <n v="0"/>
    <n v="0"/>
    <n v="0"/>
    <n v="0"/>
    <n v="0"/>
    <s v="NA"/>
    <s v="NA"/>
    <s v="NA"/>
    <s v="NA"/>
    <s v="NA"/>
    <s v="NA"/>
    <n v="0"/>
    <n v="0"/>
    <n v="0"/>
    <n v="0"/>
    <n v="0"/>
    <n v="0"/>
    <n v="42.842289999999998"/>
    <n v="57.916409999999999"/>
    <n v="42.842289999999998"/>
    <n v="57.157710000000002"/>
    <n v="42.083590000000001"/>
    <n v="57.157710000000002"/>
    <s v="NA"/>
    <s v="NA"/>
    <s v="NA"/>
    <s v="NA"/>
    <s v="NA"/>
    <s v="NA"/>
    <s v="NA"/>
    <s v="NA"/>
    <s v="NA"/>
    <s v="NA"/>
    <s v="NA"/>
    <s v="NA"/>
    <n v="0"/>
    <n v="0"/>
    <n v="0"/>
    <n v="86.691699999999997"/>
    <n v="79.531040000000004"/>
    <n v="92.663060000000002"/>
    <n v="11.623710000000001"/>
    <n v="19.391649999999998"/>
    <n v="6.9115190000000002"/>
    <n v="0"/>
    <n v="0"/>
    <n v="0"/>
    <n v="1.6845950000000001"/>
    <n v="1.0773140000000001"/>
    <n v="0.42542400000000002"/>
    <s v="NA"/>
    <s v="NA"/>
    <s v="NA"/>
    <s v="NA"/>
    <s v="NA"/>
    <s v="NA"/>
    <s v="NA"/>
    <s v="NA"/>
    <s v="NA"/>
    <s v="NA"/>
    <s v="NA"/>
    <s v="NA"/>
    <s v="NA"/>
    <s v="NA"/>
    <s v="NA"/>
    <b v="0"/>
    <n v="0"/>
    <b v="0"/>
    <n v="0"/>
    <b v="0"/>
    <n v="0"/>
    <b v="0"/>
    <n v="0"/>
    <b v="1"/>
    <n v="100"/>
    <b v="0"/>
    <n v="0"/>
    <b v="0"/>
    <n v="0"/>
    <b v="0"/>
    <n v="0"/>
    <n v="0"/>
    <n v="0"/>
    <n v="0"/>
    <n v="40.312249999999999"/>
    <n v="22.22222"/>
    <n v="40.312249999999999"/>
    <n v="0"/>
    <n v="0"/>
    <n v="0"/>
    <n v="59.687750000000001"/>
    <n v="77.777780000000007"/>
    <n v="59.687750000000001"/>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0"/>
    <n v="100"/>
    <s v="Furnace"/>
    <s v="Natural Gas"/>
    <s v="None"/>
    <s v="10-19 Years"/>
    <s v="None"/>
    <s v="NA"/>
    <s v="NA"/>
    <s v="NA"/>
    <s v="NA"/>
    <s v="NA"/>
    <s v="NA"/>
    <s v="NA"/>
    <s v="NA"/>
    <s v="NA"/>
    <s v="NA"/>
    <s v="NA"/>
    <s v="DX - Air"/>
    <s v="10-19 Years"/>
    <s v="None"/>
    <s v="NA"/>
    <s v="NA"/>
    <s v="NA"/>
    <s v="NA"/>
    <s v="NA"/>
    <s v="NA"/>
    <s v="NA"/>
    <s v="NA"/>
    <b v="0"/>
    <b v="0"/>
    <b v="0"/>
    <b v="0"/>
    <b v="0"/>
    <b v="1"/>
    <b v="0"/>
    <b v="0"/>
    <b v="0"/>
    <b v="0"/>
    <b v="0"/>
    <n v="150"/>
    <n v="14"/>
    <n v="14"/>
    <n v="100"/>
    <n v="0"/>
    <n v="0"/>
    <n v="0"/>
    <n v="0"/>
    <n v="0"/>
    <n v="100"/>
    <n v="0"/>
    <s v="NA"/>
    <s v="NA"/>
    <s v="NA"/>
    <s v="NA"/>
    <s v="NA"/>
    <s v="NA"/>
    <s v="NA"/>
    <s v="NA"/>
    <s v="NA"/>
    <s v="NA"/>
    <s v="NA"/>
    <s v="NA"/>
    <s v="NA"/>
    <s v="NA"/>
    <s v="NA"/>
    <s v="NA"/>
    <s v="NA"/>
    <s v="NA"/>
    <s v="NA"/>
    <s v="NA"/>
    <n v="0"/>
    <n v="0"/>
    <n v="0"/>
    <n v="0"/>
    <n v="1"/>
    <n v="0"/>
    <n v="0"/>
    <b v="0"/>
    <b v="0"/>
    <b v="0"/>
    <b v="0"/>
    <b v="0"/>
    <b v="0"/>
    <n v="0"/>
    <s v="NA"/>
    <s v="NA"/>
    <s v="NA"/>
    <s v="NA"/>
    <s v="NA"/>
    <s v="NA"/>
    <s v="NA"/>
    <s v="NA"/>
    <s v="NA"/>
    <s v="NA"/>
    <b v="0"/>
    <s v="N"/>
    <n v="0"/>
    <n v="0"/>
    <n v="0"/>
    <n v="0"/>
    <n v="0"/>
    <n v="0"/>
    <x v="3"/>
    <s v="NA"/>
    <s v="N"/>
    <n v="0"/>
    <n v="0"/>
    <n v="0"/>
    <b v="0"/>
    <b v="0"/>
    <s v="None"/>
    <b v="0"/>
    <b v="0"/>
    <s v="None"/>
    <n v="0"/>
    <n v="20"/>
    <n v="35"/>
    <n v="0"/>
    <n v="14"/>
    <n v="1"/>
    <n v="0"/>
    <n v="0"/>
    <n v="0"/>
    <n v="0"/>
    <n v="24.037500000000001"/>
    <n v="24.05772"/>
    <s v="actual"/>
    <n v="552862.5"/>
    <n v="553327.6"/>
    <n v="55831.03"/>
    <n v="50358.62"/>
    <n v="50575.86"/>
    <n v="45579.94"/>
    <n v="43551.1"/>
    <n v="41463.449999999997"/>
    <n v="45208.75"/>
    <n v="40051.25"/>
    <n v="39194.29"/>
    <n v="46510.71"/>
    <n v="47062.5"/>
    <n v="47475"/>
    <n v="51887.42"/>
    <n v="45467.45"/>
    <n v="48981.16"/>
    <n v="45677"/>
    <n v="44949.42"/>
    <n v="41725.440000000002"/>
    <n v="42504.89"/>
    <n v="42446.080000000002"/>
    <n v="42070.46"/>
    <n v="46698.559999999998"/>
    <n v="48707.99"/>
    <n v="52211.72"/>
    <n v="0.31796999999999997"/>
    <n v="0.32683000000000001"/>
    <s v="actual"/>
    <n v="7313.3109999999997"/>
    <n v="7517.0910000000003"/>
    <n v="1246.3530000000001"/>
    <n v="954.85289999999998"/>
    <n v="686.98329999999999"/>
    <n v="376.5625"/>
    <n v="286.38749999999999"/>
    <n v="184.55"/>
    <n v="115.55"/>
    <n v="88.9"/>
    <n v="160.0258"/>
    <n v="470.46379999999999"/>
    <n v="902.64369999999997"/>
    <n v="1840.038"/>
    <n v="1246.076"/>
    <n v="954.87369999999999"/>
    <n v="891.5462"/>
    <n v="652.46439999999996"/>
    <n v="397.03109999999998"/>
    <n v="153.3845"/>
    <n v="50.109729999999999"/>
    <n v="50.109729999999999"/>
    <n v="200.55359999999999"/>
    <n v="613.09619999999995"/>
    <n v="1022.21"/>
    <n v="1285.6369999999999"/>
  </r>
  <r>
    <x v="522"/>
    <x v="2"/>
    <s v="core"/>
    <x v="6"/>
    <x v="0"/>
    <s v="20,001-100,000"/>
    <s v="rural"/>
    <n v="28"/>
    <n v="111.91379999999999"/>
    <n v="2659072"/>
    <n v="2659072"/>
    <n v="2659072"/>
    <n v="1980"/>
    <n v="1980"/>
    <s v="Pre-1980"/>
    <s v="F"/>
    <m/>
    <s v="Office- Admin, Professional, Government, Financial"/>
    <m/>
    <s v="Office"/>
    <s v="Office"/>
    <s v="Medium Office"/>
    <b v="0"/>
    <s v="Office"/>
    <n v="72"/>
    <s v="Storage - Low Bay"/>
    <n v="7"/>
    <s v="NA"/>
    <n v="0"/>
    <n v="0"/>
    <n v="21"/>
    <n v="0"/>
    <n v="23760"/>
    <n v="23760"/>
    <n v="0"/>
    <x v="1"/>
    <n v="100"/>
    <n v="0"/>
    <n v="0"/>
    <n v="100"/>
    <n v="0"/>
    <n v="0"/>
    <n v="0"/>
    <n v="1"/>
    <n v="0"/>
    <n v="92"/>
    <s v="S"/>
    <n v="0"/>
    <n v="5161"/>
    <n v="34"/>
    <s v="&lt; 6000 HDD"/>
    <n v="0"/>
    <n v="100"/>
    <n v="1"/>
    <s v="No"/>
    <n v="45"/>
    <n v="45"/>
    <n v="45"/>
    <n v="45"/>
    <n v="0"/>
    <n v="0"/>
    <n v="0"/>
    <s v="40-49 Hrs/Wk"/>
    <n v="41.08"/>
    <b v="1"/>
    <b v="1"/>
    <b v="0"/>
    <b v="0"/>
    <b v="0"/>
    <b v="0"/>
    <b v="0"/>
    <b v="0"/>
    <b v="0"/>
    <s v="NA"/>
    <s v="NA"/>
    <s v="NA"/>
    <s v="NA"/>
    <s v="Yes"/>
    <n v="9"/>
    <n v="50"/>
    <s v="No"/>
    <s v="Yes"/>
    <n v="9"/>
    <n v="50"/>
    <s v="No"/>
    <s v="No"/>
    <s v="NA"/>
    <s v="NA"/>
    <s v="No"/>
    <s v="Yes"/>
    <n v="9"/>
    <n v="79"/>
    <s v="No"/>
    <s v="Yes"/>
    <n v="9"/>
    <n v="79"/>
    <s v="No"/>
    <s v="No"/>
    <s v="NA"/>
    <s v="NA"/>
    <s v="No"/>
    <s v="No"/>
    <s v="NA"/>
    <s v="NA"/>
    <s v="No"/>
    <s v="Yes"/>
    <n v="9"/>
    <n v="100"/>
    <s v="No"/>
    <n v="660"/>
    <n v="0"/>
    <n v="9"/>
    <n v="5940"/>
    <n v="25"/>
    <n v="0"/>
    <n v="100"/>
    <n v="0"/>
    <n v="0"/>
    <n v="0"/>
    <n v="0"/>
    <n v="0"/>
    <n v="0"/>
    <n v="0"/>
    <n v="100"/>
    <n v="0"/>
    <n v="0"/>
    <n v="0"/>
    <n v="1485"/>
    <n v="0"/>
    <n v="100"/>
    <n v="0"/>
    <s v="S"/>
    <n v="0"/>
    <s v="Age of Building"/>
    <n v="100"/>
    <n v="0"/>
    <n v="0"/>
    <n v="0"/>
    <n v="100"/>
    <n v="0"/>
    <n v="0"/>
    <n v="0"/>
    <n v="0"/>
    <n v="23760"/>
    <n v="100"/>
    <n v="0"/>
    <n v="0"/>
    <n v="0"/>
    <b v="0"/>
    <n v="0"/>
    <n v="0"/>
    <n v="0"/>
    <n v="0"/>
    <n v="0"/>
    <n v="1.003044"/>
    <n v="1.003044"/>
    <s v="NA"/>
    <n v="0"/>
    <n v="0.14052799999999999"/>
    <n v="23832.33"/>
    <s v="NA"/>
    <n v="0"/>
    <n v="3338.94"/>
    <n v="9"/>
    <n v="9"/>
    <s v="Y"/>
    <n v="50"/>
    <n v="0"/>
    <n v="0"/>
    <n v="0"/>
    <n v="39.217930000000003"/>
    <n v="59.80124"/>
    <n v="39.217930000000003"/>
    <n v="60.782069999999997"/>
    <n v="40.19876"/>
    <n v="60.782069999999997"/>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0.76538799999999996"/>
    <n v="1.244651"/>
    <n v="0.76538799999999996"/>
    <n v="99.234610000000004"/>
    <n v="98.755350000000007"/>
    <n v="99.234610000000004"/>
    <n v="0"/>
    <n v="0"/>
    <n v="0"/>
    <n v="0"/>
    <n v="0"/>
    <n v="0"/>
    <n v="100"/>
    <n v="100"/>
    <n v="100"/>
    <n v="0"/>
    <n v="0"/>
    <n v="0"/>
    <n v="0"/>
    <n v="0"/>
    <n v="0"/>
    <n v="0"/>
    <n v="0"/>
    <n v="0"/>
    <s v="NA"/>
    <s v="NA"/>
    <s v="NA"/>
    <s v="NA"/>
    <s v="NA"/>
    <s v="NA"/>
    <s v="NA"/>
    <s v="NA"/>
    <s v="NA"/>
    <s v="NA"/>
    <s v="NA"/>
    <s v="NA"/>
    <s v="NA"/>
    <s v="NA"/>
    <s v="NA"/>
    <b v="0"/>
    <n v="0"/>
    <b v="0"/>
    <n v="0"/>
    <b v="0"/>
    <n v="0"/>
    <b v="0"/>
    <n v="0"/>
    <b v="1"/>
    <n v="100"/>
    <b v="0"/>
    <n v="0"/>
    <b v="0"/>
    <n v="0"/>
    <b v="0"/>
    <n v="0"/>
    <n v="7.0980619999999996"/>
    <n v="14.28571"/>
    <n v="7.3811159999999996"/>
    <n v="83.198260000000005"/>
    <n v="28.571429999999999"/>
    <n v="86.516009999999994"/>
    <n v="0"/>
    <n v="0"/>
    <n v="0"/>
    <n v="9.7036800000000003"/>
    <n v="57.142859999999999"/>
    <n v="6.102875"/>
    <n v="0"/>
    <n v="0"/>
    <n v="0"/>
    <n v="0"/>
    <n v="0"/>
    <n v="0"/>
    <n v="0"/>
    <n v="0"/>
    <n v="0"/>
    <n v="9.7036800000000003"/>
    <n v="57.142859999999999"/>
    <n v="6.102875"/>
    <n v="0"/>
    <n v="0"/>
    <n v="0"/>
    <n v="90.296319999999994"/>
    <n v="42.857140000000001"/>
    <n v="93.897130000000004"/>
    <n v="0"/>
    <n v="0"/>
    <n v="0"/>
    <n v="0"/>
    <n v="0"/>
    <n v="0"/>
    <n v="0"/>
    <n v="0"/>
    <n v="0"/>
    <b v="0"/>
    <n v="0"/>
    <b v="1"/>
    <n v="90.296319999999994"/>
    <b v="0"/>
    <n v="0"/>
    <b v="0"/>
    <n v="0"/>
    <b v="0"/>
    <n v="0"/>
    <b v="1"/>
    <n v="9.7036800000000003"/>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15.353999999999999"/>
    <n v="2"/>
    <n v="2"/>
    <n v="100"/>
    <n v="0"/>
    <n v="0"/>
    <n v="0"/>
    <n v="0"/>
    <n v="100"/>
    <n v="0"/>
    <n v="0"/>
    <s v="NA"/>
    <s v="NA"/>
    <s v="NA"/>
    <s v="NA"/>
    <s v="NA"/>
    <s v="NA"/>
    <s v="NA"/>
    <s v="NA"/>
    <s v="NA"/>
    <s v="NA"/>
    <s v="NA"/>
    <s v="NA"/>
    <s v="NA"/>
    <s v="NA"/>
    <s v="NA"/>
    <s v="NA"/>
    <s v="NA"/>
    <s v="NA"/>
    <s v="NA"/>
    <s v="NA"/>
    <n v="2"/>
    <n v="0"/>
    <n v="0"/>
    <n v="0"/>
    <n v="0"/>
    <n v="0"/>
    <n v="0"/>
    <b v="0"/>
    <b v="0"/>
    <b v="0"/>
    <b v="0"/>
    <b v="1"/>
    <b v="0"/>
    <n v="40"/>
    <s v="N"/>
    <s v="N"/>
    <s v="N"/>
    <s v="N"/>
    <s v="N"/>
    <s v="E"/>
    <s v="E"/>
    <s v="NA"/>
    <s v="NA"/>
    <s v="NA"/>
    <s v="NA"/>
    <s v="NA"/>
    <s v="NA"/>
    <s v="NA"/>
    <s v="NA"/>
    <n v="0"/>
    <n v="0"/>
    <n v="0"/>
    <x v="1"/>
    <s v="NA"/>
    <s v="NA"/>
    <n v="0"/>
    <n v="0"/>
    <n v="0"/>
    <s v="NA"/>
    <s v="NA"/>
    <s v="NA"/>
    <s v="NA"/>
    <s v="NA"/>
    <s v="NA"/>
    <n v="0"/>
    <n v="65"/>
    <n v="0"/>
    <n v="11"/>
    <n v="5"/>
    <n v="2"/>
    <n v="0"/>
    <n v="0"/>
    <n v="0"/>
    <n v="0"/>
    <n v="12.59188"/>
    <n v="3.8349289999999998"/>
    <s v="model"/>
    <n v="299183"/>
    <n v="91117.9"/>
    <s v="NA"/>
    <s v="NA"/>
    <s v="NA"/>
    <s v="NA"/>
    <s v="NA"/>
    <s v="NA"/>
    <s v="NA"/>
    <s v="NA"/>
    <s v="NA"/>
    <s v="NA"/>
    <s v="NA"/>
    <s v="NA"/>
    <s v="NA"/>
    <s v="NA"/>
    <s v="NA"/>
    <s v="NA"/>
    <s v="NA"/>
    <s v="NA"/>
    <s v="NA"/>
    <s v="NA"/>
    <s v="NA"/>
    <s v="NA"/>
    <s v="NA"/>
    <s v="NA"/>
    <n v="0.20480999999999999"/>
    <n v="6.8114999999999995E-2"/>
    <s v="model"/>
    <n v="4866.2950000000001"/>
    <n v="1618.41"/>
    <s v="NA"/>
    <s v="NA"/>
    <s v="NA"/>
    <s v="NA"/>
    <s v="NA"/>
    <s v="NA"/>
    <s v="NA"/>
    <s v="NA"/>
    <s v="NA"/>
    <s v="NA"/>
    <s v="NA"/>
    <s v="NA"/>
    <s v="NA"/>
    <s v="NA"/>
    <s v="NA"/>
    <s v="NA"/>
    <s v="NA"/>
    <s v="NA"/>
    <s v="NA"/>
    <s v="NA"/>
    <s v="NA"/>
    <s v="NA"/>
    <s v="NA"/>
    <s v="NA"/>
  </r>
  <r>
    <x v="523"/>
    <x v="2"/>
    <s v="core"/>
    <x v="9"/>
    <x v="0"/>
    <s v="All Sizes"/>
    <s v="rural"/>
    <n v="39"/>
    <n v="852.57399999999996"/>
    <n v="18899009"/>
    <n v="188990.1"/>
    <n v="0"/>
    <n v="1970"/>
    <n v="1970"/>
    <s v="Pre-1980"/>
    <s v="F"/>
    <m/>
    <s v="Ministorage"/>
    <m/>
    <s v="Warehouse"/>
    <s v="Warehouse and Storage"/>
    <s v="Warehouse"/>
    <b v="0"/>
    <s v="Storage - Low Bay"/>
    <n v="99"/>
    <s v="Office"/>
    <n v="1"/>
    <s v="NA"/>
    <n v="0"/>
    <n v="0"/>
    <n v="0"/>
    <n v="0"/>
    <n v="22167"/>
    <n v="22167"/>
    <n v="0"/>
    <x v="1"/>
    <n v="1"/>
    <n v="0"/>
    <n v="0"/>
    <n v="0"/>
    <n v="0"/>
    <n v="0"/>
    <n v="99"/>
    <n v="1"/>
    <n v="0"/>
    <n v="0"/>
    <s v="S"/>
    <n v="0"/>
    <n v="5161"/>
    <n v="34"/>
    <s v="&lt; 6000 HDD"/>
    <n v="5"/>
    <n v="95"/>
    <n v="153"/>
    <s v="No"/>
    <n v="40"/>
    <n v="40"/>
    <n v="17.5"/>
    <n v="40"/>
    <n v="0"/>
    <n v="0"/>
    <n v="0"/>
    <s v="&lt; 40 Hrs/Wk"/>
    <n v="52"/>
    <b v="1"/>
    <b v="0"/>
    <b v="0"/>
    <b v="0"/>
    <b v="0"/>
    <b v="0"/>
    <b v="0"/>
    <b v="0"/>
    <b v="0"/>
    <s v="NA"/>
    <s v="NA"/>
    <s v="NA"/>
    <s v="NA"/>
    <s v="No"/>
    <s v="NA"/>
    <s v="NA"/>
    <s v="No"/>
    <s v="No"/>
    <s v="NA"/>
    <s v="NA"/>
    <s v="No"/>
    <s v="No"/>
    <s v="NA"/>
    <s v="NA"/>
    <s v="No"/>
    <s v="No"/>
    <s v="NA"/>
    <s v="NA"/>
    <s v="No"/>
    <s v="No"/>
    <s v="NA"/>
    <s v="NA"/>
    <s v="No"/>
    <s v="No"/>
    <s v="NA"/>
    <s v="NA"/>
    <s v="No"/>
    <s v="Yes"/>
    <n v="7"/>
    <n v="0"/>
    <s v="No"/>
    <s v="No"/>
    <s v="NA"/>
    <s v="NA"/>
    <s v="No"/>
    <n v="1413"/>
    <n v="0"/>
    <n v="10"/>
    <n v="14130"/>
    <n v="2"/>
    <n v="0"/>
    <n v="0"/>
    <n v="0"/>
    <n v="0"/>
    <n v="100"/>
    <n v="0"/>
    <n v="0"/>
    <n v="0"/>
    <n v="0"/>
    <n v="100"/>
    <n v="0"/>
    <n v="0"/>
    <n v="0"/>
    <n v="282.60000000000002"/>
    <n v="0"/>
    <n v="100"/>
    <n v="0"/>
    <s v="P"/>
    <n v="50"/>
    <s v="5-10 years"/>
    <n v="100"/>
    <n v="0"/>
    <n v="0"/>
    <n v="0"/>
    <n v="100"/>
    <n v="0"/>
    <n v="0"/>
    <n v="0"/>
    <n v="0"/>
    <n v="22167"/>
    <n v="100"/>
    <n v="0"/>
    <n v="0"/>
    <n v="0"/>
    <b v="0"/>
    <n v="0"/>
    <n v="100"/>
    <n v="0"/>
    <n v="0"/>
    <n v="0"/>
    <n v="0.28879700000000003"/>
    <n v="0.28879700000000003"/>
    <s v="NA"/>
    <n v="0"/>
    <n v="0.15518599999999999"/>
    <n v="6401.7719999999999"/>
    <s v="NA"/>
    <n v="0"/>
    <n v="3440"/>
    <n v="9.9047780000000003"/>
    <n v="9.9047780000000003"/>
    <s v="Y"/>
    <n v="90"/>
    <n v="0"/>
    <n v="0"/>
    <n v="0"/>
    <n v="0"/>
    <n v="0"/>
    <n v="0"/>
    <n v="4.7611230000000004"/>
    <n v="2.076911"/>
    <n v="16.211829999999999"/>
    <n v="6.5794620000000004"/>
    <n v="29.854600000000001"/>
    <n v="12.462719999999999"/>
    <n v="0"/>
    <n v="0"/>
    <n v="0"/>
    <n v="0"/>
    <n v="0"/>
    <n v="0"/>
    <n v="0"/>
    <n v="0"/>
    <n v="0"/>
    <n v="88.659419999999997"/>
    <n v="68.068489999999997"/>
    <n v="71.325450000000004"/>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0"/>
    <n v="0"/>
    <n v="0"/>
    <n v="0"/>
    <n v="0"/>
    <n v="0"/>
    <n v="100"/>
    <n v="100"/>
    <n v="100"/>
    <n v="0"/>
    <n v="0"/>
    <n v="0"/>
    <n v="4.7611230000000004"/>
    <n v="2.076911"/>
    <n v="16.211829999999999"/>
    <n v="0"/>
    <n v="0"/>
    <n v="0"/>
    <n v="0"/>
    <n v="0"/>
    <n v="0"/>
    <n v="95.238879999999995"/>
    <n v="97.923090000000002"/>
    <n v="83.788169999999994"/>
    <s v="NA"/>
    <s v="NA"/>
    <s v="NA"/>
    <s v="NA"/>
    <s v="NA"/>
    <s v="NA"/>
    <s v="NA"/>
    <s v="NA"/>
    <s v="NA"/>
    <s v="NA"/>
    <s v="NA"/>
    <s v="NA"/>
    <s v="NA"/>
    <s v="NA"/>
    <s v="NA"/>
    <b v="0"/>
    <n v="0"/>
    <b v="0"/>
    <n v="0"/>
    <b v="0"/>
    <n v="0"/>
    <b v="1"/>
    <n v="88.659419999999997"/>
    <b v="1"/>
    <n v="11.340579999999999"/>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
    <n v="0"/>
    <s v="Electric Resistance"/>
    <s v="Electricity"/>
    <s v="None"/>
    <s v="20+ Years"/>
    <s v="None"/>
    <s v="NA"/>
    <s v="NA"/>
    <s v="NA"/>
    <s v="NA"/>
    <s v="NA"/>
    <s v="NA"/>
    <s v="NA"/>
    <s v="NA"/>
    <s v="NA"/>
    <s v="NA"/>
    <s v="NA"/>
    <s v="None"/>
    <s v="NA"/>
    <s v="None"/>
    <s v="NA"/>
    <s v="NA"/>
    <s v="NA"/>
    <s v="NA"/>
    <s v="NA"/>
    <s v="NA"/>
    <s v="NA"/>
    <s v="NA"/>
    <b v="0"/>
    <b v="0"/>
    <b v="0"/>
    <b v="0"/>
    <b v="0"/>
    <b v="1"/>
    <b v="0"/>
    <b v="0"/>
    <b v="0"/>
    <b v="0"/>
    <b v="0"/>
    <n v="11.942"/>
    <n v="3"/>
    <n v="3"/>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
    <n v="1"/>
    <n v="1"/>
    <n v="0"/>
    <n v="0"/>
    <n v="0"/>
    <n v="0"/>
    <n v="0"/>
    <n v="0"/>
    <n v="1.5565249999999999"/>
    <n v="1.5798209999999999"/>
    <s v="actual"/>
    <n v="34503.5"/>
    <n v="35019.9"/>
    <n v="4499.8280000000004"/>
    <n v="3531.63"/>
    <n v="3357.0940000000001"/>
    <n v="2641.6060000000002"/>
    <n v="2152.6179999999999"/>
    <n v="1791.3620000000001"/>
    <n v="1698.491"/>
    <n v="1801.2470000000001"/>
    <n v="2243.7640000000001"/>
    <n v="2916.922"/>
    <n v="3440.143"/>
    <n v="4428.7960000000003"/>
    <n v="4159.7139999999999"/>
    <n v="3539.665"/>
    <n v="3612.6"/>
    <n v="3131.0189999999998"/>
    <n v="2663.1959999999999"/>
    <n v="2105.1790000000001"/>
    <n v="1778.1579999999999"/>
    <n v="1705.7449999999999"/>
    <n v="1895.9880000000001"/>
    <n v="2755.7220000000002"/>
    <n v="3521.24"/>
    <n v="4151.6689999999999"/>
    <s v="NA"/>
    <s v="NA"/>
    <s v="no gas"/>
    <s v="NA"/>
    <s v="NA"/>
    <s v="NA"/>
    <s v="NA"/>
    <s v="NA"/>
    <s v="NA"/>
    <s v="NA"/>
    <s v="NA"/>
    <s v="NA"/>
    <s v="NA"/>
    <s v="NA"/>
    <s v="NA"/>
    <s v="NA"/>
    <s v="NA"/>
    <s v="NA"/>
    <s v="NA"/>
    <s v="NA"/>
    <s v="NA"/>
    <s v="NA"/>
    <s v="NA"/>
    <s v="NA"/>
    <s v="NA"/>
    <s v="NA"/>
    <s v="NA"/>
    <s v="NA"/>
    <s v="NA"/>
  </r>
  <r>
    <x v="524"/>
    <x v="3"/>
    <s v="core"/>
    <x v="5"/>
    <x v="0"/>
    <s v="All Sizes"/>
    <s v="rural"/>
    <n v="35"/>
    <n v="340.72059999999999"/>
    <n v="3236846"/>
    <n v="3236846"/>
    <n v="3236846"/>
    <n v="2000"/>
    <n v="2000"/>
    <s v="1981-2003"/>
    <s v="F"/>
    <m/>
    <s v="Bar, Pub, Lounge"/>
    <m/>
    <s v="Other"/>
    <s v="Public Assembly"/>
    <s v="Other"/>
    <b v="0"/>
    <s v="Dining"/>
    <n v="40"/>
    <s v="Assembly / Recreation"/>
    <n v="22"/>
    <s v="Kitchen"/>
    <n v="12"/>
    <n v="22"/>
    <n v="0"/>
    <n v="0"/>
    <n v="9500"/>
    <n v="9500"/>
    <n v="0"/>
    <x v="0"/>
    <n v="100"/>
    <n v="0"/>
    <n v="100"/>
    <n v="100"/>
    <n v="100"/>
    <n v="0"/>
    <n v="0"/>
    <n v="2"/>
    <n v="1"/>
    <n v="0"/>
    <s v="S"/>
    <n v="0"/>
    <n v="8357"/>
    <n v="233"/>
    <s v="8000+ HDD"/>
    <n v="100"/>
    <n v="0"/>
    <n v="0"/>
    <s v="No"/>
    <n v="65"/>
    <n v="65"/>
    <n v="65"/>
    <n v="65"/>
    <n v="1"/>
    <n v="0"/>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280"/>
    <n v="280"/>
    <n v="10"/>
    <n v="5600"/>
    <n v="10"/>
    <n v="100"/>
    <n v="0"/>
    <n v="0"/>
    <n v="0"/>
    <n v="0"/>
    <n v="0"/>
    <n v="0"/>
    <n v="0"/>
    <n v="0"/>
    <n v="0"/>
    <n v="0"/>
    <n v="100"/>
    <n v="0"/>
    <n v="560"/>
    <n v="0"/>
    <n v="100"/>
    <n v="0"/>
    <s v="S"/>
    <n v="50"/>
    <s v="10-20 years"/>
    <n v="100"/>
    <n v="0"/>
    <n v="0"/>
    <n v="0"/>
    <n v="0"/>
    <n v="0"/>
    <n v="0"/>
    <n v="0"/>
    <n v="100"/>
    <n v="4300"/>
    <n v="100"/>
    <n v="0"/>
    <n v="0"/>
    <n v="0"/>
    <b v="0"/>
    <n v="0"/>
    <n v="0"/>
    <n v="0"/>
    <n v="0"/>
    <n v="100"/>
    <n v="1.872711"/>
    <n v="1.872711"/>
    <s v="NA"/>
    <n v="4.8000000000000001E-2"/>
    <n v="3.7768000000000003E-2"/>
    <n v="17790.75"/>
    <s v="NA"/>
    <n v="456"/>
    <n v="358.79820000000001"/>
    <n v="9.6822560000000006"/>
    <n v="10.390319999999999"/>
    <s v="Y"/>
    <n v="5"/>
    <n v="0"/>
    <n v="0"/>
    <n v="0"/>
    <n v="20.22748"/>
    <n v="35.33446"/>
    <n v="51.203139999999998"/>
    <n v="0"/>
    <n v="0"/>
    <n v="0"/>
    <n v="1.3422179999999999"/>
    <n v="4.9650290000000004"/>
    <n v="1.8900699999999999"/>
    <n v="0"/>
    <n v="0"/>
    <n v="0"/>
    <n v="0"/>
    <n v="0"/>
    <n v="0"/>
    <n v="0"/>
    <n v="0"/>
    <n v="0"/>
    <n v="78.430300000000003"/>
    <n v="59.700510000000001"/>
    <n v="46.906799999999997"/>
    <n v="0"/>
    <n v="0"/>
    <n v="0"/>
    <n v="0"/>
    <n v="0"/>
    <n v="0"/>
    <n v="100"/>
    <n v="100"/>
    <n v="100"/>
    <n v="100"/>
    <n v="100"/>
    <n v="100"/>
    <n v="0"/>
    <n v="0"/>
    <n v="0"/>
    <n v="0"/>
    <n v="0"/>
    <n v="0"/>
    <n v="100"/>
    <n v="100"/>
    <n v="100"/>
    <n v="0"/>
    <n v="0"/>
    <n v="0"/>
    <n v="0"/>
    <n v="0"/>
    <n v="0"/>
    <n v="0"/>
    <n v="0"/>
    <n v="0"/>
    <n v="0"/>
    <n v="0"/>
    <n v="0"/>
    <s v="NA"/>
    <s v="NA"/>
    <s v="NA"/>
    <s v="NA"/>
    <s v="NA"/>
    <s v="NA"/>
    <n v="18.4374"/>
    <n v="33.857480000000002"/>
    <n v="18.4374"/>
    <n v="51.253959999999999"/>
    <n v="48.578119999999998"/>
    <n v="51.253959999999999"/>
    <n v="16.678719999999998"/>
    <n v="10.538639999999999"/>
    <n v="16.678719999999998"/>
    <n v="13.62992"/>
    <n v="7.0257610000000001"/>
    <n v="13.62992"/>
    <s v="NA"/>
    <s v="NA"/>
    <s v="NA"/>
    <s v="NA"/>
    <s v="NA"/>
    <s v="NA"/>
    <s v="NA"/>
    <s v="NA"/>
    <s v="NA"/>
    <s v="NA"/>
    <s v="NA"/>
    <s v="NA"/>
    <n v="0"/>
    <n v="0"/>
    <n v="0"/>
    <n v="20.22748"/>
    <n v="35.33446"/>
    <n v="51.203139999999998"/>
    <n v="71.941500000000005"/>
    <n v="53.278770000000002"/>
    <n v="44.113370000000003"/>
    <n v="0"/>
    <n v="0"/>
    <n v="0"/>
    <n v="7.8310170000000001"/>
    <n v="11.38677"/>
    <n v="4.6834949999999997"/>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23.24654"/>
    <n v="50"/>
    <n v="15.481949999999999"/>
    <n v="0"/>
    <n v="0"/>
    <n v="0"/>
    <n v="76.753460000000004"/>
    <n v="50"/>
    <n v="84.518050000000002"/>
    <n v="0"/>
    <n v="0"/>
    <n v="0"/>
    <n v="0"/>
    <n v="0"/>
    <n v="0"/>
    <n v="0"/>
    <n v="0"/>
    <n v="0"/>
    <b v="1"/>
    <n v="23.24654"/>
    <b v="0"/>
    <n v="0"/>
    <b v="0"/>
    <n v="0"/>
    <b v="1"/>
    <n v="76.753460000000004"/>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0"/>
    <b v="1"/>
    <b v="0"/>
    <b v="1"/>
    <b v="0"/>
    <b v="1"/>
    <b v="0"/>
    <n v="398"/>
    <n v="10"/>
    <n v="10"/>
    <n v="100"/>
    <n v="0"/>
    <n v="0"/>
    <n v="0"/>
    <n v="0"/>
    <n v="0"/>
    <n v="100"/>
    <n v="0"/>
    <s v="NA"/>
    <s v="NA"/>
    <s v="NA"/>
    <s v="NA"/>
    <s v="NA"/>
    <s v="NA"/>
    <s v="NA"/>
    <s v="NA"/>
    <s v="NA"/>
    <b v="1"/>
    <n v="32"/>
    <n v="100"/>
    <s v="T8"/>
    <b v="1"/>
    <n v="90"/>
    <s v="INC"/>
    <b v="0"/>
    <n v="0"/>
    <s v="NA"/>
    <s v="NA"/>
    <n v="0"/>
    <n v="0"/>
    <n v="0"/>
    <n v="2"/>
    <n v="4"/>
    <n v="0"/>
    <n v="1"/>
    <b v="0"/>
    <b v="0"/>
    <b v="0"/>
    <b v="1"/>
    <b v="0"/>
    <b v="0"/>
    <n v="1120"/>
    <s v="N"/>
    <s v="G"/>
    <s v="E"/>
    <s v="E"/>
    <s v="G"/>
    <s v="N"/>
    <s v="E"/>
    <s v="NA"/>
    <s v="NA"/>
    <s v="NA"/>
    <s v="NA"/>
    <s v="NA"/>
    <s v="NA"/>
    <s v="NA"/>
    <s v="NA"/>
    <n v="0"/>
    <n v="0"/>
    <n v="0"/>
    <x v="1"/>
    <s v="NA"/>
    <s v="NA"/>
    <n v="0"/>
    <n v="0"/>
    <n v="0"/>
    <s v="NA"/>
    <s v="NA"/>
    <s v="NA"/>
    <s v="NA"/>
    <s v="NA"/>
    <s v="NA"/>
    <n v="4"/>
    <n v="1"/>
    <n v="0"/>
    <n v="1"/>
    <n v="1"/>
    <n v="1"/>
    <n v="0"/>
    <n v="0"/>
    <n v="0"/>
    <n v="0"/>
    <n v="34.749989999999997"/>
    <n v="6.3059640000000003"/>
    <s v="model"/>
    <n v="330124.90000000002"/>
    <n v="59906.66"/>
    <s v="NA"/>
    <s v="NA"/>
    <s v="NA"/>
    <s v="NA"/>
    <s v="NA"/>
    <s v="NA"/>
    <s v="NA"/>
    <s v="NA"/>
    <s v="NA"/>
    <s v="NA"/>
    <s v="NA"/>
    <s v="NA"/>
    <s v="NA"/>
    <s v="NA"/>
    <s v="NA"/>
    <s v="NA"/>
    <s v="NA"/>
    <s v="NA"/>
    <s v="NA"/>
    <s v="NA"/>
    <s v="NA"/>
    <s v="NA"/>
    <s v="NA"/>
    <s v="NA"/>
    <n v="1.744121"/>
    <n v="4.9439999999999998E-2"/>
    <s v="model"/>
    <n v="16569.150000000001"/>
    <n v="469.67919999999998"/>
    <s v="NA"/>
    <s v="NA"/>
    <s v="NA"/>
    <s v="NA"/>
    <s v="NA"/>
    <s v="NA"/>
    <s v="NA"/>
    <s v="NA"/>
    <s v="NA"/>
    <s v="NA"/>
    <s v="NA"/>
    <s v="NA"/>
    <s v="NA"/>
    <s v="NA"/>
    <s v="NA"/>
    <s v="NA"/>
    <s v="NA"/>
    <s v="NA"/>
    <s v="NA"/>
    <s v="NA"/>
    <s v="NA"/>
    <s v="NA"/>
    <s v="NA"/>
    <s v="NA"/>
  </r>
  <r>
    <x v="525"/>
    <x v="3"/>
    <s v="core"/>
    <x v="7"/>
    <x v="0"/>
    <s v="&lt;20,001"/>
    <s v="rural"/>
    <n v="87"/>
    <n v="285.81290000000001"/>
    <n v="1143252"/>
    <n v="1143252"/>
    <n v="685951"/>
    <n v="1978"/>
    <n v="1978"/>
    <s v="Pre-1980"/>
    <s v="F"/>
    <s v="Ambulance Station"/>
    <s v="Other"/>
    <s v="Ambulance station"/>
    <s v="Other"/>
    <s v="Other"/>
    <s v="Other"/>
    <b v="0"/>
    <s v="Other"/>
    <n v="40"/>
    <s v="NA"/>
    <n v="0"/>
    <s v="NA"/>
    <n v="0"/>
    <n v="60"/>
    <n v="0"/>
    <n v="0"/>
    <n v="4000"/>
    <n v="4000"/>
    <n v="0"/>
    <x v="4"/>
    <n v="100"/>
    <n v="0"/>
    <n v="0"/>
    <n v="60"/>
    <n v="0"/>
    <n v="0"/>
    <n v="0"/>
    <n v="1"/>
    <n v="0"/>
    <n v="15"/>
    <s v="S"/>
    <n v="0"/>
    <n v="8180"/>
    <n v="378"/>
    <s v="8000+ HDD"/>
    <n v="100"/>
    <n v="0"/>
    <n v="0"/>
    <s v="No"/>
    <n v="94.2"/>
    <n v="94.2"/>
    <n v="94.2"/>
    <n v="94.2"/>
    <n v="0.4"/>
    <n v="0.4"/>
    <n v="0.4"/>
    <s v="80-119 Hrs/Wk"/>
    <n v="52"/>
    <b v="1"/>
    <b v="1"/>
    <b v="0"/>
    <b v="0"/>
    <b v="0"/>
    <b v="0"/>
    <b v="0"/>
    <b v="0"/>
    <b v="0"/>
    <s v="NA"/>
    <s v="NA"/>
    <s v="NA"/>
    <s v="NA"/>
    <s v="Unknown"/>
    <s v="NA"/>
    <s v="NA"/>
    <s v="Unknown"/>
    <s v="Unknown"/>
    <s v="NA"/>
    <s v="NA"/>
    <s v="Unknown"/>
    <s v="Unknown"/>
    <s v="NA"/>
    <s v="NA"/>
    <s v="Unknown"/>
    <s v="Unknown"/>
    <s v="NA"/>
    <s v="NA"/>
    <s v="Unknown"/>
    <s v="Unknown"/>
    <s v="NA"/>
    <s v="NA"/>
    <s v="Unknown"/>
    <s v="No"/>
    <s v="NA"/>
    <s v="NA"/>
    <s v="No"/>
    <s v="Unknown"/>
    <s v="NA"/>
    <s v="NA"/>
    <s v="Unknown"/>
    <s v="Unknown"/>
    <s v="NA"/>
    <s v="NA"/>
    <s v="Unknown"/>
    <n v="280"/>
    <n v="0"/>
    <n v="9"/>
    <n v="2520"/>
    <n v="5"/>
    <n v="0"/>
    <n v="0"/>
    <n v="0"/>
    <n v="100"/>
    <n v="0"/>
    <n v="0"/>
    <n v="0"/>
    <n v="0"/>
    <n v="0"/>
    <n v="0"/>
    <n v="0"/>
    <n v="0"/>
    <n v="0"/>
    <n v="126"/>
    <n v="100"/>
    <n v="0"/>
    <n v="0"/>
    <s v="P"/>
    <n v="50"/>
    <s v="Age of Building"/>
    <n v="100"/>
    <n v="0"/>
    <n v="0"/>
    <n v="0"/>
    <n v="100"/>
    <n v="0"/>
    <n v="0"/>
    <n v="0"/>
    <n v="0"/>
    <n v="4000"/>
    <n v="100"/>
    <n v="0"/>
    <n v="0"/>
    <n v="0"/>
    <b v="0"/>
    <n v="0"/>
    <n v="100"/>
    <n v="0"/>
    <n v="0"/>
    <n v="0"/>
    <n v="0.850684"/>
    <n v="0.850684"/>
    <s v="NA"/>
    <n v="0"/>
    <n v="0.15929499999999999"/>
    <n v="3402.7379999999998"/>
    <s v="NA"/>
    <n v="0"/>
    <n v="637.17819999999995"/>
    <n v="10.07216"/>
    <n v="10.07216"/>
    <s v="Y"/>
    <n v="0"/>
    <n v="0"/>
    <n v="0"/>
    <n v="0"/>
    <n v="56.639060000000001"/>
    <n v="41.976790000000001"/>
    <n v="68.931780000000003"/>
    <n v="8.4779029999999995"/>
    <n v="8.0032010000000007"/>
    <n v="10.317909999999999"/>
    <n v="27.52375"/>
    <n v="40.016010000000001"/>
    <n v="18.6342"/>
    <n v="0"/>
    <n v="0"/>
    <n v="0"/>
    <n v="0"/>
    <n v="0"/>
    <n v="0"/>
    <n v="0"/>
    <n v="0"/>
    <n v="0"/>
    <n v="7.3592899999999997"/>
    <n v="10.004"/>
    <n v="2.116101"/>
    <n v="0"/>
    <n v="0"/>
    <n v="0"/>
    <n v="0"/>
    <n v="0"/>
    <n v="0"/>
    <n v="100"/>
    <n v="100"/>
    <n v="100"/>
    <n v="100"/>
    <n v="100"/>
    <n v="100"/>
    <n v="0"/>
    <n v="0"/>
    <n v="0"/>
    <n v="0"/>
    <n v="0"/>
    <n v="0"/>
    <n v="0"/>
    <n v="0"/>
    <n v="0"/>
    <n v="0"/>
    <n v="0"/>
    <n v="0"/>
    <n v="100"/>
    <n v="100"/>
    <n v="100"/>
    <n v="0"/>
    <n v="0"/>
    <n v="0"/>
    <n v="0"/>
    <n v="0"/>
    <n v="0"/>
    <s v="NA"/>
    <s v="NA"/>
    <s v="NA"/>
    <s v="NA"/>
    <s v="NA"/>
    <s v="NA"/>
    <n v="0"/>
    <n v="0"/>
    <n v="0"/>
    <n v="28.979590000000002"/>
    <n v="42.866219999999998"/>
    <n v="28.979590000000002"/>
    <n v="0"/>
    <n v="0"/>
    <n v="0"/>
    <n v="71.020409999999998"/>
    <n v="57.133780000000002"/>
    <n v="71.020409999999998"/>
    <n v="0"/>
    <n v="0"/>
    <n v="0"/>
    <n v="100"/>
    <n v="100"/>
    <n v="100"/>
    <n v="0"/>
    <n v="0"/>
    <n v="0"/>
    <n v="0"/>
    <n v="0"/>
    <n v="0"/>
    <n v="0"/>
    <n v="0"/>
    <n v="0"/>
    <n v="65.116960000000006"/>
    <n v="49.979990000000001"/>
    <n v="79.249700000000004"/>
    <n v="3.4147110000000001"/>
    <n v="8.0032010000000007"/>
    <n v="2.3118370000000001"/>
    <n v="0"/>
    <n v="0"/>
    <n v="0"/>
    <n v="31.468330000000002"/>
    <n v="42.01681"/>
    <n v="18.438469999999999"/>
    <s v="NA"/>
    <s v="NA"/>
    <s v="NA"/>
    <s v="NA"/>
    <s v="NA"/>
    <s v="NA"/>
    <s v="NA"/>
    <s v="NA"/>
    <s v="NA"/>
    <s v="NA"/>
    <s v="NA"/>
    <s v="NA"/>
    <s v="NA"/>
    <s v="NA"/>
    <s v="NA"/>
    <b v="0"/>
    <n v="0"/>
    <b v="0"/>
    <n v="0"/>
    <b v="0"/>
    <n v="0"/>
    <b v="1"/>
    <n v="26.801950000000001"/>
    <b v="1"/>
    <n v="73.198049999999995"/>
    <b v="0"/>
    <n v="0"/>
    <b v="0"/>
    <n v="0"/>
    <b v="0"/>
    <n v="0"/>
    <n v="100"/>
    <n v="100"/>
    <n v="100"/>
    <n v="0"/>
    <n v="0"/>
    <n v="0"/>
    <n v="0"/>
    <n v="0"/>
    <n v="0"/>
    <n v="0"/>
    <n v="0"/>
    <n v="0"/>
    <n v="0"/>
    <n v="0"/>
    <n v="0"/>
    <n v="0"/>
    <n v="0"/>
    <n v="0"/>
    <n v="0"/>
    <n v="0"/>
    <n v="0"/>
    <n v="0"/>
    <n v="0"/>
    <n v="0"/>
    <n v="0"/>
    <n v="0"/>
    <n v="0"/>
    <n v="76.458709999999996"/>
    <n v="66.666669999999996"/>
    <n v="92.670760000000001"/>
    <n v="0"/>
    <n v="0"/>
    <n v="0"/>
    <n v="23.54129"/>
    <n v="33.333329999999997"/>
    <n v="7.329243"/>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47.058819999999997"/>
    <n v="52.941180000000003"/>
    <s v="Heat Pump"/>
    <s v="Electricity"/>
    <s v="None"/>
    <s v="NA"/>
    <s v="Furnace"/>
    <s v="Natural Gas"/>
    <s v="None"/>
    <s v="NA"/>
    <s v="NA"/>
    <s v="NA"/>
    <s v="NA"/>
    <s v="NA"/>
    <s v="NA"/>
    <s v="NA"/>
    <s v="NA"/>
    <s v="NA"/>
    <s v="DX - Air"/>
    <s v="NA"/>
    <s v="None"/>
    <s v="NA"/>
    <s v="NA"/>
    <s v="NA"/>
    <s v="NA"/>
    <s v="NA"/>
    <s v="NA"/>
    <s v="NA"/>
    <s v="NA"/>
    <b v="0"/>
    <b v="0"/>
    <b v="0"/>
    <b v="0"/>
    <b v="1"/>
    <b v="1"/>
    <b v="0"/>
    <b v="0"/>
    <b v="0"/>
    <b v="0"/>
    <b v="0"/>
    <n v="40"/>
    <n v="2"/>
    <n v="2"/>
    <n v="100"/>
    <n v="0"/>
    <n v="0"/>
    <n v="0"/>
    <n v="0"/>
    <n v="0"/>
    <n v="100"/>
    <n v="0"/>
    <s v="NA"/>
    <s v="NA"/>
    <s v="NA"/>
    <s v="NA"/>
    <s v="NA"/>
    <s v="NA"/>
    <s v="NA"/>
    <s v="NA"/>
    <s v="NA"/>
    <s v="NA"/>
    <s v="NA"/>
    <s v="NA"/>
    <s v="NA"/>
    <s v="NA"/>
    <s v="NA"/>
    <s v="NA"/>
    <s v="NA"/>
    <s v="NA"/>
    <s v="NA"/>
    <s v="NA"/>
    <n v="0"/>
    <n v="0"/>
    <n v="1"/>
    <n v="0"/>
    <n v="0"/>
    <n v="0"/>
    <n v="0"/>
    <b v="0"/>
    <b v="0"/>
    <b v="0"/>
    <b v="0"/>
    <b v="0"/>
    <b v="0"/>
    <n v="0"/>
    <s v="NA"/>
    <s v="NA"/>
    <s v="NA"/>
    <s v="NA"/>
    <s v="NA"/>
    <s v="NA"/>
    <s v="NA"/>
    <s v="NA"/>
    <s v="NA"/>
    <s v="NA"/>
    <b v="1"/>
    <s v="S"/>
    <n v="50"/>
    <n v="1"/>
    <n v="0"/>
    <n v="0"/>
    <n v="0"/>
    <n v="0"/>
    <x v="0"/>
    <n v="0"/>
    <s v="N"/>
    <n v="0"/>
    <n v="0"/>
    <n v="0"/>
    <b v="0"/>
    <b v="0"/>
    <s v="None"/>
    <b v="0"/>
    <b v="0"/>
    <s v="None"/>
    <n v="0"/>
    <n v="3"/>
    <n v="0"/>
    <n v="0"/>
    <n v="1"/>
    <n v="1"/>
    <n v="5"/>
    <n v="0"/>
    <n v="0"/>
    <n v="0"/>
    <n v="12.789820000000001"/>
    <n v="318.82470000000001"/>
    <s v="model"/>
    <n v="51159.29"/>
    <n v="1275299"/>
    <s v="NA"/>
    <s v="NA"/>
    <s v="NA"/>
    <s v="NA"/>
    <s v="NA"/>
    <s v="NA"/>
    <s v="NA"/>
    <s v="NA"/>
    <s v="NA"/>
    <s v="NA"/>
    <s v="NA"/>
    <s v="NA"/>
    <s v="NA"/>
    <s v="NA"/>
    <s v="NA"/>
    <s v="NA"/>
    <s v="NA"/>
    <s v="NA"/>
    <s v="NA"/>
    <s v="NA"/>
    <s v="NA"/>
    <s v="NA"/>
    <s v="NA"/>
    <s v="NA"/>
    <n v="0.56558399999999998"/>
    <n v="3.8553489999999999"/>
    <s v="model"/>
    <n v="2262.335"/>
    <n v="15421.4"/>
    <s v="NA"/>
    <s v="NA"/>
    <s v="NA"/>
    <s v="NA"/>
    <s v="NA"/>
    <s v="NA"/>
    <s v="NA"/>
    <s v="NA"/>
    <s v="NA"/>
    <s v="NA"/>
    <s v="NA"/>
    <s v="NA"/>
    <s v="NA"/>
    <s v="NA"/>
    <s v="NA"/>
    <s v="NA"/>
    <s v="NA"/>
    <s v="NA"/>
    <s v="NA"/>
    <s v="NA"/>
    <s v="NA"/>
    <s v="NA"/>
    <s v="NA"/>
    <s v="NA"/>
  </r>
  <r>
    <x v="526"/>
    <x v="3"/>
    <s v="core"/>
    <x v="9"/>
    <x v="0"/>
    <s v="All Sizes"/>
    <s v="rural"/>
    <n v="39"/>
    <n v="852.57399999999996"/>
    <n v="5968018"/>
    <n v="0"/>
    <n v="0"/>
    <n v="1995"/>
    <n v="1995"/>
    <s v="1981-2003"/>
    <s v="F"/>
    <m/>
    <s v="Ministorage"/>
    <m/>
    <s v="Warehouse"/>
    <s v="Warehouse and Storage"/>
    <s v="Warehouse"/>
    <b v="0"/>
    <s v="Storage - Low Bay"/>
    <n v="100"/>
    <s v="NA"/>
    <n v="0"/>
    <s v="NA"/>
    <n v="0"/>
    <n v="0"/>
    <n v="0"/>
    <n v="0"/>
    <n v="7000"/>
    <n v="7000"/>
    <n v="0"/>
    <x v="0"/>
    <n v="0"/>
    <n v="0"/>
    <n v="0"/>
    <n v="0"/>
    <n v="0"/>
    <n v="0"/>
    <n v="100"/>
    <n v="1"/>
    <n v="0"/>
    <n v="0"/>
    <s v="S"/>
    <n v="0"/>
    <n v="6527"/>
    <n v="658"/>
    <s v="6000-8000 HDD"/>
    <n v="100"/>
    <n v="0"/>
    <n v="0"/>
    <s v="No"/>
    <n v="1"/>
    <n v="1"/>
    <n v="0"/>
    <n v="0"/>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565"/>
    <n v="0"/>
    <n v="25"/>
    <n v="14125"/>
    <n v="0"/>
    <n v="0"/>
    <n v="0"/>
    <n v="0"/>
    <n v="0"/>
    <n v="100"/>
    <n v="0"/>
    <n v="0"/>
    <n v="0"/>
    <n v="0"/>
    <n v="100"/>
    <n v="0"/>
    <n v="0"/>
    <n v="0"/>
    <n v="0"/>
    <s v="NA"/>
    <s v="NA"/>
    <s v="NA"/>
    <s v="None"/>
    <s v="NA"/>
    <s v="None"/>
    <s v="NA"/>
    <s v="NA"/>
    <s v="NA"/>
    <s v="NA"/>
    <s v="NA"/>
    <s v="NA"/>
    <s v="NA"/>
    <s v="NA"/>
    <s v="NA"/>
    <n v="8367.5059999999994"/>
    <n v="0"/>
    <n v="100"/>
    <n v="0"/>
    <n v="0"/>
    <b v="1"/>
    <n v="240"/>
    <n v="100"/>
    <n v="0"/>
    <n v="0"/>
    <n v="0"/>
    <n v="0.162857"/>
    <n v="0.162857"/>
    <s v="NA"/>
    <n v="0"/>
    <n v="8.1429000000000001E-2"/>
    <n v="1140"/>
    <s v="NA"/>
    <n v="0"/>
    <n v="570"/>
    <n v="20"/>
    <n v="25"/>
    <s v="Y"/>
    <s v="NA"/>
    <n v="0"/>
    <n v="0"/>
    <n v="0"/>
    <n v="0"/>
    <n v="0"/>
    <n v="0"/>
    <n v="0"/>
    <n v="0"/>
    <n v="0"/>
    <n v="0"/>
    <n v="0"/>
    <n v="0"/>
    <n v="0"/>
    <n v="0"/>
    <n v="0"/>
    <n v="100"/>
    <n v="100"/>
    <n v="100"/>
    <n v="0"/>
    <n v="0"/>
    <n v="0"/>
    <n v="0"/>
    <n v="0"/>
    <n v="0"/>
    <n v="0"/>
    <n v="0"/>
    <n v="0"/>
    <s v="NA"/>
    <s v="NA"/>
    <s v="NA"/>
    <s v="NA"/>
    <s v="NA"/>
    <s v="NA"/>
    <s v="NA"/>
    <s v="NA"/>
    <s v="NA"/>
    <s v="NA"/>
    <s v="NA"/>
    <s v="NA"/>
    <s v="NA"/>
    <s v="NA"/>
    <s v="NA"/>
    <s v="NA"/>
    <s v="NA"/>
    <s v="NA"/>
    <s v="NA"/>
    <s v="NA"/>
    <s v="NA"/>
    <s v="NA"/>
    <s v="NA"/>
    <s v="NA"/>
    <s v="NA"/>
    <s v="NA"/>
    <s v="NA"/>
    <s v="NA"/>
    <s v="NA"/>
    <s v="NA"/>
    <n v="0"/>
    <n v="0"/>
    <n v="0"/>
    <n v="100"/>
    <n v="100"/>
    <n v="100"/>
    <s v="NA"/>
    <s v="NA"/>
    <s v="NA"/>
    <s v="NA"/>
    <s v="NA"/>
    <s v="NA"/>
    <s v="NA"/>
    <s v="NA"/>
    <s v="NA"/>
    <s v="NA"/>
    <s v="NA"/>
    <s v="NA"/>
    <s v="NA"/>
    <s v="NA"/>
    <s v="NA"/>
    <s v="NA"/>
    <s v="NA"/>
    <s v="NA"/>
    <s v="NA"/>
    <s v="NA"/>
    <s v="NA"/>
    <s v="NA"/>
    <s v="NA"/>
    <s v="NA"/>
    <n v="100"/>
    <n v="100"/>
    <n v="100"/>
    <n v="0"/>
    <n v="0"/>
    <n v="0"/>
    <n v="0"/>
    <n v="0"/>
    <n v="0"/>
    <n v="0"/>
    <n v="0"/>
    <n v="0"/>
    <n v="0"/>
    <n v="0"/>
    <n v="0"/>
    <n v="0"/>
    <n v="0"/>
    <n v="0"/>
    <n v="0"/>
    <n v="0"/>
    <n v="0"/>
    <n v="0"/>
    <n v="0"/>
    <n v="0"/>
    <n v="100"/>
    <n v="100"/>
    <n v="10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None"/>
    <s v="none"/>
    <s v="NA"/>
    <s v="NA"/>
    <s v="NA"/>
    <s v="NA"/>
    <s v="NA"/>
    <n v="0"/>
    <n v="0"/>
    <s v="None"/>
    <s v="None"/>
    <s v="None"/>
    <s v="NA"/>
    <s v="None"/>
    <s v="None"/>
    <s v="None"/>
    <s v="NA"/>
    <s v="NA"/>
    <s v="NA"/>
    <s v="NA"/>
    <s v="NA"/>
    <s v="NA"/>
    <s v="NA"/>
    <s v="NA"/>
    <s v="NA"/>
    <s v="None"/>
    <s v="NA"/>
    <s v="None"/>
    <s v="NA"/>
    <s v="NA"/>
    <s v="NA"/>
    <s v="NA"/>
    <s v="NA"/>
    <s v="NA"/>
    <s v="NA"/>
    <s v="NA"/>
    <s v="NA"/>
    <s v="NA"/>
    <s v="NA"/>
    <s v="NA"/>
    <s v="NA"/>
    <s v="NA"/>
    <s v="NA"/>
    <s v="NA"/>
    <s v="NA"/>
    <s v="NA"/>
    <s v="NA"/>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0.39371"/>
    <n v="261.49400000000003"/>
    <s v="model"/>
    <n v="2755.9720000000002"/>
    <n v="183045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527"/>
    <x v="3"/>
    <s v="core"/>
    <x v="4"/>
    <x v="0"/>
    <s v="20,001-100,000"/>
    <s v="rural"/>
    <n v="76"/>
    <n v="50.114919999999998"/>
    <n v="1002900"/>
    <n v="1002900"/>
    <n v="1002900"/>
    <n v="1992"/>
    <n v="1992"/>
    <s v="1981-2003"/>
    <s v="F"/>
    <m/>
    <s v="Community Center"/>
    <m/>
    <s v="Other"/>
    <s v="Public Assembly"/>
    <s v="Other"/>
    <b v="0"/>
    <s v="Assembly / Recreation"/>
    <n v="62"/>
    <s v="Kitchen"/>
    <n v="15"/>
    <s v="Other"/>
    <n v="7"/>
    <n v="11"/>
    <n v="0"/>
    <n v="0"/>
    <n v="20012"/>
    <n v="20012"/>
    <n v="0"/>
    <x v="1"/>
    <n v="100"/>
    <n v="0"/>
    <n v="100"/>
    <n v="100"/>
    <n v="100"/>
    <n v="0"/>
    <n v="0"/>
    <n v="2"/>
    <n v="1"/>
    <n v="6"/>
    <s v="S"/>
    <n v="0"/>
    <n v="6527"/>
    <n v="658"/>
    <s v="6000-8000 HDD"/>
    <n v="100"/>
    <n v="0"/>
    <n v="0"/>
    <s v="No"/>
    <n v="16.98"/>
    <n v="16.98"/>
    <n v="16.98"/>
    <n v="16.98"/>
    <n v="0"/>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345"/>
    <n v="345"/>
    <n v="9"/>
    <n v="6210"/>
    <n v="15"/>
    <n v="100"/>
    <n v="0"/>
    <n v="0"/>
    <n v="0"/>
    <n v="0"/>
    <n v="0"/>
    <n v="0"/>
    <n v="0"/>
    <n v="0"/>
    <n v="0"/>
    <n v="0"/>
    <n v="100"/>
    <n v="0"/>
    <n v="931.5"/>
    <n v="0"/>
    <n v="100"/>
    <n v="0"/>
    <s v="P"/>
    <n v="0"/>
    <s v="Age of Building"/>
    <n v="0"/>
    <n v="0"/>
    <n v="0"/>
    <n v="100"/>
    <n v="0"/>
    <n v="0"/>
    <n v="0"/>
    <n v="100"/>
    <n v="0"/>
    <n v="11980.11"/>
    <n v="100"/>
    <n v="0"/>
    <n v="0"/>
    <n v="0"/>
    <b v="0"/>
    <n v="0"/>
    <n v="0"/>
    <n v="0"/>
    <n v="0"/>
    <n v="100"/>
    <n v="1.6918789999999999"/>
    <n v="1.6918789999999999"/>
    <s v="NA"/>
    <n v="0"/>
    <s v="NA"/>
    <n v="33857.879999999997"/>
    <s v="NA"/>
    <n v="0"/>
    <n v="0"/>
    <n v="10.217320000000001"/>
    <n v="12.2943"/>
    <s v="Y"/>
    <n v="0"/>
    <n v="0"/>
    <n v="0"/>
    <n v="0"/>
    <n v="0"/>
    <n v="0"/>
    <n v="0"/>
    <n v="86.791910000000001"/>
    <n v="85.047269999999997"/>
    <n v="95.323120000000003"/>
    <n v="3.5550850000000001"/>
    <n v="7.7264749999999998"/>
    <n v="2.1720449999999998"/>
    <n v="0"/>
    <n v="0"/>
    <n v="0"/>
    <n v="0"/>
    <n v="0"/>
    <n v="0"/>
    <n v="0"/>
    <n v="0"/>
    <n v="0"/>
    <n v="9.6530009999999997"/>
    <n v="7.2262500000000003"/>
    <n v="2.5048309999999998"/>
    <n v="0"/>
    <n v="0"/>
    <n v="0"/>
    <s v="NA"/>
    <s v="NA"/>
    <s v="NA"/>
    <s v="NA"/>
    <s v="NA"/>
    <s v="NA"/>
    <n v="0"/>
    <n v="0"/>
    <n v="0"/>
    <n v="100"/>
    <n v="100"/>
    <n v="100"/>
    <n v="0"/>
    <n v="0"/>
    <n v="0"/>
    <n v="100"/>
    <n v="100"/>
    <n v="100"/>
    <n v="0"/>
    <n v="0"/>
    <n v="0"/>
    <n v="0"/>
    <n v="0"/>
    <n v="0"/>
    <n v="0"/>
    <n v="0"/>
    <n v="0"/>
    <n v="0"/>
    <n v="0"/>
    <n v="0"/>
    <s v="NA"/>
    <s v="NA"/>
    <s v="NA"/>
    <s v="NA"/>
    <s v="NA"/>
    <s v="NA"/>
    <s v="NA"/>
    <s v="NA"/>
    <s v="NA"/>
    <s v="NA"/>
    <s v="NA"/>
    <s v="NA"/>
    <s v="NA"/>
    <s v="NA"/>
    <s v="NA"/>
    <s v="NA"/>
    <s v="NA"/>
    <s v="NA"/>
    <n v="42.232019999999999"/>
    <n v="67.528229999999994"/>
    <n v="42.232019999999999"/>
    <n v="10.658860000000001"/>
    <n v="9.9783939999999998"/>
    <n v="10.658860000000001"/>
    <n v="0"/>
    <n v="0"/>
    <n v="0"/>
    <n v="47.10913"/>
    <n v="22.493369999999999"/>
    <n v="47.10913"/>
    <n v="0"/>
    <n v="0"/>
    <n v="0"/>
    <n v="86.791910000000001"/>
    <n v="85.047269999999997"/>
    <n v="95.323120000000003"/>
    <n v="13.031599999999999"/>
    <n v="14.56915"/>
    <n v="4.5690460000000002"/>
    <n v="0"/>
    <n v="0"/>
    <n v="0"/>
    <n v="0.17649000000000001"/>
    <n v="0.383575"/>
    <n v="0.10783"/>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20+ Years"/>
    <s v="None"/>
    <s v="NA"/>
    <s v="NA"/>
    <s v="NA"/>
    <s v="NA"/>
    <s v="NA"/>
    <s v="NA"/>
    <s v="NA"/>
    <s v="NA"/>
    <s v="NA"/>
    <s v="NA"/>
    <s v="NA"/>
    <s v="DX - Air"/>
    <s v="20+ Years"/>
    <s v="None"/>
    <s v="NA"/>
    <s v="NA"/>
    <s v="NA"/>
    <s v="NA"/>
    <s v="NA"/>
    <s v="NA"/>
    <s v="NA"/>
    <s v="NA"/>
    <b v="0"/>
    <b v="0"/>
    <b v="1"/>
    <b v="0"/>
    <b v="0"/>
    <b v="0"/>
    <b v="0"/>
    <b v="1"/>
    <b v="1"/>
    <b v="1"/>
    <b v="1"/>
    <n v="30.707999999999998"/>
    <n v="21"/>
    <n v="21"/>
    <n v="100"/>
    <n v="0"/>
    <n v="0"/>
    <n v="0"/>
    <n v="0"/>
    <n v="100"/>
    <n v="0"/>
    <n v="0"/>
    <s v="NA"/>
    <s v="NA"/>
    <s v="NA"/>
    <s v="NA"/>
    <s v="NA"/>
    <s v="NA"/>
    <s v="NA"/>
    <s v="NA"/>
    <s v="NA"/>
    <s v="NA"/>
    <s v="NA"/>
    <s v="NA"/>
    <s v="NA"/>
    <s v="NA"/>
    <s v="NA"/>
    <s v="NA"/>
    <s v="NA"/>
    <s v="NA"/>
    <s v="NA"/>
    <s v="NA"/>
    <n v="1"/>
    <n v="0"/>
    <n v="0"/>
    <n v="1"/>
    <n v="3"/>
    <n v="0"/>
    <n v="0"/>
    <b v="0"/>
    <b v="0"/>
    <b v="0"/>
    <b v="0"/>
    <b v="1"/>
    <b v="0"/>
    <n v="630"/>
    <s v="N"/>
    <s v="E"/>
    <s v="N"/>
    <s v="E"/>
    <s v="N"/>
    <s v="E"/>
    <s v="E"/>
    <s v="NA"/>
    <s v="NA"/>
    <s v="NA"/>
    <s v="NA"/>
    <s v="NA"/>
    <s v="NA"/>
    <s v="NA"/>
    <s v="NA"/>
    <n v="0"/>
    <n v="0"/>
    <n v="0"/>
    <x v="1"/>
    <s v="NA"/>
    <s v="NA"/>
    <n v="0"/>
    <n v="0"/>
    <n v="0"/>
    <s v="NA"/>
    <s v="NA"/>
    <s v="NA"/>
    <s v="NA"/>
    <s v="NA"/>
    <s v="NA"/>
    <n v="0"/>
    <n v="2"/>
    <n v="0"/>
    <n v="0"/>
    <n v="2"/>
    <n v="1"/>
    <n v="0"/>
    <n v="0"/>
    <n v="0"/>
    <n v="0"/>
    <n v="5.019647"/>
    <n v="23.785920000000001"/>
    <s v="model"/>
    <n v="100453.2"/>
    <n v="476003.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528"/>
    <x v="0"/>
    <s v="core"/>
    <x v="1"/>
    <x v="0"/>
    <s v="50,001+"/>
    <s v="rural"/>
    <n v="64"/>
    <n v="18.35576"/>
    <n v="1009567"/>
    <n v="1009567"/>
    <n v="928801.6"/>
    <n v="1996"/>
    <n v="1996"/>
    <s v="1981-2003"/>
    <s v="F"/>
    <m/>
    <s v="Other K-12 School"/>
    <s v="PreK - 12"/>
    <s v="School"/>
    <s v="Education"/>
    <s v="K-12"/>
    <b v="0"/>
    <s v="Classroom"/>
    <n v="52"/>
    <s v="Assembly / Recreation"/>
    <n v="29"/>
    <s v="Other"/>
    <n v="8"/>
    <n v="8"/>
    <n v="0"/>
    <n v="0"/>
    <n v="55000"/>
    <n v="55000"/>
    <n v="0"/>
    <x v="2"/>
    <n v="100"/>
    <n v="0"/>
    <n v="100"/>
    <n v="92"/>
    <n v="100"/>
    <n v="0"/>
    <n v="0"/>
    <n v="2"/>
    <n v="1"/>
    <n v="128"/>
    <s v="M"/>
    <n v="7"/>
    <n v="5245"/>
    <n v="135"/>
    <s v="&lt; 6000 HDD"/>
    <n v="100"/>
    <n v="0"/>
    <n v="0"/>
    <s v="No"/>
    <n v="71.7"/>
    <n v="71.7"/>
    <n v="40"/>
    <n v="40"/>
    <n v="0"/>
    <n v="0"/>
    <n v="0"/>
    <s v="60-79 Hrs/Wk"/>
    <n v="37.28"/>
    <b v="1"/>
    <b v="1"/>
    <b v="0"/>
    <b v="0"/>
    <b v="0"/>
    <b v="0"/>
    <b v="0"/>
    <b v="0"/>
    <b v="0"/>
    <s v="NA"/>
    <s v="NA"/>
    <s v="NA"/>
    <s v="NA"/>
    <s v="Yes"/>
    <s v="NA"/>
    <n v="2"/>
    <s v="No"/>
    <s v="Yes"/>
    <s v="NA"/>
    <n v="2"/>
    <s v="No"/>
    <s v="Yes"/>
    <s v="NA"/>
    <n v="10"/>
    <s v="No"/>
    <s v="No"/>
    <s v="NA"/>
    <s v="NA"/>
    <s v="No"/>
    <s v="No"/>
    <s v="NA"/>
    <s v="NA"/>
    <s v="No"/>
    <s v="No"/>
    <s v="NA"/>
    <s v="NA"/>
    <s v="No"/>
    <s v="No"/>
    <s v="NA"/>
    <s v="NA"/>
    <s v="No"/>
    <s v="No"/>
    <s v="NA"/>
    <s v="NA"/>
    <s v="No"/>
    <n v="2502"/>
    <n v="2502"/>
    <n v="10"/>
    <n v="50040"/>
    <n v="10"/>
    <n v="0"/>
    <n v="48"/>
    <n v="0"/>
    <n v="26"/>
    <n v="26"/>
    <n v="0"/>
    <n v="0"/>
    <n v="0"/>
    <n v="0"/>
    <n v="52"/>
    <n v="48"/>
    <n v="0"/>
    <n v="0"/>
    <n v="5004"/>
    <n v="20"/>
    <n v="80"/>
    <n v="0"/>
    <s v="P"/>
    <n v="35"/>
    <s v="Age of Building"/>
    <n v="0"/>
    <n v="0"/>
    <n v="0"/>
    <n v="100"/>
    <n v="100"/>
    <n v="0"/>
    <n v="0"/>
    <n v="0"/>
    <n v="0"/>
    <n v="29560.68"/>
    <n v="100"/>
    <n v="0"/>
    <n v="0"/>
    <n v="0"/>
    <b v="0"/>
    <n v="0"/>
    <n v="100"/>
    <n v="0"/>
    <n v="0"/>
    <n v="0"/>
    <n v="0.82252800000000004"/>
    <n v="0.82252800000000004"/>
    <s v="NA"/>
    <n v="0"/>
    <n v="2.1063999999999999E-2"/>
    <n v="45239.05"/>
    <s v="NA"/>
    <n v="0"/>
    <n v="1158.537"/>
    <n v="11.3406"/>
    <n v="10.31845"/>
    <s v="Y"/>
    <n v="90"/>
    <n v="0"/>
    <n v="0"/>
    <n v="0"/>
    <n v="83.512180000000001"/>
    <n v="87.116240000000005"/>
    <n v="83.852519999999998"/>
    <n v="15.065799999999999"/>
    <n v="8.3816240000000004"/>
    <n v="15.1272"/>
    <n v="0.31877299999999997"/>
    <n v="1.7340340000000001"/>
    <n v="0.17805199999999999"/>
    <n v="0"/>
    <n v="0"/>
    <n v="0"/>
    <n v="0.80113900000000005"/>
    <n v="1.074567"/>
    <n v="0.73987499999999995"/>
    <n v="3.8718000000000002E-2"/>
    <n v="1.2637039999999999"/>
    <n v="3.9872999999999999E-2"/>
    <n v="0.26338800000000001"/>
    <n v="0.42982700000000001"/>
    <n v="6.2482999999999997E-2"/>
    <n v="0"/>
    <n v="0"/>
    <n v="0"/>
    <n v="0"/>
    <n v="0"/>
    <n v="0"/>
    <n v="100"/>
    <n v="100"/>
    <n v="100"/>
    <s v="NA"/>
    <s v="NA"/>
    <s v="NA"/>
    <s v="NA"/>
    <s v="NA"/>
    <s v="NA"/>
    <n v="0"/>
    <n v="0"/>
    <n v="0"/>
    <n v="100"/>
    <n v="100"/>
    <n v="100"/>
    <n v="0"/>
    <n v="0"/>
    <n v="0"/>
    <n v="0"/>
    <n v="0"/>
    <n v="0"/>
    <n v="0"/>
    <n v="0"/>
    <n v="0"/>
    <n v="0"/>
    <n v="0"/>
    <n v="0"/>
    <n v="0"/>
    <n v="0"/>
    <n v="0"/>
    <n v="100"/>
    <n v="100"/>
    <n v="100"/>
    <n v="0.34878900000000002"/>
    <n v="0.85018700000000003"/>
    <n v="0.34878900000000002"/>
    <n v="50.436500000000002"/>
    <n v="63.453360000000004"/>
    <n v="50.436500000000002"/>
    <n v="13.091799999999999"/>
    <n v="10.98039"/>
    <n v="13.091799999999999"/>
    <n v="36.122920000000001"/>
    <n v="24.716069999999998"/>
    <n v="36.122920000000001"/>
    <n v="0"/>
    <n v="0"/>
    <n v="0"/>
    <n v="0"/>
    <n v="0"/>
    <n v="0"/>
    <n v="0"/>
    <n v="0"/>
    <n v="0"/>
    <n v="100"/>
    <n v="100"/>
    <n v="100"/>
    <n v="15.204459999999999"/>
    <n v="7.6498340000000002"/>
    <n v="15.26642"/>
    <n v="83.373519999999999"/>
    <n v="87.848029999999994"/>
    <n v="83.713300000000004"/>
    <n v="0"/>
    <n v="0"/>
    <n v="0"/>
    <n v="0"/>
    <n v="0"/>
    <n v="0"/>
    <n v="1.422018"/>
    <n v="4.5021329999999997"/>
    <n v="1.0202830000000001"/>
    <n v="0"/>
    <n v="0"/>
    <n v="0"/>
    <n v="100"/>
    <n v="100"/>
    <n v="100"/>
    <n v="0"/>
    <n v="0"/>
    <n v="0"/>
    <n v="0"/>
    <n v="0"/>
    <n v="0"/>
    <n v="0"/>
    <n v="0"/>
    <n v="0"/>
    <b v="0"/>
    <n v="0"/>
    <b v="0"/>
    <n v="0"/>
    <b v="0"/>
    <n v="0"/>
    <b v="0"/>
    <n v="0"/>
    <b v="1"/>
    <n v="100"/>
    <b v="0"/>
    <n v="0"/>
    <b v="0"/>
    <n v="0"/>
    <b v="0"/>
    <n v="0"/>
    <n v="59.86318"/>
    <n v="27.906980000000001"/>
    <n v="70.828739999999996"/>
    <n v="0"/>
    <n v="0"/>
    <n v="0"/>
    <n v="0"/>
    <n v="0"/>
    <n v="0"/>
    <n v="40.13682"/>
    <n v="72.093019999999996"/>
    <n v="29.17126"/>
    <n v="0"/>
    <n v="0"/>
    <n v="0"/>
    <n v="0"/>
    <n v="0"/>
    <n v="0"/>
    <n v="0"/>
    <n v="0"/>
    <n v="0"/>
    <n v="45.488399999999999"/>
    <n v="76.744190000000003"/>
    <n v="33.060760000000002"/>
    <n v="0"/>
    <n v="0"/>
    <n v="0"/>
    <n v="44.153709999999997"/>
    <n v="16.279070000000001"/>
    <n v="53.059570000000001"/>
    <n v="10.357889999999999"/>
    <n v="6.9767440000000001"/>
    <n v="13.879670000000001"/>
    <n v="0"/>
    <n v="0"/>
    <n v="0"/>
    <n v="0"/>
    <n v="0"/>
    <n v="0"/>
    <b v="0"/>
    <n v="0"/>
    <b v="0"/>
    <n v="0"/>
    <b v="0"/>
    <n v="0"/>
    <b v="0"/>
    <n v="0"/>
    <b v="1"/>
    <n v="10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46.88129"/>
    <n v="53.11871"/>
    <s v="Furnace"/>
    <s v="Natural Gas"/>
    <s v="None"/>
    <s v="10-19 Years"/>
    <s v="Heat Pump"/>
    <s v="Electricity"/>
    <s v="None"/>
    <s v="0-4 Years"/>
    <s v="NA"/>
    <s v="NA"/>
    <s v="NA"/>
    <s v="NA"/>
    <s v="NA"/>
    <s v="NA"/>
    <s v="NA"/>
    <s v="NA"/>
    <s v="DX - Air"/>
    <s v="5-9 Years"/>
    <s v="DX - Air"/>
    <s v="0-4 Years"/>
    <s v="NA"/>
    <s v="NA"/>
    <s v="NA"/>
    <s v="NA"/>
    <s v="NA"/>
    <s v="NA"/>
    <s v="NA"/>
    <b v="0"/>
    <b v="0"/>
    <b v="0"/>
    <b v="0"/>
    <b v="1"/>
    <b v="0"/>
    <b v="0"/>
    <b v="1"/>
    <b v="0"/>
    <b v="1"/>
    <b v="1"/>
    <n v="1006.736"/>
    <n v="11.08649"/>
    <n v="17"/>
    <n v="73.666169999999994"/>
    <n v="26.333829999999999"/>
    <n v="0"/>
    <n v="0"/>
    <n v="0"/>
    <n v="27.350580000000001"/>
    <n v="72.649420000000006"/>
    <n v="0"/>
    <s v="NA"/>
    <s v="NA"/>
    <s v="NA"/>
    <s v="NA"/>
    <s v="NA"/>
    <s v="NA"/>
    <s v="NA"/>
    <s v="NA"/>
    <s v="NA"/>
    <s v="NA"/>
    <s v="NA"/>
    <s v="NA"/>
    <s v="NA"/>
    <s v="NA"/>
    <s v="NA"/>
    <s v="NA"/>
    <s v="NA"/>
    <s v="NA"/>
    <s v="NA"/>
    <s v="NA"/>
    <n v="1"/>
    <n v="0"/>
    <n v="2"/>
    <n v="0"/>
    <n v="0"/>
    <n v="0"/>
    <n v="1"/>
    <b v="0"/>
    <b v="0"/>
    <b v="0"/>
    <b v="0"/>
    <b v="1"/>
    <b v="0"/>
    <n v="552"/>
    <s v="N"/>
    <s v="E"/>
    <s v="N"/>
    <s v="N"/>
    <s v="G"/>
    <s v="N"/>
    <s v="G"/>
    <s v="NA"/>
    <s v="NA"/>
    <s v="NA"/>
    <b v="1"/>
    <s v="S"/>
    <n v="100"/>
    <n v="2"/>
    <n v="0"/>
    <n v="0"/>
    <n v="0"/>
    <n v="0"/>
    <x v="0"/>
    <n v="0"/>
    <s v="N"/>
    <n v="0"/>
    <n v="0"/>
    <n v="0"/>
    <b v="0"/>
    <b v="0"/>
    <s v="None"/>
    <b v="0"/>
    <b v="0"/>
    <s v="None"/>
    <n v="0"/>
    <n v="50"/>
    <n v="10"/>
    <n v="0"/>
    <n v="14"/>
    <n v="12"/>
    <n v="0"/>
    <n v="0"/>
    <n v="0"/>
    <n v="0"/>
    <n v="4.5451600000000001"/>
    <n v="4.7437569999999996"/>
    <s v="actual"/>
    <n v="249983.8"/>
    <n v="260906.6"/>
    <n v="24136.23"/>
    <n v="20979.93"/>
    <n v="20905.2"/>
    <n v="17362.37"/>
    <n v="19953.599999999999"/>
    <n v="17553.900000000001"/>
    <n v="14563.03"/>
    <n v="18289.87"/>
    <n v="26002"/>
    <n v="23590.97"/>
    <n v="20830.96"/>
    <n v="25815.75"/>
    <n v="23428.44"/>
    <n v="20875.11"/>
    <n v="22771.439999999999"/>
    <n v="21670.22"/>
    <n v="21802.09"/>
    <n v="20578.810000000001"/>
    <n v="20857.88"/>
    <n v="20832.75"/>
    <n v="20485.46"/>
    <n v="22013.91"/>
    <n v="22147.71"/>
    <n v="23442.799999999999"/>
    <n v="9.2979000000000006E-2"/>
    <n v="9.8409999999999997E-2"/>
    <s v="actual"/>
    <n v="5113.8239999999996"/>
    <n v="5412.5309999999999"/>
    <n v="713.0933"/>
    <n v="384.27589999999998"/>
    <n v="369.25220000000002"/>
    <n v="195.26509999999999"/>
    <n v="209.20689999999999"/>
    <n v="189.79409999999999"/>
    <n v="97.671430000000001"/>
    <n v="92.439390000000003"/>
    <n v="195.06059999999999"/>
    <n v="568.14290000000005"/>
    <n v="892.60709999999995"/>
    <n v="1207.0150000000001"/>
    <n v="813.11860000000001"/>
    <n v="654.77710000000002"/>
    <n v="630.17560000000003"/>
    <n v="507.75009999999997"/>
    <n v="360.25959999999998"/>
    <n v="203.84469999999999"/>
    <n v="97.341520000000003"/>
    <n v="90.343699999999998"/>
    <n v="177.8528"/>
    <n v="419.24130000000002"/>
    <n v="640.70870000000002"/>
    <n v="817.1173"/>
  </r>
  <r>
    <x v="529"/>
    <x v="2"/>
    <s v="core"/>
    <x v="7"/>
    <x v="0"/>
    <s v="100,001+"/>
    <s v="urban"/>
    <n v="83"/>
    <n v="29.997050000000002"/>
    <n v="5678592"/>
    <n v="5405019"/>
    <n v="5405019"/>
    <n v="1939"/>
    <n v="1939"/>
    <s v="Pre-1980"/>
    <s v="F"/>
    <s v="Courthouse"/>
    <s v="Courthouse"/>
    <m/>
    <s v="Other"/>
    <s v="Other"/>
    <s v="Other"/>
    <b v="0"/>
    <s v="Office"/>
    <n v="58"/>
    <s v="Storage - Low Bay"/>
    <n v="17"/>
    <s v="Assembly / Recreation"/>
    <n v="4"/>
    <n v="21"/>
    <n v="0"/>
    <n v="4.8176220000000001"/>
    <n v="189305"/>
    <n v="180185"/>
    <n v="9120"/>
    <x v="3"/>
    <n v="100"/>
    <n v="0"/>
    <n v="100"/>
    <n v="100"/>
    <n v="100"/>
    <n v="0"/>
    <n v="0"/>
    <n v="12"/>
    <n v="2"/>
    <n v="0"/>
    <s v="S"/>
    <n v="0"/>
    <n v="4615"/>
    <n v="192"/>
    <s v="&lt; 6000 HDD"/>
    <n v="90"/>
    <n v="10"/>
    <n v="3"/>
    <s v="Yes"/>
    <n v="47.5"/>
    <n v="47.5"/>
    <n v="57.5"/>
    <n v="47.5"/>
    <n v="0"/>
    <n v="0"/>
    <n v="0"/>
    <s v="40-49 Hrs/Wk"/>
    <n v="52"/>
    <b v="1"/>
    <b v="0"/>
    <b v="1"/>
    <b v="0"/>
    <b v="0"/>
    <b v="0"/>
    <b v="0"/>
    <b v="0"/>
    <b v="0"/>
    <b v="1"/>
    <b v="0"/>
    <b v="0"/>
    <n v="500"/>
    <s v="Yes"/>
    <n v="6"/>
    <n v="100"/>
    <s v="No"/>
    <s v="Yes"/>
    <n v="6"/>
    <n v="100"/>
    <s v="No"/>
    <s v="Yes"/>
    <n v="6"/>
    <n v="100"/>
    <s v="No"/>
    <s v="Yes"/>
    <n v="6"/>
    <n v="100"/>
    <s v="No"/>
    <s v="Yes"/>
    <n v="6"/>
    <n v="100"/>
    <s v="Yes"/>
    <s v="No"/>
    <s v="NA"/>
    <s v="NA"/>
    <s v="Unknown"/>
    <s v="Yes"/>
    <n v="4"/>
    <n v="100"/>
    <s v="No"/>
    <s v="No"/>
    <s v="NA"/>
    <s v="NA"/>
    <s v="No"/>
    <n v="634"/>
    <n v="634"/>
    <n v="13"/>
    <n v="98904"/>
    <n v="20"/>
    <n v="0"/>
    <n v="100"/>
    <n v="0"/>
    <n v="0"/>
    <n v="0"/>
    <n v="0"/>
    <n v="0"/>
    <n v="0"/>
    <n v="100"/>
    <n v="0"/>
    <n v="0"/>
    <n v="0"/>
    <n v="0"/>
    <n v="19780.8"/>
    <n v="0"/>
    <n v="100"/>
    <n v="0"/>
    <s v="P"/>
    <n v="0"/>
    <s v="0-5 years"/>
    <n v="0"/>
    <n v="0"/>
    <n v="0"/>
    <n v="100"/>
    <n v="0"/>
    <n v="100"/>
    <n v="0"/>
    <n v="0"/>
    <n v="0"/>
    <n v="13522"/>
    <n v="100"/>
    <n v="0"/>
    <n v="0"/>
    <n v="0"/>
    <b v="0"/>
    <n v="0"/>
    <n v="0"/>
    <n v="100"/>
    <n v="0"/>
    <n v="0"/>
    <n v="0.61891099999999999"/>
    <n v="0.60773100000000002"/>
    <n v="0.38684200000000002"/>
    <n v="0"/>
    <n v="2.3313E-2"/>
    <n v="111518.5"/>
    <n v="3528"/>
    <n v="0"/>
    <n v="4200.7190000000001"/>
    <n v="11.018560000000001"/>
    <n v="11.39973"/>
    <s v="Y"/>
    <n v="15"/>
    <n v="38.53839"/>
    <n v="36.103360000000002"/>
    <n v="45.501249999999999"/>
    <n v="12.19328"/>
    <n v="22.179099999999998"/>
    <n v="14.396280000000001"/>
    <n v="0"/>
    <n v="0"/>
    <n v="0"/>
    <n v="31.225650000000002"/>
    <n v="29.039449999999999"/>
    <n v="20.508839999999999"/>
    <n v="0"/>
    <n v="0"/>
    <n v="0"/>
    <n v="18.04269"/>
    <n v="12.678089999999999"/>
    <n v="19.593640000000001"/>
    <n v="0"/>
    <n v="0"/>
    <n v="0"/>
    <n v="0"/>
    <n v="0"/>
    <n v="0"/>
    <n v="0"/>
    <n v="0"/>
    <n v="0"/>
    <n v="0"/>
    <n v="0"/>
    <n v="0"/>
    <n v="100"/>
    <n v="100"/>
    <n v="100"/>
    <n v="56.768389999999997"/>
    <n v="38.497190000000003"/>
    <n v="56.768389999999997"/>
    <n v="43.231610000000003"/>
    <n v="61.502809999999997"/>
    <n v="43.231610000000003"/>
    <s v="NA"/>
    <s v="NA"/>
    <s v="NA"/>
    <s v="NA"/>
    <s v="NA"/>
    <s v="NA"/>
    <s v="NA"/>
    <s v="NA"/>
    <s v="NA"/>
    <s v="NA"/>
    <s v="NA"/>
    <s v="NA"/>
    <s v="NA"/>
    <s v="NA"/>
    <s v="NA"/>
    <s v="NA"/>
    <s v="NA"/>
    <s v="NA"/>
    <n v="0"/>
    <n v="0"/>
    <n v="0"/>
    <n v="100"/>
    <n v="100"/>
    <n v="100"/>
    <n v="80.9773"/>
    <n v="89.276679999999999"/>
    <n v="80.9773"/>
    <n v="19.0227"/>
    <n v="10.723319999999999"/>
    <n v="19.0227"/>
    <n v="0"/>
    <n v="0"/>
    <n v="0"/>
    <n v="0"/>
    <n v="0"/>
    <n v="0"/>
    <s v="NA"/>
    <s v="NA"/>
    <s v="NA"/>
    <s v="NA"/>
    <s v="NA"/>
    <s v="NA"/>
    <s v="NA"/>
    <s v="NA"/>
    <s v="NA"/>
    <s v="NA"/>
    <s v="NA"/>
    <s v="NA"/>
    <n v="3.3446579999999999"/>
    <n v="0.57627700000000004"/>
    <n v="3.9489480000000001"/>
    <n v="47.387009999999997"/>
    <n v="57.706189999999999"/>
    <n v="55.94858"/>
    <n v="18.04269"/>
    <n v="12.678089999999999"/>
    <n v="19.593640000000001"/>
    <n v="0"/>
    <n v="0"/>
    <n v="0"/>
    <n v="31.225650000000002"/>
    <n v="29.039449999999999"/>
    <n v="20.508839999999999"/>
    <n v="100"/>
    <n v="100"/>
    <n v="100"/>
    <n v="0"/>
    <n v="0"/>
    <n v="0"/>
    <n v="0"/>
    <n v="0"/>
    <n v="0"/>
    <n v="0"/>
    <n v="0"/>
    <n v="0"/>
    <n v="0"/>
    <n v="0"/>
    <n v="0"/>
    <b v="0"/>
    <n v="0"/>
    <b v="1"/>
    <n v="100"/>
    <b v="0"/>
    <n v="0"/>
    <b v="0"/>
    <n v="0"/>
    <b v="0"/>
    <n v="0"/>
    <b v="0"/>
    <n v="0"/>
    <b v="0"/>
    <n v="0"/>
    <b v="0"/>
    <n v="0"/>
    <n v="0"/>
    <n v="0"/>
    <n v="0"/>
    <n v="76.406210000000002"/>
    <n v="47.5"/>
    <n v="76.548069999999996"/>
    <n v="0"/>
    <n v="0"/>
    <n v="0"/>
    <n v="23.593789999999998"/>
    <n v="52.5"/>
    <n v="23.451930000000001"/>
    <n v="0"/>
    <n v="0"/>
    <n v="0"/>
    <n v="0"/>
    <n v="0"/>
    <n v="0"/>
    <n v="0"/>
    <n v="0"/>
    <n v="0"/>
    <n v="0"/>
    <n v="0"/>
    <n v="0"/>
    <n v="0"/>
    <n v="0"/>
    <n v="0"/>
    <n v="64.291830000000004"/>
    <n v="55"/>
    <n v="61.753880000000002"/>
    <n v="35.708170000000003"/>
    <n v="45"/>
    <n v="38.246119999999998"/>
    <n v="0"/>
    <n v="0"/>
    <n v="0"/>
    <n v="0"/>
    <n v="0"/>
    <n v="0"/>
    <b v="1"/>
    <n v="100"/>
    <b v="0"/>
    <n v="0"/>
    <b v="0"/>
    <n v="0"/>
    <b v="0"/>
    <n v="0"/>
    <b v="0"/>
    <n v="0"/>
    <b v="0"/>
    <n v="0"/>
    <n v="0"/>
    <n v="0"/>
    <n v="0"/>
    <n v="100"/>
    <n v="100"/>
    <n v="100"/>
    <n v="0"/>
    <n v="0"/>
    <n v="0"/>
    <n v="0"/>
    <n v="0"/>
    <n v="0"/>
    <n v="0"/>
    <n v="0"/>
    <n v="0"/>
    <n v="0"/>
    <n v="0"/>
    <n v="0"/>
    <n v="0"/>
    <n v="0"/>
    <n v="0"/>
    <n v="0"/>
    <n v="0"/>
    <n v="0"/>
    <n v="0"/>
    <n v="0"/>
    <n v="0"/>
    <b v="0"/>
    <n v="0"/>
    <b v="0"/>
    <n v="0"/>
    <b v="0"/>
    <n v="0"/>
    <b v="1"/>
    <n v="100"/>
    <b v="0"/>
    <n v="0"/>
    <s v="VAV"/>
    <s v="fpb_series"/>
    <s v="Variable Air Volume"/>
    <s v="A"/>
    <s v="N"/>
    <n v="25"/>
    <n v="15"/>
    <n v="1.0785119999999999"/>
    <n v="0"/>
    <s v="Boiler"/>
    <s v="Other"/>
    <s v="Other"/>
    <s v="5-9 Years"/>
    <s v="Heat Pump"/>
    <s v="Electricity"/>
    <s v="None"/>
    <s v="5-9 Years"/>
    <n v="1"/>
    <s v="NA"/>
    <n v="0"/>
    <n v="0"/>
    <n v="0"/>
    <s v="NA"/>
    <s v="NA"/>
    <s v="NA"/>
    <s v="Chiller"/>
    <s v="5-9 Years"/>
    <s v="DX - Water"/>
    <s v="5-9 Years"/>
    <n v="2"/>
    <n v="200"/>
    <n v="6"/>
    <n v="6"/>
    <s v="Centrifugal"/>
    <s v="Y"/>
    <s v="N"/>
    <b v="1"/>
    <b v="0"/>
    <b v="0"/>
    <b v="0"/>
    <b v="0"/>
    <b v="0"/>
    <b v="0"/>
    <b v="1"/>
    <b v="1"/>
    <b v="1"/>
    <b v="1"/>
    <n v="1546.191"/>
    <s v="NA"/>
    <s v="NA"/>
    <n v="0"/>
    <n v="0"/>
    <n v="0"/>
    <n v="0"/>
    <n v="100"/>
    <n v="0"/>
    <n v="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00"/>
    <n v="20"/>
    <n v="20"/>
    <n v="10"/>
    <n v="10"/>
    <n v="0"/>
    <n v="0"/>
    <n v="0"/>
    <n v="0"/>
    <n v="10.04345"/>
    <n v="9.9718750000000007"/>
    <s v="actual"/>
    <n v="1809679"/>
    <n v="1796782"/>
    <n v="141486.20000000001"/>
    <n v="126863.8"/>
    <n v="137700"/>
    <n v="136556.9"/>
    <n v="147436"/>
    <n v="167166.20000000001"/>
    <n v="191890.9"/>
    <n v="192600"/>
    <n v="159455.20000000001"/>
    <n v="141487.70000000001"/>
    <n v="132327.70000000001"/>
    <n v="134708.79999999999"/>
    <n v="146083.70000000001"/>
    <n v="131946.6"/>
    <n v="146083.70000000001"/>
    <n v="141371.29999999999"/>
    <n v="147683"/>
    <n v="147368.6"/>
    <n v="172871.3"/>
    <n v="177669.1"/>
    <n v="152166.29999999999"/>
    <n v="146083.70000000001"/>
    <n v="141371.29999999999"/>
    <n v="146083.70000000001"/>
    <s v="NA"/>
    <s v="NA"/>
    <s v="no gas"/>
    <s v="NA"/>
    <s v="NA"/>
    <s v="NA"/>
    <s v="NA"/>
    <s v="NA"/>
    <s v="NA"/>
    <s v="NA"/>
    <s v="NA"/>
    <s v="NA"/>
    <s v="NA"/>
    <s v="NA"/>
    <s v="NA"/>
    <s v="NA"/>
    <s v="NA"/>
    <s v="NA"/>
    <s v="NA"/>
    <s v="NA"/>
    <s v="NA"/>
    <s v="NA"/>
    <s v="NA"/>
    <s v="NA"/>
    <s v="NA"/>
    <s v="NA"/>
    <s v="NA"/>
    <s v="NA"/>
    <s v="NA"/>
  </r>
  <r>
    <x v="530"/>
    <x v="0"/>
    <s v="core"/>
    <x v="8"/>
    <x v="1"/>
    <s v="20,001-100,000"/>
    <s v="rural"/>
    <n v="5"/>
    <n v="177.28460000000001"/>
    <n v="6924203"/>
    <n v="6924203"/>
    <n v="6924203"/>
    <n v="2007"/>
    <n v="2007"/>
    <s v="2004-2013"/>
    <s v="F"/>
    <m/>
    <s v="Other Specialty Merchandise"/>
    <s v="Furniture Store"/>
    <s v="Dry Goods Retail"/>
    <s v="Mercantile - Retail"/>
    <s v="Small Box"/>
    <b v="0"/>
    <s v="Sales"/>
    <n v="100"/>
    <s v="NA"/>
    <n v="0"/>
    <s v="NA"/>
    <n v="0"/>
    <n v="0"/>
    <n v="0"/>
    <n v="0"/>
    <n v="39057"/>
    <n v="39057"/>
    <n v="0"/>
    <x v="1"/>
    <n v="100"/>
    <n v="0"/>
    <n v="100"/>
    <n v="100"/>
    <n v="100"/>
    <n v="0"/>
    <n v="0"/>
    <n v="2"/>
    <n v="0"/>
    <n v="75"/>
    <s v="S"/>
    <n v="0"/>
    <n v="4894"/>
    <n v="426"/>
    <s v="&lt; 6000 HDD"/>
    <n v="100"/>
    <n v="0"/>
    <n v="0"/>
    <s v="No"/>
    <n v="60"/>
    <n v="66"/>
    <n v="60"/>
    <n v="66"/>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580"/>
    <n v="580"/>
    <n v="17"/>
    <n v="19720"/>
    <n v="5"/>
    <n v="0"/>
    <n v="0"/>
    <n v="0"/>
    <n v="0"/>
    <n v="0"/>
    <n v="100"/>
    <n v="0"/>
    <n v="0"/>
    <n v="0"/>
    <n v="100"/>
    <n v="0"/>
    <n v="0"/>
    <n v="0"/>
    <n v="986"/>
    <n v="0"/>
    <n v="100"/>
    <n v="0"/>
    <s v="S"/>
    <n v="0"/>
    <s v="Age of Building"/>
    <n v="0"/>
    <n v="0"/>
    <n v="0"/>
    <n v="100"/>
    <n v="0"/>
    <n v="100"/>
    <n v="0"/>
    <n v="0"/>
    <n v="0"/>
    <n v="2100"/>
    <n v="100"/>
    <n v="0"/>
    <n v="0"/>
    <n v="0"/>
    <b v="1"/>
    <n v="150"/>
    <n v="100"/>
    <n v="0"/>
    <n v="0"/>
    <n v="0"/>
    <n v="0.69180900000000001"/>
    <n v="0.69180900000000001"/>
    <s v="NA"/>
    <n v="0"/>
    <n v="8.6636000000000005E-2"/>
    <n v="27020"/>
    <s v="NA"/>
    <n v="0"/>
    <n v="3383.7510000000002"/>
    <s v="NA"/>
    <n v="10.762180000000001"/>
    <s v="Y"/>
    <n v="20"/>
    <n v="0"/>
    <n v="0"/>
    <n v="0"/>
    <n v="35.499630000000003"/>
    <n v="14.98371"/>
    <n v="49.838720000000002"/>
    <n v="0"/>
    <n v="0"/>
    <n v="0"/>
    <n v="45.751300000000001"/>
    <n v="62.86645"/>
    <n v="35.731090000000002"/>
    <n v="0"/>
    <n v="0"/>
    <n v="0"/>
    <n v="0"/>
    <n v="0"/>
    <n v="0"/>
    <n v="7.4093260000000001"/>
    <n v="15.5266"/>
    <n v="10.668839999999999"/>
    <n v="11.33975"/>
    <n v="6.6232360000000003"/>
    <n v="3.7613479999999999"/>
    <n v="0"/>
    <n v="0"/>
    <n v="0"/>
    <n v="0"/>
    <n v="0"/>
    <n v="0"/>
    <n v="100"/>
    <n v="100"/>
    <n v="100"/>
    <n v="88.195750000000004"/>
    <n v="94.055940000000007"/>
    <n v="88.195750000000004"/>
    <n v="11.80425"/>
    <n v="5.9440559999999998"/>
    <n v="11.80425"/>
    <n v="0"/>
    <n v="0"/>
    <n v="0"/>
    <n v="0"/>
    <n v="0"/>
    <n v="0"/>
    <n v="0"/>
    <n v="0"/>
    <n v="0"/>
    <n v="100"/>
    <n v="100"/>
    <n v="100"/>
    <n v="0"/>
    <n v="0"/>
    <n v="0"/>
    <n v="0"/>
    <n v="0"/>
    <n v="0"/>
    <s v="NA"/>
    <s v="NA"/>
    <s v="NA"/>
    <s v="NA"/>
    <s v="NA"/>
    <s v="NA"/>
    <n v="0"/>
    <n v="0"/>
    <n v="0"/>
    <n v="66.99333"/>
    <n v="75.362319999999997"/>
    <n v="66.99333"/>
    <n v="33.00667"/>
    <n v="24.63768"/>
    <n v="33.00667"/>
    <n v="0"/>
    <n v="0"/>
    <n v="0"/>
    <s v="NA"/>
    <s v="NA"/>
    <s v="NA"/>
    <s v="NA"/>
    <s v="NA"/>
    <s v="NA"/>
    <s v="NA"/>
    <s v="NA"/>
    <s v="NA"/>
    <s v="NA"/>
    <s v="NA"/>
    <s v="NA"/>
    <n v="0"/>
    <n v="0"/>
    <n v="0"/>
    <n v="35.499630000000003"/>
    <n v="14.98371"/>
    <n v="49.838720000000002"/>
    <n v="26.59882"/>
    <n v="27.361560000000001"/>
    <n v="18.236650000000001"/>
    <n v="37.298299999999998"/>
    <n v="56.894680000000001"/>
    <n v="31.453499999999998"/>
    <n v="0.60325700000000004"/>
    <n v="0.76004300000000002"/>
    <n v="0.47113500000000003"/>
    <s v="NA"/>
    <s v="NA"/>
    <s v="NA"/>
    <s v="NA"/>
    <s v="NA"/>
    <s v="NA"/>
    <s v="NA"/>
    <s v="NA"/>
    <s v="NA"/>
    <s v="NA"/>
    <s v="NA"/>
    <s v="NA"/>
    <s v="NA"/>
    <s v="NA"/>
    <s v="NA"/>
    <b v="0"/>
    <n v="0"/>
    <b v="0"/>
    <n v="0"/>
    <b v="0"/>
    <n v="0"/>
    <b v="0"/>
    <n v="0"/>
    <b v="1"/>
    <n v="100"/>
    <b v="0"/>
    <n v="0"/>
    <b v="0"/>
    <n v="0"/>
    <b v="0"/>
    <n v="0"/>
    <n v="65.954949999999997"/>
    <n v="81.632649999999998"/>
    <n v="60.260359999999999"/>
    <n v="34.045050000000003"/>
    <n v="18.367349999999998"/>
    <n v="39.739640000000001"/>
    <n v="0"/>
    <n v="0"/>
    <n v="0"/>
    <n v="0"/>
    <n v="0"/>
    <n v="0"/>
    <n v="0"/>
    <n v="0"/>
    <n v="0"/>
    <n v="0"/>
    <n v="0"/>
    <n v="0"/>
    <n v="0"/>
    <n v="0"/>
    <n v="0"/>
    <n v="36.25994"/>
    <n v="59.183669999999999"/>
    <n v="25.598389999999998"/>
    <n v="0"/>
    <n v="0"/>
    <n v="0"/>
    <n v="63.74006"/>
    <n v="40.816330000000001"/>
    <n v="74.401610000000005"/>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15.353999999999999"/>
    <n v="5"/>
    <n v="5"/>
    <n v="100"/>
    <n v="0"/>
    <n v="0"/>
    <n v="0"/>
    <n v="0"/>
    <n v="100"/>
    <n v="0"/>
    <n v="0"/>
    <s v="NA"/>
    <s v="NA"/>
    <s v="NA"/>
    <s v="NA"/>
    <s v="NA"/>
    <s v="NA"/>
    <s v="NA"/>
    <s v="NA"/>
    <s v="NA"/>
    <s v="NA"/>
    <s v="NA"/>
    <s v="NA"/>
    <s v="NA"/>
    <s v="NA"/>
    <s v="NA"/>
    <s v="NA"/>
    <s v="NA"/>
    <s v="NA"/>
    <s v="NA"/>
    <s v="NA"/>
    <n v="0"/>
    <n v="0"/>
    <n v="0"/>
    <n v="0"/>
    <n v="0"/>
    <n v="0"/>
    <n v="0"/>
    <b v="0"/>
    <b v="0"/>
    <b v="0"/>
    <b v="0"/>
    <b v="1"/>
    <b v="0"/>
    <n v="160"/>
    <s v="N"/>
    <s v="N"/>
    <s v="N"/>
    <s v="N"/>
    <s v="N"/>
    <s v="E"/>
    <s v="N"/>
    <n v="0"/>
    <n v="0"/>
    <n v="0"/>
    <s v="NA"/>
    <s v="NA"/>
    <s v="NA"/>
    <s v="NA"/>
    <s v="NA"/>
    <n v="0"/>
    <n v="0"/>
    <n v="0"/>
    <x v="1"/>
    <s v="NA"/>
    <s v="NA"/>
    <n v="0"/>
    <n v="0"/>
    <n v="0"/>
    <s v="NA"/>
    <s v="NA"/>
    <s v="NA"/>
    <s v="NA"/>
    <s v="NA"/>
    <s v="NA"/>
    <n v="3"/>
    <n v="0"/>
    <n v="0"/>
    <n v="0"/>
    <n v="0"/>
    <n v="3"/>
    <n v="0"/>
    <n v="1"/>
    <n v="0"/>
    <n v="1"/>
    <n v="7.175783"/>
    <n v="6.9366640000000004"/>
    <s v="actual"/>
    <n v="280264.59999999998"/>
    <n v="270925.3"/>
    <n v="23282.26"/>
    <n v="20416.41"/>
    <n v="22028.39"/>
    <n v="21108.97"/>
    <n v="23102.799999999999"/>
    <n v="24062.52"/>
    <n v="26821.71"/>
    <n v="26534"/>
    <n v="23810"/>
    <n v="23205.52"/>
    <n v="22530.95"/>
    <n v="23361.03"/>
    <n v="23098.15"/>
    <n v="20666.900000000001"/>
    <n v="22690.99"/>
    <n v="21717.47"/>
    <n v="22274.74"/>
    <n v="22104.97"/>
    <n v="24623.51"/>
    <n v="24219.02"/>
    <n v="21872.63"/>
    <n v="22371.200000000001"/>
    <n v="22142.11"/>
    <n v="23143.59"/>
    <n v="0.111816"/>
    <n v="0.153"/>
    <s v="actual"/>
    <n v="4367.2160000000003"/>
    <n v="5975.7110000000002"/>
    <n v="1065.355"/>
    <n v="723.57950000000005"/>
    <n v="397.04669999999999"/>
    <n v="150.60849999999999"/>
    <n v="40.362070000000003"/>
    <n v="5.5"/>
    <n v="0"/>
    <n v="0"/>
    <n v="30.793099999999999"/>
    <n v="162.4828"/>
    <n v="751.72410000000002"/>
    <n v="1039.7650000000001"/>
    <n v="995.13779999999997"/>
    <n v="761.92150000000004"/>
    <n v="710.63829999999996"/>
    <n v="518.93690000000004"/>
    <n v="313.80419999999998"/>
    <n v="118.4397"/>
    <n v="35.40981"/>
    <n v="35.40981"/>
    <n v="156.29159999999999"/>
    <n v="487.1902"/>
    <n v="815.64670000000001"/>
    <n v="1026.885"/>
  </r>
  <r>
    <x v="531"/>
    <x v="2"/>
    <s v="core"/>
    <x v="7"/>
    <x v="1"/>
    <s v="&lt;20,001"/>
    <s v="rural"/>
    <n v="84"/>
    <n v="641.81460000000004"/>
    <n v="9627219"/>
    <n v="9627219"/>
    <n v="9627219"/>
    <n v="2004"/>
    <n v="2008"/>
    <s v="2004-2013"/>
    <s v="F"/>
    <s v="Fire Station"/>
    <s v="Fire Station"/>
    <m/>
    <s v="Other"/>
    <s v="Public Order and Safety"/>
    <s v="Other"/>
    <b v="0"/>
    <s v="Office"/>
    <n v="26"/>
    <s v="NA"/>
    <n v="0"/>
    <s v="NA"/>
    <n v="0"/>
    <n v="74"/>
    <n v="0"/>
    <n v="0"/>
    <n v="15000"/>
    <n v="15000"/>
    <n v="0"/>
    <x v="0"/>
    <n v="100"/>
    <n v="0"/>
    <n v="26"/>
    <n v="100"/>
    <n v="26"/>
    <n v="0"/>
    <n v="0"/>
    <n v="2"/>
    <n v="0"/>
    <s v="NA"/>
    <s v="S"/>
    <n v="0"/>
    <n v="5227"/>
    <n v="147"/>
    <s v="&lt; 6000 HDD"/>
    <n v="100"/>
    <n v="0"/>
    <n v="0"/>
    <s v="No"/>
    <n v="136.02000000000001"/>
    <n v="136.02000000000001"/>
    <n v="168"/>
    <n v="136.02000000000001"/>
    <n v="0.74"/>
    <n v="0.74"/>
    <n v="0.74"/>
    <s v="120-168 Hrs/Wk"/>
    <n v="52"/>
    <b v="1"/>
    <b v="1"/>
    <b v="0"/>
    <b v="0"/>
    <b v="0"/>
    <b v="0"/>
    <b v="0"/>
    <b v="0"/>
    <b v="1"/>
    <b v="1"/>
    <b v="0"/>
    <b v="0"/>
    <s v="NA"/>
    <s v="No"/>
    <s v="NA"/>
    <s v="NA"/>
    <s v="Unknown"/>
    <s v="No"/>
    <s v="NA"/>
    <s v="NA"/>
    <s v="Unknown"/>
    <s v="No"/>
    <s v="NA"/>
    <s v="NA"/>
    <s v="Unknown"/>
    <s v="No"/>
    <s v="NA"/>
    <s v="NA"/>
    <s v="Unknown"/>
    <s v="No"/>
    <s v="NA"/>
    <s v="NA"/>
    <s v="Unknown"/>
    <s v="No"/>
    <s v="NA"/>
    <s v="NA"/>
    <s v="Unknown"/>
    <s v="No"/>
    <s v="NA"/>
    <s v="NA"/>
    <s v="Unknown"/>
    <s v="No"/>
    <s v="NA"/>
    <s v="NA"/>
    <s v="Unknown"/>
    <n v="694"/>
    <n v="694"/>
    <n v="12"/>
    <n v="16656"/>
    <n v="20"/>
    <n v="50"/>
    <n v="0"/>
    <n v="0"/>
    <n v="0"/>
    <n v="0"/>
    <n v="0"/>
    <n v="50"/>
    <n v="0"/>
    <n v="100"/>
    <n v="0"/>
    <n v="0"/>
    <n v="0"/>
    <n v="0"/>
    <n v="3331.2"/>
    <n v="0"/>
    <n v="100"/>
    <n v="0"/>
    <s v="P"/>
    <n v="6.5"/>
    <s v="Age of Building"/>
    <n v="100"/>
    <n v="0"/>
    <n v="0"/>
    <n v="0"/>
    <n v="0"/>
    <n v="0"/>
    <n v="100"/>
    <n v="0"/>
    <n v="0"/>
    <n v="11280.37"/>
    <n v="0"/>
    <n v="100"/>
    <n v="0"/>
    <n v="0"/>
    <b v="1"/>
    <n v="2"/>
    <n v="100"/>
    <n v="0"/>
    <n v="0"/>
    <n v="0"/>
    <n v="0.64809700000000003"/>
    <n v="0.64809700000000003"/>
    <s v="NA"/>
    <n v="0"/>
    <n v="0.24807100000000001"/>
    <n v="9721.4490000000005"/>
    <s v="NA"/>
    <n v="0"/>
    <n v="3721.058"/>
    <n v="12.20805"/>
    <n v="12.20805"/>
    <s v="Y"/>
    <n v="100"/>
    <n v="0"/>
    <n v="0"/>
    <n v="0"/>
    <n v="47.932020000000001"/>
    <n v="58.35331"/>
    <n v="62.332900000000002"/>
    <n v="0"/>
    <n v="0"/>
    <n v="0"/>
    <n v="52.067979999999999"/>
    <n v="41.64669"/>
    <n v="37.667099999999998"/>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47.932020000000001"/>
    <n v="58.35331"/>
    <n v="62.332900000000002"/>
    <n v="1.4087339999999999"/>
    <n v="3.9381900000000001"/>
    <n v="1.019109"/>
    <n v="0"/>
    <n v="0"/>
    <n v="0"/>
    <n v="50.659239999999997"/>
    <n v="37.708500000000001"/>
    <n v="36.64799"/>
    <s v="NA"/>
    <s v="NA"/>
    <s v="NA"/>
    <s v="NA"/>
    <s v="NA"/>
    <s v="NA"/>
    <s v="NA"/>
    <s v="NA"/>
    <s v="NA"/>
    <s v="NA"/>
    <s v="NA"/>
    <s v="NA"/>
    <s v="NA"/>
    <s v="NA"/>
    <s v="NA"/>
    <b v="0"/>
    <n v="0"/>
    <b v="0"/>
    <n v="0"/>
    <b v="0"/>
    <n v="0"/>
    <b v="0"/>
    <n v="0"/>
    <b v="1"/>
    <n v="100"/>
    <b v="0"/>
    <n v="0"/>
    <b v="0"/>
    <n v="0"/>
    <b v="0"/>
    <n v="0"/>
    <n v="94.086150000000004"/>
    <n v="81.08108"/>
    <n v="94.086150000000004"/>
    <n v="5.9138520000000003"/>
    <n v="18.91892"/>
    <n v="5.9138520000000003"/>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VAV"/>
    <s v="none"/>
    <s v="Variable Air Volume"/>
    <s v="A"/>
    <s v="N"/>
    <s v="NA"/>
    <s v="NA"/>
    <n v="0"/>
    <n v="100"/>
    <s v="Boiler"/>
    <s v="Natural Gas"/>
    <s v="Natural Gas"/>
    <s v="5-9 Years"/>
    <s v="Boiler"/>
    <s v="Natural Gas"/>
    <s v="Natural Gas"/>
    <s v="5-9 Years"/>
    <n v="1"/>
    <s v="Natural Gas"/>
    <n v="359"/>
    <n v="7"/>
    <n v="7"/>
    <s v="SH"/>
    <s v="N"/>
    <s v="N"/>
    <s v="DX - Air"/>
    <s v="5-9 Years"/>
    <s v="DX - Air"/>
    <s v="5-9 Years"/>
    <s v="NA"/>
    <s v="NA"/>
    <s v="NA"/>
    <s v="NA"/>
    <s v="NA"/>
    <s v="NA"/>
    <s v="NA"/>
    <b v="1"/>
    <b v="0"/>
    <b v="0"/>
    <b v="0"/>
    <b v="0"/>
    <b v="0"/>
    <b v="0"/>
    <b v="0"/>
    <b v="0"/>
    <b v="1"/>
    <b v="1"/>
    <n v="199.9"/>
    <n v="7"/>
    <n v="7"/>
    <n v="100"/>
    <n v="0"/>
    <n v="0"/>
    <n v="0"/>
    <n v="0"/>
    <n v="0"/>
    <n v="100"/>
    <n v="0"/>
    <s v="NA"/>
    <s v="NA"/>
    <s v="NA"/>
    <s v="NA"/>
    <s v="NA"/>
    <s v="NA"/>
    <s v="NA"/>
    <s v="NA"/>
    <s v="NA"/>
    <s v="NA"/>
    <s v="NA"/>
    <s v="NA"/>
    <s v="NA"/>
    <s v="NA"/>
    <s v="NA"/>
    <s v="NA"/>
    <s v="NA"/>
    <s v="NA"/>
    <s v="NA"/>
    <s v="NA"/>
    <n v="1"/>
    <n v="0"/>
    <n v="0"/>
    <n v="0"/>
    <n v="0"/>
    <n v="0"/>
    <n v="0"/>
    <b v="0"/>
    <b v="0"/>
    <b v="0"/>
    <b v="0"/>
    <b v="0"/>
    <b v="1"/>
    <n v="85"/>
    <s v="N"/>
    <s v="N"/>
    <s v="N"/>
    <s v="G"/>
    <s v="N"/>
    <s v="G"/>
    <s v="G"/>
    <s v="NA"/>
    <s v="NA"/>
    <s v="NA"/>
    <s v="NA"/>
    <s v="NA"/>
    <s v="NA"/>
    <s v="NA"/>
    <s v="NA"/>
    <n v="0"/>
    <n v="0"/>
    <n v="0"/>
    <x v="1"/>
    <s v="NA"/>
    <s v="NA"/>
    <n v="0"/>
    <n v="0"/>
    <n v="0"/>
    <s v="NA"/>
    <s v="NA"/>
    <s v="NA"/>
    <s v="NA"/>
    <s v="NA"/>
    <s v="NA"/>
    <n v="0"/>
    <n v="0"/>
    <n v="0"/>
    <n v="0"/>
    <n v="0"/>
    <s v="NA"/>
    <n v="0"/>
    <n v="0"/>
    <n v="0"/>
    <n v="0"/>
    <n v="26.770130000000002"/>
    <n v="27.496600000000001"/>
    <s v="actual"/>
    <n v="401552"/>
    <n v="412449"/>
    <n v="34670.9"/>
    <n v="31736.33"/>
    <n v="35424.769999999997"/>
    <n v="32145.1"/>
    <n v="33446.9"/>
    <n v="33187.5"/>
    <n v="36084.5"/>
    <n v="36088"/>
    <n v="34141.94"/>
    <n v="32458.06"/>
    <n v="29127.27"/>
    <n v="33040.730000000003"/>
    <n v="34564.68"/>
    <n v="31219.71"/>
    <n v="34564.68"/>
    <n v="33449.69"/>
    <n v="34639.21"/>
    <n v="33934.120000000003"/>
    <n v="36576.92"/>
    <n v="36875.03"/>
    <n v="34045.910000000003"/>
    <n v="34564.68"/>
    <n v="33449.69"/>
    <n v="34564.68"/>
    <n v="0.75966599999999995"/>
    <n v="0.83442099999999997"/>
    <s v="actual"/>
    <n v="11394.99"/>
    <n v="12516.32"/>
    <n v="2003.7539999999999"/>
    <n v="1371.8409999999999"/>
    <n v="1223.953"/>
    <n v="913.42780000000005"/>
    <n v="452.33460000000002"/>
    <n v="198.56440000000001"/>
    <n v="168.90379999999999"/>
    <n v="112.64579999999999"/>
    <n v="280.94130000000001"/>
    <n v="1006.583"/>
    <n v="1573.8420000000001"/>
    <n v="2088.203"/>
    <n v="1922.8240000000001"/>
    <n v="1585.193"/>
    <n v="1484.6210000000001"/>
    <n v="1125.4390000000001"/>
    <n v="708.78700000000003"/>
    <n v="392.7063"/>
    <n v="167.61850000000001"/>
    <n v="162.82939999999999"/>
    <n v="411.86270000000002"/>
    <n v="1041.6300000000001"/>
    <n v="1558.8520000000001"/>
    <n v="1953.953"/>
  </r>
  <r>
    <x v="532"/>
    <x v="2"/>
    <s v="core"/>
    <x v="8"/>
    <x v="1"/>
    <s v="100,001+"/>
    <s v="rural"/>
    <n v="6"/>
    <n v="29.68553"/>
    <n v="5747446"/>
    <n v="5747446"/>
    <n v="5747446"/>
    <n v="2007"/>
    <n v="2007"/>
    <s v="2004-2013"/>
    <s v="F"/>
    <m/>
    <s v="Department Store"/>
    <m/>
    <s v="Dry Goods Retail"/>
    <s v="Mercantile - Retail"/>
    <s v="High End"/>
    <b v="0"/>
    <s v="Sales"/>
    <n v="93"/>
    <s v="Warehouse - High Bay"/>
    <n v="7"/>
    <s v="NA"/>
    <n v="0"/>
    <n v="0"/>
    <n v="0"/>
    <n v="0"/>
    <n v="193611"/>
    <n v="193611"/>
    <n v="0"/>
    <x v="3"/>
    <n v="100"/>
    <n v="7"/>
    <n v="93"/>
    <n v="100"/>
    <n v="100"/>
    <n v="0"/>
    <n v="0"/>
    <n v="2"/>
    <n v="0"/>
    <s v="NA"/>
    <s v="S"/>
    <n v="0"/>
    <n v="5227"/>
    <n v="147"/>
    <s v="&lt; 6000 HDD"/>
    <n v="100"/>
    <n v="0"/>
    <n v="0"/>
    <s v="No"/>
    <n v="88.02"/>
    <n v="168"/>
    <n v="168"/>
    <n v="168"/>
    <n v="1"/>
    <n v="1"/>
    <n v="7.0000000000000007E-2"/>
    <s v="80-119 Hrs/Wk"/>
    <n v="52"/>
    <b v="1"/>
    <b v="1"/>
    <b v="1"/>
    <b v="0"/>
    <b v="0"/>
    <b v="0"/>
    <b v="0"/>
    <b v="0"/>
    <b v="0"/>
    <b v="1"/>
    <b v="0"/>
    <b v="0"/>
    <n v="550"/>
    <s v="No"/>
    <s v="NA"/>
    <s v="NA"/>
    <s v="Yes"/>
    <s v="No"/>
    <s v="NA"/>
    <s v="NA"/>
    <s v="Yes"/>
    <s v="No"/>
    <s v="NA"/>
    <s v="NA"/>
    <s v="Unknown"/>
    <s v="No"/>
    <s v="NA"/>
    <s v="NA"/>
    <s v="Unknown"/>
    <s v="No"/>
    <s v="NA"/>
    <s v="NA"/>
    <s v="Unknown"/>
    <s v="No"/>
    <s v="NA"/>
    <s v="NA"/>
    <s v="Unknown"/>
    <s v="No"/>
    <s v="NA"/>
    <s v="NA"/>
    <s v="Unknown"/>
    <s v="No"/>
    <s v="NA"/>
    <s v="NA"/>
    <s v="Unknown"/>
    <n v="1352"/>
    <n v="1352"/>
    <n v="18"/>
    <n v="48672"/>
    <n v="10"/>
    <n v="0"/>
    <n v="0"/>
    <n v="0"/>
    <n v="0"/>
    <n v="100"/>
    <n v="0"/>
    <n v="0"/>
    <n v="0"/>
    <n v="100"/>
    <n v="0"/>
    <n v="0"/>
    <n v="0"/>
    <n v="0"/>
    <n v="4867.2"/>
    <n v="0"/>
    <n v="100"/>
    <n v="0"/>
    <s v="S"/>
    <n v="0"/>
    <s v="Age of Building"/>
    <n v="0"/>
    <n v="100"/>
    <n v="0"/>
    <n v="0"/>
    <n v="0"/>
    <n v="0"/>
    <n v="100"/>
    <n v="0"/>
    <n v="0"/>
    <n v="113500"/>
    <n v="100"/>
    <n v="0"/>
    <n v="0"/>
    <n v="0"/>
    <b v="1"/>
    <n v="11350"/>
    <n v="100"/>
    <n v="0"/>
    <n v="0"/>
    <n v="0"/>
    <n v="0.87510600000000005"/>
    <n v="0.87510600000000005"/>
    <s v="NA"/>
    <n v="1.34E-4"/>
    <n v="0.21825900000000001"/>
    <n v="169430.2"/>
    <s v="NA"/>
    <n v="26"/>
    <n v="42257.42"/>
    <n v="14.988939999999999"/>
    <s v="NA"/>
    <s v="Y"/>
    <n v="90"/>
    <n v="4.754429"/>
    <n v="1.2778320000000001"/>
    <n v="13.85562"/>
    <n v="8.8589739999999999"/>
    <n v="13.175459999999999"/>
    <n v="25.817319999999999"/>
    <n v="0"/>
    <n v="0"/>
    <n v="0"/>
    <n v="0.90820800000000002"/>
    <n v="2.5923240000000001"/>
    <n v="1.472356"/>
    <n v="0"/>
    <n v="0"/>
    <n v="0"/>
    <n v="0"/>
    <n v="0"/>
    <n v="0"/>
    <n v="0"/>
    <n v="0"/>
    <n v="0"/>
    <n v="85.478390000000005"/>
    <n v="82.95438"/>
    <n v="58.854700000000001"/>
    <n v="0"/>
    <n v="0"/>
    <n v="0"/>
    <n v="0"/>
    <n v="0"/>
    <n v="0"/>
    <n v="100"/>
    <n v="100"/>
    <n v="100"/>
    <n v="100"/>
    <n v="100"/>
    <n v="100"/>
    <n v="0"/>
    <n v="0"/>
    <n v="0"/>
    <n v="0"/>
    <n v="0"/>
    <n v="0"/>
    <n v="0"/>
    <n v="0"/>
    <n v="0"/>
    <n v="0"/>
    <n v="0"/>
    <n v="0"/>
    <n v="0"/>
    <n v="0"/>
    <n v="0"/>
    <n v="100"/>
    <n v="100"/>
    <n v="100"/>
    <n v="0"/>
    <n v="0"/>
    <n v="0"/>
    <s v="NA"/>
    <s v="NA"/>
    <s v="NA"/>
    <s v="NA"/>
    <s v="NA"/>
    <s v="NA"/>
    <n v="0"/>
    <n v="0"/>
    <n v="0"/>
    <n v="85.044370000000001"/>
    <n v="89.506460000000004"/>
    <n v="85.044370000000001"/>
    <n v="14.955629999999999"/>
    <n v="10.493539999999999"/>
    <n v="14.955629999999999"/>
    <n v="0"/>
    <n v="0"/>
    <n v="0"/>
    <s v="NA"/>
    <s v="NA"/>
    <s v="NA"/>
    <s v="NA"/>
    <s v="NA"/>
    <s v="NA"/>
    <s v="NA"/>
    <s v="NA"/>
    <s v="NA"/>
    <s v="NA"/>
    <s v="NA"/>
    <s v="NA"/>
    <n v="4.754429"/>
    <n v="1.2778320000000001"/>
    <n v="13.85562"/>
    <n v="8.8589739999999999"/>
    <n v="13.175459999999999"/>
    <n v="25.817319999999999"/>
    <n v="48.218119999999999"/>
    <n v="48.505270000000003"/>
    <n v="34.046799999999998"/>
    <n v="0"/>
    <n v="0"/>
    <n v="0"/>
    <n v="38.168480000000002"/>
    <n v="37.041429999999998"/>
    <n v="26.280259999999998"/>
    <n v="100"/>
    <n v="100"/>
    <n v="100"/>
    <n v="0"/>
    <n v="0"/>
    <n v="0"/>
    <n v="0"/>
    <n v="0"/>
    <n v="0"/>
    <n v="0"/>
    <n v="0"/>
    <n v="0"/>
    <n v="0"/>
    <n v="0"/>
    <n v="0"/>
    <b v="0"/>
    <n v="0"/>
    <b v="1"/>
    <n v="87.711510000000004"/>
    <b v="0"/>
    <n v="0"/>
    <b v="1"/>
    <n v="12.06767"/>
    <b v="1"/>
    <n v="0.22081899999999999"/>
    <b v="0"/>
    <n v="0"/>
    <b v="0"/>
    <n v="0"/>
    <b v="0"/>
    <n v="0"/>
    <n v="2.8113410000000001"/>
    <n v="14.87603"/>
    <n v="2.8113410000000001"/>
    <n v="91.556510000000003"/>
    <n v="70.247929999999997"/>
    <n v="91.556510000000003"/>
    <n v="0"/>
    <n v="0"/>
    <n v="0"/>
    <n v="5.6321469999999998"/>
    <n v="14.87603"/>
    <n v="5.6321469999999998"/>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3.6036039999999998"/>
    <n v="96.3964"/>
    <s v="Furnace"/>
    <s v="Natural Gas"/>
    <s v="Electricity"/>
    <s v="5-9 Years"/>
    <s v="Heat Pump"/>
    <s v="Electricity"/>
    <s v="None"/>
    <s v="5-9 Years"/>
    <s v="NA"/>
    <s v="NA"/>
    <s v="NA"/>
    <s v="NA"/>
    <s v="NA"/>
    <s v="NA"/>
    <s v="NA"/>
    <s v="NA"/>
    <s v="DX - Air"/>
    <s v="5-9 Years"/>
    <s v="DX - Air"/>
    <s v="5-9 Years"/>
    <s v="NA"/>
    <s v="NA"/>
    <s v="NA"/>
    <s v="NA"/>
    <s v="NA"/>
    <s v="NA"/>
    <s v="NA"/>
    <b v="1"/>
    <b v="0"/>
    <b v="0"/>
    <b v="0"/>
    <b v="0"/>
    <b v="0"/>
    <b v="0"/>
    <b v="0"/>
    <b v="0"/>
    <b v="1"/>
    <b v="1"/>
    <n v="281.88799999999998"/>
    <n v="6"/>
    <n v="6"/>
    <n v="100"/>
    <n v="0"/>
    <n v="0"/>
    <n v="0"/>
    <n v="0"/>
    <n v="29.04984"/>
    <n v="70.950159999999997"/>
    <n v="0"/>
    <s v="NA"/>
    <s v="NA"/>
    <s v="NA"/>
    <s v="NA"/>
    <s v="NA"/>
    <s v="NA"/>
    <s v="NA"/>
    <s v="NA"/>
    <s v="NA"/>
    <b v="0"/>
    <n v="0"/>
    <s v="NA"/>
    <s v="NA"/>
    <b v="1"/>
    <n v="304"/>
    <s v="CFL"/>
    <b v="0"/>
    <n v="0"/>
    <s v="NA"/>
    <s v="NA"/>
    <n v="0"/>
    <n v="0"/>
    <n v="1"/>
    <n v="1"/>
    <n v="2"/>
    <n v="0"/>
    <n v="0"/>
    <b v="0"/>
    <b v="0"/>
    <b v="0"/>
    <b v="1"/>
    <b v="0"/>
    <b v="0"/>
    <n v="800"/>
    <s v="N"/>
    <s v="E"/>
    <s v="N"/>
    <s v="N"/>
    <s v="N"/>
    <s v="E"/>
    <s v="E"/>
    <n v="0"/>
    <n v="0"/>
    <n v="1"/>
    <s v="NA"/>
    <s v="NA"/>
    <s v="NA"/>
    <s v="NA"/>
    <s v="NA"/>
    <n v="0"/>
    <n v="0"/>
    <n v="0"/>
    <x v="1"/>
    <s v="NA"/>
    <s v="NA"/>
    <n v="0"/>
    <n v="0"/>
    <n v="0"/>
    <s v="NA"/>
    <s v="NA"/>
    <s v="NA"/>
    <s v="NA"/>
    <s v="NA"/>
    <s v="NA"/>
    <n v="12"/>
    <n v="0"/>
    <n v="0"/>
    <n v="0"/>
    <n v="0"/>
    <n v="4"/>
    <n v="0"/>
    <n v="1"/>
    <n v="0"/>
    <n v="2"/>
    <n v="12.678900000000001"/>
    <n v="6.6854789999999999"/>
    <s v="model"/>
    <n v="2454775"/>
    <n v="1294382"/>
    <s v="NA"/>
    <s v="NA"/>
    <s v="NA"/>
    <s v="NA"/>
    <s v="NA"/>
    <s v="NA"/>
    <s v="NA"/>
    <s v="NA"/>
    <s v="NA"/>
    <s v="NA"/>
    <s v="NA"/>
    <s v="NA"/>
    <s v="NA"/>
    <s v="NA"/>
    <s v="NA"/>
    <s v="NA"/>
    <s v="NA"/>
    <s v="NA"/>
    <s v="NA"/>
    <s v="NA"/>
    <s v="NA"/>
    <s v="NA"/>
    <s v="NA"/>
    <s v="NA"/>
    <n v="0.163496"/>
    <n v="0.169351"/>
    <s v="model"/>
    <n v="31654.67"/>
    <n v="32788.160000000003"/>
    <s v="NA"/>
    <s v="NA"/>
    <s v="NA"/>
    <s v="NA"/>
    <s v="NA"/>
    <s v="NA"/>
    <s v="NA"/>
    <s v="NA"/>
    <s v="NA"/>
    <s v="NA"/>
    <s v="NA"/>
    <s v="NA"/>
    <s v="NA"/>
    <s v="NA"/>
    <s v="NA"/>
    <s v="NA"/>
    <s v="NA"/>
    <s v="NA"/>
    <s v="NA"/>
    <s v="NA"/>
    <s v="NA"/>
    <s v="NA"/>
    <s v="NA"/>
    <s v="NA"/>
  </r>
  <r>
    <x v="533"/>
    <x v="3"/>
    <s v="core"/>
    <x v="4"/>
    <x v="0"/>
    <s v="&lt;20,001"/>
    <s v="rural"/>
    <n v="75"/>
    <n v="311.64940000000001"/>
    <n v="5843427"/>
    <n v="5843427"/>
    <n v="1140637"/>
    <n v="1959"/>
    <n v="1959"/>
    <s v="Pre-1980"/>
    <s v="F"/>
    <m/>
    <s v="Bowling Alley"/>
    <m/>
    <s v="Other"/>
    <s v="Public Assembly"/>
    <s v="Other"/>
    <b v="1"/>
    <s v="Assembly / Recreation"/>
    <n v="71.986130000000003"/>
    <s v="Dining"/>
    <n v="16.746670000000002"/>
    <s v="Office"/>
    <n v="11.267200000000001"/>
    <n v="0"/>
    <n v="0"/>
    <n v="0"/>
    <n v="18750"/>
    <n v="18750"/>
    <n v="0"/>
    <x v="0"/>
    <n v="100"/>
    <n v="0"/>
    <n v="0"/>
    <n v="19.52"/>
    <n v="0"/>
    <n v="0"/>
    <n v="0"/>
    <n v="1"/>
    <n v="0"/>
    <n v="15"/>
    <s v="S"/>
    <n v="0"/>
    <n v="8155"/>
    <n v="181"/>
    <s v="8000+ HDD"/>
    <n v="100"/>
    <n v="0"/>
    <n v="0"/>
    <s v="Yes"/>
    <n v="84"/>
    <n v="84"/>
    <n v="168"/>
    <n v="168"/>
    <n v="1"/>
    <n v="1"/>
    <n v="0"/>
    <s v="80-119 Hrs/Wk"/>
    <n v="52"/>
    <b v="1"/>
    <b v="1"/>
    <b v="0"/>
    <b v="0"/>
    <b v="1"/>
    <b v="0"/>
    <b v="0"/>
    <b v="0"/>
    <b v="0"/>
    <s v="NA"/>
    <s v="NA"/>
    <s v="NA"/>
    <s v="NA"/>
    <s v="No"/>
    <s v="NA"/>
    <s v="NA"/>
    <s v="No"/>
    <s v="No"/>
    <s v="NA"/>
    <s v="NA"/>
    <s v="No"/>
    <s v="No"/>
    <s v="NA"/>
    <s v="NA"/>
    <s v="No"/>
    <s v="No"/>
    <s v="NA"/>
    <s v="NA"/>
    <s v="No"/>
    <s v="No"/>
    <s v="NA"/>
    <s v="NA"/>
    <s v="No"/>
    <s v="No"/>
    <s v="NA"/>
    <s v="NA"/>
    <s v="No"/>
    <s v="No"/>
    <s v="NA"/>
    <s v="NA"/>
    <s v="No"/>
    <s v="No"/>
    <s v="NA"/>
    <s v="NA"/>
    <s v="No"/>
    <n v="560"/>
    <n v="0"/>
    <n v="15"/>
    <n v="8400"/>
    <n v="15"/>
    <n v="0"/>
    <n v="0"/>
    <n v="100"/>
    <n v="0"/>
    <n v="0"/>
    <n v="0"/>
    <n v="0"/>
    <n v="0"/>
    <n v="0"/>
    <n v="80.48"/>
    <n v="19.52"/>
    <n v="0"/>
    <n v="0"/>
    <n v="1260"/>
    <n v="0"/>
    <n v="100"/>
    <n v="0"/>
    <s v="P"/>
    <n v="30"/>
    <s v="30+ years"/>
    <n v="100"/>
    <n v="0"/>
    <n v="0"/>
    <n v="0"/>
    <n v="100"/>
    <n v="0"/>
    <n v="0"/>
    <n v="0"/>
    <n v="0"/>
    <n v="17213.11"/>
    <n v="19.52"/>
    <n v="0"/>
    <n v="80.48"/>
    <n v="0"/>
    <b v="0"/>
    <n v="0"/>
    <n v="19.52"/>
    <n v="80.48"/>
    <n v="0"/>
    <n v="0"/>
    <n v="0.84503899999999998"/>
    <n v="0.84503899999999998"/>
    <s v="NA"/>
    <n v="1.6E-2"/>
    <n v="0"/>
    <n v="15844.47"/>
    <s v="NA"/>
    <n v="300"/>
    <n v="0"/>
    <n v="14.49377"/>
    <n v="14.66323"/>
    <s v="N"/>
    <n v="5"/>
    <n v="0"/>
    <n v="0"/>
    <n v="0"/>
    <n v="0"/>
    <n v="0"/>
    <n v="0"/>
    <n v="92.593549999999993"/>
    <n v="74.518150000000006"/>
    <n v="96.932370000000006"/>
    <n v="3.6885970000000001"/>
    <n v="17.804099999999998"/>
    <n v="2.1480739999999998"/>
    <n v="0"/>
    <n v="0"/>
    <n v="0"/>
    <n v="0"/>
    <n v="0"/>
    <n v="0"/>
    <n v="0"/>
    <n v="0"/>
    <n v="0"/>
    <n v="3.7178580000000001"/>
    <n v="7.6777509999999998"/>
    <n v="0.91955500000000001"/>
    <n v="0"/>
    <n v="0"/>
    <n v="0"/>
    <s v="NA"/>
    <s v="NA"/>
    <s v="NA"/>
    <s v="NA"/>
    <s v="NA"/>
    <s v="NA"/>
    <n v="100"/>
    <n v="100"/>
    <n v="100"/>
    <n v="0"/>
    <n v="0"/>
    <n v="0"/>
    <n v="100"/>
    <n v="100"/>
    <n v="100"/>
    <n v="0"/>
    <n v="0"/>
    <n v="0"/>
    <n v="0"/>
    <n v="0"/>
    <n v="0"/>
    <n v="0"/>
    <n v="0"/>
    <n v="0"/>
    <n v="0"/>
    <n v="0"/>
    <n v="0"/>
    <n v="0"/>
    <n v="0"/>
    <n v="0"/>
    <s v="NA"/>
    <s v="NA"/>
    <s v="NA"/>
    <s v="NA"/>
    <s v="NA"/>
    <s v="NA"/>
    <s v="NA"/>
    <s v="NA"/>
    <s v="NA"/>
    <s v="NA"/>
    <s v="NA"/>
    <s v="NA"/>
    <s v="NA"/>
    <s v="NA"/>
    <s v="NA"/>
    <s v="NA"/>
    <s v="NA"/>
    <s v="NA"/>
    <n v="0"/>
    <n v="0"/>
    <n v="0"/>
    <n v="6.4753769999999999"/>
    <n v="11.3688"/>
    <n v="6.4753769999999999"/>
    <n v="0"/>
    <n v="0"/>
    <n v="0"/>
    <n v="93.524619999999999"/>
    <n v="88.631200000000007"/>
    <n v="93.524619999999999"/>
    <n v="0"/>
    <n v="0"/>
    <n v="0"/>
    <n v="92.593549999999993"/>
    <n v="74.518150000000006"/>
    <n v="96.932370000000006"/>
    <n v="7.4064550000000002"/>
    <n v="25.481850000000001"/>
    <n v="3.0676290000000002"/>
    <n v="0"/>
    <n v="0"/>
    <n v="0"/>
    <n v="0"/>
    <n v="0"/>
    <n v="0"/>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63.361379999999997"/>
    <s v="Furnace"/>
    <s v="Natural Gas"/>
    <s v="None"/>
    <s v="20+ Years"/>
    <s v="Other"/>
    <s v="Other"/>
    <s v="None"/>
    <s v="20+ Years"/>
    <s v="NA"/>
    <s v="NA"/>
    <s v="NA"/>
    <s v="NA"/>
    <s v="NA"/>
    <s v="NA"/>
    <s v="NA"/>
    <s v="NA"/>
    <s v="DX - Air"/>
    <s v="20+ Years"/>
    <s v="DX - Air"/>
    <s v="20+ Years"/>
    <s v="NA"/>
    <s v="NA"/>
    <s v="NA"/>
    <s v="NA"/>
    <s v="NA"/>
    <s v="NA"/>
    <s v="NA"/>
    <b v="0"/>
    <b v="0"/>
    <b v="0"/>
    <b v="0"/>
    <b v="1"/>
    <b v="1"/>
    <b v="0"/>
    <b v="0"/>
    <b v="0"/>
    <b v="0"/>
    <b v="0"/>
    <n v="179.59649999999999"/>
    <n v="30"/>
    <n v="30"/>
    <n v="100"/>
    <n v="0"/>
    <n v="0"/>
    <n v="0"/>
    <n v="0"/>
    <n v="0"/>
    <n v="100"/>
    <n v="0"/>
    <s v="NA"/>
    <s v="NA"/>
    <s v="NA"/>
    <s v="NA"/>
    <s v="NA"/>
    <s v="NA"/>
    <s v="NA"/>
    <s v="NA"/>
    <s v="NA"/>
    <b v="0"/>
    <n v="0"/>
    <s v="NA"/>
    <s v="NA"/>
    <b v="1"/>
    <n v="250"/>
    <s v="INC"/>
    <b v="0"/>
    <n v="0"/>
    <s v="NA"/>
    <s v="NA"/>
    <n v="0"/>
    <n v="0"/>
    <n v="2"/>
    <n v="1"/>
    <n v="3"/>
    <n v="1"/>
    <n v="3"/>
    <b v="0"/>
    <b v="0"/>
    <b v="0"/>
    <b v="1"/>
    <b v="0"/>
    <b v="0"/>
    <n v="700"/>
    <s v="G"/>
    <s v="G"/>
    <s v="G"/>
    <s v="G"/>
    <s v="N"/>
    <s v="G"/>
    <s v="G"/>
    <s v="NA"/>
    <s v="NA"/>
    <s v="NA"/>
    <s v="NA"/>
    <s v="NA"/>
    <s v="NA"/>
    <s v="NA"/>
    <s v="NA"/>
    <n v="0"/>
    <n v="0"/>
    <n v="0"/>
    <x v="1"/>
    <s v="NA"/>
    <s v="NA"/>
    <n v="0"/>
    <n v="0"/>
    <n v="0"/>
    <s v="NA"/>
    <s v="NA"/>
    <s v="NA"/>
    <s v="NA"/>
    <s v="NA"/>
    <s v="NA"/>
    <n v="0"/>
    <n v="2"/>
    <n v="1"/>
    <n v="0"/>
    <n v="2"/>
    <n v="39"/>
    <n v="0"/>
    <n v="0"/>
    <n v="0"/>
    <n v="0"/>
    <n v="6.3008990000000002"/>
    <n v="51.940289999999997"/>
    <s v="model"/>
    <n v="118141.9"/>
    <n v="973880.5"/>
    <s v="NA"/>
    <s v="NA"/>
    <s v="NA"/>
    <s v="NA"/>
    <s v="NA"/>
    <s v="NA"/>
    <s v="NA"/>
    <s v="NA"/>
    <s v="NA"/>
    <s v="NA"/>
    <s v="NA"/>
    <s v="NA"/>
    <s v="NA"/>
    <s v="NA"/>
    <s v="NA"/>
    <s v="NA"/>
    <s v="NA"/>
    <s v="NA"/>
    <s v="NA"/>
    <s v="NA"/>
    <s v="NA"/>
    <s v="NA"/>
    <s v="NA"/>
    <s v="NA"/>
    <n v="0.71565999999999996"/>
    <n v="1.80216"/>
    <s v="model"/>
    <n v="13418.62"/>
    <n v="33790.5"/>
    <s v="NA"/>
    <s v="NA"/>
    <s v="NA"/>
    <s v="NA"/>
    <s v="NA"/>
    <s v="NA"/>
    <s v="NA"/>
    <s v="NA"/>
    <s v="NA"/>
    <s v="NA"/>
    <s v="NA"/>
    <s v="NA"/>
    <s v="NA"/>
    <s v="NA"/>
    <s v="NA"/>
    <s v="NA"/>
    <s v="NA"/>
    <s v="NA"/>
    <s v="NA"/>
    <s v="NA"/>
    <s v="NA"/>
    <s v="NA"/>
    <s v="NA"/>
    <s v="NA"/>
  </r>
  <r>
    <x v="534"/>
    <x v="2"/>
    <s v="core"/>
    <x v="7"/>
    <x v="0"/>
    <s v="20,001-100,000"/>
    <s v="rural"/>
    <n v="88"/>
    <n v="55.639539999999997"/>
    <n v="1989559"/>
    <n v="1989559"/>
    <n v="1750812"/>
    <n v="1884"/>
    <n v="1884"/>
    <s v="Pre-1980"/>
    <s v="F"/>
    <s v="Courthouse"/>
    <s v="Courthouse"/>
    <m/>
    <s v="Other"/>
    <s v="Other"/>
    <s v="Other"/>
    <b v="0"/>
    <s v="Assembly / Recreation"/>
    <n v="34"/>
    <s v="Office"/>
    <n v="29"/>
    <s v="Storage - Low Bay"/>
    <n v="12"/>
    <n v="25"/>
    <n v="0"/>
    <n v="0"/>
    <n v="35758"/>
    <n v="35758"/>
    <n v="0"/>
    <x v="1"/>
    <n v="100"/>
    <n v="12"/>
    <n v="100"/>
    <n v="88"/>
    <n v="100"/>
    <n v="0"/>
    <n v="0"/>
    <n v="4"/>
    <n v="0"/>
    <n v="30"/>
    <s v="S"/>
    <n v="0"/>
    <n v="5197"/>
    <n v="47"/>
    <s v="&lt; 6000 HDD"/>
    <n v="100"/>
    <n v="0"/>
    <n v="0"/>
    <s v="Yes"/>
    <n v="45"/>
    <n v="60"/>
    <n v="55"/>
    <n v="60"/>
    <n v="0"/>
    <n v="0"/>
    <n v="0"/>
    <s v="40-49 Hrs/Wk"/>
    <n v="52"/>
    <b v="1"/>
    <b v="1"/>
    <b v="1"/>
    <b v="0"/>
    <b v="0"/>
    <b v="0"/>
    <b v="0"/>
    <b v="0"/>
    <b v="0"/>
    <b v="1"/>
    <b v="0"/>
    <b v="0"/>
    <n v="250"/>
    <s v="Yes"/>
    <n v="1"/>
    <n v="90"/>
    <s v="No"/>
    <s v="Yes"/>
    <n v="1"/>
    <n v="90"/>
    <s v="No"/>
    <s v="Yes"/>
    <n v="1"/>
    <n v="70"/>
    <s v="No"/>
    <s v="Yes"/>
    <n v="3"/>
    <n v="50"/>
    <s v="No"/>
    <s v="Yes"/>
    <n v="3"/>
    <n v="50"/>
    <s v="No"/>
    <s v="No"/>
    <s v="NA"/>
    <s v="NA"/>
    <s v="No"/>
    <s v="No"/>
    <s v="NA"/>
    <s v="NA"/>
    <s v="No"/>
    <s v="No"/>
    <s v="NA"/>
    <s v="NA"/>
    <s v="No"/>
    <n v="414"/>
    <n v="414"/>
    <n v="10"/>
    <n v="16560"/>
    <n v="30"/>
    <n v="100"/>
    <n v="0"/>
    <n v="0"/>
    <n v="0"/>
    <n v="0"/>
    <n v="0"/>
    <n v="0"/>
    <n v="0"/>
    <n v="0"/>
    <n v="100"/>
    <n v="0"/>
    <n v="0"/>
    <n v="0"/>
    <n v="4968"/>
    <n v="100"/>
    <n v="0"/>
    <n v="0"/>
    <s v="P"/>
    <n v="50"/>
    <s v="Age of Building"/>
    <n v="100"/>
    <n v="0"/>
    <n v="0"/>
    <n v="0"/>
    <n v="0"/>
    <n v="0"/>
    <n v="0"/>
    <n v="0"/>
    <n v="100"/>
    <n v="13445.45"/>
    <n v="100"/>
    <n v="0"/>
    <n v="0"/>
    <n v="0"/>
    <b v="0"/>
    <n v="0"/>
    <n v="100"/>
    <n v="0"/>
    <n v="0"/>
    <n v="0"/>
    <n v="0.81406999999999996"/>
    <n v="0.81406999999999996"/>
    <s v="NA"/>
    <n v="0"/>
    <n v="9.6654000000000004E-2"/>
    <n v="29109.53"/>
    <s v="NA"/>
    <n v="0"/>
    <n v="3456.1509999999998"/>
    <n v="10.42451"/>
    <n v="10"/>
    <s v="Y"/>
    <n v="50"/>
    <n v="0"/>
    <n v="0"/>
    <n v="0"/>
    <n v="77.249889999999994"/>
    <n v="72.793490000000006"/>
    <n v="85.923429999999996"/>
    <n v="0"/>
    <n v="0"/>
    <n v="0"/>
    <n v="22.750109999999999"/>
    <n v="27.206510000000002"/>
    <n v="14.07657"/>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2.1273010000000001"/>
    <n v="4.7028150000000002"/>
    <n v="2.1273010000000001"/>
    <n v="57.430929999999996"/>
    <n v="65.105540000000005"/>
    <n v="57.430929999999996"/>
    <n v="35.91863"/>
    <n v="27.398330000000001"/>
    <n v="35.91863"/>
    <n v="4.5231430000000001"/>
    <n v="2.7933159999999999"/>
    <n v="4.5231430000000001"/>
    <s v="NA"/>
    <s v="NA"/>
    <s v="NA"/>
    <s v="NA"/>
    <s v="NA"/>
    <s v="NA"/>
    <s v="NA"/>
    <s v="NA"/>
    <s v="NA"/>
    <s v="NA"/>
    <s v="NA"/>
    <s v="NA"/>
    <n v="0"/>
    <n v="0"/>
    <n v="0"/>
    <n v="77.249889999999994"/>
    <n v="72.793490000000006"/>
    <n v="85.923429999999996"/>
    <n v="14.684060000000001"/>
    <n v="23.098490000000002"/>
    <n v="9.0857240000000008"/>
    <n v="0"/>
    <n v="0"/>
    <n v="0"/>
    <n v="8.0660509999999999"/>
    <n v="4.1080120000000004"/>
    <n v="4.9908489999999999"/>
    <s v="NA"/>
    <s v="NA"/>
    <s v="NA"/>
    <s v="NA"/>
    <s v="NA"/>
    <s v="NA"/>
    <s v="NA"/>
    <s v="NA"/>
    <s v="NA"/>
    <s v="NA"/>
    <s v="NA"/>
    <s v="NA"/>
    <s v="NA"/>
    <s v="NA"/>
    <s v="NA"/>
    <b v="1"/>
    <n v="10.511900000000001"/>
    <b v="0"/>
    <n v="0"/>
    <b v="0"/>
    <n v="0"/>
    <b v="1"/>
    <n v="81.565809999999999"/>
    <b v="1"/>
    <n v="7.9222919999999997"/>
    <b v="0"/>
    <n v="0"/>
    <b v="0"/>
    <n v="0"/>
    <b v="0"/>
    <n v="0"/>
    <n v="5.2859910000000001"/>
    <n v="10"/>
    <n v="5.2859910000000001"/>
    <n v="60.571980000000003"/>
    <n v="70"/>
    <n v="60.571980000000003"/>
    <n v="0"/>
    <n v="0"/>
    <n v="0"/>
    <n v="34.142029999999998"/>
    <n v="20"/>
    <n v="34.142029999999998"/>
    <n v="0"/>
    <n v="0"/>
    <n v="0"/>
    <n v="0"/>
    <n v="0"/>
    <n v="0"/>
    <n v="0"/>
    <n v="0"/>
    <n v="0"/>
    <n v="0"/>
    <n v="0"/>
    <n v="0"/>
    <n v="0"/>
    <n v="0"/>
    <n v="0"/>
    <n v="100"/>
    <n v="100"/>
    <n v="100"/>
    <n v="0"/>
    <n v="0"/>
    <n v="0"/>
    <n v="0"/>
    <n v="0"/>
    <n v="0"/>
    <n v="0"/>
    <n v="0"/>
    <n v="0"/>
    <b v="1"/>
    <n v="60.571980000000003"/>
    <b v="1"/>
    <n v="39.428019999999997"/>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none"/>
    <s v="NA"/>
    <s v="N"/>
    <s v="N"/>
    <s v="NA"/>
    <s v="NA"/>
    <n v="64.772729999999996"/>
    <n v="35.227269999999997"/>
    <s v="Heat Pump"/>
    <s v="Electricity"/>
    <s v="Natural Gas"/>
    <s v="NA"/>
    <s v="Furnace"/>
    <s v="Natural Gas"/>
    <s v="None"/>
    <s v="10-19 Years"/>
    <s v="NA"/>
    <s v="Natural Gas"/>
    <s v="NA"/>
    <s v="NA"/>
    <s v="NA"/>
    <s v="SH"/>
    <s v="NA"/>
    <s v="N"/>
    <s v="DX - Water"/>
    <s v="NA"/>
    <s v="DX - Air"/>
    <s v="10-19 Years"/>
    <n v="1"/>
    <s v="NA"/>
    <s v="NA"/>
    <s v="NA"/>
    <s v="None"/>
    <s v="NA"/>
    <s v="NA"/>
    <b v="0"/>
    <b v="0"/>
    <b v="0"/>
    <b v="0"/>
    <b v="1"/>
    <b v="0"/>
    <b v="0"/>
    <b v="1"/>
    <b v="0"/>
    <b v="0"/>
    <b v="0"/>
    <n v="120"/>
    <n v="32"/>
    <n v="32"/>
    <n v="100"/>
    <n v="0"/>
    <n v="0"/>
    <n v="0"/>
    <n v="0"/>
    <n v="0"/>
    <n v="10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52"/>
    <n v="9"/>
    <n v="5"/>
    <n v="23"/>
    <n v="2"/>
    <n v="0"/>
    <n v="0"/>
    <n v="0"/>
    <n v="0"/>
    <n v="38.092210000000001"/>
    <n v="38.165909999999997"/>
    <s v="actual"/>
    <n v="1362101"/>
    <n v="1364737"/>
    <n v="116981.3"/>
    <n v="109837.2"/>
    <n v="118822.8"/>
    <n v="118115.2"/>
    <n v="104279.8"/>
    <n v="101250"/>
    <n v="109775"/>
    <n v="114230"/>
    <n v="110250"/>
    <n v="115010.9"/>
    <n v="119127.3"/>
    <n v="124421.8"/>
    <n v="121156.2"/>
    <n v="108220.1"/>
    <n v="118381.5"/>
    <n v="112853.6"/>
    <n v="114032.5"/>
    <n v="108426.7"/>
    <n v="110603.2"/>
    <n v="110431.7"/>
    <n v="108754"/>
    <n v="115840.7"/>
    <n v="115082.7"/>
    <n v="120953.5"/>
    <n v="0.12485599999999999"/>
    <n v="0.18641099999999999"/>
    <s v="actual"/>
    <n v="4464.6170000000002"/>
    <n v="6665.6769999999997"/>
    <n v="1056.8150000000001"/>
    <n v="652.65089999999998"/>
    <n v="497.74239999999998"/>
    <n v="294.8229"/>
    <n v="99.585130000000007"/>
    <n v="26.140969999999999"/>
    <n v="11.927989999999999"/>
    <n v="6.6551720000000003"/>
    <n v="35.593310000000002"/>
    <n v="191.584"/>
    <n v="563.61580000000004"/>
    <n v="1027.4839999999999"/>
    <n v="997.86350000000004"/>
    <n v="801.62559999999996"/>
    <n v="769.56050000000005"/>
    <n v="604.10500000000002"/>
    <n v="411.7149"/>
    <n v="239.84639999999999"/>
    <n v="129.5427"/>
    <n v="115.4341"/>
    <n v="266.78100000000001"/>
    <n v="560.49659999999994"/>
    <n v="787.51700000000005"/>
    <n v="981.18970000000002"/>
  </r>
  <r>
    <x v="535"/>
    <x v="2"/>
    <s v="core"/>
    <x v="7"/>
    <x v="0"/>
    <s v="20,001-100,000"/>
    <s v="urban"/>
    <n v="82"/>
    <n v="117.2824"/>
    <n v="2456128"/>
    <n v="2456128"/>
    <n v="294735.40000000002"/>
    <n v="1984"/>
    <n v="1984"/>
    <s v="1981-2003"/>
    <s v="F"/>
    <s v="Other"/>
    <s v="Other"/>
    <s v="Other"/>
    <s v="Other"/>
    <s v="Other"/>
    <s v="Other"/>
    <b v="0"/>
    <s v="Warehouse - High Bay"/>
    <n v="88"/>
    <s v="Office"/>
    <n v="12"/>
    <s v="NA"/>
    <n v="0"/>
    <n v="0"/>
    <n v="0"/>
    <n v="0"/>
    <n v="20942"/>
    <n v="20942"/>
    <n v="0"/>
    <x v="1"/>
    <n v="100"/>
    <n v="0"/>
    <n v="12"/>
    <n v="12"/>
    <n v="100"/>
    <n v="0"/>
    <n v="0"/>
    <n v="1"/>
    <n v="0"/>
    <n v="18"/>
    <s v="S"/>
    <n v="0"/>
    <n v="5199"/>
    <n v="121"/>
    <s v="&lt; 6000 HDD"/>
    <n v="0"/>
    <n v="100"/>
    <n v="1"/>
    <s v="Yes"/>
    <n v="152"/>
    <n v="152"/>
    <n v="124"/>
    <n v="152"/>
    <n v="1"/>
    <n v="1"/>
    <n v="0"/>
    <s v="120-168 Hrs/Wk"/>
    <n v="52"/>
    <b v="1"/>
    <b v="1"/>
    <b v="0"/>
    <b v="0"/>
    <b v="0"/>
    <b v="0"/>
    <b v="0"/>
    <b v="0"/>
    <b v="0"/>
    <s v="NA"/>
    <s v="NA"/>
    <s v="NA"/>
    <s v="NA"/>
    <s v="Yes"/>
    <n v="2"/>
    <n v="80"/>
    <s v="No"/>
    <s v="Yes"/>
    <n v="2"/>
    <n v="80"/>
    <s v="No"/>
    <s v="Yes"/>
    <n v="2"/>
    <n v="80"/>
    <s v="No"/>
    <s v="No"/>
    <s v="NA"/>
    <s v="NA"/>
    <s v="No"/>
    <s v="No"/>
    <s v="NA"/>
    <s v="NA"/>
    <s v="No"/>
    <s v="No"/>
    <s v="NA"/>
    <s v="NA"/>
    <s v="No"/>
    <s v="No"/>
    <s v="NA"/>
    <s v="NA"/>
    <s v="No"/>
    <s v="No"/>
    <s v="NA"/>
    <s v="NA"/>
    <s v="No"/>
    <n v="710"/>
    <n v="0"/>
    <n v="35"/>
    <n v="24850"/>
    <n v="5"/>
    <n v="0"/>
    <n v="100"/>
    <n v="0"/>
    <n v="0"/>
    <n v="0"/>
    <n v="0"/>
    <n v="0"/>
    <n v="0"/>
    <n v="100"/>
    <n v="0"/>
    <n v="0"/>
    <n v="0"/>
    <n v="0"/>
    <n v="1242.5"/>
    <n v="0"/>
    <n v="100"/>
    <n v="0"/>
    <s v="P"/>
    <n v="0"/>
    <s v="Age of Building"/>
    <n v="100"/>
    <n v="0"/>
    <n v="0"/>
    <n v="0"/>
    <n v="100"/>
    <n v="0"/>
    <n v="0"/>
    <n v="0"/>
    <n v="0"/>
    <n v="20942"/>
    <n v="100"/>
    <n v="0"/>
    <n v="0"/>
    <n v="0"/>
    <b v="1"/>
    <n v="384"/>
    <n v="100"/>
    <n v="0"/>
    <n v="0"/>
    <n v="0"/>
    <n v="0.80045100000000002"/>
    <n v="0.80045100000000002"/>
    <s v="NA"/>
    <n v="0"/>
    <n v="0.123054"/>
    <n v="16763.04"/>
    <s v="NA"/>
    <n v="0"/>
    <n v="2577"/>
    <n v="22.687190000000001"/>
    <n v="35.646479999999997"/>
    <s v="Y"/>
    <n v="50"/>
    <n v="86.395259999999993"/>
    <n v="66.246099999999998"/>
    <n v="86.395259999999993"/>
    <n v="13.60474"/>
    <n v="33.753900000000002"/>
    <n v="13.60474"/>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86.395259999999993"/>
    <n v="66.246099999999998"/>
    <n v="86.395259999999993"/>
    <n v="13.60474"/>
    <n v="33.753900000000002"/>
    <n v="13.60474"/>
    <n v="0"/>
    <n v="0"/>
    <n v="0"/>
    <n v="0"/>
    <n v="0"/>
    <n v="0"/>
    <n v="0"/>
    <n v="0"/>
    <n v="0"/>
    <n v="100"/>
    <n v="100"/>
    <n v="100"/>
    <n v="0"/>
    <n v="0"/>
    <n v="0"/>
    <n v="0"/>
    <n v="0"/>
    <n v="0"/>
    <n v="0"/>
    <n v="0"/>
    <n v="0"/>
    <n v="0"/>
    <n v="0"/>
    <n v="0"/>
    <b v="0"/>
    <n v="0"/>
    <b v="0"/>
    <n v="0"/>
    <b v="0"/>
    <n v="0"/>
    <b v="1"/>
    <n v="90.748769999999993"/>
    <b v="1"/>
    <n v="9.2512249999999998"/>
    <b v="0"/>
    <n v="0"/>
    <b v="0"/>
    <n v="0"/>
    <b v="0"/>
    <n v="0"/>
    <n v="100"/>
    <n v="100"/>
    <n v="100"/>
    <n v="0"/>
    <n v="0"/>
    <n v="0"/>
    <n v="0"/>
    <n v="0"/>
    <n v="0"/>
    <n v="0"/>
    <n v="0"/>
    <n v="0"/>
    <n v="0"/>
    <n v="0"/>
    <n v="0"/>
    <n v="0"/>
    <n v="0"/>
    <n v="0"/>
    <n v="0"/>
    <n v="0"/>
    <n v="0"/>
    <n v="0"/>
    <n v="0"/>
    <n v="0"/>
    <n v="0"/>
    <n v="0"/>
    <n v="0"/>
    <n v="100"/>
    <n v="100"/>
    <n v="100"/>
    <n v="0"/>
    <n v="0"/>
    <n v="0"/>
    <n v="0"/>
    <n v="0"/>
    <n v="0"/>
    <n v="0"/>
    <n v="0"/>
    <n v="0"/>
    <b v="0"/>
    <n v="0"/>
    <b v="1"/>
    <n v="19.86806"/>
    <b v="0"/>
    <n v="0"/>
    <b v="0"/>
    <n v="0"/>
    <b v="0"/>
    <n v="0"/>
    <b v="1"/>
    <n v="80.13194"/>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10-19 Years"/>
    <s v="Furnace"/>
    <s v="Natural Gas"/>
    <s v="None"/>
    <s v="10-19 Years"/>
    <s v="NA"/>
    <s v="NA"/>
    <s v="NA"/>
    <s v="NA"/>
    <s v="NA"/>
    <s v="NA"/>
    <s v="NA"/>
    <s v="NA"/>
    <s v="DX - Air"/>
    <s v="10-19 Years"/>
    <s v="None"/>
    <s v="NA"/>
    <s v="NA"/>
    <s v="NA"/>
    <s v="NA"/>
    <s v="NA"/>
    <s v="NA"/>
    <s v="NA"/>
    <s v="NA"/>
    <b v="0"/>
    <b v="0"/>
    <b v="0"/>
    <b v="0"/>
    <b v="0"/>
    <b v="0"/>
    <b v="0"/>
    <b v="0"/>
    <b v="0"/>
    <b v="0"/>
    <b v="0"/>
    <n v="15.353999999999999"/>
    <n v="6"/>
    <n v="6"/>
    <n v="100"/>
    <n v="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25"/>
    <n v="7"/>
    <n v="5"/>
    <n v="7"/>
    <n v="1"/>
    <n v="1"/>
    <n v="1"/>
    <n v="0"/>
    <n v="0"/>
    <n v="7.9877159999999998"/>
    <n v="8.1000259999999997"/>
    <s v="actual"/>
    <n v="167278.79999999999"/>
    <n v="169630.8"/>
    <n v="14813.42"/>
    <n v="13277.83"/>
    <n v="14677.84"/>
    <n v="13826.21"/>
    <n v="13338.11"/>
    <n v="11785.33"/>
    <n v="11793.79"/>
    <n v="11568.87"/>
    <n v="11848.3"/>
    <n v="13414.37"/>
    <n v="18303.759999999998"/>
    <n v="18630.91"/>
    <n v="16767.37"/>
    <n v="14584.14"/>
    <n v="15322.68"/>
    <n v="13732.03"/>
    <n v="12792.39"/>
    <n v="11787.78"/>
    <n v="13206.76"/>
    <n v="13644.01"/>
    <n v="12029.95"/>
    <n v="13811.19"/>
    <n v="15151.66"/>
    <n v="16800.78"/>
    <n v="0.41792000000000001"/>
    <n v="0.25303100000000001"/>
    <s v="model"/>
    <n v="8752.0820000000003"/>
    <n v="5298.9790000000003"/>
    <s v="NA"/>
    <s v="NA"/>
    <s v="NA"/>
    <s v="NA"/>
    <s v="NA"/>
    <s v="NA"/>
    <s v="NA"/>
    <s v="NA"/>
    <s v="NA"/>
    <s v="NA"/>
    <s v="NA"/>
    <s v="NA"/>
    <s v="NA"/>
    <s v="NA"/>
    <s v="NA"/>
    <s v="NA"/>
    <s v="NA"/>
    <s v="NA"/>
    <s v="NA"/>
    <s v="NA"/>
    <s v="NA"/>
    <s v="NA"/>
    <s v="NA"/>
    <s v="NA"/>
  </r>
  <r>
    <x v="536"/>
    <x v="2"/>
    <s v="core"/>
    <x v="11"/>
    <x v="0"/>
    <s v="5,001+"/>
    <s v="rural"/>
    <n v="18"/>
    <n v="59.73836"/>
    <n v="1961449"/>
    <n v="1961449"/>
    <n v="1961449"/>
    <n v="1955"/>
    <n v="1955"/>
    <s v="Pre-1980"/>
    <s v="F"/>
    <m/>
    <s v="Grocery (&gt; 5000sf)"/>
    <m/>
    <s v="Grocery"/>
    <s v="Food Sales"/>
    <s v="Supermarket"/>
    <b v="0"/>
    <s v="Sales"/>
    <n v="82"/>
    <s v="Storage - Low Bay"/>
    <n v="10"/>
    <s v="Other"/>
    <n v="5"/>
    <n v="0"/>
    <n v="0"/>
    <n v="0"/>
    <n v="32834"/>
    <n v="32834"/>
    <n v="0"/>
    <x v="1"/>
    <n v="100"/>
    <n v="0"/>
    <n v="0"/>
    <n v="100"/>
    <n v="0"/>
    <n v="0"/>
    <n v="0"/>
    <n v="2"/>
    <n v="1"/>
    <s v="NA"/>
    <s v="S"/>
    <n v="0"/>
    <n v="5227"/>
    <n v="147"/>
    <s v="&lt; 6000 HDD"/>
    <n v="98"/>
    <n v="2"/>
    <n v="3"/>
    <s v="No"/>
    <n v="168"/>
    <n v="168"/>
    <n v="168"/>
    <n v="168"/>
    <n v="1"/>
    <n v="1"/>
    <n v="1"/>
    <s v="120-168 Hrs/Wk"/>
    <n v="52"/>
    <b v="1"/>
    <b v="1"/>
    <b v="0"/>
    <b v="0"/>
    <b v="0"/>
    <b v="0"/>
    <b v="0"/>
    <b v="0"/>
    <b v="0"/>
    <s v="NA"/>
    <s v="NA"/>
    <s v="NA"/>
    <s v="NA"/>
    <s v="Yes"/>
    <n v="10"/>
    <n v="100"/>
    <s v="No"/>
    <s v="Yes"/>
    <n v="10"/>
    <n v="100"/>
    <s v="No"/>
    <s v="No"/>
    <s v="NA"/>
    <s v="NA"/>
    <s v="No"/>
    <s v="Yes"/>
    <n v="10"/>
    <n v="100"/>
    <s v="No"/>
    <s v="Yes"/>
    <n v="10"/>
    <n v="100"/>
    <s v="No"/>
    <s v="No"/>
    <s v="NA"/>
    <s v="NA"/>
    <s v="No"/>
    <s v="No"/>
    <s v="NA"/>
    <s v="NA"/>
    <s v="No"/>
    <s v="No"/>
    <s v="NA"/>
    <s v="NA"/>
    <s v="No"/>
    <n v="690"/>
    <n v="0"/>
    <s v="NA"/>
    <n v="27385.75"/>
    <n v="5.0454739999999996"/>
    <n v="0"/>
    <n v="100"/>
    <n v="0"/>
    <n v="0"/>
    <n v="0"/>
    <n v="0"/>
    <n v="0"/>
    <n v="0"/>
    <n v="0"/>
    <n v="0"/>
    <n v="0"/>
    <n v="0"/>
    <n v="0"/>
    <n v="1381.741"/>
    <n v="0"/>
    <n v="100"/>
    <n v="0"/>
    <s v="S"/>
    <n v="0"/>
    <s v="Unknown"/>
    <n v="100"/>
    <n v="0"/>
    <n v="0"/>
    <n v="0"/>
    <n v="100"/>
    <n v="0"/>
    <n v="0"/>
    <n v="0"/>
    <n v="0"/>
    <n v="32000"/>
    <n v="0"/>
    <n v="100"/>
    <n v="0"/>
    <n v="0"/>
    <b v="0"/>
    <n v="0"/>
    <n v="0"/>
    <n v="0"/>
    <n v="0"/>
    <n v="100"/>
    <n v="1.400388"/>
    <n v="1.400388"/>
    <s v="NA"/>
    <n v="0.15678900000000001"/>
    <n v="0.19156999999999999"/>
    <n v="45980.34"/>
    <s v="NA"/>
    <n v="5148"/>
    <n v="6290"/>
    <n v="15.261620000000001"/>
    <n v="19.272570000000002"/>
    <s v="Y"/>
    <n v="5"/>
    <n v="0"/>
    <n v="0"/>
    <n v="0"/>
    <n v="77.083209999999994"/>
    <n v="75.182299999999998"/>
    <n v="92.673320000000004"/>
    <n v="0"/>
    <n v="0"/>
    <n v="0"/>
    <n v="2.1239949999999999"/>
    <n v="3.2067809999999999"/>
    <n v="1.420523"/>
    <n v="0"/>
    <n v="0"/>
    <n v="0"/>
    <n v="0"/>
    <n v="0"/>
    <n v="0"/>
    <n v="0"/>
    <n v="0"/>
    <n v="0"/>
    <n v="20.7928"/>
    <n v="21.610910000000001"/>
    <n v="5.9061560000000002"/>
    <n v="0"/>
    <n v="0"/>
    <n v="0"/>
    <n v="0"/>
    <n v="0"/>
    <n v="0"/>
    <n v="100"/>
    <n v="100"/>
    <n v="100"/>
    <n v="0"/>
    <n v="0"/>
    <n v="0"/>
    <n v="100"/>
    <n v="100"/>
    <n v="100"/>
    <n v="0"/>
    <n v="0"/>
    <n v="0"/>
    <n v="0"/>
    <n v="0"/>
    <n v="0"/>
    <n v="0"/>
    <n v="0"/>
    <n v="0"/>
    <n v="0"/>
    <n v="0"/>
    <n v="0"/>
    <n v="100"/>
    <n v="100"/>
    <n v="100"/>
    <n v="0"/>
    <n v="0"/>
    <n v="0"/>
    <s v="NA"/>
    <s v="NA"/>
    <s v="NA"/>
    <s v="NA"/>
    <s v="NA"/>
    <s v="NA"/>
    <n v="0"/>
    <n v="0"/>
    <n v="0"/>
    <n v="89.623289999999997"/>
    <n v="92.3994"/>
    <n v="89.623289999999997"/>
    <n v="10.376709999999999"/>
    <n v="7.6006049999999998"/>
    <n v="10.376709999999999"/>
    <n v="0"/>
    <n v="0"/>
    <n v="0"/>
    <s v="NA"/>
    <s v="NA"/>
    <s v="NA"/>
    <s v="NA"/>
    <s v="NA"/>
    <s v="NA"/>
    <s v="NA"/>
    <s v="NA"/>
    <s v="NA"/>
    <s v="NA"/>
    <s v="NA"/>
    <s v="NA"/>
    <n v="0"/>
    <n v="0"/>
    <n v="0"/>
    <n v="77.083209999999994"/>
    <n v="75.182299999999998"/>
    <n v="92.673320000000004"/>
    <n v="2.1239949999999999"/>
    <n v="3.2067809999999999"/>
    <n v="1.420523"/>
    <n v="20.7928"/>
    <n v="21.610910000000001"/>
    <n v="5.9061560000000002"/>
    <n v="0"/>
    <n v="0"/>
    <n v="0"/>
    <s v="NA"/>
    <s v="NA"/>
    <s v="NA"/>
    <s v="NA"/>
    <s v="NA"/>
    <s v="NA"/>
    <s v="NA"/>
    <s v="NA"/>
    <s v="NA"/>
    <s v="NA"/>
    <s v="NA"/>
    <s v="NA"/>
    <s v="NA"/>
    <s v="NA"/>
    <s v="NA"/>
    <b v="0"/>
    <n v="0"/>
    <b v="0"/>
    <n v="0"/>
    <b v="0"/>
    <n v="0"/>
    <b v="0"/>
    <n v="0"/>
    <b v="1"/>
    <n v="100"/>
    <b v="0"/>
    <n v="0"/>
    <b v="0"/>
    <n v="0"/>
    <b v="0"/>
    <n v="0"/>
    <n v="70.826710000000006"/>
    <n v="71.428569999999993"/>
    <n v="67.781559999999999"/>
    <n v="29.173290000000001"/>
    <n v="28.571429999999999"/>
    <n v="32.218440000000001"/>
    <n v="0"/>
    <n v="0"/>
    <n v="0"/>
    <n v="0"/>
    <n v="0"/>
    <n v="0"/>
    <n v="0"/>
    <n v="0"/>
    <n v="0"/>
    <n v="0"/>
    <n v="0"/>
    <n v="0"/>
    <n v="0"/>
    <n v="0"/>
    <n v="0"/>
    <n v="0"/>
    <n v="0"/>
    <n v="0"/>
    <n v="0"/>
    <n v="0"/>
    <n v="0"/>
    <n v="87.281400000000005"/>
    <n v="77.142859999999999"/>
    <n v="96.391959999999997"/>
    <n v="0"/>
    <n v="0"/>
    <n v="0"/>
    <n v="12.7186"/>
    <n v="22.857140000000001"/>
    <n v="3.6080410000000001"/>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10-19 Years"/>
    <s v="Furnace"/>
    <s v="Natural Gas"/>
    <s v="None"/>
    <s v="NA"/>
    <s v="NA"/>
    <s v="NA"/>
    <s v="NA"/>
    <s v="NA"/>
    <s v="NA"/>
    <s v="NA"/>
    <s v="NA"/>
    <s v="NA"/>
    <s v="DX - Air"/>
    <s v="10-19 Years"/>
    <s v="Evaporative"/>
    <s v="NA"/>
    <s v="NA"/>
    <s v="NA"/>
    <s v="NA"/>
    <s v="NA"/>
    <s v="NA"/>
    <s v="NA"/>
    <s v="NA"/>
    <b v="0"/>
    <b v="0"/>
    <b v="0"/>
    <b v="0"/>
    <b v="1"/>
    <b v="1"/>
    <b v="0"/>
    <b v="0"/>
    <b v="0"/>
    <b v="0"/>
    <b v="0"/>
    <n v="154"/>
    <n v="2"/>
    <n v="2"/>
    <n v="100"/>
    <n v="0"/>
    <n v="0"/>
    <n v="0"/>
    <n v="0"/>
    <n v="0"/>
    <n v="100"/>
    <n v="0"/>
    <n v="66.666669999999996"/>
    <n v="33.333329999999997"/>
    <n v="0"/>
    <s v="Non-VSD"/>
    <s v="No"/>
    <s v="None"/>
    <s v="Air-cooled with Pre-cooler"/>
    <s v="No"/>
    <s v="Shaded Pole"/>
    <b v="1"/>
    <n v="532"/>
    <n v="31.203009999999999"/>
    <s v="T8"/>
    <b v="1"/>
    <n v="700"/>
    <s v="INC"/>
    <b v="1"/>
    <n v="390"/>
    <n v="100"/>
    <s v="LED"/>
    <n v="0"/>
    <n v="0"/>
    <s v="NA"/>
    <n v="2"/>
    <n v="10"/>
    <n v="9"/>
    <n v="2"/>
    <b v="0"/>
    <b v="0"/>
    <b v="0"/>
    <b v="0"/>
    <b v="0"/>
    <b v="1"/>
    <n v="1600"/>
    <s v="N"/>
    <s v="E"/>
    <s v="N"/>
    <s v="N"/>
    <s v="N"/>
    <s v="G"/>
    <s v="N"/>
    <n v="1"/>
    <n v="1"/>
    <n v="1"/>
    <s v="NA"/>
    <s v="NA"/>
    <s v="NA"/>
    <s v="NA"/>
    <s v="NA"/>
    <n v="0"/>
    <n v="0"/>
    <n v="0"/>
    <x v="1"/>
    <s v="NA"/>
    <s v="NA"/>
    <n v="0"/>
    <n v="0"/>
    <n v="0"/>
    <s v="NA"/>
    <s v="NA"/>
    <s v="NA"/>
    <s v="NA"/>
    <s v="NA"/>
    <s v="NA"/>
    <n v="8"/>
    <n v="0"/>
    <n v="0"/>
    <n v="0"/>
    <n v="0"/>
    <n v="0"/>
    <n v="0"/>
    <n v="0"/>
    <s v="NA"/>
    <s v="NA"/>
    <n v="75.073359999999994"/>
    <n v="24.31644"/>
    <s v="model"/>
    <n v="2464959"/>
    <n v="798406"/>
    <s v="NA"/>
    <s v="NA"/>
    <s v="NA"/>
    <s v="NA"/>
    <s v="NA"/>
    <s v="NA"/>
    <s v="NA"/>
    <s v="NA"/>
    <s v="NA"/>
    <s v="NA"/>
    <s v="NA"/>
    <s v="NA"/>
    <s v="NA"/>
    <s v="NA"/>
    <s v="NA"/>
    <s v="NA"/>
    <s v="NA"/>
    <s v="NA"/>
    <s v="NA"/>
    <s v="NA"/>
    <s v="NA"/>
    <s v="NA"/>
    <s v="NA"/>
    <s v="NA"/>
    <n v="0.635903"/>
    <n v="0.21587300000000001"/>
    <s v="model"/>
    <n v="20879.23"/>
    <n v="7087.97"/>
    <s v="NA"/>
    <s v="NA"/>
    <s v="NA"/>
    <s v="NA"/>
    <s v="NA"/>
    <s v="NA"/>
    <s v="NA"/>
    <s v="NA"/>
    <s v="NA"/>
    <s v="NA"/>
    <s v="NA"/>
    <s v="NA"/>
    <s v="NA"/>
    <s v="NA"/>
    <s v="NA"/>
    <s v="NA"/>
    <s v="NA"/>
    <s v="NA"/>
    <s v="NA"/>
    <s v="NA"/>
    <s v="NA"/>
    <s v="NA"/>
    <s v="NA"/>
    <s v="NA"/>
  </r>
  <r>
    <x v="537"/>
    <x v="3"/>
    <s v="core"/>
    <x v="9"/>
    <x v="0"/>
    <s v="All Sizes"/>
    <s v="rural"/>
    <n v="39"/>
    <n v="852.57399999999996"/>
    <n v="5241625"/>
    <n v="5241625"/>
    <n v="5241625"/>
    <n v="1976"/>
    <n v="1976"/>
    <s v="Pre-1980"/>
    <s v="F"/>
    <m/>
    <s v="Warehouse, Distribution"/>
    <m/>
    <s v="Warehouse"/>
    <s v="Warehouse and Storage"/>
    <s v="Warehouse"/>
    <b v="0"/>
    <s v="Warehouse - High Bay"/>
    <n v="52"/>
    <s v="Storage - Low Bay"/>
    <n v="36"/>
    <s v="Dining"/>
    <n v="12"/>
    <n v="0"/>
    <n v="0"/>
    <n v="0"/>
    <n v="6148"/>
    <n v="6148"/>
    <n v="0"/>
    <x v="0"/>
    <n v="100"/>
    <n v="0"/>
    <n v="0"/>
    <n v="100"/>
    <n v="0"/>
    <n v="0"/>
    <n v="0"/>
    <n v="1"/>
    <n v="0"/>
    <n v="0"/>
    <s v="S"/>
    <n v="0"/>
    <n v="7744"/>
    <n v="257"/>
    <s v="6000-8000 HDD"/>
    <n v="100"/>
    <n v="0"/>
    <n v="0"/>
    <s v="No"/>
    <n v="42.5"/>
    <n v="42.5"/>
    <n v="42.5"/>
    <n v="42.5"/>
    <n v="0"/>
    <n v="0"/>
    <n v="0"/>
    <s v="40-49 Hrs/Wk"/>
    <n v="52"/>
    <b v="1"/>
    <b v="1"/>
    <b v="0"/>
    <b v="0"/>
    <b v="0"/>
    <b v="0"/>
    <b v="0"/>
    <b v="0"/>
    <b v="0"/>
    <s v="NA"/>
    <s v="NA"/>
    <s v="NA"/>
    <s v="NA"/>
    <s v="Yes"/>
    <n v="3"/>
    <n v="0"/>
    <s v="No"/>
    <s v="Yes"/>
    <n v="3"/>
    <n v="0"/>
    <s v="No"/>
    <s v="Yes"/>
    <n v="3"/>
    <n v="0"/>
    <s v="No"/>
    <s v="No"/>
    <s v="NA"/>
    <s v="NA"/>
    <s v="No"/>
    <s v="No"/>
    <s v="NA"/>
    <s v="NA"/>
    <s v="No"/>
    <s v="No"/>
    <s v="NA"/>
    <s v="NA"/>
    <s v="No"/>
    <s v="No"/>
    <s v="NA"/>
    <s v="NA"/>
    <s v="No"/>
    <s v="No"/>
    <s v="NA"/>
    <s v="NA"/>
    <s v="No"/>
    <n v="312"/>
    <n v="0"/>
    <n v="15"/>
    <n v="4680"/>
    <n v="10"/>
    <n v="0"/>
    <n v="0"/>
    <n v="0"/>
    <n v="0"/>
    <n v="100"/>
    <n v="0"/>
    <n v="0"/>
    <n v="0"/>
    <n v="100"/>
    <n v="0"/>
    <n v="0"/>
    <n v="0"/>
    <n v="0"/>
    <n v="468"/>
    <n v="0"/>
    <n v="100"/>
    <n v="0"/>
    <s v="P"/>
    <n v="20"/>
    <s v="Age of Building"/>
    <n v="100"/>
    <n v="0"/>
    <n v="0"/>
    <n v="0"/>
    <n v="0"/>
    <n v="0"/>
    <n v="0"/>
    <n v="0"/>
    <n v="100"/>
    <n v="6148"/>
    <n v="0"/>
    <n v="100"/>
    <n v="0"/>
    <n v="0"/>
    <b v="0"/>
    <n v="0"/>
    <n v="100"/>
    <n v="0"/>
    <n v="0"/>
    <n v="0"/>
    <n v="1.0907610000000001"/>
    <n v="1.0907610000000001"/>
    <s v="NA"/>
    <n v="0"/>
    <n v="0"/>
    <n v="6706"/>
    <s v="NA"/>
    <n v="0"/>
    <n v="0"/>
    <n v="9.6858819999999994"/>
    <n v="13.247400000000001"/>
    <s v="N"/>
    <s v="NA"/>
    <n v="0"/>
    <n v="0"/>
    <n v="0"/>
    <n v="34.023560000000003"/>
    <n v="35.376669999999997"/>
    <n v="41.573799999999999"/>
    <n v="41.556939999999997"/>
    <n v="33.612389999999998"/>
    <n v="50.778939999999999"/>
    <n v="1.5279849999999999"/>
    <n v="7.1989239999999999"/>
    <n v="1.0386249999999999"/>
    <n v="0"/>
    <n v="0"/>
    <n v="0"/>
    <n v="0"/>
    <n v="0"/>
    <n v="0"/>
    <n v="0"/>
    <n v="0"/>
    <n v="0"/>
    <n v="22.89152"/>
    <n v="23.812010000000001"/>
    <n v="6.6086349999999996"/>
    <n v="0"/>
    <n v="0"/>
    <n v="0"/>
    <n v="0"/>
    <n v="0"/>
    <n v="0"/>
    <n v="100"/>
    <n v="100"/>
    <n v="100"/>
    <n v="100"/>
    <n v="100"/>
    <n v="100"/>
    <n v="0"/>
    <n v="0"/>
    <n v="0"/>
    <n v="0"/>
    <n v="0"/>
    <n v="0"/>
    <n v="100"/>
    <n v="100"/>
    <n v="100"/>
    <n v="0"/>
    <n v="0"/>
    <n v="0"/>
    <n v="0"/>
    <n v="0"/>
    <n v="0"/>
    <n v="0"/>
    <n v="0"/>
    <n v="0"/>
    <n v="0"/>
    <n v="0"/>
    <n v="0"/>
    <s v="NA"/>
    <s v="NA"/>
    <s v="NA"/>
    <s v="NA"/>
    <s v="NA"/>
    <s v="NA"/>
    <n v="0"/>
    <n v="0"/>
    <n v="0"/>
    <n v="53.55565"/>
    <n v="57.736539999999998"/>
    <n v="53.55565"/>
    <n v="46.44435"/>
    <n v="42.263460000000002"/>
    <n v="46.44435"/>
    <n v="0"/>
    <n v="0"/>
    <n v="0"/>
    <n v="0"/>
    <n v="0"/>
    <n v="0"/>
    <n v="100"/>
    <n v="100"/>
    <n v="100"/>
    <n v="0"/>
    <n v="0"/>
    <n v="0"/>
    <n v="0"/>
    <n v="0"/>
    <n v="0"/>
    <n v="0"/>
    <n v="0"/>
    <n v="0"/>
    <n v="75.580489999999998"/>
    <n v="68.989059999999995"/>
    <n v="92.352739999999997"/>
    <n v="0"/>
    <n v="0"/>
    <n v="0"/>
    <n v="0"/>
    <n v="0"/>
    <n v="0"/>
    <n v="24.419509999999999"/>
    <n v="31.010940000000002"/>
    <n v="7.6472610000000003"/>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0-4 Years"/>
    <s v="Furnace"/>
    <s v="Natural Gas"/>
    <s v="None"/>
    <s v="5-9 Years"/>
    <s v="NA"/>
    <s v="NA"/>
    <s v="NA"/>
    <s v="NA"/>
    <s v="NA"/>
    <s v="NA"/>
    <s v="NA"/>
    <s v="NA"/>
    <s v="DX - Air"/>
    <s v="5-9 Years"/>
    <s v="DX - Air"/>
    <s v="5-9 Years"/>
    <s v="NA"/>
    <s v="NA"/>
    <s v="NA"/>
    <s v="NA"/>
    <s v="NA"/>
    <s v="NA"/>
    <s v="NA"/>
    <b v="0"/>
    <b v="0"/>
    <b v="0"/>
    <b v="0"/>
    <b v="1"/>
    <b v="0"/>
    <b v="0"/>
    <b v="1"/>
    <b v="1"/>
    <b v="0"/>
    <b v="0"/>
    <n v="32"/>
    <n v="10"/>
    <n v="10"/>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2"/>
    <n v="0"/>
    <n v="3"/>
    <n v="0"/>
    <n v="0"/>
    <n v="0"/>
    <n v="0"/>
    <n v="0"/>
    <n v="2.833529"/>
    <n v="2.8398059999999998"/>
    <s v="actual"/>
    <n v="17420.54"/>
    <n v="17459.13"/>
    <n v="1527.646"/>
    <n v="1431.586"/>
    <n v="1490.241"/>
    <n v="1425.828"/>
    <n v="1360.298"/>
    <n v="1375.9190000000001"/>
    <n v="1482.3340000000001"/>
    <n v="1417.318"/>
    <n v="1385.085"/>
    <n v="1495.252"/>
    <n v="1622.71"/>
    <n v="1406.32"/>
    <n v="1616.3989999999999"/>
    <n v="1426.7190000000001"/>
    <n v="1530.3520000000001"/>
    <n v="1416.556"/>
    <n v="1402.2460000000001"/>
    <n v="1336.35"/>
    <n v="1410.0160000000001"/>
    <n v="1421.59"/>
    <n v="1358.819"/>
    <n v="1446.4390000000001"/>
    <n v="1493.1210000000001"/>
    <n v="1600.5170000000001"/>
    <n v="0.201431"/>
    <n v="2.5077310000000002"/>
    <s v="model"/>
    <n v="1238.4010000000001"/>
    <n v="15417.53"/>
    <s v="NA"/>
    <s v="NA"/>
    <s v="NA"/>
    <s v="NA"/>
    <s v="NA"/>
    <s v="NA"/>
    <s v="NA"/>
    <s v="NA"/>
    <s v="NA"/>
    <s v="NA"/>
    <s v="NA"/>
    <s v="NA"/>
    <s v="NA"/>
    <s v="NA"/>
    <s v="NA"/>
    <s v="NA"/>
    <s v="NA"/>
    <s v="NA"/>
    <s v="NA"/>
    <s v="NA"/>
    <s v="NA"/>
    <s v="NA"/>
    <s v="NA"/>
    <s v="NA"/>
  </r>
  <r>
    <x v="538"/>
    <x v="0"/>
    <s v="core"/>
    <x v="4"/>
    <x v="1"/>
    <s v="&lt;20,001"/>
    <s v="rural"/>
    <n v="72"/>
    <n v="335.47109999999998"/>
    <n v="2297977"/>
    <n v="2297977"/>
    <n v="2297977"/>
    <s v="NA"/>
    <n v="2005"/>
    <s v="2004-2013"/>
    <s v="F"/>
    <m/>
    <s v="Pool"/>
    <m/>
    <s v="Other"/>
    <s v="Public Assembly"/>
    <s v="Other"/>
    <b v="0"/>
    <s v="Assembly / Recreation"/>
    <n v="33"/>
    <s v="Other"/>
    <n v="17"/>
    <s v="NA"/>
    <n v="0"/>
    <n v="50"/>
    <n v="0"/>
    <n v="0"/>
    <n v="6850"/>
    <n v="6850"/>
    <n v="0"/>
    <x v="0"/>
    <n v="100"/>
    <n v="0"/>
    <n v="83"/>
    <n v="100"/>
    <n v="90.710380000000001"/>
    <n v="0"/>
    <n v="0"/>
    <n v="1"/>
    <n v="0"/>
    <n v="66"/>
    <s v="S"/>
    <n v="0"/>
    <n v="4715"/>
    <n v="247"/>
    <s v="&lt; 6000 HDD"/>
    <n v="100"/>
    <n v="0"/>
    <n v="0"/>
    <s v="No"/>
    <n v="53.635770000000001"/>
    <n v="53.635770000000001"/>
    <n v="168"/>
    <n v="53.635770000000001"/>
    <n v="0.62288500000000002"/>
    <n v="0.62288500000000002"/>
    <n v="0"/>
    <s v="50-59 Hrs/Wk"/>
    <n v="34.61"/>
    <b v="1"/>
    <b v="1"/>
    <b v="0"/>
    <b v="0"/>
    <b v="0"/>
    <b v="0"/>
    <b v="0"/>
    <b v="0"/>
    <b v="0"/>
    <s v="NA"/>
    <s v="NA"/>
    <s v="NA"/>
    <s v="NA"/>
    <s v="No"/>
    <s v="NA"/>
    <s v="NA"/>
    <s v="No"/>
    <s v="No"/>
    <s v="NA"/>
    <s v="NA"/>
    <s v="No"/>
    <s v="No"/>
    <s v="NA"/>
    <s v="NA"/>
    <s v="No"/>
    <s v="Yes"/>
    <n v="8"/>
    <n v="100"/>
    <s v="No"/>
    <s v="Yes"/>
    <n v="8"/>
    <n v="100"/>
    <s v="No"/>
    <s v="No"/>
    <s v="NA"/>
    <s v="NA"/>
    <s v="No"/>
    <s v="No"/>
    <s v="NA"/>
    <s v="NA"/>
    <s v="No"/>
    <s v="No"/>
    <s v="NA"/>
    <s v="NA"/>
    <s v="No"/>
    <n v="380"/>
    <n v="0"/>
    <n v="9"/>
    <n v="3420"/>
    <n v="5"/>
    <n v="63.5"/>
    <n v="36.5"/>
    <n v="0"/>
    <n v="0"/>
    <n v="0"/>
    <n v="0"/>
    <n v="0"/>
    <n v="0"/>
    <n v="0"/>
    <n v="63.5"/>
    <n v="36.5"/>
    <n v="0"/>
    <n v="0"/>
    <n v="171"/>
    <n v="0"/>
    <n v="100"/>
    <n v="0"/>
    <s v="P"/>
    <n v="0"/>
    <s v="Age of Building"/>
    <n v="100"/>
    <n v="0"/>
    <n v="0"/>
    <n v="0"/>
    <n v="100"/>
    <n v="0"/>
    <n v="0"/>
    <n v="0"/>
    <n v="0"/>
    <n v="8201.4549999999999"/>
    <n v="0"/>
    <n v="0"/>
    <n v="100"/>
    <n v="0"/>
    <b v="0"/>
    <n v="0"/>
    <n v="100"/>
    <n v="0"/>
    <n v="0"/>
    <n v="0"/>
    <n v="1.372957"/>
    <n v="1.372957"/>
    <s v="NA"/>
    <n v="0"/>
    <n v="3.38415"/>
    <n v="9404.7559999999994"/>
    <s v="NA"/>
    <n v="0"/>
    <n v="23181.43"/>
    <n v="9.3615349999999999"/>
    <n v="10.122059999999999"/>
    <s v="Y"/>
    <n v="100"/>
    <n v="48.106380000000001"/>
    <n v="24.09854"/>
    <n v="48.105739999999997"/>
    <n v="51.84122"/>
    <n v="74.950749999999999"/>
    <n v="51.840519999999998"/>
    <n v="0"/>
    <n v="0"/>
    <n v="0"/>
    <n v="0"/>
    <n v="0"/>
    <n v="0"/>
    <n v="0"/>
    <n v="0"/>
    <n v="0"/>
    <n v="0"/>
    <n v="0"/>
    <n v="0"/>
    <n v="5.2400000000000002E-2"/>
    <n v="0.950708"/>
    <n v="5.3741999999999998E-2"/>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9.947599999999994"/>
    <n v="99.049289999999999"/>
    <n v="99.946259999999995"/>
    <n v="0"/>
    <n v="0"/>
    <n v="0"/>
    <n v="0"/>
    <n v="0"/>
    <n v="0"/>
    <n v="5.2400000000000002E-2"/>
    <n v="0.950708"/>
    <n v="5.3741999999999998E-2"/>
    <s v="NA"/>
    <s v="NA"/>
    <s v="NA"/>
    <s v="NA"/>
    <s v="NA"/>
    <s v="NA"/>
    <s v="NA"/>
    <s v="NA"/>
    <s v="NA"/>
    <s v="NA"/>
    <s v="NA"/>
    <s v="NA"/>
    <s v="NA"/>
    <s v="NA"/>
    <s v="NA"/>
    <b v="0"/>
    <n v="0"/>
    <b v="0"/>
    <n v="0"/>
    <b v="0"/>
    <n v="0"/>
    <b v="0"/>
    <n v="0"/>
    <b v="1"/>
    <n v="100"/>
    <b v="0"/>
    <n v="0"/>
    <b v="0"/>
    <n v="0"/>
    <b v="0"/>
    <n v="0"/>
    <n v="12.798909999999999"/>
    <n v="25"/>
    <n v="12.815670000000001"/>
    <n v="86.730890000000002"/>
    <n v="50"/>
    <n v="86.844470000000001"/>
    <n v="0"/>
    <n v="0"/>
    <n v="0"/>
    <n v="0.47020400000000001"/>
    <n v="25"/>
    <n v="0.33985799999999999"/>
    <n v="0"/>
    <n v="0"/>
    <n v="0"/>
    <n v="0"/>
    <n v="0"/>
    <n v="0"/>
    <n v="0"/>
    <n v="0"/>
    <n v="0"/>
    <n v="0.36235899999999999"/>
    <n v="11.11111"/>
    <n v="0.219444"/>
    <n v="0"/>
    <n v="0"/>
    <n v="0"/>
    <n v="99.529799999999994"/>
    <n v="75"/>
    <n v="99.660139999999998"/>
    <n v="0.107845"/>
    <n v="13.88889"/>
    <n v="0.12041499999999999"/>
    <n v="0"/>
    <n v="0"/>
    <n v="0"/>
    <n v="0"/>
    <n v="0"/>
    <n v="0"/>
    <b v="0"/>
    <n v="0"/>
    <b v="1"/>
    <n v="96.290130000000005"/>
    <b v="0"/>
    <n v="0"/>
    <b v="0"/>
    <n v="0"/>
    <b v="1"/>
    <n v="3.709867"/>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19.879519999999999"/>
    <n v="80.120480000000001"/>
    <s v="Furnace"/>
    <s v="Natural Gas"/>
    <s v="None"/>
    <s v="5-9 Years"/>
    <s v="Furnace"/>
    <s v="Natural Gas"/>
    <s v="None"/>
    <s v="5-9 Years"/>
    <n v="1"/>
    <s v="Natural Gas"/>
    <s v="NA"/>
    <n v="8"/>
    <n v="8"/>
    <s v="P"/>
    <s v="N"/>
    <s v="N"/>
    <s v="DX - Air"/>
    <s v="5-9 Years"/>
    <s v="None"/>
    <s v="NA"/>
    <s v="NA"/>
    <s v="NA"/>
    <s v="NA"/>
    <s v="NA"/>
    <s v="NA"/>
    <s v="NA"/>
    <s v="NA"/>
    <b v="0"/>
    <b v="0"/>
    <b v="0"/>
    <b v="0"/>
    <b v="1"/>
    <b v="0"/>
    <b v="0"/>
    <b v="0"/>
    <b v="0"/>
    <b v="1"/>
    <b v="1"/>
    <n v="208.53"/>
    <n v="8.1227160000000005"/>
    <n v="11"/>
    <n v="95.909459999999996"/>
    <n v="0"/>
    <n v="0"/>
    <n v="4.0905389999999997"/>
    <n v="0"/>
    <n v="4.0905389999999997"/>
    <n v="95.909459999999996"/>
    <n v="0"/>
    <s v="NA"/>
    <s v="NA"/>
    <s v="NA"/>
    <s v="NA"/>
    <s v="NA"/>
    <s v="NA"/>
    <s v="NA"/>
    <s v="NA"/>
    <s v="NA"/>
    <s v="NA"/>
    <s v="NA"/>
    <s v="NA"/>
    <s v="NA"/>
    <s v="NA"/>
    <s v="NA"/>
    <s v="NA"/>
    <s v="NA"/>
    <s v="NA"/>
    <s v="NA"/>
    <s v="NA"/>
    <n v="1"/>
    <n v="0"/>
    <n v="0"/>
    <n v="0"/>
    <n v="0"/>
    <n v="0"/>
    <n v="0"/>
    <b v="0"/>
    <b v="0"/>
    <b v="0"/>
    <b v="0"/>
    <b v="0"/>
    <b v="0"/>
    <n v="0"/>
    <s v="NA"/>
    <s v="NA"/>
    <s v="NA"/>
    <s v="NA"/>
    <s v="NA"/>
    <s v="NA"/>
    <s v="NA"/>
    <s v="NA"/>
    <s v="NA"/>
    <s v="NA"/>
    <b v="0"/>
    <s v="N"/>
    <n v="0"/>
    <n v="0"/>
    <n v="0"/>
    <n v="0"/>
    <n v="0"/>
    <n v="0"/>
    <x v="0"/>
    <n v="0"/>
    <s v="N"/>
    <n v="0"/>
    <n v="0"/>
    <n v="0"/>
    <b v="0"/>
    <b v="1"/>
    <s v="Natural Gas"/>
    <b v="0"/>
    <b v="0"/>
    <s v="None"/>
    <n v="0"/>
    <n v="0"/>
    <n v="0"/>
    <n v="0"/>
    <n v="0"/>
    <n v="0"/>
    <n v="0"/>
    <n v="0"/>
    <n v="0"/>
    <n v="0"/>
    <n v="20.464749999999999"/>
    <n v="19.435300000000002"/>
    <s v="actual"/>
    <n v="140183.5"/>
    <n v="133131.79999999999"/>
    <n v="7542.857"/>
    <n v="7888.8670000000002"/>
    <n v="5751.7240000000002"/>
    <n v="7979.4089999999997"/>
    <n v="11186.23"/>
    <n v="19562.63"/>
    <n v="23098.94"/>
    <n v="22931.15"/>
    <n v="9591.9750000000004"/>
    <n v="8666.2070000000003"/>
    <n v="8690.9089999999997"/>
    <n v="7292.62"/>
    <n v="8213.9419999999991"/>
    <n v="7419.0439999999999"/>
    <n v="8213.9419999999991"/>
    <n v="7948.9759999999997"/>
    <n v="8656.2810000000009"/>
    <n v="11192.8"/>
    <n v="21631.56"/>
    <n v="21926.45"/>
    <n v="13551.94"/>
    <n v="8213.9419999999991"/>
    <n v="7948.9759999999997"/>
    <n v="8213.9419999999991"/>
    <n v="1.5094460000000001"/>
    <n v="3.5992649999999999"/>
    <s v="actual"/>
    <n v="10339.700000000001"/>
    <n v="24654.959999999999"/>
    <n v="260.79410000000001"/>
    <n v="168.65520000000001"/>
    <n v="89.655169999999998"/>
    <n v="30.332509999999999"/>
    <n v="558.35709999999995"/>
    <n v="2197.2730000000001"/>
    <n v="3157.7959999999998"/>
    <n v="2502.1309999999999"/>
    <n v="812.38620000000003"/>
    <n v="28.413789999999999"/>
    <n v="233.88239999999999"/>
    <n v="300.02670000000001"/>
    <n v="2093.9830000000002"/>
    <n v="1891.34"/>
    <n v="2093.9830000000002"/>
    <n v="2026.4349999999999"/>
    <n v="2093.9830000000002"/>
    <n v="2026.4349999999999"/>
    <n v="2093.9830000000002"/>
    <n v="2093.9830000000002"/>
    <n v="2026.4349999999999"/>
    <n v="2093.9830000000002"/>
    <n v="2026.4349999999999"/>
    <n v="2093.9830000000002"/>
  </r>
  <r>
    <x v="539"/>
    <x v="2"/>
    <s v="core"/>
    <x v="4"/>
    <x v="0"/>
    <s v="100,001+"/>
    <s v="urban"/>
    <n v="71"/>
    <n v="14.48049"/>
    <n v="5285379"/>
    <n v="5051027"/>
    <n v="5051027"/>
    <n v="1930"/>
    <n v="1930"/>
    <s v="Pre-1980"/>
    <s v="F"/>
    <m/>
    <s v="Gym, Exercise"/>
    <m/>
    <s v="Other"/>
    <s v="Public Assembly"/>
    <s v="Other"/>
    <b v="1"/>
    <s v="Assembly / Recreation"/>
    <n v="84.245279999999994"/>
    <s v="Dining"/>
    <n v="11.32075"/>
    <s v="Other"/>
    <n v="4.4339620000000002"/>
    <n v="0"/>
    <n v="0"/>
    <n v="0"/>
    <n v="365000"/>
    <n v="365000"/>
    <n v="0"/>
    <x v="3"/>
    <n v="95.566040000000001"/>
    <n v="0"/>
    <n v="100"/>
    <n v="95.566040000000001"/>
    <n v="100"/>
    <n v="0"/>
    <n v="4.4339620000000002"/>
    <n v="21"/>
    <n v="2"/>
    <n v="0"/>
    <s v="S"/>
    <n v="0"/>
    <n v="4615"/>
    <n v="192"/>
    <s v="&lt; 6000 HDD"/>
    <n v="100"/>
    <n v="0"/>
    <n v="0"/>
    <s v="Yes"/>
    <n v="112"/>
    <n v="112"/>
    <n v="112"/>
    <n v="112"/>
    <n v="1"/>
    <n v="1"/>
    <n v="0"/>
    <s v="80-119 Hrs/Wk"/>
    <n v="52"/>
    <b v="1"/>
    <b v="1"/>
    <b v="0"/>
    <b v="0"/>
    <b v="0"/>
    <b v="0"/>
    <b v="0"/>
    <b v="1"/>
    <b v="0"/>
    <s v="NA"/>
    <s v="NA"/>
    <s v="NA"/>
    <s v="NA"/>
    <s v="Yes"/>
    <n v="3"/>
    <n v="85"/>
    <s v="No"/>
    <s v="Yes"/>
    <n v="3"/>
    <n v="85"/>
    <s v="No"/>
    <s v="No"/>
    <s v="NA"/>
    <s v="NA"/>
    <s v="No"/>
    <s v="Yes"/>
    <n v="1"/>
    <n v="100"/>
    <s v="No"/>
    <s v="Yes"/>
    <n v="1"/>
    <n v="100"/>
    <s v="No"/>
    <s v="No"/>
    <s v="NA"/>
    <s v="NA"/>
    <s v="Unknown"/>
    <s v="No"/>
    <s v="NA"/>
    <s v="NA"/>
    <s v="No"/>
    <s v="Yes"/>
    <n v="1"/>
    <n v="20"/>
    <s v="No"/>
    <n v="600"/>
    <n v="400"/>
    <n v="9"/>
    <n v="77400"/>
    <n v="20"/>
    <n v="50"/>
    <n v="0"/>
    <n v="50"/>
    <n v="0"/>
    <n v="0"/>
    <n v="0"/>
    <n v="0"/>
    <n v="0"/>
    <n v="50"/>
    <n v="50"/>
    <n v="0"/>
    <n v="0"/>
    <n v="0"/>
    <n v="15480"/>
    <n v="0"/>
    <n v="100"/>
    <n v="0"/>
    <s v="P"/>
    <n v="25"/>
    <s v="30+ years"/>
    <n v="100"/>
    <n v="0"/>
    <n v="0"/>
    <n v="0"/>
    <n v="0"/>
    <n v="0"/>
    <n v="0"/>
    <n v="0"/>
    <n v="100"/>
    <n v="10000"/>
    <n v="100"/>
    <n v="0"/>
    <n v="0"/>
    <n v="0"/>
    <b v="0"/>
    <n v="0"/>
    <n v="4.4339620000000002"/>
    <n v="0"/>
    <n v="0"/>
    <n v="95.566040000000001"/>
    <n v="1.026562"/>
    <n v="1.026562"/>
    <s v="NA"/>
    <n v="2.1900000000000001E-4"/>
    <n v="2.2409999999999999E-3"/>
    <n v="374695.2"/>
    <s v="NA"/>
    <n v="80"/>
    <n v="818"/>
    <n v="13.9415"/>
    <n v="14.9488"/>
    <s v="Y"/>
    <n v="50"/>
    <n v="0"/>
    <n v="0"/>
    <n v="0"/>
    <n v="85.708370000000002"/>
    <n v="60.128360000000001"/>
    <n v="92.861459999999994"/>
    <n v="0"/>
    <n v="0"/>
    <n v="0"/>
    <n v="4.3817440000000003"/>
    <n v="8.3628769999999992"/>
    <n v="2.6409440000000002"/>
    <n v="0"/>
    <n v="0"/>
    <n v="0"/>
    <n v="0"/>
    <n v="0"/>
    <n v="0"/>
    <n v="2.2926920000000002"/>
    <n v="20.278670000000002"/>
    <n v="2.5477300000000001"/>
    <n v="7.6171949999999997"/>
    <n v="11.230090000000001"/>
    <n v="1.949865"/>
    <n v="0"/>
    <n v="0"/>
    <n v="0"/>
    <n v="0"/>
    <n v="0"/>
    <n v="0"/>
    <n v="100"/>
    <n v="100"/>
    <n v="100"/>
    <n v="0"/>
    <n v="0"/>
    <n v="0"/>
    <n v="100"/>
    <n v="100"/>
    <n v="100"/>
    <n v="0"/>
    <n v="0"/>
    <n v="0"/>
    <n v="77.205410000000001"/>
    <n v="66.409890000000004"/>
    <n v="77.205410000000001"/>
    <n v="0"/>
    <n v="0"/>
    <n v="0"/>
    <n v="0"/>
    <n v="0"/>
    <n v="0"/>
    <n v="22.794589999999999"/>
    <n v="33.590110000000003"/>
    <n v="22.794589999999999"/>
    <n v="0"/>
    <n v="0"/>
    <n v="0"/>
    <s v="NA"/>
    <s v="NA"/>
    <s v="NA"/>
    <s v="NA"/>
    <s v="NA"/>
    <s v="NA"/>
    <n v="0"/>
    <n v="0"/>
    <n v="0"/>
    <n v="54.29383"/>
    <n v="67.647189999999995"/>
    <n v="54.29383"/>
    <n v="1.819005"/>
    <n v="2.601566"/>
    <n v="1.819005"/>
    <n v="43.887160000000002"/>
    <n v="29.751249999999999"/>
    <n v="43.887160000000002"/>
    <s v="NA"/>
    <s v="NA"/>
    <s v="NA"/>
    <s v="NA"/>
    <s v="NA"/>
    <s v="NA"/>
    <s v="NA"/>
    <s v="NA"/>
    <s v="NA"/>
    <s v="NA"/>
    <s v="NA"/>
    <s v="NA"/>
    <n v="37.61497"/>
    <n v="17.888940000000002"/>
    <n v="40.754260000000002"/>
    <n v="48.093400000000003"/>
    <n v="42.239420000000003"/>
    <n v="52.107199999999999"/>
    <n v="5.6316129999999998"/>
    <n v="21.898489999999999"/>
    <n v="4.0298480000000003"/>
    <n v="0"/>
    <n v="0"/>
    <n v="0"/>
    <n v="8.6600180000000009"/>
    <n v="17.97315"/>
    <n v="3.1086909999999999"/>
    <n v="0"/>
    <n v="0"/>
    <n v="0"/>
    <n v="100"/>
    <n v="100"/>
    <n v="100"/>
    <n v="0"/>
    <n v="0"/>
    <n v="0"/>
    <n v="0"/>
    <n v="0"/>
    <n v="0"/>
    <n v="0"/>
    <n v="0"/>
    <n v="0"/>
    <b v="1"/>
    <n v="0.12955"/>
    <b v="0"/>
    <n v="0"/>
    <b v="0"/>
    <n v="0"/>
    <b v="0"/>
    <n v="0"/>
    <b v="1"/>
    <n v="99.799379999999999"/>
    <b v="0"/>
    <n v="0"/>
    <b v="1"/>
    <n v="7.1067000000000005E-2"/>
    <b v="0"/>
    <n v="0"/>
    <n v="0"/>
    <n v="0"/>
    <n v="0"/>
    <n v="0"/>
    <n v="0"/>
    <n v="0"/>
    <n v="0"/>
    <n v="0"/>
    <n v="0"/>
    <n v="100"/>
    <n v="100"/>
    <n v="100"/>
    <n v="0"/>
    <n v="0"/>
    <n v="0"/>
    <n v="97.555009999999996"/>
    <n v="63.636360000000003"/>
    <n v="97.493889999999993"/>
    <n v="0"/>
    <n v="0"/>
    <n v="0"/>
    <n v="0"/>
    <n v="0"/>
    <n v="0"/>
    <n v="0"/>
    <n v="0"/>
    <n v="0"/>
    <n v="0"/>
    <n v="0"/>
    <n v="0"/>
    <n v="2.4449879999999999"/>
    <n v="36.363639999999997"/>
    <n v="2.5061089999999999"/>
    <n v="0"/>
    <n v="0"/>
    <n v="0"/>
    <n v="0"/>
    <n v="0"/>
    <n v="0"/>
    <b v="0"/>
    <n v="0"/>
    <b v="1"/>
    <n v="97.555009999999996"/>
    <b v="0"/>
    <n v="0"/>
    <b v="1"/>
    <n v="2.4449879999999999"/>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NA"/>
    <s v="NA"/>
    <s v="NA"/>
    <s v="NA"/>
    <n v="0"/>
    <n v="31.855350000000001"/>
    <s v="Furnace"/>
    <s v="Natural Gas"/>
    <s v="None"/>
    <s v="NA"/>
    <s v="Other"/>
    <s v="Other"/>
    <s v="None"/>
    <s v="NA"/>
    <n v="1"/>
    <s v="Off-site Steam"/>
    <s v="NA"/>
    <n v="25"/>
    <n v="25"/>
    <s v="SH"/>
    <s v="N"/>
    <s v="N"/>
    <s v="Chiller"/>
    <s v="NA"/>
    <s v="Chiller"/>
    <s v="NA"/>
    <n v="1"/>
    <n v="280"/>
    <n v="3"/>
    <n v="3"/>
    <s v="Centrifugal"/>
    <s v="Y"/>
    <s v="Y"/>
    <b v="0"/>
    <b v="0"/>
    <b v="1"/>
    <b v="0"/>
    <b v="0"/>
    <b v="0"/>
    <b v="0"/>
    <b v="0"/>
    <b v="1"/>
    <b v="1"/>
    <b v="1"/>
    <n v="3496.1460000000002"/>
    <n v="3"/>
    <n v="3"/>
    <n v="0"/>
    <n v="0"/>
    <n v="0"/>
    <n v="0"/>
    <n v="100"/>
    <n v="0"/>
    <n v="0"/>
    <n v="100"/>
    <n v="0"/>
    <n v="100"/>
    <n v="0"/>
    <s v="Unknown"/>
    <s v="Yes"/>
    <s v="None"/>
    <s v="Air-cooled"/>
    <s v="No"/>
    <s v="Shaded Pole"/>
    <b v="0"/>
    <n v="0"/>
    <s v="NA"/>
    <s v="NA"/>
    <b v="1"/>
    <n v="882"/>
    <s v="INC"/>
    <b v="0"/>
    <n v="0"/>
    <s v="NA"/>
    <s v="NA"/>
    <n v="2"/>
    <n v="0"/>
    <n v="0"/>
    <n v="10"/>
    <n v="40"/>
    <n v="20"/>
    <n v="10"/>
    <b v="0"/>
    <b v="0"/>
    <b v="0"/>
    <b v="1"/>
    <b v="0"/>
    <b v="0"/>
    <n v="4000"/>
    <s v="N"/>
    <s v="E"/>
    <s v="E"/>
    <s v="G"/>
    <s v="G"/>
    <s v="G"/>
    <s v="G"/>
    <n v="0"/>
    <n v="1"/>
    <n v="0"/>
    <b v="1"/>
    <s v="L"/>
    <n v="95"/>
    <n v="0"/>
    <n v="2"/>
    <n v="109"/>
    <n v="90"/>
    <n v="0"/>
    <x v="0"/>
    <n v="0"/>
    <s v="N"/>
    <n v="0"/>
    <n v="0"/>
    <n v="0"/>
    <b v="1"/>
    <b v="0"/>
    <s v="Other"/>
    <b v="1"/>
    <b v="0"/>
    <s v="Other"/>
    <n v="14"/>
    <n v="60"/>
    <n v="12"/>
    <s v="NA"/>
    <n v="30"/>
    <n v="175"/>
    <n v="0"/>
    <n v="0"/>
    <n v="0"/>
    <n v="15"/>
    <n v="11.01796"/>
    <n v="12.193059999999999"/>
    <s v="actual"/>
    <n v="4021556"/>
    <n v="4450466"/>
    <n v="304899"/>
    <n v="277269.59999999998"/>
    <n v="322469.2"/>
    <n v="328029.8"/>
    <n v="352544.6"/>
    <n v="357952.5"/>
    <n v="378487.3"/>
    <n v="381328.7"/>
    <n v="359040.6"/>
    <n v="342053.4"/>
    <n v="310317.40000000002"/>
    <n v="307164.09999999998"/>
    <n v="377358.1"/>
    <n v="340839.6"/>
    <n v="377358.1"/>
    <n v="365185.2"/>
    <n v="377511.8"/>
    <n v="365761.7"/>
    <n v="379933.1"/>
    <n v="380394.3"/>
    <n v="366222.9"/>
    <n v="377358.1"/>
    <n v="365185.2"/>
    <n v="377358.1"/>
    <n v="0.318384"/>
    <n v="4.8820000000000001E-3"/>
    <s v="model"/>
    <n v="116210.1"/>
    <n v="1781.806"/>
    <s v="NA"/>
    <s v="NA"/>
    <s v="NA"/>
    <s v="NA"/>
    <s v="NA"/>
    <s v="NA"/>
    <s v="NA"/>
    <s v="NA"/>
    <s v="NA"/>
    <s v="NA"/>
    <s v="NA"/>
    <s v="NA"/>
    <s v="NA"/>
    <s v="NA"/>
    <s v="NA"/>
    <s v="NA"/>
    <s v="NA"/>
    <s v="NA"/>
    <s v="NA"/>
    <s v="NA"/>
    <s v="NA"/>
    <s v="NA"/>
    <s v="NA"/>
    <s v="NA"/>
  </r>
  <r>
    <x v="540"/>
    <x v="2"/>
    <s v="core"/>
    <x v="6"/>
    <x v="1"/>
    <s v="20,001-100,000"/>
    <s v="rural"/>
    <n v="25"/>
    <n v="120.86060000000001"/>
    <n v="9662805"/>
    <n v="8312007"/>
    <n v="8312007"/>
    <n v="2005"/>
    <n v="2005"/>
    <s v="2004-2013"/>
    <s v="F"/>
    <m/>
    <s v="Office- Admin, Professional, Government, Financial"/>
    <m/>
    <s v="Office"/>
    <s v="Office"/>
    <s v="Medium Office"/>
    <b v="0"/>
    <s v="Office"/>
    <n v="63"/>
    <s v="Other"/>
    <n v="7"/>
    <s v="NA"/>
    <n v="0"/>
    <n v="30"/>
    <n v="0"/>
    <n v="7.5046900000000001"/>
    <n v="79950"/>
    <n v="73950"/>
    <n v="6000"/>
    <x v="2"/>
    <n v="93"/>
    <n v="0"/>
    <n v="100"/>
    <n v="93"/>
    <n v="100"/>
    <n v="0"/>
    <n v="7"/>
    <n v="5"/>
    <n v="0"/>
    <n v="80"/>
    <s v="S"/>
    <n v="0"/>
    <n v="4994"/>
    <n v="158"/>
    <s v="&lt; 6000 HDD"/>
    <n v="100"/>
    <n v="0"/>
    <n v="0"/>
    <s v="Yes"/>
    <n v="52"/>
    <n v="40"/>
    <n v="40"/>
    <n v="40"/>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700"/>
    <n v="700"/>
    <n v="9"/>
    <n v="31500"/>
    <n v="20"/>
    <n v="0"/>
    <n v="100"/>
    <n v="0"/>
    <n v="0"/>
    <n v="0"/>
    <n v="0"/>
    <n v="0"/>
    <n v="0"/>
    <n v="100"/>
    <n v="0"/>
    <n v="0"/>
    <n v="0"/>
    <n v="0"/>
    <n v="6300"/>
    <n v="0"/>
    <n v="100"/>
    <n v="0"/>
    <s v="C"/>
    <n v="30"/>
    <s v="Age of Building"/>
    <n v="0"/>
    <n v="0"/>
    <n v="0"/>
    <n v="100"/>
    <n v="100"/>
    <n v="0"/>
    <n v="0"/>
    <n v="0"/>
    <n v="0"/>
    <n v="20000"/>
    <n v="100"/>
    <n v="0"/>
    <n v="0"/>
    <n v="0"/>
    <b v="1"/>
    <n v="400"/>
    <n v="100"/>
    <n v="0"/>
    <n v="0"/>
    <n v="0"/>
    <n v="0.996479"/>
    <n v="0.93738100000000002"/>
    <n v="0.20899999999999999"/>
    <n v="0"/>
    <n v="2.4246E-2"/>
    <n v="73689.600000000006"/>
    <n v="1254"/>
    <n v="0"/>
    <n v="1793"/>
    <n v="10.322559999999999"/>
    <n v="12.26254"/>
    <s v="Y"/>
    <n v="0"/>
    <n v="0.81367599999999995"/>
    <n v="0.24954399999999999"/>
    <n v="1.052295"/>
    <n v="48.998100000000001"/>
    <n v="28.258320000000001"/>
    <n v="63.367319999999999"/>
    <n v="0"/>
    <n v="0"/>
    <n v="0"/>
    <n v="46.31765"/>
    <n v="59.970140000000001"/>
    <n v="33.322110000000002"/>
    <n v="0"/>
    <n v="0"/>
    <n v="0"/>
    <n v="0"/>
    <n v="0"/>
    <n v="0"/>
    <n v="1.05362"/>
    <n v="9.4316569999999995"/>
    <n v="1.3975439999999999"/>
    <n v="2.8169569999999999"/>
    <n v="2.090341"/>
    <n v="0.86072300000000002"/>
    <n v="0"/>
    <n v="0"/>
    <n v="0"/>
    <n v="0"/>
    <n v="0"/>
    <n v="0"/>
    <n v="100"/>
    <n v="100"/>
    <n v="100"/>
    <n v="0"/>
    <n v="0"/>
    <n v="0"/>
    <n v="100"/>
    <n v="100"/>
    <n v="100"/>
    <n v="100"/>
    <n v="100"/>
    <n v="100"/>
    <n v="0"/>
    <n v="0"/>
    <n v="0"/>
    <n v="0"/>
    <n v="0"/>
    <n v="0"/>
    <n v="0"/>
    <n v="0"/>
    <n v="0"/>
    <n v="0"/>
    <n v="0"/>
    <n v="0"/>
    <n v="0"/>
    <n v="0"/>
    <n v="0"/>
    <s v="NA"/>
    <s v="NA"/>
    <s v="NA"/>
    <s v="NA"/>
    <s v="NA"/>
    <s v="NA"/>
    <n v="0"/>
    <n v="0"/>
    <n v="0"/>
    <n v="93.462440000000001"/>
    <n v="96.340509999999995"/>
    <n v="93.462440000000001"/>
    <n v="0"/>
    <n v="0"/>
    <n v="0"/>
    <n v="6.5375589999999999"/>
    <n v="3.659491"/>
    <n v="6.5375589999999999"/>
    <s v="NA"/>
    <s v="NA"/>
    <s v="NA"/>
    <s v="NA"/>
    <s v="NA"/>
    <s v="NA"/>
    <s v="NA"/>
    <s v="NA"/>
    <s v="NA"/>
    <s v="NA"/>
    <s v="NA"/>
    <s v="NA"/>
    <n v="0"/>
    <n v="0"/>
    <n v="0"/>
    <n v="49.811770000000003"/>
    <n v="28.507860000000001"/>
    <n v="64.419619999999995"/>
    <n v="46.192889999999998"/>
    <n v="59.87032"/>
    <n v="33.232349999999997"/>
    <n v="0"/>
    <n v="0"/>
    <n v="0"/>
    <n v="3.9953400000000001"/>
    <n v="11.62182"/>
    <n v="2.3480249999999998"/>
    <s v="NA"/>
    <s v="NA"/>
    <s v="NA"/>
    <s v="NA"/>
    <s v="NA"/>
    <s v="NA"/>
    <s v="NA"/>
    <s v="NA"/>
    <s v="NA"/>
    <s v="NA"/>
    <s v="NA"/>
    <s v="NA"/>
    <s v="NA"/>
    <s v="NA"/>
    <s v="NA"/>
    <b v="0"/>
    <n v="0"/>
    <b v="0"/>
    <n v="0"/>
    <b v="0"/>
    <n v="0"/>
    <b v="0"/>
    <n v="0"/>
    <b v="1"/>
    <n v="99.316599999999994"/>
    <b v="0"/>
    <n v="0"/>
    <b v="1"/>
    <n v="0.68339700000000003"/>
    <b v="0"/>
    <n v="0"/>
    <n v="0"/>
    <n v="0"/>
    <n v="0"/>
    <n v="13.5527"/>
    <n v="16.66667"/>
    <n v="10.067310000000001"/>
    <n v="0"/>
    <n v="0"/>
    <n v="0"/>
    <n v="86.447299999999998"/>
    <n v="83.333330000000004"/>
    <n v="89.932689999999994"/>
    <n v="0"/>
    <n v="0"/>
    <n v="0"/>
    <n v="0"/>
    <n v="0"/>
    <n v="0"/>
    <n v="0"/>
    <n v="0"/>
    <n v="0"/>
    <n v="47.016170000000002"/>
    <n v="90.740740000000002"/>
    <n v="34.924869999999999"/>
    <n v="0"/>
    <n v="0"/>
    <n v="0"/>
    <n v="52.983829999999998"/>
    <n v="9.2592590000000001"/>
    <n v="65.075130000000001"/>
    <n v="0"/>
    <n v="0"/>
    <n v="0"/>
    <n v="0"/>
    <n v="0"/>
    <n v="0"/>
    <n v="0"/>
    <n v="0"/>
    <n v="0"/>
    <b v="0"/>
    <n v="0"/>
    <b v="1"/>
    <n v="100"/>
    <b v="0"/>
    <n v="0"/>
    <b v="0"/>
    <n v="0"/>
    <b v="0"/>
    <n v="0"/>
    <b v="0"/>
    <n v="0"/>
    <n v="0"/>
    <n v="0"/>
    <n v="0"/>
    <n v="100"/>
    <n v="100"/>
    <n v="100"/>
    <n v="0"/>
    <n v="0"/>
    <n v="0"/>
    <n v="0"/>
    <n v="0"/>
    <n v="0"/>
    <n v="0"/>
    <n v="0"/>
    <n v="0"/>
    <n v="0"/>
    <n v="0"/>
    <n v="0"/>
    <n v="0"/>
    <n v="0"/>
    <n v="0"/>
    <n v="0"/>
    <n v="0"/>
    <n v="0"/>
    <n v="0"/>
    <n v="0"/>
    <n v="0"/>
    <b v="1"/>
    <n v="100"/>
    <b v="0"/>
    <n v="0"/>
    <b v="0"/>
    <n v="0"/>
    <b v="0"/>
    <n v="0"/>
    <b v="0"/>
    <n v="0"/>
    <s v="SZ Ducted"/>
    <s v="standard"/>
    <s v="Variable Air Volume"/>
    <s v="A"/>
    <s v="Y"/>
    <n v="35"/>
    <s v="NA"/>
    <n v="0"/>
    <n v="93"/>
    <s v="Boiler"/>
    <s v="Natural Gas"/>
    <s v="Natural Gas"/>
    <s v="5-9 Years"/>
    <s v="None"/>
    <s v="NA"/>
    <s v="NA"/>
    <s v="NA"/>
    <n v="2"/>
    <s v="Natural Gas"/>
    <n v="1000"/>
    <n v="8"/>
    <n v="8"/>
    <s v="SH"/>
    <s v="Y"/>
    <s v="N"/>
    <s v="Chiller"/>
    <s v="5-9 Years"/>
    <s v="None"/>
    <s v="NA"/>
    <n v="1"/>
    <n v="130"/>
    <n v="8"/>
    <n v="8"/>
    <s v="Centrifugal"/>
    <s v="NA"/>
    <s v="N"/>
    <b v="0"/>
    <b v="0"/>
    <b v="1"/>
    <b v="0"/>
    <b v="0"/>
    <b v="0"/>
    <b v="0"/>
    <b v="1"/>
    <b v="1"/>
    <b v="1"/>
    <b v="1"/>
    <n v="199"/>
    <n v="8"/>
    <n v="8"/>
    <n v="100"/>
    <n v="0"/>
    <n v="0"/>
    <n v="0"/>
    <n v="0"/>
    <n v="0"/>
    <n v="100"/>
    <n v="0"/>
    <s v="NA"/>
    <s v="NA"/>
    <s v="NA"/>
    <s v="NA"/>
    <s v="NA"/>
    <s v="NA"/>
    <s v="NA"/>
    <s v="NA"/>
    <s v="NA"/>
    <s v="NA"/>
    <s v="NA"/>
    <s v="NA"/>
    <s v="NA"/>
    <s v="NA"/>
    <s v="NA"/>
    <s v="NA"/>
    <s v="NA"/>
    <s v="NA"/>
    <s v="NA"/>
    <s v="NA"/>
    <n v="1"/>
    <n v="2"/>
    <n v="0"/>
    <n v="0"/>
    <n v="0"/>
    <n v="0"/>
    <n v="0"/>
    <b v="0"/>
    <b v="0"/>
    <b v="0"/>
    <b v="0"/>
    <b v="0"/>
    <b v="0"/>
    <n v="0"/>
    <s v="NA"/>
    <s v="NA"/>
    <s v="NA"/>
    <s v="NA"/>
    <s v="NA"/>
    <s v="NA"/>
    <s v="NA"/>
    <s v="NA"/>
    <s v="NA"/>
    <s v="NA"/>
    <s v="NA"/>
    <s v="NA"/>
    <s v="NA"/>
    <s v="NA"/>
    <s v="NA"/>
    <n v="0"/>
    <n v="0"/>
    <n v="0"/>
    <x v="1"/>
    <s v="NA"/>
    <s v="NA"/>
    <n v="0"/>
    <n v="0"/>
    <n v="0"/>
    <s v="NA"/>
    <s v="NA"/>
    <s v="NA"/>
    <s v="NA"/>
    <s v="NA"/>
    <s v="NA"/>
    <n v="0"/>
    <n v="30"/>
    <n v="0"/>
    <n v="30"/>
    <n v="5"/>
    <n v="40"/>
    <n v="0"/>
    <n v="0"/>
    <n v="0"/>
    <n v="0"/>
    <n v="11.23972"/>
    <n v="0.44115199999999999"/>
    <s v="model"/>
    <n v="831177.3"/>
    <n v="32623.18"/>
    <s v="NA"/>
    <s v="NA"/>
    <s v="NA"/>
    <s v="NA"/>
    <s v="NA"/>
    <s v="NA"/>
    <s v="NA"/>
    <s v="NA"/>
    <s v="NA"/>
    <s v="NA"/>
    <s v="NA"/>
    <s v="NA"/>
    <s v="NA"/>
    <s v="NA"/>
    <s v="NA"/>
    <s v="NA"/>
    <s v="NA"/>
    <s v="NA"/>
    <s v="NA"/>
    <s v="NA"/>
    <s v="NA"/>
    <s v="NA"/>
    <s v="NA"/>
    <s v="NA"/>
    <n v="0.154553"/>
    <n v="2.6502999999999999E-2"/>
    <s v="model"/>
    <n v="11429.2"/>
    <n v="1959.8869999999999"/>
    <s v="NA"/>
    <s v="NA"/>
    <s v="NA"/>
    <s v="NA"/>
    <s v="NA"/>
    <s v="NA"/>
    <s v="NA"/>
    <s v="NA"/>
    <s v="NA"/>
    <s v="NA"/>
    <s v="NA"/>
    <s v="NA"/>
    <s v="NA"/>
    <s v="NA"/>
    <s v="NA"/>
    <s v="NA"/>
    <s v="NA"/>
    <s v="NA"/>
    <s v="NA"/>
    <s v="NA"/>
    <s v="NA"/>
    <s v="NA"/>
    <s v="NA"/>
    <s v="NA"/>
  </r>
  <r>
    <x v="541"/>
    <x v="0"/>
    <s v="core"/>
    <x v="0"/>
    <x v="1"/>
    <s v="&lt;100,001"/>
    <s v="rural"/>
    <n v="53"/>
    <n v="62.683140000000002"/>
    <n v="2577468"/>
    <n v="2577468"/>
    <n v="2577468"/>
    <n v="2006"/>
    <n v="2006"/>
    <s v="2004-2013"/>
    <s v="F"/>
    <m/>
    <s v="Hotel"/>
    <m/>
    <s v="Hotel-Motel"/>
    <s v="Lodging"/>
    <s v="Lodging"/>
    <b v="0"/>
    <s v="Guest Room"/>
    <n v="68"/>
    <s v="Dining"/>
    <n v="4"/>
    <s v="NA"/>
    <n v="0"/>
    <n v="28"/>
    <n v="0"/>
    <n v="0"/>
    <n v="41119"/>
    <n v="41119"/>
    <n v="0"/>
    <x v="1"/>
    <n v="100"/>
    <n v="0"/>
    <n v="0"/>
    <n v="100"/>
    <n v="0"/>
    <n v="0"/>
    <n v="0"/>
    <n v="3"/>
    <n v="0"/>
    <n v="97"/>
    <s v="S"/>
    <n v="0"/>
    <n v="4894"/>
    <n v="426"/>
    <s v="&lt; 6000 HDD"/>
    <n v="100"/>
    <n v="0"/>
    <n v="0"/>
    <s v="NA"/>
    <n v="168"/>
    <n v="53.76"/>
    <n v="53.76"/>
    <n v="53.76"/>
    <n v="1"/>
    <n v="1"/>
    <n v="1"/>
    <s v="120-168 Hrs/Wk"/>
    <n v="52"/>
    <b v="1"/>
    <b v="1"/>
    <b v="0"/>
    <b v="0"/>
    <b v="0"/>
    <b v="0"/>
    <b v="0"/>
    <b v="0"/>
    <b v="0"/>
    <b v="1"/>
    <b v="0"/>
    <b v="0"/>
    <s v="NA"/>
    <s v="No"/>
    <s v="NA"/>
    <s v="NA"/>
    <s v="No"/>
    <s v="Yes"/>
    <n v="1"/>
    <n v="15"/>
    <s v="Yes"/>
    <s v="No"/>
    <s v="NA"/>
    <s v="NA"/>
    <s v="No"/>
    <s v="No"/>
    <s v="NA"/>
    <s v="NA"/>
    <s v="No"/>
    <s v="No"/>
    <s v="NA"/>
    <s v="NA"/>
    <s v="No"/>
    <s v="No"/>
    <s v="NA"/>
    <s v="NA"/>
    <s v="No"/>
    <s v="No"/>
    <s v="NA"/>
    <s v="NA"/>
    <s v="No"/>
    <s v="No"/>
    <s v="NA"/>
    <s v="NA"/>
    <s v="No"/>
    <n v="570"/>
    <n v="570"/>
    <n v="10"/>
    <n v="17100"/>
    <n v="20"/>
    <n v="50"/>
    <n v="0"/>
    <n v="0"/>
    <n v="50"/>
    <n v="0"/>
    <n v="0"/>
    <n v="0"/>
    <n v="0"/>
    <n v="0"/>
    <n v="100"/>
    <n v="0"/>
    <n v="0"/>
    <n v="0"/>
    <n v="3420"/>
    <n v="0"/>
    <n v="100"/>
    <n v="0"/>
    <s v="P"/>
    <n v="50"/>
    <s v="Age of Building"/>
    <n v="100"/>
    <n v="0"/>
    <n v="0"/>
    <n v="0"/>
    <n v="0"/>
    <n v="0"/>
    <n v="0"/>
    <n v="100"/>
    <n v="0"/>
    <n v="17689.189999999999"/>
    <n v="0"/>
    <n v="0"/>
    <n v="100"/>
    <n v="0"/>
    <b v="0"/>
    <n v="0"/>
    <n v="100"/>
    <n v="0"/>
    <n v="0"/>
    <n v="0"/>
    <n v="1.337331"/>
    <n v="1.337331"/>
    <s v="NA"/>
    <n v="0"/>
    <n v="0.15994700000000001"/>
    <n v="54989.72"/>
    <s v="NA"/>
    <n v="0"/>
    <n v="6576.8810000000003"/>
    <n v="5.8709290000000003"/>
    <n v="9"/>
    <s v="Y"/>
    <n v="10"/>
    <n v="0"/>
    <n v="0"/>
    <n v="0"/>
    <n v="13.036709999999999"/>
    <n v="19.51492"/>
    <n v="35.524799999999999"/>
    <n v="0"/>
    <n v="0"/>
    <n v="0"/>
    <n v="9.7320969999999996"/>
    <n v="22.586839999999999"/>
    <n v="14.75264"/>
    <n v="0"/>
    <n v="0"/>
    <n v="0"/>
    <n v="0"/>
    <n v="0"/>
    <n v="0"/>
    <n v="0"/>
    <n v="0"/>
    <n v="0"/>
    <n v="77.231189999999998"/>
    <n v="57.898240000000001"/>
    <n v="49.722560000000001"/>
    <n v="0"/>
    <n v="0"/>
    <n v="0"/>
    <n v="0"/>
    <n v="0"/>
    <n v="0"/>
    <n v="100"/>
    <n v="100"/>
    <n v="100"/>
    <n v="47.509810000000002"/>
    <n v="47.559460000000001"/>
    <n v="47.509810000000002"/>
    <n v="52.490189999999998"/>
    <n v="52.440539999999999"/>
    <n v="52.490189999999998"/>
    <n v="0"/>
    <n v="0"/>
    <n v="0"/>
    <n v="89.415940000000006"/>
    <n v="79.64658"/>
    <n v="89.415940000000006"/>
    <n v="0"/>
    <n v="0"/>
    <n v="0"/>
    <n v="10.584059999999999"/>
    <n v="20.35342"/>
    <n v="10.584059999999999"/>
    <n v="0"/>
    <n v="0"/>
    <n v="0"/>
    <n v="0"/>
    <n v="0"/>
    <n v="0"/>
    <s v="NA"/>
    <s v="NA"/>
    <s v="NA"/>
    <s v="NA"/>
    <s v="NA"/>
    <s v="NA"/>
    <n v="0"/>
    <n v="0"/>
    <n v="0"/>
    <n v="90.971339999999998"/>
    <n v="95.303309999999996"/>
    <n v="90.971339999999998"/>
    <n v="9.0286650000000002"/>
    <n v="4.6966869999999998"/>
    <n v="9.0286650000000002"/>
    <n v="0"/>
    <n v="0"/>
    <n v="0"/>
    <s v="NA"/>
    <s v="NA"/>
    <s v="NA"/>
    <s v="NA"/>
    <s v="NA"/>
    <s v="NA"/>
    <s v="NA"/>
    <s v="NA"/>
    <s v="NA"/>
    <s v="NA"/>
    <s v="NA"/>
    <s v="NA"/>
    <n v="0"/>
    <n v="0"/>
    <n v="0"/>
    <n v="13.036709999999999"/>
    <n v="19.51492"/>
    <n v="35.524799999999999"/>
    <n v="13.109019999999999"/>
    <n v="23.367059999999999"/>
    <n v="12.74324"/>
    <n v="0"/>
    <n v="0"/>
    <n v="0"/>
    <n v="73.85427"/>
    <n v="57.118020000000001"/>
    <n v="51.731960000000001"/>
    <s v="NA"/>
    <s v="NA"/>
    <s v="NA"/>
    <s v="NA"/>
    <s v="NA"/>
    <s v="NA"/>
    <s v="NA"/>
    <s v="NA"/>
    <s v="NA"/>
    <s v="NA"/>
    <s v="NA"/>
    <s v="NA"/>
    <s v="NA"/>
    <s v="NA"/>
    <s v="NA"/>
    <b v="0"/>
    <n v="0"/>
    <b v="0"/>
    <n v="0"/>
    <b v="0"/>
    <n v="0"/>
    <b v="0"/>
    <n v="0"/>
    <b v="1"/>
    <n v="100"/>
    <b v="0"/>
    <n v="0"/>
    <b v="0"/>
    <n v="0"/>
    <b v="0"/>
    <n v="0"/>
    <n v="26.91245"/>
    <n v="14.63415"/>
    <n v="27.413209999999999"/>
    <n v="68.465289999999996"/>
    <n v="65.853660000000005"/>
    <n v="69.73921"/>
    <n v="0"/>
    <n v="0"/>
    <n v="0"/>
    <n v="4.6222519999999996"/>
    <n v="19.5122"/>
    <n v="2.8475799999999998"/>
    <n v="0"/>
    <n v="0"/>
    <n v="0"/>
    <n v="0"/>
    <n v="0"/>
    <n v="0"/>
    <n v="0"/>
    <n v="0"/>
    <n v="0"/>
    <n v="4.6222519999999996"/>
    <n v="19.5122"/>
    <n v="2.8475799999999998"/>
    <n v="0"/>
    <n v="0"/>
    <n v="0"/>
    <n v="95.377750000000006"/>
    <n v="80.487799999999993"/>
    <n v="97.152420000000006"/>
    <n v="0"/>
    <n v="0"/>
    <n v="0"/>
    <n v="0"/>
    <n v="0"/>
    <n v="0"/>
    <n v="0"/>
    <n v="0"/>
    <n v="0"/>
    <b v="0"/>
    <n v="0"/>
    <b v="0"/>
    <n v="0"/>
    <b v="0"/>
    <n v="0"/>
    <b v="0"/>
    <n v="0"/>
    <b v="1"/>
    <n v="4.6222519999999996"/>
    <b v="1"/>
    <n v="95.377750000000006"/>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Heat Pump"/>
    <s v="Electricity"/>
    <s v="None"/>
    <s v="5-9 Years"/>
    <s v="Electric Resistance"/>
    <s v="Electricity"/>
    <s v="None"/>
    <s v="5-9 Years"/>
    <s v="NA"/>
    <s v="NA"/>
    <s v="NA"/>
    <s v="NA"/>
    <s v="NA"/>
    <s v="NA"/>
    <s v="NA"/>
    <s v="NA"/>
    <s v="DX - Air"/>
    <s v="5-9 Years"/>
    <s v="DX - Air"/>
    <s v="5-9 Years"/>
    <s v="NA"/>
    <s v="NA"/>
    <s v="NA"/>
    <s v="NA"/>
    <s v="NA"/>
    <s v="NA"/>
    <s v="NA"/>
    <b v="0"/>
    <b v="0"/>
    <b v="0"/>
    <b v="0"/>
    <b v="1"/>
    <b v="1"/>
    <b v="0"/>
    <b v="0"/>
    <b v="0"/>
    <b v="0"/>
    <b v="0"/>
    <n v="832.77509999999995"/>
    <n v="7"/>
    <n v="7"/>
    <n v="0"/>
    <n v="0"/>
    <n v="100"/>
    <n v="0"/>
    <n v="0"/>
    <n v="0"/>
    <n v="100"/>
    <n v="0"/>
    <s v="NA"/>
    <s v="NA"/>
    <s v="NA"/>
    <s v="NA"/>
    <s v="NA"/>
    <s v="NA"/>
    <s v="NA"/>
    <s v="NA"/>
    <s v="NA"/>
    <s v="NA"/>
    <s v="NA"/>
    <s v="NA"/>
    <s v="NA"/>
    <s v="NA"/>
    <s v="NA"/>
    <s v="NA"/>
    <s v="NA"/>
    <s v="NA"/>
    <s v="NA"/>
    <s v="NA"/>
    <n v="1"/>
    <n v="1"/>
    <n v="2"/>
    <n v="3"/>
    <n v="0"/>
    <n v="4"/>
    <n v="1"/>
    <b v="1"/>
    <b v="0"/>
    <b v="0"/>
    <b v="0"/>
    <b v="0"/>
    <b v="0"/>
    <n v="198"/>
    <s v="N"/>
    <s v="E"/>
    <s v="N"/>
    <s v="N"/>
    <s v="N"/>
    <s v="E"/>
    <s v="N"/>
    <s v="NA"/>
    <s v="NA"/>
    <s v="NA"/>
    <b v="1"/>
    <s v="L"/>
    <n v="100"/>
    <n v="0"/>
    <n v="2"/>
    <n v="84"/>
    <n v="77"/>
    <n v="0"/>
    <x v="0"/>
    <n v="0"/>
    <s v="N"/>
    <n v="0"/>
    <n v="0"/>
    <n v="0"/>
    <b v="1"/>
    <b v="0"/>
    <s v="Natural Gas"/>
    <b v="1"/>
    <b v="0"/>
    <s v="Natural Gas"/>
    <n v="0"/>
    <n v="0"/>
    <n v="0"/>
    <n v="0"/>
    <n v="0"/>
    <n v="86"/>
    <n v="0"/>
    <n v="0"/>
    <n v="0"/>
    <n v="0"/>
    <n v="13.20091"/>
    <n v="12.48794"/>
    <s v="actual"/>
    <n v="542808.4"/>
    <n v="513491.6"/>
    <n v="43703.199999999997"/>
    <n v="37588.57"/>
    <n v="40222.67"/>
    <n v="39299.019999999997"/>
    <n v="42661.16"/>
    <n v="46891.43"/>
    <n v="57009.03"/>
    <n v="56563.47"/>
    <n v="48295.09"/>
    <n v="42844.41"/>
    <n v="41243"/>
    <n v="46487.35"/>
    <n v="43514.559999999998"/>
    <n v="38799.06"/>
    <n v="42466.41"/>
    <n v="40474.720000000001"/>
    <n v="41475.42"/>
    <n v="41982.28"/>
    <n v="48980.27"/>
    <n v="47724.25"/>
    <n v="41232.050000000003"/>
    <n v="41643.19"/>
    <n v="41567.85"/>
    <n v="43631.519999999997"/>
    <n v="0.40399400000000002"/>
    <n v="0.41512300000000002"/>
    <s v="actual"/>
    <n v="16611.830000000002"/>
    <n v="17069.45"/>
    <n v="1146.876"/>
    <n v="1152.828"/>
    <n v="1409.684"/>
    <n v="1426.7650000000001"/>
    <n v="1498.7239999999999"/>
    <n v="1473.4760000000001"/>
    <n v="1463.2380000000001"/>
    <n v="1377.963"/>
    <n v="1303.048"/>
    <n v="1347.874"/>
    <n v="1412.742"/>
    <n v="1598.6120000000001"/>
    <n v="1449.7339999999999"/>
    <n v="1309.4369999999999"/>
    <n v="1449.7339999999999"/>
    <n v="1402.9680000000001"/>
    <n v="1449.7339999999999"/>
    <n v="1402.9680000000001"/>
    <n v="1449.7339999999999"/>
    <n v="1449.7339999999999"/>
    <n v="1402.9680000000001"/>
    <n v="1449.7339999999999"/>
    <n v="1402.9680000000001"/>
    <n v="1449.7339999999999"/>
  </r>
  <r>
    <x v="542"/>
    <x v="0"/>
    <s v="core"/>
    <x v="8"/>
    <x v="1"/>
    <s v="20,001-100,000"/>
    <s v="rural"/>
    <n v="5"/>
    <n v="177.28460000000001"/>
    <n v="5283257"/>
    <n v="5283257"/>
    <n v="3434117"/>
    <n v="2007"/>
    <n v="2007"/>
    <s v="2004-2013"/>
    <s v="F"/>
    <m/>
    <s v="Auto/boat Dealer/ Showrm"/>
    <m/>
    <s v="Dry Goods Retail"/>
    <s v="Mercantile - Retail"/>
    <s v="High End"/>
    <b v="0"/>
    <s v="Warehouse - High Bay"/>
    <n v="51"/>
    <s v="Sales"/>
    <n v="49"/>
    <s v="NA"/>
    <n v="0"/>
    <n v="0"/>
    <n v="0"/>
    <n v="0"/>
    <n v="29801"/>
    <n v="29801"/>
    <n v="0"/>
    <x v="1"/>
    <n v="100"/>
    <n v="0"/>
    <n v="100"/>
    <n v="65"/>
    <n v="100"/>
    <n v="0"/>
    <n v="0"/>
    <n v="2"/>
    <n v="0"/>
    <n v="134"/>
    <s v="S"/>
    <n v="0"/>
    <n v="5645"/>
    <n v="65"/>
    <s v="&lt; 6000 HDD"/>
    <n v="100"/>
    <n v="0"/>
    <n v="0"/>
    <s v="No"/>
    <n v="54.41"/>
    <n v="59.9"/>
    <n v="62.84"/>
    <n v="60.39"/>
    <n v="0.49"/>
    <n v="0"/>
    <n v="0"/>
    <s v="50-59 Hrs/Wk"/>
    <n v="52"/>
    <b v="1"/>
    <b v="1"/>
    <b v="1"/>
    <b v="0"/>
    <b v="0"/>
    <b v="0"/>
    <b v="0"/>
    <b v="0"/>
    <b v="0"/>
    <s v="NA"/>
    <s v="NA"/>
    <s v="NA"/>
    <s v="NA"/>
    <s v="No"/>
    <s v="NA"/>
    <s v="NA"/>
    <s v="No"/>
    <s v="No"/>
    <s v="NA"/>
    <s v="NA"/>
    <s v="No"/>
    <s v="No"/>
    <s v="NA"/>
    <s v="NA"/>
    <s v="No"/>
    <s v="No"/>
    <s v="NA"/>
    <s v="NA"/>
    <s v="No"/>
    <s v="No"/>
    <s v="NA"/>
    <s v="NA"/>
    <s v="No"/>
    <s v="No"/>
    <s v="NA"/>
    <s v="NA"/>
    <s v="No"/>
    <s v="No"/>
    <s v="NA"/>
    <s v="NA"/>
    <s v="No"/>
    <s v="No"/>
    <s v="NA"/>
    <s v="NA"/>
    <s v="No"/>
    <n v="415"/>
    <n v="0"/>
    <n v="20"/>
    <n v="16600"/>
    <n v="10"/>
    <n v="0"/>
    <n v="100"/>
    <n v="0"/>
    <n v="0"/>
    <n v="0"/>
    <n v="0"/>
    <n v="0"/>
    <n v="0"/>
    <n v="100"/>
    <n v="0"/>
    <n v="0"/>
    <n v="0"/>
    <n v="0"/>
    <n v="1660"/>
    <n v="0"/>
    <n v="100"/>
    <n v="0"/>
    <s v="S"/>
    <s v="NA"/>
    <s v="Age of Building"/>
    <n v="0"/>
    <n v="0"/>
    <n v="0"/>
    <n v="100"/>
    <n v="0"/>
    <n v="100"/>
    <n v="0"/>
    <n v="0"/>
    <n v="0"/>
    <n v="27180"/>
    <n v="100"/>
    <n v="0"/>
    <n v="0"/>
    <n v="0"/>
    <b v="0"/>
    <n v="0"/>
    <n v="100"/>
    <n v="0"/>
    <n v="0"/>
    <n v="0"/>
    <n v="0.95063799999999998"/>
    <n v="0.95063799999999998"/>
    <s v="NA"/>
    <n v="0"/>
    <n v="2.2995869999999998"/>
    <n v="28329.95"/>
    <s v="NA"/>
    <n v="0"/>
    <n v="68530"/>
    <n v="16.31748"/>
    <n v="22.909949999999998"/>
    <s v="Y"/>
    <n v="75"/>
    <n v="0"/>
    <n v="0"/>
    <n v="0"/>
    <n v="45.60698"/>
    <n v="53.04054"/>
    <n v="49.052720000000001"/>
    <n v="0"/>
    <n v="0"/>
    <n v="0"/>
    <n v="7.3211199999999996"/>
    <n v="20.60811"/>
    <n v="4.3803530000000004"/>
    <n v="0"/>
    <n v="0"/>
    <n v="0"/>
    <n v="47.071910000000003"/>
    <n v="26.35135"/>
    <n v="46.566929999999999"/>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49.152540000000002"/>
    <n v="59.183669999999999"/>
    <n v="49.152540000000002"/>
    <n v="50.847459999999998"/>
    <n v="40.816330000000001"/>
    <n v="50.847459999999998"/>
    <n v="0"/>
    <n v="0"/>
    <n v="0"/>
    <s v="NA"/>
    <s v="NA"/>
    <s v="NA"/>
    <s v="NA"/>
    <s v="NA"/>
    <s v="NA"/>
    <s v="NA"/>
    <s v="NA"/>
    <s v="NA"/>
    <s v="NA"/>
    <s v="NA"/>
    <s v="NA"/>
    <n v="44.622120000000002"/>
    <n v="11.14865"/>
    <n v="44.736109999999996"/>
    <n v="38.737690000000001"/>
    <n v="49.66216"/>
    <n v="41.664430000000003"/>
    <n v="16.64019"/>
    <n v="39.189190000000004"/>
    <n v="13.599449999999999"/>
    <n v="0"/>
    <n v="0"/>
    <n v="0"/>
    <n v="0"/>
    <n v="0"/>
    <n v="0"/>
    <n v="0"/>
    <n v="0"/>
    <n v="0"/>
    <n v="15.394349999999999"/>
    <n v="30.30303"/>
    <n v="16.515250000000002"/>
    <n v="0"/>
    <n v="0"/>
    <n v="0"/>
    <n v="84.605649999999997"/>
    <n v="69.696969999999993"/>
    <n v="83.484750000000005"/>
    <n v="0"/>
    <n v="0"/>
    <n v="0"/>
    <b v="0"/>
    <n v="0"/>
    <b v="0"/>
    <n v="0"/>
    <b v="0"/>
    <n v="0"/>
    <b v="0"/>
    <n v="0"/>
    <b v="1"/>
    <n v="100"/>
    <b v="0"/>
    <n v="0"/>
    <b v="0"/>
    <n v="0"/>
    <b v="0"/>
    <n v="0"/>
    <n v="2.2413539999999998"/>
    <n v="23.529409999999999"/>
    <n v="2.2339509999999998"/>
    <n v="93.958849999999998"/>
    <n v="45.588239999999999"/>
    <n v="93.648499999999999"/>
    <n v="0"/>
    <n v="0"/>
    <n v="0"/>
    <n v="3.7997960000000002"/>
    <n v="30.882349999999999"/>
    <n v="4.1175540000000002"/>
    <n v="0"/>
    <n v="0"/>
    <n v="0"/>
    <n v="3.7997960000000002"/>
    <n v="30.882349999999999"/>
    <n v="4.1175540000000002"/>
    <n v="0"/>
    <n v="0"/>
    <n v="0"/>
    <n v="0"/>
    <n v="0"/>
    <n v="0"/>
    <n v="0"/>
    <n v="0"/>
    <n v="0"/>
    <n v="96.200199999999995"/>
    <n v="69.117649999999998"/>
    <n v="95.882450000000006"/>
    <n v="0"/>
    <n v="0"/>
    <n v="0"/>
    <n v="0"/>
    <n v="0"/>
    <n v="0"/>
    <n v="0"/>
    <n v="0"/>
    <n v="0"/>
    <b v="0"/>
    <n v="0"/>
    <b v="1"/>
    <n v="93.958849999999998"/>
    <b v="0"/>
    <n v="0"/>
    <b v="1"/>
    <n v="3.7997960000000002"/>
    <b v="0"/>
    <n v="0"/>
    <b v="1"/>
    <n v="2.2413539999999998"/>
    <s v="NA"/>
    <s v="NA"/>
    <s v="NA"/>
    <s v="NA"/>
    <s v="NA"/>
    <s v="NA"/>
    <s v="NA"/>
    <s v="NA"/>
    <s v="NA"/>
    <s v="NA"/>
    <s v="NA"/>
    <s v="NA"/>
    <s v="NA"/>
    <s v="NA"/>
    <s v="NA"/>
    <s v="NA"/>
    <s v="NA"/>
    <s v="NA"/>
    <s v="NA"/>
    <s v="NA"/>
    <s v="NA"/>
    <s v="NA"/>
    <s v="NA"/>
    <s v="NA"/>
    <s v="NA"/>
    <s v="NA"/>
    <s v="NA"/>
    <s v="NA"/>
    <s v="NA"/>
    <s v="NA"/>
    <s v="NA"/>
    <s v="NA"/>
    <s v="NA"/>
    <s v="NA"/>
    <s v="NA"/>
    <s v="NA"/>
    <s v="NA"/>
    <s v="SZ Ducted"/>
    <s v="none"/>
    <s v="Variable Air Volume"/>
    <s v="N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1"/>
    <b v="1"/>
    <b v="1"/>
    <n v="30.707999999999998"/>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0"/>
    <n v="0"/>
    <n v="0"/>
    <n v="0"/>
    <n v="0"/>
    <n v="0"/>
    <n v="0"/>
    <n v="0"/>
    <n v="0"/>
    <n v="9.344023"/>
    <n v="74.153300000000002"/>
    <s v="model"/>
    <n v="278461.2"/>
    <n v="2209843"/>
    <s v="NA"/>
    <s v="NA"/>
    <s v="NA"/>
    <s v="NA"/>
    <s v="NA"/>
    <s v="NA"/>
    <s v="NA"/>
    <s v="NA"/>
    <s v="NA"/>
    <s v="NA"/>
    <s v="NA"/>
    <s v="NA"/>
    <s v="NA"/>
    <s v="NA"/>
    <s v="NA"/>
    <s v="NA"/>
    <s v="NA"/>
    <s v="NA"/>
    <s v="NA"/>
    <s v="NA"/>
    <s v="NA"/>
    <s v="NA"/>
    <s v="NA"/>
    <s v="NA"/>
    <n v="0.15553"/>
    <n v="1.5640959999999999"/>
    <s v="model"/>
    <n v="4634.9440000000004"/>
    <n v="46611.64"/>
    <s v="NA"/>
    <s v="NA"/>
    <s v="NA"/>
    <s v="NA"/>
    <s v="NA"/>
    <s v="NA"/>
    <s v="NA"/>
    <s v="NA"/>
    <s v="NA"/>
    <s v="NA"/>
    <s v="NA"/>
    <s v="NA"/>
    <s v="NA"/>
    <s v="NA"/>
    <s v="NA"/>
    <s v="NA"/>
    <s v="NA"/>
    <s v="NA"/>
    <s v="NA"/>
    <s v="NA"/>
    <s v="NA"/>
    <s v="NA"/>
    <s v="NA"/>
    <s v="NA"/>
  </r>
  <r>
    <x v="543"/>
    <x v="0"/>
    <s v="core"/>
    <x v="4"/>
    <x v="1"/>
    <s v="20,001-100,000"/>
    <s v="rural"/>
    <n v="73"/>
    <n v="115.11109999999999"/>
    <n v="4934583"/>
    <n v="4934583"/>
    <n v="4934583"/>
    <n v="1930"/>
    <n v="2011"/>
    <s v="2004-2013"/>
    <s v="F"/>
    <m/>
    <s v="Religious Assembly"/>
    <m/>
    <s v="Other"/>
    <s v="Religious Worship"/>
    <s v="Other"/>
    <b v="0"/>
    <s v="Classroom"/>
    <n v="48"/>
    <s v="Dining"/>
    <n v="34"/>
    <s v="Assembly / Recreation"/>
    <n v="18"/>
    <n v="0"/>
    <n v="0"/>
    <n v="0"/>
    <n v="42868"/>
    <n v="42868"/>
    <n v="0"/>
    <x v="1"/>
    <n v="100"/>
    <n v="0"/>
    <n v="100"/>
    <n v="100"/>
    <n v="100"/>
    <n v="0"/>
    <n v="0"/>
    <n v="2"/>
    <n v="0"/>
    <n v="179"/>
    <s v="M"/>
    <n v="2"/>
    <n v="4715"/>
    <n v="247"/>
    <s v="&lt; 6000 HDD"/>
    <n v="100"/>
    <n v="0"/>
    <n v="0"/>
    <s v="Yes"/>
    <n v="70"/>
    <n v="76"/>
    <n v="76"/>
    <n v="76"/>
    <n v="1"/>
    <n v="1"/>
    <n v="0"/>
    <s v="60-79 Hrs/Wk"/>
    <n v="52"/>
    <b v="1"/>
    <b v="1"/>
    <b v="0"/>
    <b v="0"/>
    <b v="0"/>
    <b v="0"/>
    <b v="0"/>
    <b v="0"/>
    <b v="0"/>
    <s v="NA"/>
    <s v="NA"/>
    <s v="NA"/>
    <s v="NA"/>
    <s v="Yes"/>
    <n v="1"/>
    <n v="1"/>
    <s v="No"/>
    <s v="Yes"/>
    <n v="1"/>
    <n v="1"/>
    <s v="No"/>
    <s v="Yes"/>
    <n v="3"/>
    <s v="NA"/>
    <s v="No"/>
    <s v="Unknown"/>
    <s v="NA"/>
    <s v="NA"/>
    <s v="No"/>
    <s v="Yes"/>
    <n v="3"/>
    <n v="100"/>
    <s v="No"/>
    <s v="Unknown"/>
    <s v="NA"/>
    <s v="NA"/>
    <s v="Unknown"/>
    <s v="No"/>
    <s v="NA"/>
    <s v="NA"/>
    <s v="No"/>
    <s v="No"/>
    <s v="NA"/>
    <s v="NA"/>
    <s v="No"/>
    <n v="1133"/>
    <n v="311"/>
    <n v="9"/>
    <n v="12996"/>
    <n v="36"/>
    <n v="40"/>
    <n v="0"/>
    <n v="42"/>
    <n v="18"/>
    <n v="0"/>
    <n v="0"/>
    <n v="0"/>
    <n v="0"/>
    <n v="0"/>
    <n v="100"/>
    <n v="0"/>
    <n v="0"/>
    <n v="0"/>
    <n v="4678.5600000000004"/>
    <n v="13.88889"/>
    <n v="86.111109999999996"/>
    <n v="0"/>
    <s v="S"/>
    <n v="2.4305560000000002"/>
    <s v="0-5 years"/>
    <n v="13.88889"/>
    <n v="0"/>
    <n v="0"/>
    <n v="86.111109999999996"/>
    <n v="0"/>
    <n v="0"/>
    <n v="100"/>
    <n v="0"/>
    <n v="0"/>
    <n v="36313"/>
    <n v="50.574170000000002"/>
    <n v="49.425829999999998"/>
    <n v="0"/>
    <n v="0"/>
    <b v="0"/>
    <n v="0"/>
    <n v="100"/>
    <n v="0"/>
    <n v="0"/>
    <n v="0"/>
    <n v="0.98463199999999995"/>
    <n v="0.98463199999999995"/>
    <s v="NA"/>
    <n v="0"/>
    <n v="0.15947800000000001"/>
    <n v="42209.2"/>
    <s v="NA"/>
    <n v="0"/>
    <n v="6836.5110000000004"/>
    <n v="11.212389999999999"/>
    <n v="12.17511"/>
    <s v="Y"/>
    <n v="75"/>
    <n v="0"/>
    <n v="0"/>
    <n v="0"/>
    <n v="36.38494"/>
    <n v="37.5871"/>
    <n v="48.176360000000003"/>
    <n v="27.42211"/>
    <n v="22.646619999999999"/>
    <n v="36.308909999999997"/>
    <n v="6.090681"/>
    <n v="15.05871"/>
    <n v="4.4861940000000002"/>
    <n v="0"/>
    <n v="0"/>
    <n v="0"/>
    <n v="0"/>
    <n v="0"/>
    <n v="0"/>
    <n v="1.541938"/>
    <n v="8.2585309999999996"/>
    <n v="2.0939899999999998"/>
    <n v="28.56034"/>
    <n v="16.44903"/>
    <n v="8.934552"/>
    <n v="0"/>
    <n v="0"/>
    <n v="0"/>
    <n v="0"/>
    <n v="0"/>
    <n v="0"/>
    <n v="100"/>
    <n v="100"/>
    <n v="100"/>
    <n v="33.466610000000003"/>
    <n v="42.793559999999999"/>
    <n v="33.466610000000003"/>
    <n v="66.533389999999997"/>
    <n v="57.206440000000001"/>
    <n v="66.533389999999997"/>
    <n v="7.5951190000000004"/>
    <n v="14.663930000000001"/>
    <n v="7.5951190000000004"/>
    <n v="75.147859999999994"/>
    <n v="41.506830000000001"/>
    <n v="75.147859999999994"/>
    <n v="0"/>
    <n v="0"/>
    <n v="0"/>
    <n v="17.257020000000001"/>
    <n v="43.829239999999999"/>
    <n v="17.257020000000001"/>
    <n v="0"/>
    <n v="0"/>
    <n v="0"/>
    <n v="0"/>
    <n v="0"/>
    <n v="0"/>
    <s v="NA"/>
    <s v="NA"/>
    <s v="NA"/>
    <s v="NA"/>
    <s v="NA"/>
    <s v="NA"/>
    <n v="1.799914"/>
    <n v="4.0135519999999998"/>
    <n v="1.799914"/>
    <n v="51.716799999999999"/>
    <n v="61.239069999999998"/>
    <n v="51.716799999999999"/>
    <n v="46.483289999999997"/>
    <n v="34.74738"/>
    <n v="46.483289999999997"/>
    <n v="0"/>
    <n v="0"/>
    <n v="0"/>
    <n v="0"/>
    <n v="0"/>
    <n v="0"/>
    <n v="100"/>
    <n v="100"/>
    <n v="100"/>
    <n v="0"/>
    <n v="0"/>
    <n v="0"/>
    <n v="0"/>
    <n v="0"/>
    <n v="0"/>
    <n v="0"/>
    <n v="0"/>
    <n v="0"/>
    <n v="63.807040000000001"/>
    <n v="60.233719999999998"/>
    <n v="84.485259999999997"/>
    <n v="6.8313649999999999"/>
    <n v="13.86218"/>
    <n v="4.1125920000000002"/>
    <n v="4.9286620000000001"/>
    <n v="7.2094870000000002"/>
    <n v="1.5418369999999999"/>
    <n v="24.432929999999999"/>
    <n v="18.694610000000001"/>
    <n v="9.8603059999999996"/>
    <s v="NA"/>
    <s v="NA"/>
    <s v="NA"/>
    <s v="NA"/>
    <s v="NA"/>
    <s v="NA"/>
    <s v="NA"/>
    <s v="NA"/>
    <s v="NA"/>
    <s v="NA"/>
    <s v="NA"/>
    <s v="NA"/>
    <s v="NA"/>
    <s v="NA"/>
    <s v="NA"/>
    <b v="0"/>
    <n v="0"/>
    <b v="0"/>
    <n v="0"/>
    <b v="0"/>
    <n v="0"/>
    <b v="1"/>
    <n v="3.896744"/>
    <b v="1"/>
    <n v="95.43"/>
    <b v="0"/>
    <n v="0"/>
    <b v="1"/>
    <n v="0.67325500000000005"/>
    <b v="0"/>
    <n v="0"/>
    <n v="2.6914310000000001"/>
    <n v="9.0909089999999999"/>
    <n v="1.7819449999999999"/>
    <n v="78.110020000000006"/>
    <n v="31.818180000000002"/>
    <n v="85.507059999999996"/>
    <n v="0"/>
    <n v="0"/>
    <n v="0"/>
    <n v="19.198550000000001"/>
    <n v="59.090910000000001"/>
    <n v="12.710990000000001"/>
    <n v="0"/>
    <n v="0"/>
    <n v="0"/>
    <n v="0"/>
    <n v="0"/>
    <n v="0"/>
    <n v="0"/>
    <n v="0"/>
    <n v="0"/>
    <n v="21.889980000000001"/>
    <n v="68.181820000000002"/>
    <n v="14.492940000000001"/>
    <n v="0"/>
    <n v="0"/>
    <n v="0"/>
    <n v="78.110020000000006"/>
    <n v="31.818180000000002"/>
    <n v="85.50705999999999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n v="3"/>
    <n v="12.5"/>
    <n v="43.038260000000001"/>
    <n v="56.961739999999999"/>
    <s v="Furnace"/>
    <s v="Natural Gas"/>
    <s v="None"/>
    <s v="10-19 Years"/>
    <s v="Heat Pump"/>
    <s v="Electricity"/>
    <s v="None"/>
    <s v="0-4 Years"/>
    <s v="NA"/>
    <s v="NA"/>
    <s v="NA"/>
    <s v="NA"/>
    <s v="NA"/>
    <s v="NA"/>
    <s v="NA"/>
    <s v="NA"/>
    <s v="DX - Air"/>
    <s v="10-19 Years"/>
    <s v="DX - Air"/>
    <s v="NA"/>
    <s v="NA"/>
    <s v="NA"/>
    <s v="NA"/>
    <s v="NA"/>
    <s v="NA"/>
    <s v="NA"/>
    <s v="NA"/>
    <b v="1"/>
    <b v="0"/>
    <b v="0"/>
    <b v="0"/>
    <b v="0"/>
    <b v="1"/>
    <b v="0"/>
    <b v="1"/>
    <b v="0"/>
    <b v="1"/>
    <b v="1"/>
    <n v="477.14440000000002"/>
    <n v="1.8473790000000001"/>
    <n v="18"/>
    <n v="13.94421"/>
    <n v="86.055790000000002"/>
    <n v="0"/>
    <n v="0"/>
    <n v="0"/>
    <n v="100"/>
    <n v="0"/>
    <n v="0"/>
    <s v="NA"/>
    <s v="NA"/>
    <s v="NA"/>
    <s v="NA"/>
    <s v="NA"/>
    <s v="NA"/>
    <s v="NA"/>
    <s v="NA"/>
    <s v="NA"/>
    <s v="NA"/>
    <s v="NA"/>
    <s v="NA"/>
    <s v="NA"/>
    <s v="NA"/>
    <s v="NA"/>
    <s v="NA"/>
    <s v="NA"/>
    <s v="NA"/>
    <s v="NA"/>
    <s v="NA"/>
    <n v="0"/>
    <n v="0"/>
    <n v="0"/>
    <n v="1"/>
    <n v="3"/>
    <n v="0"/>
    <n v="2"/>
    <b v="0"/>
    <b v="0"/>
    <b v="0"/>
    <b v="1"/>
    <b v="0"/>
    <b v="0"/>
    <n v="700"/>
    <s v="N"/>
    <s v="N"/>
    <s v="N"/>
    <s v="G"/>
    <s v="G"/>
    <s v="N"/>
    <s v="G"/>
    <s v="NA"/>
    <s v="NA"/>
    <s v="NA"/>
    <b v="1"/>
    <s v="S"/>
    <n v="99"/>
    <n v="1"/>
    <n v="0"/>
    <n v="0"/>
    <n v="0"/>
    <n v="0"/>
    <x v="0"/>
    <n v="0"/>
    <s v="N"/>
    <n v="0"/>
    <n v="0"/>
    <n v="0"/>
    <b v="0"/>
    <b v="0"/>
    <s v="None"/>
    <b v="0"/>
    <b v="0"/>
    <s v="None"/>
    <n v="0"/>
    <n v="0"/>
    <n v="0"/>
    <n v="0"/>
    <n v="0"/>
    <n v="13"/>
    <n v="0"/>
    <n v="0"/>
    <n v="0"/>
    <n v="0"/>
    <n v="8.4464670000000002"/>
    <n v="8.0987779999999994"/>
    <s v="actual"/>
    <n v="362083.1"/>
    <n v="347178.4"/>
    <n v="41952.77"/>
    <n v="31670.6"/>
    <n v="29438.1"/>
    <n v="25155"/>
    <n v="24317.42"/>
    <n v="23722.58"/>
    <n v="26492.41"/>
    <n v="25485.65"/>
    <n v="23890.080000000002"/>
    <n v="27800.94"/>
    <n v="36701.230000000003"/>
    <n v="45456.34"/>
    <n v="39691.81"/>
    <n v="33015.019999999997"/>
    <n v="32626.16"/>
    <n v="28045.35"/>
    <n v="23764.27"/>
    <n v="20264.47"/>
    <n v="25336.67"/>
    <n v="25189.79"/>
    <n v="20959.689999999999"/>
    <n v="25387.34"/>
    <n v="33032.870000000003"/>
    <n v="39864.99"/>
    <n v="0.255465"/>
    <n v="0.57099800000000001"/>
    <s v="model"/>
    <n v="10951.25"/>
    <n v="24477.54"/>
    <s v="NA"/>
    <s v="NA"/>
    <s v="NA"/>
    <s v="NA"/>
    <s v="NA"/>
    <s v="NA"/>
    <s v="NA"/>
    <s v="NA"/>
    <s v="NA"/>
    <s v="NA"/>
    <s v="NA"/>
    <s v="NA"/>
    <s v="NA"/>
    <s v="NA"/>
    <s v="NA"/>
    <s v="NA"/>
    <s v="NA"/>
    <s v="NA"/>
    <s v="NA"/>
    <s v="NA"/>
    <s v="NA"/>
    <s v="NA"/>
    <s v="NA"/>
    <s v="NA"/>
  </r>
  <r>
    <x v="544"/>
    <x v="3"/>
    <s v="core"/>
    <x v="5"/>
    <x v="1"/>
    <s v="All Sizes"/>
    <s v="rural"/>
    <n v="34"/>
    <n v="160.36789999999999"/>
    <n v="304538.7"/>
    <n v="304538.7"/>
    <n v="304538.7"/>
    <n v="2004"/>
    <n v="2004"/>
    <s v="2004-2013"/>
    <s v="F"/>
    <m/>
    <s v="Sit Down Restaurant"/>
    <m/>
    <s v="Restaurant"/>
    <s v="Food Service"/>
    <s v="Restaurant"/>
    <b v="0"/>
    <s v="Dining"/>
    <n v="50"/>
    <s v="Kitchen"/>
    <n v="27"/>
    <s v="Storage - Low Bay"/>
    <n v="13"/>
    <n v="0"/>
    <n v="0"/>
    <n v="0"/>
    <n v="1899"/>
    <n v="1899"/>
    <n v="0"/>
    <x v="4"/>
    <n v="100"/>
    <n v="0"/>
    <n v="0"/>
    <n v="100"/>
    <n v="0"/>
    <n v="0"/>
    <n v="0"/>
    <n v="1"/>
    <n v="0"/>
    <n v="0"/>
    <s v="S"/>
    <n v="0"/>
    <n v="8276"/>
    <n v="165"/>
    <s v="8000+ HDD"/>
    <n v="100"/>
    <n v="0"/>
    <n v="0"/>
    <s v="No"/>
    <n v="45"/>
    <n v="72.5"/>
    <n v="72.5"/>
    <n v="72.5"/>
    <n v="1"/>
    <n v="0"/>
    <n v="0"/>
    <s v="40-49 Hrs/Wk"/>
    <n v="52"/>
    <b v="1"/>
    <b v="1"/>
    <b v="0"/>
    <b v="0"/>
    <b v="0"/>
    <b v="0"/>
    <b v="0"/>
    <b v="0"/>
    <b v="0"/>
    <s v="NA"/>
    <s v="NA"/>
    <s v="NA"/>
    <s v="NA"/>
    <s v="No"/>
    <s v="NA"/>
    <s v="NA"/>
    <s v="No"/>
    <s v="No"/>
    <s v="NA"/>
    <s v="NA"/>
    <s v="No"/>
    <s v="No"/>
    <s v="NA"/>
    <s v="NA"/>
    <s v="No"/>
    <s v="Yes"/>
    <n v="1"/>
    <n v="50"/>
    <s v="No"/>
    <s v="Yes"/>
    <n v="0"/>
    <n v="0"/>
    <s v="No"/>
    <s v="No"/>
    <s v="NA"/>
    <s v="NA"/>
    <s v="No"/>
    <s v="No"/>
    <s v="NA"/>
    <s v="NA"/>
    <s v="No"/>
    <s v="No"/>
    <s v="NA"/>
    <s v="NA"/>
    <s v="No"/>
    <n v="159"/>
    <n v="0"/>
    <n v="10"/>
    <n v="1590"/>
    <n v="15"/>
    <n v="0"/>
    <n v="0"/>
    <n v="0"/>
    <n v="100"/>
    <n v="0"/>
    <n v="0"/>
    <n v="0"/>
    <n v="0"/>
    <n v="0"/>
    <n v="100"/>
    <n v="0"/>
    <n v="0"/>
    <n v="0"/>
    <n v="238.5"/>
    <n v="100"/>
    <n v="0"/>
    <n v="0"/>
    <s v="P"/>
    <n v="5"/>
    <s v="Age of Building"/>
    <n v="100"/>
    <n v="0"/>
    <n v="0"/>
    <n v="0"/>
    <n v="0"/>
    <n v="0"/>
    <n v="0"/>
    <n v="100"/>
    <n v="0"/>
    <n v="1899"/>
    <n v="100"/>
    <n v="0"/>
    <n v="0"/>
    <n v="0"/>
    <b v="0"/>
    <n v="0"/>
    <n v="100"/>
    <n v="0"/>
    <n v="0"/>
    <n v="0"/>
    <n v="0.682392"/>
    <n v="0.682392"/>
    <s v="NA"/>
    <n v="0"/>
    <n v="0.19747200000000001"/>
    <n v="1295.8630000000001"/>
    <s v="NA"/>
    <n v="0"/>
    <n v="375"/>
    <n v="9.895759"/>
    <n v="10.92836"/>
    <s v="Y"/>
    <s v="NA"/>
    <n v="0"/>
    <n v="0"/>
    <n v="0"/>
    <n v="46.41818"/>
    <n v="24.97786"/>
    <n v="60.896169999999998"/>
    <n v="0"/>
    <n v="0"/>
    <n v="0"/>
    <n v="53.58182"/>
    <n v="75.022139999999993"/>
    <n v="39.103830000000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61.332979999999999"/>
    <n v="74.467200000000005"/>
    <n v="61.332979999999999"/>
    <n v="0"/>
    <n v="0"/>
    <n v="0"/>
    <n v="38.667020000000001"/>
    <n v="25.532800000000002"/>
    <n v="38.667020000000001"/>
    <s v="NA"/>
    <s v="NA"/>
    <s v="NA"/>
    <s v="NA"/>
    <s v="NA"/>
    <s v="NA"/>
    <s v="NA"/>
    <s v="NA"/>
    <s v="NA"/>
    <s v="NA"/>
    <s v="NA"/>
    <s v="NA"/>
    <n v="0"/>
    <n v="0"/>
    <n v="0"/>
    <n v="46.41818"/>
    <n v="24.97786"/>
    <n v="60.896169999999998"/>
    <n v="27.76671"/>
    <n v="56.237259999999999"/>
    <n v="20.264050000000001"/>
    <n v="0"/>
    <n v="0"/>
    <n v="0"/>
    <n v="25.81512"/>
    <n v="18.784890000000001"/>
    <n v="18.83978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Variable Air Volume"/>
    <s v="N"/>
    <s v="N"/>
    <s v="NA"/>
    <s v="NA"/>
    <n v="73"/>
    <n v="27"/>
    <s v="Heat Pump"/>
    <s v="Electricity"/>
    <s v="None"/>
    <s v="0-4 Years"/>
    <s v="Furnace"/>
    <s v="Natural Gas"/>
    <s v="None"/>
    <s v="20+ Years"/>
    <s v="NA"/>
    <s v="NA"/>
    <s v="NA"/>
    <s v="NA"/>
    <s v="NA"/>
    <s v="NA"/>
    <s v="NA"/>
    <s v="NA"/>
    <s v="DX - Air"/>
    <s v="0-4 Years"/>
    <s v="None"/>
    <s v="NA"/>
    <s v="NA"/>
    <s v="NA"/>
    <s v="NA"/>
    <s v="NA"/>
    <s v="NA"/>
    <s v="NA"/>
    <s v="NA"/>
    <b v="0"/>
    <b v="0"/>
    <b v="0"/>
    <b v="0"/>
    <b v="1"/>
    <b v="1"/>
    <b v="0"/>
    <b v="1"/>
    <b v="1"/>
    <b v="0"/>
    <b v="0"/>
    <n v="200"/>
    <n v="1"/>
    <n v="1"/>
    <n v="0"/>
    <n v="100"/>
    <n v="0"/>
    <n v="0"/>
    <n v="0"/>
    <n v="0"/>
    <n v="100"/>
    <n v="0"/>
    <s v="NA"/>
    <s v="NA"/>
    <s v="NA"/>
    <s v="NA"/>
    <s v="NA"/>
    <s v="NA"/>
    <s v="NA"/>
    <s v="NA"/>
    <s v="NA"/>
    <s v="NA"/>
    <s v="NA"/>
    <s v="NA"/>
    <s v="NA"/>
    <s v="NA"/>
    <s v="NA"/>
    <s v="NA"/>
    <s v="NA"/>
    <s v="NA"/>
    <s v="NA"/>
    <s v="NA"/>
    <n v="0"/>
    <n v="0"/>
    <n v="2"/>
    <n v="1"/>
    <n v="1"/>
    <n v="0"/>
    <n v="1"/>
    <b v="0"/>
    <b v="0"/>
    <b v="0"/>
    <b v="1"/>
    <b v="0"/>
    <b v="0"/>
    <n v="517"/>
    <s v="N"/>
    <s v="E"/>
    <s v="G"/>
    <s v="G"/>
    <s v="G"/>
    <s v="G"/>
    <s v="G"/>
    <s v="NA"/>
    <s v="NA"/>
    <s v="NA"/>
    <s v="NA"/>
    <s v="NA"/>
    <s v="NA"/>
    <s v="NA"/>
    <s v="NA"/>
    <n v="0"/>
    <n v="0"/>
    <n v="0"/>
    <x v="1"/>
    <s v="NA"/>
    <s v="NA"/>
    <n v="0"/>
    <n v="0"/>
    <n v="0"/>
    <s v="NA"/>
    <s v="NA"/>
    <s v="NA"/>
    <s v="NA"/>
    <s v="NA"/>
    <s v="NA"/>
    <n v="0"/>
    <n v="2"/>
    <n v="1"/>
    <n v="0"/>
    <n v="2"/>
    <n v="0"/>
    <n v="0"/>
    <n v="0"/>
    <n v="0"/>
    <n v="0"/>
    <n v="31.411570000000001"/>
    <n v="17.238379999999999"/>
    <s v="model"/>
    <n v="59650.57"/>
    <n v="32735.69"/>
    <s v="NA"/>
    <s v="NA"/>
    <s v="NA"/>
    <s v="NA"/>
    <s v="NA"/>
    <s v="NA"/>
    <s v="NA"/>
    <s v="NA"/>
    <s v="NA"/>
    <s v="NA"/>
    <s v="NA"/>
    <s v="NA"/>
    <s v="NA"/>
    <s v="NA"/>
    <s v="NA"/>
    <s v="NA"/>
    <s v="NA"/>
    <s v="NA"/>
    <s v="NA"/>
    <s v="NA"/>
    <s v="NA"/>
    <s v="NA"/>
    <s v="NA"/>
    <s v="NA"/>
    <n v="1.8547830000000001"/>
    <n v="0.73726899999999995"/>
    <s v="model"/>
    <n v="3522.2330000000002"/>
    <n v="1400.0740000000001"/>
    <s v="NA"/>
    <s v="NA"/>
    <s v="NA"/>
    <s v="NA"/>
    <s v="NA"/>
    <s v="NA"/>
    <s v="NA"/>
    <s v="NA"/>
    <s v="NA"/>
    <s v="NA"/>
    <s v="NA"/>
    <s v="NA"/>
    <s v="NA"/>
    <s v="NA"/>
    <s v="NA"/>
    <s v="NA"/>
    <s v="NA"/>
    <s v="NA"/>
    <s v="NA"/>
    <s v="NA"/>
    <s v="NA"/>
    <s v="NA"/>
    <s v="NA"/>
    <s v="NA"/>
  </r>
  <r>
    <x v="545"/>
    <x v="0"/>
    <s v="core"/>
    <x v="10"/>
    <x v="0"/>
    <s v="&lt;50,001"/>
    <s v="rural"/>
    <n v="47"/>
    <n v="42.418379999999999"/>
    <n v="2031840"/>
    <n v="2031840"/>
    <n v="2031840"/>
    <n v="1981"/>
    <n v="1981"/>
    <s v="1981-2003"/>
    <s v="F"/>
    <m/>
    <s v="Nursing Home"/>
    <m/>
    <s v="Hotel-Motel"/>
    <s v="Lodging"/>
    <s v="Lodging"/>
    <b v="0"/>
    <s v="Guest Room"/>
    <n v="49"/>
    <s v="Dining"/>
    <n v="16"/>
    <s v="Kitchen"/>
    <n v="4"/>
    <n v="31"/>
    <n v="0"/>
    <n v="0"/>
    <n v="47900"/>
    <n v="47900"/>
    <n v="0"/>
    <x v="1"/>
    <n v="100"/>
    <n v="0"/>
    <n v="0"/>
    <n v="100"/>
    <n v="0"/>
    <n v="0"/>
    <n v="0"/>
    <n v="1"/>
    <n v="1"/>
    <n v="90"/>
    <s v="S"/>
    <n v="0"/>
    <n v="4735"/>
    <n v="418"/>
    <s v="&lt; 6000 HDD"/>
    <n v="0"/>
    <n v="100"/>
    <n v="1"/>
    <s v="No"/>
    <n v="168"/>
    <n v="168"/>
    <n v="168"/>
    <n v="112"/>
    <n v="1"/>
    <n v="1"/>
    <n v="1"/>
    <s v="120-168 Hrs/Wk"/>
    <n v="52"/>
    <b v="1"/>
    <b v="1"/>
    <b v="0"/>
    <b v="0"/>
    <b v="0"/>
    <b v="0"/>
    <b v="0"/>
    <b v="0"/>
    <b v="0"/>
    <b v="1"/>
    <b v="0"/>
    <b v="0"/>
    <s v="NA"/>
    <s v="No"/>
    <s v="NA"/>
    <s v="NA"/>
    <s v="No"/>
    <s v="No"/>
    <s v="NA"/>
    <s v="NA"/>
    <s v="Yes"/>
    <s v="No"/>
    <s v="NA"/>
    <s v="NA"/>
    <s v="No"/>
    <s v="No"/>
    <s v="NA"/>
    <s v="NA"/>
    <s v="No"/>
    <s v="No"/>
    <s v="NA"/>
    <s v="NA"/>
    <s v="No"/>
    <s v="No"/>
    <s v="NA"/>
    <s v="NA"/>
    <s v="No"/>
    <s v="No"/>
    <s v="NA"/>
    <s v="NA"/>
    <s v="No"/>
    <s v="No"/>
    <s v="NA"/>
    <s v="NA"/>
    <s v="No"/>
    <n v="1900"/>
    <n v="0"/>
    <n v="11"/>
    <n v="20900"/>
    <n v="30"/>
    <n v="0"/>
    <n v="0"/>
    <n v="0"/>
    <n v="100"/>
    <n v="0"/>
    <n v="0"/>
    <n v="0"/>
    <n v="0"/>
    <n v="0"/>
    <n v="100"/>
    <n v="0"/>
    <n v="0"/>
    <n v="0"/>
    <n v="6270"/>
    <n v="0"/>
    <n v="100"/>
    <n v="0"/>
    <s v="P"/>
    <n v="50"/>
    <s v="Age of Building"/>
    <n v="100"/>
    <n v="0"/>
    <n v="0"/>
    <n v="0"/>
    <n v="100"/>
    <n v="0"/>
    <n v="0"/>
    <n v="0"/>
    <n v="0"/>
    <n v="47900"/>
    <n v="0"/>
    <n v="0"/>
    <n v="100"/>
    <n v="0"/>
    <b v="0"/>
    <n v="0"/>
    <n v="100"/>
    <n v="0"/>
    <n v="0"/>
    <n v="0"/>
    <n v="1.812913"/>
    <n v="1.812913"/>
    <s v="NA"/>
    <n v="2.5049999999999998E-3"/>
    <n v="0.163741"/>
    <n v="86838.51"/>
    <s v="NA"/>
    <n v="120"/>
    <n v="7843.2020000000002"/>
    <n v="6.5599189999999998"/>
    <n v="8.5080019999999994"/>
    <s v="Y"/>
    <n v="15"/>
    <n v="0"/>
    <n v="0"/>
    <n v="0"/>
    <n v="4.7129320000000003"/>
    <n v="6.370374"/>
    <n v="8.7695460000000001"/>
    <n v="33.899760000000001"/>
    <n v="37.081699999999998"/>
    <n v="63.078670000000002"/>
    <n v="1.955308"/>
    <n v="4.2796380000000003"/>
    <n v="2.0239549999999999"/>
    <n v="0"/>
    <n v="0"/>
    <n v="0"/>
    <n v="0"/>
    <n v="0"/>
    <n v="0"/>
    <n v="0"/>
    <n v="0"/>
    <n v="0"/>
    <n v="59.432000000000002"/>
    <n v="52.26829"/>
    <n v="26.127829999999999"/>
    <n v="0"/>
    <n v="0"/>
    <n v="0"/>
    <n v="0"/>
    <n v="0"/>
    <n v="0"/>
    <n v="100"/>
    <n v="100"/>
    <n v="100"/>
    <n v="100"/>
    <n v="100"/>
    <n v="100"/>
    <n v="0"/>
    <n v="0"/>
    <n v="0"/>
    <n v="0"/>
    <n v="0"/>
    <n v="0"/>
    <n v="91.925070000000005"/>
    <n v="85.074629999999999"/>
    <n v="91.925070000000005"/>
    <n v="0"/>
    <n v="0"/>
    <n v="0"/>
    <n v="8.0749300000000002"/>
    <n v="14.925369999999999"/>
    <n v="8.0749300000000002"/>
    <n v="0"/>
    <n v="0"/>
    <n v="0"/>
    <n v="0"/>
    <n v="0"/>
    <n v="0"/>
    <s v="NA"/>
    <s v="NA"/>
    <s v="NA"/>
    <s v="NA"/>
    <s v="NA"/>
    <s v="NA"/>
    <n v="0"/>
    <n v="0"/>
    <n v="0"/>
    <n v="59.490740000000002"/>
    <n v="75.015169999999998"/>
    <n v="59.490740000000002"/>
    <n v="0"/>
    <n v="0"/>
    <n v="0"/>
    <n v="40.509259999999998"/>
    <n v="24.984829999999999"/>
    <n v="40.509259999999998"/>
    <n v="10.27952"/>
    <n v="9.6845540000000003"/>
    <n v="10.27952"/>
    <n v="65.199010000000001"/>
    <n v="78.075029999999998"/>
    <n v="65.199010000000001"/>
    <n v="0"/>
    <n v="0"/>
    <n v="0"/>
    <n v="24.521460000000001"/>
    <n v="12.240410000000001"/>
    <n v="24.521460000000001"/>
    <n v="0"/>
    <n v="0"/>
    <n v="0"/>
    <n v="38.612690000000001"/>
    <n v="43.452069999999999"/>
    <n v="71.848219999999998"/>
    <n v="4.6262740000000004"/>
    <n v="6.9810970000000001"/>
    <n v="2.0830139999999999"/>
    <n v="0"/>
    <n v="0"/>
    <n v="0"/>
    <n v="56.761029999999998"/>
    <n v="49.566830000000003"/>
    <n v="26.068770000000001"/>
    <s v="NA"/>
    <s v="NA"/>
    <s v="NA"/>
    <s v="NA"/>
    <s v="NA"/>
    <s v="NA"/>
    <s v="NA"/>
    <s v="NA"/>
    <s v="NA"/>
    <s v="NA"/>
    <s v="NA"/>
    <s v="NA"/>
    <s v="NA"/>
    <s v="NA"/>
    <s v="NA"/>
    <b v="0"/>
    <n v="0"/>
    <b v="0"/>
    <n v="0"/>
    <b v="0"/>
    <n v="0"/>
    <b v="0"/>
    <n v="0"/>
    <b v="1"/>
    <n v="99.261139999999997"/>
    <b v="0"/>
    <n v="0"/>
    <b v="1"/>
    <n v="0.73885900000000004"/>
    <b v="0"/>
    <n v="0"/>
    <n v="14.11849"/>
    <n v="22.78481"/>
    <n v="5.1377069999999998"/>
    <n v="55.428150000000002"/>
    <n v="32.911389999999997"/>
    <n v="78.821680000000001"/>
    <n v="0"/>
    <n v="0"/>
    <n v="0"/>
    <n v="30.45336"/>
    <n v="44.303800000000003"/>
    <n v="16.040610000000001"/>
    <n v="0"/>
    <n v="0"/>
    <n v="0"/>
    <n v="0"/>
    <n v="0"/>
    <n v="0"/>
    <n v="0"/>
    <n v="0"/>
    <n v="0"/>
    <n v="10.059979999999999"/>
    <n v="29.11392"/>
    <n v="8.6194769999999998"/>
    <n v="0"/>
    <n v="0"/>
    <n v="0"/>
    <n v="53.59798"/>
    <n v="25.316459999999999"/>
    <n v="75.930530000000005"/>
    <n v="1.8301750000000001"/>
    <n v="7.5949369999999998"/>
    <n v="2.891159"/>
    <n v="34.511870000000002"/>
    <n v="37.974679999999999"/>
    <n v="12.55884"/>
    <n v="0"/>
    <n v="0"/>
    <n v="0"/>
    <b v="0"/>
    <n v="0"/>
    <b v="1"/>
    <n v="79.606620000000007"/>
    <b v="0"/>
    <n v="0"/>
    <b v="0"/>
    <n v="0"/>
    <b v="0"/>
    <n v="0"/>
    <b v="1"/>
    <n v="20.393380000000001"/>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96.55556"/>
    <n v="3.4444439999999998"/>
    <s v="Heat Pump"/>
    <s v="Electricity"/>
    <s v="Electricity"/>
    <s v="10-19 Years"/>
    <s v="Furnace"/>
    <s v="Natural Gas"/>
    <s v="None"/>
    <s v="10-19 Years"/>
    <s v="NA"/>
    <s v="NA"/>
    <s v="NA"/>
    <s v="NA"/>
    <s v="NA"/>
    <s v="NA"/>
    <s v="NA"/>
    <s v="NA"/>
    <s v="DX - Air"/>
    <s v="10-19 Years"/>
    <s v="DX - Air"/>
    <s v="10-19 Years"/>
    <s v="NA"/>
    <s v="NA"/>
    <s v="NA"/>
    <s v="NA"/>
    <s v="NA"/>
    <s v="NA"/>
    <s v="NA"/>
    <b v="0"/>
    <b v="0"/>
    <b v="0"/>
    <b v="0"/>
    <b v="0"/>
    <b v="1"/>
    <b v="0"/>
    <b v="0"/>
    <b v="0"/>
    <b v="0"/>
    <b v="0"/>
    <n v="1393"/>
    <n v="5"/>
    <n v="5"/>
    <n v="100"/>
    <n v="0"/>
    <n v="0"/>
    <n v="0"/>
    <n v="0"/>
    <n v="0"/>
    <n v="100"/>
    <n v="0"/>
    <s v="NA"/>
    <s v="NA"/>
    <s v="NA"/>
    <s v="NA"/>
    <s v="NA"/>
    <s v="NA"/>
    <s v="NA"/>
    <s v="NA"/>
    <s v="NA"/>
    <b v="0"/>
    <n v="0"/>
    <s v="NA"/>
    <s v="NA"/>
    <b v="1"/>
    <n v="220"/>
    <s v="INC"/>
    <b v="0"/>
    <n v="0"/>
    <s v="NA"/>
    <s v="NA"/>
    <n v="2"/>
    <n v="1"/>
    <n v="0"/>
    <n v="11"/>
    <n v="0"/>
    <n v="0"/>
    <n v="0"/>
    <b v="0"/>
    <b v="0"/>
    <b v="0"/>
    <b v="1"/>
    <b v="0"/>
    <b v="0"/>
    <n v="1900"/>
    <s v="E"/>
    <s v="N"/>
    <s v="N"/>
    <s v="E"/>
    <s v="N"/>
    <s v="E"/>
    <s v="E"/>
    <s v="NA"/>
    <s v="NA"/>
    <s v="NA"/>
    <b v="1"/>
    <s v="L"/>
    <n v="100"/>
    <n v="0"/>
    <n v="4"/>
    <n v="100"/>
    <n v="55"/>
    <n v="0"/>
    <x v="0"/>
    <n v="0"/>
    <s v="N"/>
    <n v="0"/>
    <n v="0"/>
    <n v="0"/>
    <b v="0"/>
    <b v="0"/>
    <s v="None"/>
    <b v="0"/>
    <b v="0"/>
    <s v="None"/>
    <n v="0"/>
    <n v="0"/>
    <n v="0"/>
    <n v="0"/>
    <n v="0"/>
    <n v="100"/>
    <n v="0"/>
    <n v="0"/>
    <n v="0"/>
    <n v="0"/>
    <n v="16.282170000000001"/>
    <n v="17.280449999999998"/>
    <s v="actual"/>
    <n v="779916"/>
    <n v="827733.5"/>
    <n v="75957.33"/>
    <n v="64264.83"/>
    <n v="62895.17"/>
    <n v="54710.34"/>
    <n v="53446.02"/>
    <n v="59739.64"/>
    <n v="74906.67"/>
    <n v="77061.850000000006"/>
    <n v="68335.48"/>
    <n v="52320"/>
    <n v="57600"/>
    <n v="78678.710000000006"/>
    <n v="66980.929999999993"/>
    <n v="57096.44"/>
    <n v="59982.22"/>
    <n v="54811.35"/>
    <n v="52882.62"/>
    <n v="67293.06"/>
    <n v="110834.9"/>
    <n v="105596.9"/>
    <n v="68872.3"/>
    <n v="55058.49"/>
    <n v="60701.93"/>
    <n v="67622.47"/>
    <n v="0.52241899999999997"/>
    <n v="8.5834999999999995E-2"/>
    <s v="model"/>
    <n v="25023.86"/>
    <n v="4111.4949999999999"/>
    <s v="NA"/>
    <s v="NA"/>
    <s v="NA"/>
    <s v="NA"/>
    <s v="NA"/>
    <s v="NA"/>
    <s v="NA"/>
    <s v="NA"/>
    <s v="NA"/>
    <s v="NA"/>
    <s v="NA"/>
    <s v="NA"/>
    <s v="NA"/>
    <s v="NA"/>
    <s v="NA"/>
    <s v="NA"/>
    <s v="NA"/>
    <s v="NA"/>
    <s v="NA"/>
    <s v="NA"/>
    <s v="NA"/>
    <s v="NA"/>
    <s v="NA"/>
    <s v="NA"/>
  </r>
  <r>
    <x v="546"/>
    <x v="0"/>
    <s v="core"/>
    <x v="8"/>
    <x v="1"/>
    <s v="&lt;20,001"/>
    <s v="rural"/>
    <n v="4"/>
    <n v="334.46519999999998"/>
    <n v="4480161"/>
    <n v="4480161"/>
    <n v="4480161"/>
    <n v="2008"/>
    <n v="2008"/>
    <s v="2004-2013"/>
    <s v="F"/>
    <m/>
    <s v="Pharmacy"/>
    <m/>
    <s v="Dry Goods Retail"/>
    <s v="Mercantile - Retail"/>
    <s v="Small Box"/>
    <b v="0"/>
    <s v="Sales"/>
    <n v="75"/>
    <s v="Office"/>
    <n v="13"/>
    <s v="Warehouse - High Bay"/>
    <n v="12"/>
    <n v="0"/>
    <n v="0"/>
    <n v="0"/>
    <n v="13395"/>
    <n v="13395"/>
    <n v="0"/>
    <x v="0"/>
    <n v="100"/>
    <n v="0"/>
    <n v="100"/>
    <n v="100"/>
    <n v="100"/>
    <n v="0"/>
    <n v="0"/>
    <n v="1"/>
    <n v="0"/>
    <n v="61"/>
    <s v="S"/>
    <n v="0"/>
    <n v="5245"/>
    <n v="135"/>
    <s v="&lt; 6000 HDD"/>
    <n v="100"/>
    <n v="0"/>
    <n v="0"/>
    <s v="No"/>
    <n v="98"/>
    <n v="101.5"/>
    <n v="98"/>
    <n v="101.5"/>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463"/>
    <n v="0"/>
    <n v="13"/>
    <n v="6019"/>
    <n v="6"/>
    <n v="100"/>
    <n v="0"/>
    <n v="0"/>
    <n v="0"/>
    <n v="0"/>
    <n v="0"/>
    <n v="0"/>
    <n v="0"/>
    <n v="100"/>
    <n v="0"/>
    <n v="0"/>
    <n v="0"/>
    <n v="0"/>
    <n v="361.14"/>
    <n v="0"/>
    <n v="100"/>
    <n v="0"/>
    <s v="P"/>
    <n v="0"/>
    <s v="Age of Building"/>
    <n v="100"/>
    <n v="0"/>
    <n v="0"/>
    <n v="0"/>
    <n v="0"/>
    <n v="0"/>
    <n v="100"/>
    <n v="0"/>
    <n v="0"/>
    <n v="13395"/>
    <n v="100"/>
    <n v="0"/>
    <n v="0"/>
    <n v="0"/>
    <b v="0"/>
    <n v="0"/>
    <n v="100"/>
    <n v="0"/>
    <n v="0"/>
    <n v="0"/>
    <n v="1.8508039999999999"/>
    <n v="1.8508039999999999"/>
    <s v="NA"/>
    <n v="5.0769999999999999E-3"/>
    <n v="0.615143"/>
    <n v="24791.52"/>
    <s v="NA"/>
    <n v="68"/>
    <n v="8239.8369999999995"/>
    <n v="12.346170000000001"/>
    <n v="13.046329999999999"/>
    <s v="Y"/>
    <n v="80"/>
    <n v="0"/>
    <n v="0"/>
    <n v="0"/>
    <n v="98.610730000000004"/>
    <n v="96.059330000000003"/>
    <n v="99.222369999999998"/>
    <n v="0"/>
    <n v="0"/>
    <n v="0"/>
    <n v="1.3892679999999999"/>
    <n v="3.9406699999999999"/>
    <n v="0.77762699999999996"/>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7.9967259999999998"/>
    <n v="14.553280000000001"/>
    <n v="7.9967259999999998"/>
    <n v="87.959519999999998"/>
    <n v="82.797740000000005"/>
    <n v="87.959519999999998"/>
    <n v="4.0437519999999996"/>
    <n v="2.6489780000000001"/>
    <n v="4.0437519999999996"/>
    <n v="0"/>
    <n v="0"/>
    <n v="0"/>
    <s v="NA"/>
    <s v="NA"/>
    <s v="NA"/>
    <s v="NA"/>
    <s v="NA"/>
    <s v="NA"/>
    <s v="NA"/>
    <s v="NA"/>
    <s v="NA"/>
    <s v="NA"/>
    <s v="NA"/>
    <s v="NA"/>
    <n v="0"/>
    <n v="0"/>
    <n v="0"/>
    <n v="90.725099999999998"/>
    <n v="82.079539999999994"/>
    <n v="91.28783"/>
    <n v="1.3892679999999999"/>
    <n v="3.9406699999999999"/>
    <n v="0.77762699999999996"/>
    <n v="7.8856299999999999"/>
    <n v="13.979789999999999"/>
    <n v="7.9345420000000004"/>
    <n v="0"/>
    <n v="0"/>
    <n v="0"/>
    <s v="NA"/>
    <s v="NA"/>
    <s v="NA"/>
    <s v="NA"/>
    <s v="NA"/>
    <s v="NA"/>
    <s v="NA"/>
    <s v="NA"/>
    <s v="NA"/>
    <s v="NA"/>
    <s v="NA"/>
    <s v="NA"/>
    <s v="NA"/>
    <s v="NA"/>
    <s v="NA"/>
    <b v="1"/>
    <n v="99.245739999999998"/>
    <b v="0"/>
    <n v="0"/>
    <b v="0"/>
    <n v="0"/>
    <b v="0"/>
    <n v="0"/>
    <b v="0"/>
    <n v="0"/>
    <b v="0"/>
    <n v="0"/>
    <b v="1"/>
    <n v="0.75426300000000002"/>
    <b v="0"/>
    <n v="0"/>
    <n v="17.087720000000001"/>
    <n v="32.352939999999997"/>
    <n v="17.087720000000001"/>
    <n v="44.343559999999997"/>
    <n v="17.64706"/>
    <n v="44.343559999999997"/>
    <n v="0"/>
    <n v="0"/>
    <n v="0"/>
    <n v="38.568730000000002"/>
    <n v="50"/>
    <n v="38.568730000000002"/>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0"/>
    <b v="1"/>
    <b v="0"/>
    <b v="1"/>
    <b v="0"/>
    <b v="1"/>
    <b v="1"/>
    <n v="40"/>
    <n v="5"/>
    <n v="5"/>
    <n v="100"/>
    <n v="0"/>
    <n v="0"/>
    <n v="0"/>
    <n v="0"/>
    <n v="0"/>
    <n v="100"/>
    <n v="0"/>
    <s v="NA"/>
    <s v="NA"/>
    <s v="NA"/>
    <s v="NA"/>
    <s v="NA"/>
    <s v="NA"/>
    <s v="NA"/>
    <s v="NA"/>
    <s v="NA"/>
    <b v="0"/>
    <n v="0"/>
    <s v="NA"/>
    <s v="NA"/>
    <b v="0"/>
    <n v="0"/>
    <s v="NA"/>
    <b v="1"/>
    <n v="297"/>
    <n v="100"/>
    <s v="CFL"/>
    <n v="0"/>
    <n v="0"/>
    <n v="3"/>
    <n v="0"/>
    <n v="0"/>
    <n v="0"/>
    <n v="0"/>
    <b v="0"/>
    <b v="0"/>
    <b v="0"/>
    <b v="0"/>
    <b v="0"/>
    <b v="0"/>
    <n v="0"/>
    <s v="NA"/>
    <s v="NA"/>
    <s v="NA"/>
    <s v="NA"/>
    <s v="NA"/>
    <s v="NA"/>
    <s v="NA"/>
    <n v="0"/>
    <n v="0"/>
    <n v="0"/>
    <s v="NA"/>
    <s v="NA"/>
    <s v="NA"/>
    <s v="NA"/>
    <s v="NA"/>
    <n v="0"/>
    <n v="0"/>
    <n v="0"/>
    <x v="1"/>
    <s v="NA"/>
    <s v="NA"/>
    <n v="0"/>
    <n v="0"/>
    <n v="0"/>
    <s v="NA"/>
    <s v="NA"/>
    <s v="NA"/>
    <s v="NA"/>
    <s v="NA"/>
    <s v="NA"/>
    <n v="8"/>
    <n v="0"/>
    <n v="0"/>
    <n v="0"/>
    <n v="0"/>
    <n v="0"/>
    <n v="1"/>
    <n v="0"/>
    <n v="0"/>
    <n v="0"/>
    <n v="20.988240000000001"/>
    <n v="20.541879999999999"/>
    <s v="actual"/>
    <n v="281137.5"/>
    <n v="275158.40000000002"/>
    <n v="22249.75"/>
    <n v="20311.43"/>
    <n v="22356.55"/>
    <n v="21964.14"/>
    <n v="23578.1"/>
    <n v="23898.55"/>
    <n v="26193.33"/>
    <n v="26189.33"/>
    <n v="23968"/>
    <n v="23038.9"/>
    <n v="22978.99"/>
    <n v="24410.48"/>
    <n v="23133.06"/>
    <n v="20858.98"/>
    <n v="23051.759999999998"/>
    <n v="22262.79"/>
    <n v="22931.81"/>
    <n v="22436.7"/>
    <n v="24600.13"/>
    <n v="24768.67"/>
    <n v="22699.79"/>
    <n v="22958.02"/>
    <n v="22321.87"/>
    <n v="23134.84"/>
    <n v="8.7550000000000003E-2"/>
    <n v="0.104758"/>
    <s v="actual"/>
    <n v="1172.7349999999999"/>
    <n v="1403.2349999999999"/>
    <n v="258.08010000000002"/>
    <n v="150.6207"/>
    <n v="110.48609999999999"/>
    <n v="56.615049999999997"/>
    <n v="33.622990000000001"/>
    <n v="28.098220000000001"/>
    <n v="27.412120000000002"/>
    <n v="27.956250000000001"/>
    <n v="34.09375"/>
    <n v="55.956899999999997"/>
    <n v="126.2343"/>
    <n v="263.55880000000002"/>
    <n v="213.76259999999999"/>
    <n v="171.75919999999999"/>
    <n v="164.8032"/>
    <n v="132.1636"/>
    <n v="92.568029999999993"/>
    <n v="50.832149999999999"/>
    <n v="22.20562"/>
    <n v="20.33286"/>
    <n v="43.876170000000002"/>
    <n v="108.3527"/>
    <n v="167.74610000000001"/>
    <n v="214.83269999999999"/>
  </r>
  <r>
    <x v="547"/>
    <x v="0"/>
    <s v="core"/>
    <x v="5"/>
    <x v="0"/>
    <s v="All Sizes"/>
    <s v="rural"/>
    <n v="35"/>
    <n v="340.72059999999999"/>
    <n v="628629.5"/>
    <n v="559480.19999999995"/>
    <n v="559480.19999999995"/>
    <n v="1961"/>
    <n v="1970"/>
    <s v="Pre-1980"/>
    <s v="F"/>
    <m/>
    <s v="Fast Food Restaurant"/>
    <m/>
    <s v="Restaurant"/>
    <s v="Food Service"/>
    <s v="Restaurant"/>
    <b v="0"/>
    <s v="Dining"/>
    <n v="49"/>
    <s v="Kitchen"/>
    <n v="40"/>
    <s v="Storage - Low Bay"/>
    <n v="11"/>
    <n v="0"/>
    <n v="0"/>
    <n v="0"/>
    <n v="1845"/>
    <n v="1845"/>
    <n v="0"/>
    <x v="4"/>
    <n v="89"/>
    <n v="0"/>
    <n v="100"/>
    <n v="89"/>
    <n v="100"/>
    <n v="11"/>
    <n v="0"/>
    <n v="1"/>
    <n v="0"/>
    <n v="30"/>
    <s v="S"/>
    <n v="0"/>
    <n v="4855"/>
    <n v="182"/>
    <s v="&lt; 6000 HDD"/>
    <n v="100"/>
    <n v="0"/>
    <n v="0"/>
    <s v="No"/>
    <n v="86.346149999999994"/>
    <n v="96.846149999999994"/>
    <n v="96.846149999999994"/>
    <n v="96.846149999999994"/>
    <n v="1"/>
    <n v="1"/>
    <n v="0"/>
    <s v="80-119 Hrs/Wk"/>
    <n v="52"/>
    <b v="1"/>
    <b v="1"/>
    <b v="0"/>
    <b v="0"/>
    <b v="0"/>
    <b v="0"/>
    <b v="0"/>
    <b v="0"/>
    <b v="0"/>
    <s v="NA"/>
    <s v="NA"/>
    <s v="NA"/>
    <s v="NA"/>
    <s v="Yes"/>
    <n v="2"/>
    <n v="33"/>
    <s v="Yes"/>
    <s v="Yes"/>
    <n v="2"/>
    <n v="60"/>
    <s v="Yes"/>
    <s v="No"/>
    <s v="NA"/>
    <s v="NA"/>
    <s v="No"/>
    <s v="No"/>
    <s v="NA"/>
    <s v="NA"/>
    <s v="Yes"/>
    <s v="No"/>
    <s v="NA"/>
    <s v="NA"/>
    <s v="Unknown"/>
    <s v="Yes"/>
    <n v="6"/>
    <n v="100"/>
    <s v="No"/>
    <s v="No"/>
    <s v="NA"/>
    <s v="NA"/>
    <s v="Unknown"/>
    <s v="Yes"/>
    <n v="12"/>
    <n v="100"/>
    <s v="No"/>
    <n v="190"/>
    <n v="0"/>
    <n v="8"/>
    <n v="1520"/>
    <n v="30"/>
    <n v="0"/>
    <n v="0"/>
    <n v="0"/>
    <n v="89"/>
    <n v="11"/>
    <n v="0"/>
    <n v="0"/>
    <n v="0"/>
    <n v="11"/>
    <n v="89"/>
    <n v="0"/>
    <n v="0"/>
    <n v="0"/>
    <n v="456"/>
    <n v="100"/>
    <n v="0"/>
    <n v="0"/>
    <s v="P"/>
    <n v="6.6666670000000003"/>
    <s v="30+ years"/>
    <n v="100"/>
    <n v="0"/>
    <n v="0"/>
    <n v="0"/>
    <n v="0"/>
    <n v="0"/>
    <n v="66.666669999999996"/>
    <n v="0"/>
    <n v="33.333329999999997"/>
    <n v="1831.373"/>
    <n v="51"/>
    <n v="49"/>
    <n v="0"/>
    <n v="0"/>
    <b v="0"/>
    <n v="0"/>
    <n v="100"/>
    <n v="0"/>
    <n v="0"/>
    <n v="0"/>
    <n v="0.96787699999999999"/>
    <n v="0.96787699999999999"/>
    <s v="NA"/>
    <n v="2.8184000000000001E-2"/>
    <n v="1.4308940000000001"/>
    <n v="1785.7329999999999"/>
    <s v="NA"/>
    <n v="52"/>
    <n v="2640"/>
    <n v="7.8293520000000001"/>
    <n v="8.2961580000000001"/>
    <s v="Y"/>
    <n v="90"/>
    <n v="0"/>
    <n v="0"/>
    <n v="0"/>
    <n v="13.7819"/>
    <n v="12.839090000000001"/>
    <n v="15.88861"/>
    <n v="61.746549999999999"/>
    <n v="26.099039999999999"/>
    <n v="71.185149999999993"/>
    <n v="16.9693"/>
    <n v="51.432549999999999"/>
    <n v="10.88279"/>
    <n v="0"/>
    <n v="0"/>
    <n v="0"/>
    <n v="0"/>
    <n v="0"/>
    <n v="0"/>
    <n v="0"/>
    <n v="0"/>
    <n v="0"/>
    <n v="7.5022450000000003"/>
    <n v="9.6293199999999999"/>
    <n v="2.0434540000000001"/>
    <n v="0"/>
    <n v="0"/>
    <n v="0"/>
    <n v="0"/>
    <n v="0"/>
    <n v="0"/>
    <n v="100"/>
    <n v="100"/>
    <n v="100"/>
    <n v="100"/>
    <n v="100"/>
    <n v="100"/>
    <n v="0"/>
    <n v="0"/>
    <n v="0"/>
    <n v="0"/>
    <n v="0"/>
    <n v="0"/>
    <n v="77.777780000000007"/>
    <n v="33.333329999999997"/>
    <n v="77.777780000000007"/>
    <n v="0"/>
    <n v="0"/>
    <n v="0"/>
    <n v="22.22222"/>
    <n v="66.666669999999996"/>
    <n v="22.22222"/>
    <n v="0"/>
    <n v="0"/>
    <n v="0"/>
    <n v="0"/>
    <n v="0"/>
    <n v="0"/>
    <s v="NA"/>
    <s v="NA"/>
    <s v="NA"/>
    <s v="NA"/>
    <s v="NA"/>
    <s v="NA"/>
    <n v="0"/>
    <n v="0"/>
    <n v="0"/>
    <n v="100"/>
    <n v="100"/>
    <n v="100"/>
    <n v="0"/>
    <n v="0"/>
    <n v="0"/>
    <n v="0"/>
    <n v="0"/>
    <n v="0"/>
    <n v="0"/>
    <n v="0"/>
    <n v="0"/>
    <n v="100"/>
    <n v="100"/>
    <n v="100"/>
    <n v="0"/>
    <n v="0"/>
    <n v="0"/>
    <n v="0"/>
    <n v="0"/>
    <n v="0"/>
    <n v="0"/>
    <n v="0"/>
    <n v="0"/>
    <n v="75.528459999999995"/>
    <n v="38.938130000000001"/>
    <n v="87.073750000000004"/>
    <n v="0.84919599999999995"/>
    <n v="3.269895"/>
    <n v="0.54460900000000001"/>
    <n v="5.8350790000000003"/>
    <n v="3.2097730000000002"/>
    <n v="1.589353"/>
    <n v="17.787269999999999"/>
    <n v="54.5822"/>
    <n v="10.792289999999999"/>
    <s v="NA"/>
    <s v="NA"/>
    <s v="NA"/>
    <s v="NA"/>
    <s v="NA"/>
    <s v="NA"/>
    <s v="NA"/>
    <s v="NA"/>
    <s v="NA"/>
    <s v="NA"/>
    <s v="NA"/>
    <s v="NA"/>
    <s v="NA"/>
    <s v="NA"/>
    <s v="NA"/>
    <b v="0"/>
    <n v="0"/>
    <b v="0"/>
    <n v="0"/>
    <b v="0"/>
    <n v="0"/>
    <b v="0"/>
    <n v="0"/>
    <b v="1"/>
    <n v="100"/>
    <b v="0"/>
    <n v="0"/>
    <b v="0"/>
    <n v="0"/>
    <b v="0"/>
    <n v="0"/>
    <n v="0"/>
    <n v="0"/>
    <n v="0"/>
    <n v="0"/>
    <n v="0"/>
    <n v="0"/>
    <n v="0"/>
    <n v="0"/>
    <n v="0"/>
    <n v="100"/>
    <n v="100"/>
    <n v="100"/>
    <n v="0"/>
    <n v="0"/>
    <n v="0"/>
    <n v="20.757580000000001"/>
    <n v="30.76923"/>
    <n v="25.575240000000001"/>
    <n v="53.863639999999997"/>
    <n v="34.615380000000002"/>
    <n v="66.364930000000001"/>
    <n v="1.704545"/>
    <n v="11.538460000000001"/>
    <n v="1.1682920000000001"/>
    <n v="0"/>
    <n v="0"/>
    <n v="0"/>
    <n v="0"/>
    <n v="0"/>
    <n v="0"/>
    <n v="0"/>
    <n v="0"/>
    <n v="0"/>
    <n v="23.674240000000001"/>
    <n v="23.076920000000001"/>
    <n v="6.8915379999999997"/>
    <n v="0"/>
    <n v="0"/>
    <n v="0"/>
    <b v="0"/>
    <n v="0"/>
    <b v="1"/>
    <n v="11.36364"/>
    <b v="0"/>
    <n v="0"/>
    <b v="1"/>
    <n v="88.636359999999996"/>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s v="NA"/>
    <s v="NA"/>
    <n v="0"/>
    <n v="89"/>
    <s v="Furnace"/>
    <s v="Natural Gas"/>
    <s v="None"/>
    <s v="NA"/>
    <s v="None"/>
    <s v="NA"/>
    <s v="NA"/>
    <s v="NA"/>
    <s v="NA"/>
    <s v="NA"/>
    <s v="NA"/>
    <s v="NA"/>
    <s v="NA"/>
    <s v="NA"/>
    <s v="NA"/>
    <s v="NA"/>
    <s v="DX - Air"/>
    <s v="NA"/>
    <s v="Evaporative"/>
    <s v="NA"/>
    <s v="NA"/>
    <s v="NA"/>
    <s v="NA"/>
    <s v="NA"/>
    <s v="NA"/>
    <s v="NA"/>
    <s v="NA"/>
    <b v="0"/>
    <b v="0"/>
    <b v="0"/>
    <b v="0"/>
    <b v="1"/>
    <b v="0"/>
    <b v="1"/>
    <b v="1"/>
    <b v="0"/>
    <b v="1"/>
    <b v="1"/>
    <n v="75.099999999999994"/>
    <n v="4"/>
    <n v="4"/>
    <n v="100"/>
    <n v="0"/>
    <n v="0"/>
    <n v="0"/>
    <n v="0"/>
    <n v="0"/>
    <n v="100"/>
    <n v="0"/>
    <s v="NA"/>
    <s v="NA"/>
    <s v="NA"/>
    <s v="NA"/>
    <s v="NA"/>
    <s v="NA"/>
    <s v="NA"/>
    <s v="NA"/>
    <s v="NA"/>
    <b v="0"/>
    <n v="0"/>
    <s v="NA"/>
    <s v="NA"/>
    <b v="1"/>
    <n v="204"/>
    <s v="CFL"/>
    <b v="0"/>
    <n v="0"/>
    <s v="NA"/>
    <s v="NA"/>
    <n v="0"/>
    <n v="0"/>
    <n v="1"/>
    <n v="2"/>
    <n v="1"/>
    <n v="0"/>
    <n v="2"/>
    <b v="0"/>
    <b v="0"/>
    <b v="0"/>
    <b v="1"/>
    <b v="0"/>
    <b v="0"/>
    <n v="730"/>
    <s v="E"/>
    <s v="E"/>
    <s v="G"/>
    <s v="G"/>
    <s v="N"/>
    <s v="N"/>
    <s v="N"/>
    <s v="NA"/>
    <s v="NA"/>
    <s v="NA"/>
    <b v="1"/>
    <s v="S"/>
    <n v="100"/>
    <n v="1"/>
    <n v="0"/>
    <n v="0"/>
    <n v="0"/>
    <n v="0"/>
    <x v="0"/>
    <n v="0"/>
    <s v="N"/>
    <n v="0"/>
    <n v="0"/>
    <n v="0"/>
    <b v="0"/>
    <b v="0"/>
    <s v="None"/>
    <b v="0"/>
    <b v="0"/>
    <s v="None"/>
    <n v="0"/>
    <n v="0"/>
    <n v="0"/>
    <n v="0"/>
    <n v="0"/>
    <n v="0"/>
    <n v="0"/>
    <n v="0"/>
    <n v="0"/>
    <n v="0"/>
    <n v="66.056870000000004"/>
    <n v="64.579189999999997"/>
    <s v="actual"/>
    <n v="121874.9"/>
    <n v="119148.6"/>
    <n v="10432.31"/>
    <n v="8931.2929999999997"/>
    <n v="9155.5470000000005"/>
    <n v="9083.0010000000002"/>
    <n v="10226.780000000001"/>
    <n v="11152.44"/>
    <n v="12172.7"/>
    <n v="11982.22"/>
    <n v="10447.41"/>
    <n v="10058.959999999999"/>
    <n v="9015.1560000000009"/>
    <n v="9217.1029999999992"/>
    <n v="9734.4860000000008"/>
    <n v="8792.4390000000003"/>
    <n v="9734.4860000000008"/>
    <n v="9420.4709999999995"/>
    <n v="9784.2980000000007"/>
    <n v="9843.8709999999992"/>
    <n v="11452.99"/>
    <n v="11502.8"/>
    <n v="9993.3060000000005"/>
    <n v="9734.4860000000008"/>
    <n v="9420.4709999999995"/>
    <n v="9734.4860000000008"/>
    <n v="1.757441"/>
    <n v="0.78955399999999998"/>
    <s v="model"/>
    <n v="3242.4789999999998"/>
    <n v="1456.7270000000001"/>
    <s v="NA"/>
    <s v="NA"/>
    <s v="NA"/>
    <s v="NA"/>
    <s v="NA"/>
    <s v="NA"/>
    <s v="NA"/>
    <s v="NA"/>
    <s v="NA"/>
    <s v="NA"/>
    <s v="NA"/>
    <s v="NA"/>
    <s v="NA"/>
    <s v="NA"/>
    <s v="NA"/>
    <s v="NA"/>
    <s v="NA"/>
    <s v="NA"/>
    <s v="NA"/>
    <s v="NA"/>
    <s v="NA"/>
    <s v="NA"/>
    <s v="NA"/>
    <s v="NA"/>
  </r>
  <r>
    <x v="548"/>
    <x v="2"/>
    <s v="core"/>
    <x v="8"/>
    <x v="1"/>
    <s v="20,001-100,000"/>
    <s v="rural"/>
    <n v="5"/>
    <n v="177.28460000000001"/>
    <n v="7595225"/>
    <n v="7595225"/>
    <n v="5924275"/>
    <n v="2007"/>
    <n v="2007"/>
    <s v="2004-2013"/>
    <s v="F"/>
    <m/>
    <s v="Home Improvement"/>
    <m/>
    <s v="Dry Goods Retail"/>
    <s v="Mercantile - Retail"/>
    <s v="Big Box"/>
    <b v="0"/>
    <s v="Sales"/>
    <n v="64"/>
    <s v="Warehouse - High Bay"/>
    <n v="22"/>
    <s v="Office"/>
    <n v="8"/>
    <n v="3"/>
    <n v="0"/>
    <n v="0"/>
    <n v="42842"/>
    <n v="42842"/>
    <n v="0"/>
    <x v="1"/>
    <n v="100"/>
    <n v="0"/>
    <n v="78"/>
    <n v="78"/>
    <n v="100"/>
    <n v="0"/>
    <n v="0"/>
    <n v="1"/>
    <n v="0"/>
    <n v="100"/>
    <s v="S"/>
    <n v="0"/>
    <n v="5227"/>
    <n v="147"/>
    <s v="&lt; 6000 HDD"/>
    <n v="100"/>
    <n v="0"/>
    <n v="0"/>
    <s v="No"/>
    <n v="72"/>
    <n v="72"/>
    <n v="168"/>
    <n v="72"/>
    <n v="1"/>
    <n v="1"/>
    <n v="0"/>
    <s v="60-79 Hrs/Wk"/>
    <n v="52"/>
    <b v="1"/>
    <b v="1"/>
    <b v="0"/>
    <b v="0"/>
    <b v="0"/>
    <b v="0"/>
    <b v="0"/>
    <b v="0"/>
    <b v="0"/>
    <s v="NA"/>
    <s v="NA"/>
    <s v="NA"/>
    <s v="NA"/>
    <s v="No"/>
    <s v="NA"/>
    <s v="NA"/>
    <s v="No"/>
    <s v="No"/>
    <s v="NA"/>
    <s v="NA"/>
    <s v="No"/>
    <s v="No"/>
    <s v="NA"/>
    <s v="NA"/>
    <s v="No"/>
    <s v="No"/>
    <s v="NA"/>
    <s v="NA"/>
    <s v="No"/>
    <s v="No"/>
    <s v="NA"/>
    <s v="NA"/>
    <s v="No"/>
    <s v="No"/>
    <s v="NA"/>
    <s v="NA"/>
    <s v="No"/>
    <s v="No"/>
    <s v="NA"/>
    <s v="NA"/>
    <s v="No"/>
    <s v="Yes"/>
    <n v="2"/>
    <n v="100"/>
    <s v="No"/>
    <n v="901"/>
    <n v="0"/>
    <n v="25"/>
    <n v="22525"/>
    <n v="10"/>
    <n v="0"/>
    <n v="0"/>
    <n v="100"/>
    <n v="0"/>
    <n v="0"/>
    <n v="0"/>
    <n v="0"/>
    <n v="0"/>
    <n v="100"/>
    <n v="0"/>
    <n v="0"/>
    <n v="0"/>
    <n v="0"/>
    <n v="2252.5"/>
    <n v="0"/>
    <n v="100"/>
    <n v="0"/>
    <s v="P"/>
    <n v="0"/>
    <s v="Age of Building"/>
    <n v="100"/>
    <n v="0"/>
    <n v="0"/>
    <n v="0"/>
    <n v="100"/>
    <n v="0"/>
    <n v="0"/>
    <n v="0"/>
    <n v="0"/>
    <n v="42771"/>
    <n v="100"/>
    <n v="0"/>
    <n v="0"/>
    <n v="0"/>
    <b v="0"/>
    <n v="0"/>
    <n v="100"/>
    <n v="0"/>
    <n v="0"/>
    <n v="0"/>
    <n v="0.811052"/>
    <n v="0.811052"/>
    <s v="NA"/>
    <n v="0"/>
    <n v="0.173785"/>
    <n v="34747.089999999997"/>
    <s v="NA"/>
    <n v="0"/>
    <n v="7445.2960000000003"/>
    <n v="20.483260000000001"/>
    <n v="21.159929999999999"/>
    <s v="Y"/>
    <n v="10"/>
    <n v="0"/>
    <n v="0"/>
    <n v="0"/>
    <n v="41.436480000000003"/>
    <n v="73.519530000000003"/>
    <n v="43.58896"/>
    <n v="0"/>
    <n v="0"/>
    <n v="0"/>
    <n v="0.66075700000000004"/>
    <n v="2.986075"/>
    <n v="0.38666499999999998"/>
    <n v="0"/>
    <n v="0"/>
    <n v="0"/>
    <n v="57.902769999999997"/>
    <n v="23.494389999999999"/>
    <n v="56.024380000000001"/>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70.464269999999999"/>
    <n v="78.159229999999994"/>
    <n v="70.464269999999999"/>
    <n v="29.535730000000001"/>
    <n v="21.840769999999999"/>
    <n v="29.535730000000001"/>
    <n v="0"/>
    <n v="0"/>
    <n v="0"/>
    <s v="NA"/>
    <s v="NA"/>
    <s v="NA"/>
    <s v="NA"/>
    <s v="NA"/>
    <s v="NA"/>
    <s v="NA"/>
    <s v="NA"/>
    <s v="NA"/>
    <s v="NA"/>
    <s v="NA"/>
    <s v="NA"/>
    <n v="57.902769999999997"/>
    <n v="23.494389999999999"/>
    <n v="56.024380000000001"/>
    <n v="41.436480000000003"/>
    <n v="73.519530000000003"/>
    <n v="43.58896"/>
    <n v="0.66075700000000004"/>
    <n v="2.986075"/>
    <n v="0.38666499999999998"/>
    <n v="0"/>
    <n v="0"/>
    <n v="0"/>
    <n v="0"/>
    <n v="0"/>
    <n v="0"/>
    <n v="0"/>
    <n v="0"/>
    <n v="0"/>
    <n v="0"/>
    <n v="0"/>
    <n v="0"/>
    <n v="0"/>
    <n v="0"/>
    <n v="0"/>
    <n v="100"/>
    <n v="100"/>
    <n v="100"/>
    <n v="0"/>
    <n v="0"/>
    <n v="0"/>
    <b v="0"/>
    <n v="0"/>
    <b v="0"/>
    <n v="0"/>
    <b v="0"/>
    <n v="0"/>
    <b v="1"/>
    <n v="9.5188860000000002"/>
    <b v="1"/>
    <n v="90.481110000000001"/>
    <b v="0"/>
    <n v="0"/>
    <b v="0"/>
    <n v="0"/>
    <b v="0"/>
    <n v="0"/>
    <n v="0"/>
    <n v="0"/>
    <n v="0"/>
    <n v="61.344720000000002"/>
    <n v="16.12903"/>
    <n v="62.243369999999999"/>
    <n v="0"/>
    <n v="0"/>
    <n v="0"/>
    <n v="38.655279999999998"/>
    <n v="83.87097"/>
    <n v="37.756630000000001"/>
    <n v="0"/>
    <n v="0"/>
    <n v="0"/>
    <n v="0"/>
    <n v="0"/>
    <n v="0"/>
    <n v="0"/>
    <n v="0"/>
    <n v="0"/>
    <n v="3.6533129999999998"/>
    <n v="25.806450000000002"/>
    <n v="2.2419120000000001"/>
    <n v="0"/>
    <n v="0"/>
    <n v="0"/>
    <n v="96.346689999999995"/>
    <n v="74.193550000000002"/>
    <n v="97.758089999999996"/>
    <n v="0"/>
    <n v="0"/>
    <n v="0"/>
    <n v="0"/>
    <n v="0"/>
    <n v="0"/>
    <n v="0"/>
    <n v="0"/>
    <n v="0"/>
    <b v="0"/>
    <n v="0"/>
    <b v="0"/>
    <n v="0"/>
    <b v="1"/>
    <n v="91.242789999999999"/>
    <b v="1"/>
    <n v="8.7572069999999993"/>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Furnace"/>
    <s v="Natural Gas"/>
    <s v="None"/>
    <s v="5-9 Years"/>
    <s v="NA"/>
    <s v="NA"/>
    <s v="NA"/>
    <s v="NA"/>
    <s v="NA"/>
    <s v="NA"/>
    <s v="NA"/>
    <s v="NA"/>
    <s v="DX - Air"/>
    <s v="5-9 Years"/>
    <s v="None"/>
    <s v="NA"/>
    <s v="NA"/>
    <s v="NA"/>
    <s v="NA"/>
    <s v="NA"/>
    <s v="NA"/>
    <s v="NA"/>
    <s v="NA"/>
    <b v="0"/>
    <b v="0"/>
    <b v="0"/>
    <b v="0"/>
    <b v="1"/>
    <b v="1"/>
    <b v="0"/>
    <b v="1"/>
    <b v="1"/>
    <b v="1"/>
    <b v="1"/>
    <n v="206.37970000000001"/>
    <n v="5"/>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19"/>
    <n v="1"/>
    <n v="4"/>
    <n v="3"/>
    <n v="0"/>
    <n v="0"/>
    <n v="2"/>
    <n v="0"/>
    <n v="0"/>
    <n v="9.2760060000000006"/>
    <n v="9.745215"/>
    <s v="actual"/>
    <n v="397402.7"/>
    <n v="417504.5"/>
    <n v="32121.38"/>
    <n v="29536.69"/>
    <n v="31797.94"/>
    <n v="29989.52"/>
    <n v="33674.480000000003"/>
    <n v="34762.5"/>
    <n v="37078.83"/>
    <n v="37678.67"/>
    <n v="33832.26"/>
    <n v="32407.74"/>
    <n v="31200"/>
    <n v="33322.67"/>
    <n v="34076.28"/>
    <n v="30778.58"/>
    <n v="34076.28"/>
    <n v="32977.050000000003"/>
    <n v="34297.83"/>
    <n v="34417.11"/>
    <n v="40058.080000000002"/>
    <n v="40944.28"/>
    <n v="34749.43"/>
    <n v="34076.28"/>
    <n v="32977.050000000003"/>
    <n v="34076.28"/>
    <n v="0.211725"/>
    <n v="0.28285300000000002"/>
    <s v="actual"/>
    <n v="9070.7270000000008"/>
    <n v="12117.97"/>
    <n v="1821.558"/>
    <n v="1083.9010000000001"/>
    <n v="985.17679999999996"/>
    <n v="706.39639999999997"/>
    <n v="372.89550000000003"/>
    <n v="93.706879999999998"/>
    <n v="6.2471249999999996"/>
    <n v="1.181"/>
    <n v="8.0245160000000002"/>
    <n v="639.60550000000001"/>
    <n v="1337.9749999999999"/>
    <n v="2014.06"/>
    <n v="1861.6279999999999"/>
    <n v="1534.742"/>
    <n v="1437.3720000000001"/>
    <n v="1089.6199999999999"/>
    <n v="686.22900000000004"/>
    <n v="380.20800000000003"/>
    <n v="162.28389999999999"/>
    <n v="157.6472"/>
    <n v="398.75470000000001"/>
    <n v="1008.478"/>
    <n v="1509.24"/>
    <n v="1891.7660000000001"/>
  </r>
  <r>
    <x v="549"/>
    <x v="2"/>
    <s v="core"/>
    <x v="6"/>
    <x v="0"/>
    <s v="&lt;20,001"/>
    <s v="urban"/>
    <n v="21"/>
    <n v="1568.972"/>
    <n v="3137945"/>
    <n v="3137945"/>
    <n v="3137945"/>
    <n v="1989"/>
    <n v="1989"/>
    <s v="1981-2003"/>
    <s v="F"/>
    <m/>
    <s v="Office- Admin, Professional, Government, Financial"/>
    <m/>
    <s v="Office"/>
    <s v="Office"/>
    <s v="Medium Office"/>
    <b v="0"/>
    <s v="Office"/>
    <n v="100"/>
    <s v="NA"/>
    <n v="0"/>
    <s v="NA"/>
    <n v="0"/>
    <n v="0"/>
    <n v="0"/>
    <n v="0"/>
    <n v="2000"/>
    <n v="2000"/>
    <n v="0"/>
    <x v="4"/>
    <n v="100"/>
    <n v="0"/>
    <n v="100"/>
    <n v="100"/>
    <n v="100"/>
    <n v="0"/>
    <n v="0"/>
    <n v="1"/>
    <n v="0"/>
    <n v="20"/>
    <s v="S"/>
    <n v="0"/>
    <n v="5626"/>
    <n v="93"/>
    <s v="&lt; 6000 HDD"/>
    <n v="100"/>
    <n v="0"/>
    <n v="0"/>
    <s v="No"/>
    <n v="60"/>
    <n v="60"/>
    <n v="60"/>
    <n v="60"/>
    <n v="0"/>
    <n v="0"/>
    <n v="0"/>
    <s v="60-79 Hrs/Wk"/>
    <n v="50"/>
    <b v="1"/>
    <b v="0"/>
    <b v="0"/>
    <b v="0"/>
    <b v="0"/>
    <b v="0"/>
    <b v="0"/>
    <b v="0"/>
    <b v="0"/>
    <s v="NA"/>
    <s v="NA"/>
    <s v="NA"/>
    <s v="NA"/>
    <s v="No"/>
    <s v="NA"/>
    <s v="NA"/>
    <s v="Yes"/>
    <s v="No"/>
    <s v="NA"/>
    <s v="NA"/>
    <s v="Yes"/>
    <s v="No"/>
    <s v="NA"/>
    <s v="NA"/>
    <s v="Yes"/>
    <s v="No"/>
    <s v="NA"/>
    <s v="NA"/>
    <s v="Yes"/>
    <s v="No"/>
    <s v="NA"/>
    <s v="NA"/>
    <s v="Yes"/>
    <s v="No"/>
    <s v="NA"/>
    <s v="NA"/>
    <s v="No"/>
    <s v="No"/>
    <s v="NA"/>
    <s v="NA"/>
    <s v="No"/>
    <s v="No"/>
    <s v="NA"/>
    <s v="NA"/>
    <s v="No"/>
    <n v="180"/>
    <n v="0"/>
    <n v="9"/>
    <n v="1620"/>
    <n v="10"/>
    <n v="0"/>
    <n v="0"/>
    <n v="0"/>
    <n v="100"/>
    <n v="0"/>
    <n v="0"/>
    <n v="0"/>
    <n v="0"/>
    <n v="0"/>
    <n v="100"/>
    <n v="0"/>
    <n v="0"/>
    <n v="0"/>
    <n v="162"/>
    <n v="0"/>
    <n v="100"/>
    <n v="0"/>
    <s v="P"/>
    <n v="50"/>
    <s v="Age of Building"/>
    <n v="100"/>
    <n v="0"/>
    <n v="0"/>
    <n v="0"/>
    <n v="100"/>
    <n v="0"/>
    <n v="0"/>
    <n v="0"/>
    <n v="0"/>
    <n v="2122.107"/>
    <n v="0"/>
    <n v="100"/>
    <n v="0"/>
    <n v="0"/>
    <b v="0"/>
    <n v="0"/>
    <n v="0"/>
    <n v="0"/>
    <n v="100"/>
    <n v="0"/>
    <n v="2.0874999999999999"/>
    <n v="2.0874999999999999"/>
    <s v="NA"/>
    <n v="0"/>
    <n v="3.2500000000000001E-2"/>
    <n v="4175"/>
    <s v="NA"/>
    <n v="0"/>
    <n v="65"/>
    <n v="8.8706589999999998"/>
    <n v="9.0431139999999992"/>
    <s v="Y"/>
    <n v="0"/>
    <n v="0"/>
    <n v="0"/>
    <n v="0"/>
    <n v="0"/>
    <n v="0"/>
    <n v="0"/>
    <n v="87.065870000000004"/>
    <n v="75.862070000000003"/>
    <n v="96.609179999999995"/>
    <n v="0"/>
    <n v="0"/>
    <n v="0"/>
    <n v="0"/>
    <n v="0"/>
    <n v="0"/>
    <n v="0"/>
    <n v="0"/>
    <n v="0"/>
    <n v="0"/>
    <n v="0"/>
    <n v="0"/>
    <n v="12.93413"/>
    <n v="24.137930000000001"/>
    <n v="3.3908209999999999"/>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3.9614859999999998"/>
    <n v="9.0909089999999999"/>
    <n v="3.9614859999999998"/>
    <n v="0"/>
    <n v="0"/>
    <n v="0"/>
    <n v="96.038510000000002"/>
    <n v="90.909090000000006"/>
    <n v="96.038510000000002"/>
    <n v="0"/>
    <n v="0"/>
    <n v="0"/>
    <n v="87.065870000000004"/>
    <n v="75.862070000000003"/>
    <n v="96.609179999999995"/>
    <n v="0"/>
    <n v="0"/>
    <n v="0"/>
    <n v="0"/>
    <n v="0"/>
    <n v="0"/>
    <n v="12.93413"/>
    <n v="24.137930000000001"/>
    <n v="3.390820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23.076920000000001"/>
    <n v="50"/>
    <n v="41.395600000000002"/>
    <n v="0"/>
    <n v="0"/>
    <n v="0"/>
    <n v="0"/>
    <n v="0"/>
    <n v="0"/>
    <n v="0"/>
    <n v="0"/>
    <n v="0"/>
    <n v="76.923079999999999"/>
    <n v="50"/>
    <n v="58.604399999999998"/>
    <n v="0"/>
    <n v="0"/>
    <n v="0"/>
    <b v="0"/>
    <n v="0"/>
    <b v="1"/>
    <n v="76.923079999999999"/>
    <b v="0"/>
    <n v="0"/>
    <b v="1"/>
    <n v="23.07692000000000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0-4 Years"/>
    <s v="Heat Pump"/>
    <s v="Electricity"/>
    <s v="None"/>
    <s v="0-4 Years"/>
    <s v="NA"/>
    <s v="NA"/>
    <s v="NA"/>
    <s v="NA"/>
    <s v="NA"/>
    <s v="NA"/>
    <s v="NA"/>
    <s v="NA"/>
    <s v="DX - Air"/>
    <s v="0-4 Years"/>
    <s v="None"/>
    <s v="NA"/>
    <s v="NA"/>
    <s v="NA"/>
    <s v="NA"/>
    <s v="NA"/>
    <s v="NA"/>
    <s v="NA"/>
    <s v="NA"/>
    <b v="0"/>
    <b v="0"/>
    <b v="0"/>
    <b v="0"/>
    <b v="1"/>
    <b v="0"/>
    <b v="0"/>
    <b v="1"/>
    <b v="1"/>
    <b v="1"/>
    <b v="1"/>
    <n v="15.353999999999999"/>
    <n v="11"/>
    <n v="11"/>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20.734259999999999"/>
    <n v="245.1379"/>
    <s v="model"/>
    <n v="41468.51"/>
    <n v="490275.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550"/>
    <x v="2"/>
    <s v="core"/>
    <x v="0"/>
    <x v="1"/>
    <s v="&lt;100,001"/>
    <s v="rural"/>
    <n v="53"/>
    <n v="62.683140000000002"/>
    <n v="4277999"/>
    <n v="4277999"/>
    <n v="4277999"/>
    <n v="2006"/>
    <n v="2006"/>
    <s v="2004-2013"/>
    <s v="F"/>
    <m/>
    <s v="Hotel"/>
    <m/>
    <s v="Hotel-Motel"/>
    <s v="Lodging"/>
    <s v="Lodging"/>
    <b v="0"/>
    <s v="Guest Room"/>
    <n v="58"/>
    <s v="Other"/>
    <n v="3"/>
    <s v="Assembly / Recreation"/>
    <n v="3"/>
    <n v="34"/>
    <n v="0"/>
    <n v="0"/>
    <n v="68248"/>
    <n v="68248"/>
    <n v="0"/>
    <x v="2"/>
    <n v="100"/>
    <n v="0"/>
    <n v="42"/>
    <n v="100"/>
    <n v="42"/>
    <n v="0"/>
    <n v="0"/>
    <n v="4"/>
    <n v="0"/>
    <n v="50"/>
    <s v="S"/>
    <n v="0"/>
    <n v="5197"/>
    <n v="47"/>
    <s v="&lt; 6000 HDD"/>
    <n v="100"/>
    <n v="0"/>
    <n v="0"/>
    <s v="Yes"/>
    <n v="161.69999999999999"/>
    <n v="59.22"/>
    <n v="57.12"/>
    <n v="59.22"/>
    <n v="1"/>
    <n v="1"/>
    <n v="0.95"/>
    <s v="120-168 Hrs/Wk"/>
    <n v="52"/>
    <b v="1"/>
    <b v="1"/>
    <b v="0"/>
    <b v="0"/>
    <b v="0"/>
    <b v="0"/>
    <b v="0"/>
    <b v="0"/>
    <b v="0"/>
    <s v="NA"/>
    <s v="NA"/>
    <s v="NA"/>
    <s v="NA"/>
    <s v="Yes"/>
    <n v="1"/>
    <n v="80"/>
    <s v="Yes"/>
    <s v="Yes"/>
    <n v="1"/>
    <n v="80"/>
    <s v="Yes"/>
    <s v="No"/>
    <s v="NA"/>
    <s v="NA"/>
    <s v="No"/>
    <s v="No"/>
    <s v="NA"/>
    <s v="NA"/>
    <s v="No"/>
    <s v="No"/>
    <s v="NA"/>
    <s v="NA"/>
    <s v="No"/>
    <s v="No"/>
    <s v="NA"/>
    <s v="NA"/>
    <s v="No"/>
    <s v="No"/>
    <s v="NA"/>
    <s v="NA"/>
    <s v="No"/>
    <s v="No"/>
    <s v="NA"/>
    <s v="NA"/>
    <s v="No"/>
    <n v="676"/>
    <n v="676"/>
    <n v="10"/>
    <n v="27040"/>
    <n v="50"/>
    <n v="0"/>
    <n v="0"/>
    <n v="0"/>
    <n v="0"/>
    <n v="0"/>
    <n v="100"/>
    <n v="0"/>
    <n v="0"/>
    <n v="0"/>
    <n v="100"/>
    <n v="0"/>
    <n v="0"/>
    <n v="0"/>
    <n v="13520"/>
    <n v="0"/>
    <n v="100"/>
    <n v="0"/>
    <s v="P"/>
    <n v="90"/>
    <s v="Age of Building"/>
    <n v="0"/>
    <n v="0"/>
    <n v="0"/>
    <n v="100"/>
    <n v="100"/>
    <n v="0"/>
    <n v="0"/>
    <n v="0"/>
    <n v="0"/>
    <n v="22019.97"/>
    <n v="0"/>
    <n v="100"/>
    <n v="0"/>
    <n v="0"/>
    <b v="0"/>
    <n v="0"/>
    <n v="100"/>
    <n v="0"/>
    <n v="0"/>
    <n v="0"/>
    <n v="1.1111629999999999"/>
    <n v="1.1111629999999999"/>
    <s v="NA"/>
    <n v="0"/>
    <n v="7.0566000000000004E-2"/>
    <n v="75834.64"/>
    <s v="NA"/>
    <n v="0"/>
    <n v="4816"/>
    <n v="7.4872569999999996"/>
    <n v="8.0281029999999998"/>
    <s v="Y"/>
    <n v="75"/>
    <n v="0"/>
    <n v="0"/>
    <n v="0"/>
    <n v="34.443399999999997"/>
    <n v="20.369610000000002"/>
    <n v="45.561590000000002"/>
    <n v="0"/>
    <n v="0"/>
    <n v="0"/>
    <n v="55.57329"/>
    <n v="47.686349999999997"/>
    <n v="40.893920000000001"/>
    <n v="0"/>
    <n v="0"/>
    <n v="0"/>
    <n v="0"/>
    <n v="0"/>
    <n v="0"/>
    <n v="9.9833119999999997"/>
    <n v="31.944050000000001"/>
    <n v="13.544499999999999"/>
    <n v="0"/>
    <n v="0"/>
    <n v="0"/>
    <n v="0"/>
    <n v="0"/>
    <n v="0"/>
    <n v="26.409220000000001"/>
    <n v="30.18028"/>
    <n v="26.409220000000001"/>
    <n v="73.590779999999995"/>
    <n v="69.819720000000004"/>
    <n v="73.590779999999995"/>
    <n v="0"/>
    <n v="0"/>
    <n v="0"/>
    <n v="100"/>
    <n v="100"/>
    <n v="100"/>
    <s v="NA"/>
    <s v="NA"/>
    <s v="NA"/>
    <s v="NA"/>
    <s v="NA"/>
    <s v="NA"/>
    <s v="NA"/>
    <s v="NA"/>
    <s v="NA"/>
    <s v="NA"/>
    <s v="NA"/>
    <s v="NA"/>
    <s v="NA"/>
    <s v="NA"/>
    <s v="NA"/>
    <s v="NA"/>
    <s v="NA"/>
    <s v="NA"/>
    <s v="NA"/>
    <s v="NA"/>
    <s v="NA"/>
    <s v="NA"/>
    <s v="NA"/>
    <s v="NA"/>
    <n v="0"/>
    <n v="0"/>
    <n v="0"/>
    <n v="75.998940000000005"/>
    <n v="86.279300000000006"/>
    <n v="75.998940000000005"/>
    <n v="24.001059999999999"/>
    <n v="13.720700000000001"/>
    <n v="24.001059999999999"/>
    <n v="0"/>
    <n v="0"/>
    <n v="0"/>
    <s v="NA"/>
    <s v="NA"/>
    <s v="NA"/>
    <s v="NA"/>
    <s v="NA"/>
    <s v="NA"/>
    <s v="NA"/>
    <s v="NA"/>
    <s v="NA"/>
    <s v="NA"/>
    <s v="NA"/>
    <s v="NA"/>
    <n v="0"/>
    <n v="0"/>
    <n v="0"/>
    <n v="34.443399999999997"/>
    <n v="20.369610000000002"/>
    <n v="45.561590000000002"/>
    <n v="19.669219999999999"/>
    <n v="18.065200000000001"/>
    <n v="14.954230000000001"/>
    <n v="0"/>
    <n v="0"/>
    <n v="0"/>
    <n v="45.88738"/>
    <n v="61.565190000000001"/>
    <n v="39.484180000000002"/>
    <s v="NA"/>
    <s v="NA"/>
    <s v="NA"/>
    <s v="NA"/>
    <s v="NA"/>
    <s v="NA"/>
    <s v="NA"/>
    <s v="NA"/>
    <s v="NA"/>
    <s v="NA"/>
    <s v="NA"/>
    <s v="NA"/>
    <s v="NA"/>
    <s v="NA"/>
    <s v="NA"/>
    <b v="0"/>
    <n v="0"/>
    <b v="0"/>
    <n v="0"/>
    <b v="0"/>
    <n v="0"/>
    <b v="0"/>
    <n v="0"/>
    <b v="1"/>
    <n v="55.034570000000002"/>
    <b v="0"/>
    <n v="0"/>
    <b v="1"/>
    <n v="39.711579999999998"/>
    <b v="1"/>
    <n v="5.2538470000000004"/>
    <n v="23.920269999999999"/>
    <n v="39.130429999999997"/>
    <n v="24.166160000000001"/>
    <n v="73.504980000000003"/>
    <n v="52.173909999999999"/>
    <n v="74.26061"/>
    <n v="0"/>
    <n v="0"/>
    <n v="0"/>
    <n v="2.574751"/>
    <n v="8.6956520000000008"/>
    <n v="1.573232"/>
    <n v="0"/>
    <n v="0"/>
    <n v="0"/>
    <n v="0"/>
    <n v="0"/>
    <n v="0"/>
    <n v="0"/>
    <n v="0"/>
    <n v="0"/>
    <n v="2.574751"/>
    <n v="8.6956520000000008"/>
    <n v="1.573232"/>
    <n v="0"/>
    <n v="0"/>
    <n v="0"/>
    <n v="97.425250000000005"/>
    <n v="91.304349999999999"/>
    <n v="98.426770000000005"/>
    <n v="0"/>
    <n v="0"/>
    <n v="0"/>
    <n v="0"/>
    <n v="0"/>
    <n v="0"/>
    <n v="0"/>
    <n v="0"/>
    <n v="0"/>
    <b v="1"/>
    <n v="26.49502"/>
    <b v="1"/>
    <n v="73.504980000000003"/>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5.053920000000005"/>
    <n v="14.94608"/>
    <s v="Electric Resistance"/>
    <s v="Electricity"/>
    <s v="None"/>
    <s v="5-9 Years"/>
    <s v="Heat Pump"/>
    <s v="Electricity"/>
    <s v="None"/>
    <s v="5-9 Years"/>
    <n v="3"/>
    <s v="Natural Gas"/>
    <n v="83.333330000000004"/>
    <n v="4.6666670000000003"/>
    <n v="7"/>
    <s v="P"/>
    <s v="N"/>
    <s v="N"/>
    <s v="DX - Air"/>
    <s v="5-9 Years"/>
    <s v="DX - Air"/>
    <s v="5-9 Years"/>
    <s v="NA"/>
    <s v="NA"/>
    <s v="NA"/>
    <s v="NA"/>
    <s v="NA"/>
    <s v="NA"/>
    <s v="NA"/>
    <b v="0"/>
    <b v="0"/>
    <b v="0"/>
    <b v="0"/>
    <b v="0"/>
    <b v="1"/>
    <b v="0"/>
    <b v="0"/>
    <b v="0"/>
    <b v="0"/>
    <b v="0"/>
    <n v="1382.213"/>
    <n v="7"/>
    <n v="7"/>
    <n v="0"/>
    <n v="0"/>
    <n v="100"/>
    <n v="0"/>
    <n v="0"/>
    <n v="0"/>
    <n v="100"/>
    <n v="0"/>
    <s v="NA"/>
    <s v="NA"/>
    <s v="NA"/>
    <s v="NA"/>
    <s v="NA"/>
    <s v="NA"/>
    <s v="NA"/>
    <s v="NA"/>
    <s v="NA"/>
    <s v="NA"/>
    <s v="NA"/>
    <s v="NA"/>
    <s v="NA"/>
    <s v="NA"/>
    <s v="NA"/>
    <s v="NA"/>
    <s v="NA"/>
    <s v="NA"/>
    <s v="NA"/>
    <s v="NA"/>
    <n v="4"/>
    <n v="0"/>
    <n v="1"/>
    <n v="0"/>
    <n v="2"/>
    <n v="0"/>
    <n v="1"/>
    <b v="0"/>
    <b v="0"/>
    <b v="0"/>
    <b v="0"/>
    <b v="1"/>
    <b v="0"/>
    <n v="600"/>
    <s v="N"/>
    <s v="N"/>
    <s v="N"/>
    <s v="N"/>
    <s v="N"/>
    <s v="E"/>
    <s v="N"/>
    <s v="NA"/>
    <s v="NA"/>
    <s v="NA"/>
    <b v="1"/>
    <s v="L"/>
    <n v="100"/>
    <n v="0"/>
    <n v="5"/>
    <n v="102"/>
    <n v="95"/>
    <n v="0"/>
    <x v="0"/>
    <n v="0"/>
    <s v="N"/>
    <n v="0"/>
    <n v="0"/>
    <n v="0"/>
    <b v="1"/>
    <b v="0"/>
    <s v="Natural Gas"/>
    <b v="1"/>
    <b v="0"/>
    <s v="Natural Gas"/>
    <n v="0"/>
    <n v="0"/>
    <n v="0"/>
    <n v="0"/>
    <n v="0"/>
    <n v="105"/>
    <n v="0"/>
    <n v="0"/>
    <n v="0"/>
    <n v="0"/>
    <n v="7.4838589999999998"/>
    <n v="7.5306389999999999"/>
    <s v="actual"/>
    <n v="510758.40000000002"/>
    <n v="513951.1"/>
    <n v="40856.71"/>
    <n v="36656.550000000003"/>
    <n v="39465.730000000003"/>
    <n v="40034.269999999997"/>
    <n v="41959.48"/>
    <n v="43101.67"/>
    <n v="47899.199999999997"/>
    <n v="50000.7"/>
    <n v="44373.78"/>
    <n v="40125.660000000003"/>
    <n v="43048.38"/>
    <n v="43236.27"/>
    <n v="42179.09"/>
    <n v="38097.25"/>
    <n v="42179.09"/>
    <n v="40818.480000000003"/>
    <n v="42179.09"/>
    <n v="41924.410000000003"/>
    <n v="47708.75"/>
    <n v="50657.9"/>
    <n v="43030.34"/>
    <n v="42179.09"/>
    <n v="40818.480000000003"/>
    <n v="42179.09"/>
    <n v="0.31964799999999999"/>
    <n v="0.319351"/>
    <s v="actual"/>
    <n v="21815.33"/>
    <n v="21795.06"/>
    <n v="2188.1750000000002"/>
    <n v="2367.0329999999999"/>
    <n v="2149.3330000000001"/>
    <n v="2133.3330000000001"/>
    <n v="1560.759"/>
    <n v="1553.3330000000001"/>
    <n v="1613.424"/>
    <n v="1507.3530000000001"/>
    <n v="1391.271"/>
    <n v="1603.566"/>
    <n v="1756.7049999999999"/>
    <n v="1991.04"/>
    <n v="2174.2710000000002"/>
    <n v="1889.248"/>
    <n v="2003.3710000000001"/>
    <n v="1833.4749999999999"/>
    <n v="1735.5"/>
    <n v="1560.8030000000001"/>
    <n v="1524.2760000000001"/>
    <n v="1513.7149999999999"/>
    <n v="1580.9659999999999"/>
    <n v="1846.873"/>
    <n v="1970.771"/>
    <n v="2161.79"/>
  </r>
  <r>
    <x v="551"/>
    <x v="2"/>
    <s v="core"/>
    <x v="4"/>
    <x v="0"/>
    <s v="100,001+"/>
    <s v="urban"/>
    <n v="71"/>
    <n v="14.48049"/>
    <n v="4658098"/>
    <n v="2081990"/>
    <n v="2081990"/>
    <n v="1993"/>
    <n v="1993"/>
    <s v="1981-2003"/>
    <s v="F"/>
    <m/>
    <s v="Convention Center"/>
    <m/>
    <s v="Other"/>
    <s v="Public Assembly"/>
    <s v="Other"/>
    <b v="0"/>
    <s v="Assembly / Recreation"/>
    <n v="47"/>
    <s v="Storage - Low Bay"/>
    <n v="27"/>
    <s v="Office"/>
    <n v="12"/>
    <n v="14"/>
    <n v="0"/>
    <n v="55.30386"/>
    <n v="321681"/>
    <n v="143779"/>
    <n v="177902"/>
    <x v="3"/>
    <n v="100"/>
    <n v="0"/>
    <n v="100"/>
    <n v="100"/>
    <n v="100"/>
    <n v="0"/>
    <n v="0"/>
    <n v="4"/>
    <n v="3"/>
    <n v="0"/>
    <s v="S"/>
    <n v="0"/>
    <n v="4615"/>
    <n v="192"/>
    <s v="&lt; 6000 HDD"/>
    <n v="100"/>
    <n v="0"/>
    <n v="0"/>
    <s v="Yes"/>
    <n v="70"/>
    <n v="168"/>
    <n v="70"/>
    <n v="70"/>
    <n v="1"/>
    <n v="1"/>
    <n v="0"/>
    <s v="60-79 Hrs/Wk"/>
    <n v="52"/>
    <b v="1"/>
    <b v="1"/>
    <b v="0"/>
    <b v="0"/>
    <b v="0"/>
    <b v="0"/>
    <b v="0"/>
    <b v="0"/>
    <b v="0"/>
    <s v="NA"/>
    <s v="NA"/>
    <s v="NA"/>
    <s v="NA"/>
    <s v="Yes"/>
    <n v="13"/>
    <n v="90"/>
    <s v="Yes"/>
    <s v="Yes"/>
    <n v="13"/>
    <n v="90"/>
    <s v="Yes"/>
    <s v="Yes"/>
    <n v="13"/>
    <n v="90"/>
    <s v="Yes"/>
    <s v="No"/>
    <s v="NA"/>
    <s v="NA"/>
    <s v="No"/>
    <s v="Yes"/>
    <n v="9"/>
    <n v="100"/>
    <s v="No"/>
    <s v="No"/>
    <s v="NA"/>
    <s v="NA"/>
    <s v="No"/>
    <s v="No"/>
    <s v="NA"/>
    <s v="NA"/>
    <s v="No"/>
    <s v="No"/>
    <s v="NA"/>
    <s v="NA"/>
    <s v="No"/>
    <n v="1156"/>
    <n v="1156"/>
    <n v="14"/>
    <n v="64736"/>
    <n v="35"/>
    <n v="0"/>
    <n v="100"/>
    <n v="0"/>
    <n v="0"/>
    <n v="0"/>
    <n v="0"/>
    <n v="0"/>
    <n v="0"/>
    <n v="100"/>
    <n v="0"/>
    <n v="0"/>
    <n v="0"/>
    <n v="0"/>
    <n v="22657.599999999999"/>
    <n v="0"/>
    <n v="100"/>
    <n v="0"/>
    <s v="C"/>
    <n v="0"/>
    <s v="Age of Building"/>
    <n v="0"/>
    <n v="0"/>
    <n v="0"/>
    <n v="100"/>
    <n v="100"/>
    <n v="0"/>
    <n v="0"/>
    <n v="0"/>
    <n v="0"/>
    <n v="43036.39"/>
    <n v="0"/>
    <n v="100"/>
    <n v="0"/>
    <n v="0"/>
    <b v="0"/>
    <n v="0"/>
    <n v="0"/>
    <n v="0"/>
    <n v="0"/>
    <n v="100"/>
    <n v="1.6288590000000001"/>
    <n v="0.77353000000000005"/>
    <n v="8.2258999999999999E-2"/>
    <n v="1.335E-3"/>
    <n v="7.8180000000000003E-3"/>
    <n v="234195.8"/>
    <n v="14634"/>
    <n v="192"/>
    <n v="1124"/>
    <n v="30.299009999999999"/>
    <n v="34.259340000000002"/>
    <s v="Y"/>
    <n v="20"/>
    <n v="0"/>
    <n v="0"/>
    <n v="0"/>
    <n v="27.702259999999999"/>
    <n v="48.897750000000002"/>
    <n v="44.366630000000001"/>
    <n v="0"/>
    <n v="0"/>
    <n v="0"/>
    <n v="50.730350000000001"/>
    <n v="25.42099"/>
    <n v="45.196930000000002"/>
    <n v="0"/>
    <n v="0"/>
    <n v="0"/>
    <n v="2.0787529999999999"/>
    <n v="1.97149"/>
    <n v="3.0621619999999998"/>
    <n v="0"/>
    <n v="0"/>
    <n v="0"/>
    <n v="19.488630000000001"/>
    <n v="23.709759999999999"/>
    <n v="7.3742799999999997"/>
    <n v="0"/>
    <n v="0"/>
    <n v="0"/>
    <n v="0"/>
    <n v="0"/>
    <n v="0"/>
    <n v="100"/>
    <n v="100"/>
    <n v="100"/>
    <n v="0"/>
    <n v="0"/>
    <n v="0"/>
    <n v="100"/>
    <n v="100"/>
    <n v="100"/>
    <n v="0"/>
    <n v="0"/>
    <n v="0"/>
    <n v="0"/>
    <n v="0"/>
    <n v="0"/>
    <n v="0"/>
    <n v="0"/>
    <n v="0"/>
    <n v="100"/>
    <n v="100"/>
    <n v="100"/>
    <n v="0"/>
    <n v="0"/>
    <n v="0"/>
    <n v="0"/>
    <n v="0"/>
    <n v="0"/>
    <n v="0"/>
    <n v="0"/>
    <n v="0"/>
    <n v="100"/>
    <n v="100"/>
    <n v="100"/>
    <n v="0"/>
    <n v="0"/>
    <n v="0"/>
    <n v="70.324590000000001"/>
    <n v="78.030029999999996"/>
    <n v="70.324590000000001"/>
    <n v="29.675409999999999"/>
    <n v="21.96997"/>
    <n v="29.675409999999999"/>
    <n v="0"/>
    <n v="0"/>
    <n v="0"/>
    <s v="NA"/>
    <s v="NA"/>
    <s v="NA"/>
    <s v="NA"/>
    <s v="NA"/>
    <s v="NA"/>
    <s v="NA"/>
    <s v="NA"/>
    <s v="NA"/>
    <s v="NA"/>
    <s v="NA"/>
    <s v="NA"/>
    <n v="50.083869999999997"/>
    <n v="16.083210000000001"/>
    <n v="45.831110000000002"/>
    <n v="27.702259999999999"/>
    <n v="48.897750000000002"/>
    <n v="44.366630000000001"/>
    <n v="2.7252390000000002"/>
    <n v="11.309279999999999"/>
    <n v="2.4279829999999998"/>
    <n v="19.488630000000001"/>
    <n v="23.709759999999999"/>
    <n v="7.3742799999999997"/>
    <n v="0"/>
    <n v="0"/>
    <n v="0"/>
    <n v="0"/>
    <n v="0"/>
    <n v="0"/>
    <n v="0"/>
    <n v="0"/>
    <n v="0"/>
    <n v="0"/>
    <n v="0"/>
    <n v="0"/>
    <n v="4.1505450000000002"/>
    <n v="12.25806"/>
    <n v="6.681406"/>
    <n v="95.849459999999993"/>
    <n v="87.74194"/>
    <n v="93.31859"/>
    <b v="1"/>
    <n v="55.813459999999999"/>
    <b v="1"/>
    <n v="24.69791"/>
    <b v="0"/>
    <n v="0"/>
    <b v="0"/>
    <n v="0"/>
    <b v="0"/>
    <n v="0"/>
    <b v="0"/>
    <n v="0"/>
    <b v="0"/>
    <n v="0"/>
    <b v="1"/>
    <n v="19.488630000000001"/>
    <n v="79.715299999999999"/>
    <n v="53.846150000000002"/>
    <n v="86.662520000000001"/>
    <n v="0"/>
    <n v="0"/>
    <n v="0"/>
    <n v="0"/>
    <n v="0"/>
    <n v="0"/>
    <n v="20.284700000000001"/>
    <n v="46.153849999999998"/>
    <n v="13.337479999999999"/>
    <n v="0"/>
    <n v="0"/>
    <n v="0"/>
    <n v="0"/>
    <n v="0"/>
    <n v="0"/>
    <n v="0"/>
    <n v="0"/>
    <n v="0"/>
    <n v="20.284700000000001"/>
    <n v="46.153849999999998"/>
    <n v="13.337479999999999"/>
    <n v="0"/>
    <n v="0"/>
    <n v="0"/>
    <n v="79.715299999999999"/>
    <n v="53.846150000000002"/>
    <n v="86.662520000000001"/>
    <n v="0"/>
    <n v="0"/>
    <n v="0"/>
    <n v="0"/>
    <n v="0"/>
    <n v="0"/>
    <n v="0"/>
    <n v="0"/>
    <n v="0"/>
    <b v="0"/>
    <n v="0"/>
    <b v="0"/>
    <n v="0"/>
    <b v="0"/>
    <n v="0"/>
    <b v="0"/>
    <n v="0"/>
    <b v="0"/>
    <n v="0"/>
    <b v="1"/>
    <n v="100"/>
    <n v="0"/>
    <n v="0"/>
    <n v="0"/>
    <n v="100"/>
    <n v="100"/>
    <n v="100"/>
    <n v="0"/>
    <n v="0"/>
    <n v="0"/>
    <n v="0"/>
    <n v="0"/>
    <n v="0"/>
    <n v="0"/>
    <n v="0"/>
    <n v="0"/>
    <n v="0"/>
    <n v="0"/>
    <n v="0"/>
    <n v="0"/>
    <n v="0"/>
    <n v="0"/>
    <n v="0"/>
    <n v="0"/>
    <n v="0"/>
    <n v="0"/>
    <n v="0"/>
    <n v="0"/>
    <b v="0"/>
    <n v="0"/>
    <b v="1"/>
    <n v="100"/>
    <b v="0"/>
    <n v="0"/>
    <b v="0"/>
    <n v="0"/>
    <b v="0"/>
    <n v="0"/>
    <s v="SZ Ducted"/>
    <s v="none"/>
    <s v="Variable Air Volume"/>
    <s v="A"/>
    <s v="N"/>
    <n v="40"/>
    <s v="NA"/>
    <n v="23.980989999999998"/>
    <n v="76.019009999999994"/>
    <s v="Furnace"/>
    <s v="Natural Gas"/>
    <s v="None"/>
    <s v="20+ Years"/>
    <s v="Heat Pump"/>
    <s v="Electricity"/>
    <s v="Natural Gas"/>
    <s v="20+ Years"/>
    <n v="2"/>
    <s v="Natural Gas"/>
    <n v="2511"/>
    <n v="20"/>
    <n v="20"/>
    <s v="SH"/>
    <s v="Y"/>
    <s v="Y"/>
    <s v="DX - Air"/>
    <s v="20+ Years"/>
    <s v="DX - Water"/>
    <s v="20+ Years"/>
    <s v="NA"/>
    <s v="NA"/>
    <s v="NA"/>
    <s v="NA"/>
    <s v="NA"/>
    <s v="NA"/>
    <s v="NA"/>
    <b v="1"/>
    <b v="0"/>
    <b v="0"/>
    <b v="0"/>
    <b v="0"/>
    <b v="0"/>
    <b v="0"/>
    <b v="1"/>
    <b v="1"/>
    <b v="1"/>
    <b v="1"/>
    <n v="798"/>
    <n v="3"/>
    <n v="3"/>
    <n v="100"/>
    <n v="0"/>
    <n v="0"/>
    <n v="0"/>
    <n v="0"/>
    <n v="0"/>
    <n v="100"/>
    <n v="0"/>
    <s v="NA"/>
    <s v="NA"/>
    <s v="NA"/>
    <s v="NA"/>
    <s v="NA"/>
    <s v="NA"/>
    <s v="NA"/>
    <s v="NA"/>
    <s v="NA"/>
    <b v="0"/>
    <n v="0"/>
    <s v="NA"/>
    <s v="NA"/>
    <b v="1"/>
    <n v="348"/>
    <s v="T8"/>
    <b v="0"/>
    <n v="0"/>
    <s v="NA"/>
    <s v="NA"/>
    <n v="7"/>
    <n v="2"/>
    <n v="0"/>
    <n v="1"/>
    <n v="2"/>
    <n v="0"/>
    <n v="1"/>
    <b v="0"/>
    <b v="0"/>
    <b v="0"/>
    <b v="1"/>
    <b v="0"/>
    <b v="0"/>
    <n v="4500"/>
    <s v="G"/>
    <s v="E"/>
    <s v="G"/>
    <s v="G"/>
    <s v="G"/>
    <s v="G"/>
    <s v="G"/>
    <s v="NA"/>
    <s v="NA"/>
    <s v="NA"/>
    <s v="NA"/>
    <s v="NA"/>
    <s v="NA"/>
    <s v="NA"/>
    <s v="NA"/>
    <n v="0"/>
    <n v="0"/>
    <n v="0"/>
    <x v="1"/>
    <s v="NA"/>
    <s v="NA"/>
    <n v="0"/>
    <n v="0"/>
    <n v="0"/>
    <s v="NA"/>
    <s v="NA"/>
    <s v="NA"/>
    <s v="NA"/>
    <s v="NA"/>
    <s v="NA"/>
    <n v="0"/>
    <n v="0"/>
    <n v="0"/>
    <n v="0"/>
    <n v="0"/>
    <n v="2"/>
    <n v="0"/>
    <n v="0"/>
    <n v="0"/>
    <n v="0"/>
    <n v="15.514989999999999"/>
    <n v="15.64995"/>
    <s v="actual"/>
    <n v="2230730"/>
    <n v="2250134"/>
    <n v="191388"/>
    <n v="183388.2"/>
    <n v="201155.6"/>
    <n v="193175.4"/>
    <n v="199560.6"/>
    <n v="158519.79999999999"/>
    <n v="175191.1"/>
    <n v="183084.4"/>
    <n v="172427.6"/>
    <n v="175582.1"/>
    <n v="192251.9"/>
    <n v="205005.3"/>
    <n v="201712.5"/>
    <n v="180132.4"/>
    <n v="196520.7"/>
    <n v="186317.1"/>
    <n v="187143.9"/>
    <n v="177129.1"/>
    <n v="180410.3"/>
    <n v="180347.3"/>
    <n v="177380.9"/>
    <n v="190164.6"/>
    <n v="190974"/>
    <n v="201901.3"/>
    <n v="0.48505599999999999"/>
    <n v="0.513548"/>
    <s v="actual"/>
    <n v="69740.800000000003"/>
    <n v="73837.36"/>
    <n v="9971.4609999999993"/>
    <n v="8403.7549999999992"/>
    <n v="8391.0689999999995"/>
    <n v="5656.4480000000003"/>
    <n v="3723.5450000000001"/>
    <n v="2422.489"/>
    <n v="1677.414"/>
    <n v="1711.5519999999999"/>
    <n v="2929.25"/>
    <n v="6019.55"/>
    <n v="8228.0750000000007"/>
    <n v="10606.19"/>
    <n v="10351.469999999999"/>
    <n v="8557.3349999999991"/>
    <n v="8353.9169999999995"/>
    <n v="6597.6909999999998"/>
    <n v="4746.2089999999998"/>
    <n v="3062.6210000000001"/>
    <n v="2155.4380000000001"/>
    <n v="2131.2249999999999"/>
    <n v="3159.473"/>
    <n v="5908.424"/>
    <n v="8389.4390000000003"/>
    <n v="10424.11"/>
  </r>
  <r>
    <x v="552"/>
    <x v="0"/>
    <s v="core"/>
    <x v="8"/>
    <x v="0"/>
    <s v="100,001+"/>
    <s v="rural"/>
    <n v="9"/>
    <n v="11.7918"/>
    <n v="1928337"/>
    <n v="1909053"/>
    <n v="1812637"/>
    <n v="1987"/>
    <n v="1987"/>
    <s v="1981-2003"/>
    <s v="F"/>
    <m/>
    <s v="Dept. Store W/ Grocery"/>
    <m/>
    <s v="Grocery"/>
    <s v="Mercantile - Retail"/>
    <s v="High End"/>
    <b v="0"/>
    <s v="Sales"/>
    <n v="91"/>
    <s v="Storage - Low Bay"/>
    <n v="5"/>
    <s v="Office"/>
    <n v="3"/>
    <n v="0"/>
    <n v="0"/>
    <n v="0"/>
    <n v="163532"/>
    <n v="163532"/>
    <n v="0"/>
    <x v="3"/>
    <n v="99"/>
    <n v="5"/>
    <n v="100"/>
    <n v="94"/>
    <n v="100"/>
    <n v="0"/>
    <n v="1"/>
    <n v="1"/>
    <n v="0"/>
    <n v="534"/>
    <s v="S"/>
    <n v="0"/>
    <n v="6916"/>
    <n v="216"/>
    <s v="6000-8000 HDD"/>
    <n v="95"/>
    <n v="5"/>
    <n v="6"/>
    <s v="Yes"/>
    <n v="112"/>
    <n v="168"/>
    <n v="168"/>
    <n v="168"/>
    <n v="1"/>
    <n v="1"/>
    <n v="0"/>
    <s v="80-119 Hrs/Wk"/>
    <n v="52"/>
    <b v="1"/>
    <b v="1"/>
    <b v="1"/>
    <b v="0"/>
    <b v="0"/>
    <b v="0"/>
    <b v="0"/>
    <b v="0"/>
    <b v="1"/>
    <b v="1"/>
    <b v="0"/>
    <b v="0"/>
    <s v="NA"/>
    <s v="Unknown"/>
    <s v="NA"/>
    <s v="NA"/>
    <s v="No"/>
    <s v="Yes"/>
    <s v="NA"/>
    <s v="NA"/>
    <s v="No"/>
    <s v="Yes"/>
    <s v="NA"/>
    <s v="NA"/>
    <s v="No"/>
    <s v="Yes"/>
    <n v="15"/>
    <n v="7"/>
    <s v="No"/>
    <s v="Unknown"/>
    <s v="NA"/>
    <s v="NA"/>
    <s v="No"/>
    <s v="Yes"/>
    <s v="NA"/>
    <n v="30"/>
    <s v="No"/>
    <s v="Unknown"/>
    <s v="NA"/>
    <s v="NA"/>
    <s v="No"/>
    <s v="No"/>
    <s v="NA"/>
    <s v="NA"/>
    <s v="No"/>
    <n v="1960"/>
    <n v="0"/>
    <n v="20"/>
    <n v="39200"/>
    <n v="10"/>
    <n v="0"/>
    <n v="100"/>
    <n v="0"/>
    <n v="0"/>
    <n v="0"/>
    <n v="0"/>
    <n v="0"/>
    <n v="0"/>
    <n v="0"/>
    <n v="0"/>
    <n v="100"/>
    <n v="0"/>
    <n v="0"/>
    <n v="3920"/>
    <n v="0"/>
    <n v="100"/>
    <n v="0"/>
    <s v="S"/>
    <n v="0"/>
    <s v="Age of Building"/>
    <n v="0"/>
    <n v="0"/>
    <n v="0"/>
    <n v="100"/>
    <n v="100"/>
    <n v="0"/>
    <n v="0"/>
    <n v="0"/>
    <n v="0"/>
    <n v="163532"/>
    <n v="100"/>
    <n v="0"/>
    <n v="0"/>
    <n v="0"/>
    <b v="0"/>
    <n v="0"/>
    <n v="100"/>
    <n v="0"/>
    <n v="0"/>
    <n v="0"/>
    <n v="1.738659"/>
    <n v="1.738659"/>
    <s v="NA"/>
    <n v="7.4059E-2"/>
    <n v="8.6557999999999996E-2"/>
    <n v="284326.3"/>
    <s v="NA"/>
    <n v="12111"/>
    <n v="14155"/>
    <n v="16.065860000000001"/>
    <n v="19.79026"/>
    <s v="Y"/>
    <n v="90"/>
    <n v="0"/>
    <n v="0"/>
    <n v="0"/>
    <n v="93.612189999999998"/>
    <n v="90.234830000000002"/>
    <n v="98.266239999999996"/>
    <n v="0"/>
    <n v="0"/>
    <n v="0"/>
    <n v="0.44508799999999998"/>
    <n v="1.3899330000000001"/>
    <n v="0.259907"/>
    <n v="0"/>
    <n v="0"/>
    <n v="0"/>
    <n v="0"/>
    <n v="0"/>
    <n v="0"/>
    <n v="0"/>
    <n v="0"/>
    <n v="0"/>
    <n v="5.9427180000000002"/>
    <n v="8.3752399999999998"/>
    <n v="1.4738530000000001"/>
    <n v="0"/>
    <n v="0"/>
    <n v="0"/>
    <n v="0"/>
    <n v="0"/>
    <n v="0"/>
    <n v="100"/>
    <n v="100"/>
    <n v="100"/>
    <n v="0"/>
    <n v="0"/>
    <n v="0"/>
    <n v="100"/>
    <n v="100"/>
    <n v="100"/>
    <n v="18.857309999999998"/>
    <n v="20.85106"/>
    <n v="18.857309999999998"/>
    <n v="0"/>
    <n v="0"/>
    <n v="0"/>
    <n v="0"/>
    <n v="0"/>
    <n v="0"/>
    <n v="0"/>
    <n v="0"/>
    <n v="0"/>
    <n v="0"/>
    <n v="0"/>
    <n v="0"/>
    <n v="81.142690000000002"/>
    <n v="79.148939999999996"/>
    <n v="81.142690000000002"/>
    <s v="NA"/>
    <s v="NA"/>
    <s v="NA"/>
    <s v="NA"/>
    <s v="NA"/>
    <s v="NA"/>
    <n v="0.45654899999999998"/>
    <n v="1.627907"/>
    <n v="0.45654899999999998"/>
    <n v="14.30274"/>
    <n v="17.418279999999999"/>
    <n v="14.30274"/>
    <n v="82.445920000000001"/>
    <n v="79.008269999999996"/>
    <n v="82.445920000000001"/>
    <n v="2.7947920000000002"/>
    <n v="1.9455480000000001"/>
    <n v="2.7947920000000002"/>
    <s v="NA"/>
    <s v="NA"/>
    <s v="NA"/>
    <s v="NA"/>
    <s v="NA"/>
    <s v="NA"/>
    <s v="NA"/>
    <s v="NA"/>
    <s v="NA"/>
    <s v="NA"/>
    <s v="NA"/>
    <s v="NA"/>
    <n v="1.054713"/>
    <n v="0.47467599999999999"/>
    <n v="1.1071489999999999"/>
    <n v="92.557479999999998"/>
    <n v="89.760149999999996"/>
    <n v="97.159090000000006"/>
    <n v="1.1206370000000001"/>
    <n v="1.746327"/>
    <n v="0.27792899999999998"/>
    <n v="4.7235639999999997"/>
    <n v="6.3794380000000004"/>
    <n v="1.1714899999999999"/>
    <n v="0.54360600000000003"/>
    <n v="1.6394089999999999"/>
    <n v="0.28433999999999998"/>
    <n v="0"/>
    <n v="0"/>
    <n v="0"/>
    <n v="100"/>
    <n v="100"/>
    <n v="100"/>
    <n v="0"/>
    <n v="0"/>
    <n v="0"/>
    <n v="0"/>
    <n v="0"/>
    <n v="0"/>
    <n v="0"/>
    <n v="0"/>
    <n v="0"/>
    <s v="NA"/>
    <s v="NA"/>
    <s v="NA"/>
    <s v="NA"/>
    <s v="NA"/>
    <s v="NA"/>
    <s v="NA"/>
    <s v="NA"/>
    <s v="NA"/>
    <s v="NA"/>
    <s v="NA"/>
    <s v="NA"/>
    <s v="NA"/>
    <s v="NA"/>
    <s v="NA"/>
    <s v="NA"/>
    <n v="62.027549999999998"/>
    <n v="68.75"/>
    <n v="62.027549999999998"/>
    <n v="31.261040000000001"/>
    <n v="23.4375"/>
    <n v="31.261040000000001"/>
    <n v="0"/>
    <n v="0"/>
    <n v="0"/>
    <n v="6.7114089999999997"/>
    <n v="7.8125"/>
    <n v="6.7114089999999997"/>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10.64894"/>
    <n v="88.351060000000004"/>
    <s v="Furnace"/>
    <s v="Natural Gas"/>
    <s v="None"/>
    <s v="20+ Years"/>
    <s v="Furnace"/>
    <s v="Natural Gas"/>
    <s v="None"/>
    <s v="NA"/>
    <s v="NA"/>
    <s v="NA"/>
    <s v="NA"/>
    <s v="NA"/>
    <s v="NA"/>
    <s v="NA"/>
    <s v="NA"/>
    <s v="NA"/>
    <s v="DX - Air"/>
    <s v="NA"/>
    <s v="DX - Air"/>
    <s v="20+ Years"/>
    <s v="NA"/>
    <s v="NA"/>
    <s v="NA"/>
    <s v="NA"/>
    <s v="NA"/>
    <s v="NA"/>
    <s v="NA"/>
    <b v="0"/>
    <b v="0"/>
    <b v="0"/>
    <b v="0"/>
    <b v="1"/>
    <b v="0"/>
    <b v="0"/>
    <b v="0"/>
    <b v="0"/>
    <b v="1"/>
    <b v="1"/>
    <n v="280.94400000000002"/>
    <n v="19"/>
    <n v="19"/>
    <n v="85.426280000000006"/>
    <n v="0"/>
    <n v="0"/>
    <n v="0"/>
    <n v="14.57372"/>
    <n v="0"/>
    <n v="85.426280000000006"/>
    <n v="14.57372"/>
    <n v="66.666669999999996"/>
    <n v="33.333329999999997"/>
    <n v="0"/>
    <s v="Unknown"/>
    <s v="Yes"/>
    <s v="Domestic Water Heating"/>
    <s v="Air-cooled"/>
    <s v="Yes"/>
    <s v="Shaded Pole"/>
    <b v="1"/>
    <n v="1090"/>
    <n v="48.256880000000002"/>
    <s v="T8"/>
    <b v="1"/>
    <n v="3553"/>
    <s v="LED"/>
    <b v="1"/>
    <n v="559"/>
    <n v="100"/>
    <s v="LED"/>
    <s v="NA"/>
    <s v="NA"/>
    <s v="NA"/>
    <s v="NA"/>
    <s v="NA"/>
    <s v="NA"/>
    <s v="NA"/>
    <b v="0"/>
    <b v="0"/>
    <b v="0"/>
    <b v="0"/>
    <b v="1"/>
    <b v="0"/>
    <s v="NA"/>
    <s v="N"/>
    <s v="E"/>
    <s v="N"/>
    <s v="N"/>
    <s v="N"/>
    <s v="E"/>
    <s v="N"/>
    <n v="1"/>
    <n v="1"/>
    <n v="1"/>
    <b v="0"/>
    <s v="N"/>
    <n v="0"/>
    <n v="0"/>
    <n v="0"/>
    <n v="0"/>
    <n v="0"/>
    <n v="0"/>
    <x v="0"/>
    <n v="0"/>
    <s v="N"/>
    <n v="0"/>
    <n v="0"/>
    <n v="0"/>
    <b v="0"/>
    <b v="0"/>
    <s v="None"/>
    <b v="0"/>
    <b v="0"/>
    <s v="None"/>
    <n v="30"/>
    <n v="0"/>
    <n v="0"/>
    <n v="0"/>
    <n v="0"/>
    <s v="NA"/>
    <n v="0"/>
    <s v="NA"/>
    <s v="NA"/>
    <s v="NA"/>
    <n v="26.207139999999999"/>
    <n v="26.020479999999999"/>
    <s v="actual"/>
    <n v="4285706"/>
    <n v="4255180"/>
    <n v="355175.2"/>
    <n v="315009.09999999998"/>
    <n v="346790.7"/>
    <n v="329351"/>
    <n v="356282.7"/>
    <n v="369693.5"/>
    <n v="416847.7"/>
    <n v="401358.8"/>
    <n v="352521.3"/>
    <n v="336850.8"/>
    <n v="349583.2"/>
    <n v="356242.4"/>
    <n v="354001"/>
    <n v="319742.8"/>
    <n v="354001"/>
    <n v="342581.6"/>
    <n v="354404.3"/>
    <n v="351453.3"/>
    <n v="397149.8"/>
    <n v="382229.2"/>
    <n v="349033.8"/>
    <n v="354001"/>
    <n v="342581.6"/>
    <n v="354001"/>
    <n v="0.27995399999999998"/>
    <n v="8.0235000000000001E-2"/>
    <s v="model"/>
    <n v="45781.48"/>
    <n v="13120.98"/>
    <s v="NA"/>
    <s v="NA"/>
    <s v="NA"/>
    <s v="NA"/>
    <s v="NA"/>
    <s v="NA"/>
    <s v="NA"/>
    <s v="NA"/>
    <s v="NA"/>
    <s v="NA"/>
    <s v="NA"/>
    <s v="NA"/>
    <s v="NA"/>
    <s v="NA"/>
    <s v="NA"/>
    <s v="NA"/>
    <s v="NA"/>
    <s v="NA"/>
    <s v="NA"/>
    <s v="NA"/>
    <s v="NA"/>
    <s v="NA"/>
    <s v="NA"/>
    <s v="NA"/>
  </r>
  <r>
    <x v="553"/>
    <x v="2"/>
    <s v="core"/>
    <x v="6"/>
    <x v="1"/>
    <s v="100,001+"/>
    <s v="rural"/>
    <n v="26"/>
    <n v="31.325510000000001"/>
    <n v="4094870"/>
    <n v="4094870"/>
    <n v="4094870"/>
    <n v="2005"/>
    <n v="2005"/>
    <s v="2004-2013"/>
    <s v="F"/>
    <m/>
    <s v="Office- Admin, Professional, Government, Financial"/>
    <m/>
    <s v="Office"/>
    <s v="Office"/>
    <s v="Medium Office"/>
    <b v="0"/>
    <s v="Office"/>
    <n v="70"/>
    <s v="NA"/>
    <n v="0"/>
    <s v="NA"/>
    <n v="0"/>
    <n v="30"/>
    <n v="0"/>
    <n v="0"/>
    <n v="130720"/>
    <n v="130720"/>
    <n v="0"/>
    <x v="3"/>
    <n v="100"/>
    <n v="0"/>
    <n v="100"/>
    <n v="100"/>
    <n v="100"/>
    <n v="0"/>
    <n v="0"/>
    <n v="5"/>
    <n v="0"/>
    <n v="0"/>
    <s v="M"/>
    <n v="3"/>
    <n v="5227"/>
    <n v="147"/>
    <s v="&lt; 6000 HDD"/>
    <n v="0"/>
    <n v="100"/>
    <n v="1"/>
    <s v="Yes"/>
    <n v="45"/>
    <n v="60"/>
    <n v="60"/>
    <n v="60"/>
    <n v="0"/>
    <n v="0"/>
    <n v="0"/>
    <s v="40-49 Hrs/Wk"/>
    <n v="52"/>
    <b v="1"/>
    <b v="1"/>
    <b v="0"/>
    <b v="0"/>
    <b v="0"/>
    <b v="0"/>
    <b v="0"/>
    <b v="0"/>
    <b v="0"/>
    <b v="1"/>
    <b v="0"/>
    <b v="0"/>
    <s v="NA"/>
    <s v="No"/>
    <s v="NA"/>
    <s v="NA"/>
    <s v="No"/>
    <s v="No"/>
    <s v="NA"/>
    <s v="NA"/>
    <s v="No"/>
    <s v="No"/>
    <s v="NA"/>
    <s v="NA"/>
    <s v="No"/>
    <s v="No"/>
    <s v="NA"/>
    <s v="NA"/>
    <s v="No"/>
    <s v="No"/>
    <s v="NA"/>
    <s v="NA"/>
    <s v="No"/>
    <s v="No"/>
    <s v="NA"/>
    <s v="NA"/>
    <s v="No"/>
    <s v="No"/>
    <s v="NA"/>
    <s v="NA"/>
    <s v="No"/>
    <s v="No"/>
    <s v="NA"/>
    <s v="NA"/>
    <s v="No"/>
    <n v="1030"/>
    <n v="1030"/>
    <n v="12"/>
    <n v="61800"/>
    <n v="20"/>
    <n v="100"/>
    <n v="0"/>
    <n v="0"/>
    <n v="0"/>
    <n v="0"/>
    <n v="0"/>
    <n v="0"/>
    <n v="0"/>
    <n v="100"/>
    <n v="0"/>
    <n v="0"/>
    <n v="0"/>
    <n v="0"/>
    <n v="12360"/>
    <n v="0"/>
    <n v="100"/>
    <n v="0"/>
    <s v="P"/>
    <n v="2"/>
    <s v="Age of Building"/>
    <n v="0"/>
    <n v="0"/>
    <n v="0"/>
    <n v="100"/>
    <n v="0"/>
    <n v="100"/>
    <n v="0"/>
    <n v="0"/>
    <n v="0"/>
    <n v="33800"/>
    <n v="100"/>
    <n v="0"/>
    <n v="0"/>
    <n v="0"/>
    <b v="0"/>
    <n v="0"/>
    <n v="100"/>
    <n v="0"/>
    <n v="0"/>
    <n v="0"/>
    <n v="0.87857099999999999"/>
    <n v="0.87857099999999999"/>
    <s v="NA"/>
    <n v="0"/>
    <n v="1.6462999999999998E-2"/>
    <n v="114846.8"/>
    <s v="NA"/>
    <n v="0"/>
    <n v="2152"/>
    <n v="9"/>
    <n v="9"/>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100"/>
    <n v="100"/>
    <n v="100"/>
    <n v="0"/>
    <n v="0"/>
    <n v="0"/>
    <n v="0"/>
    <n v="0"/>
    <n v="0"/>
    <n v="0"/>
    <n v="0"/>
    <n v="0"/>
    <s v="NA"/>
    <s v="NA"/>
    <s v="NA"/>
    <s v="NA"/>
    <s v="NA"/>
    <s v="NA"/>
    <s v="NA"/>
    <s v="NA"/>
    <s v="NA"/>
    <s v="NA"/>
    <s v="NA"/>
    <s v="NA"/>
    <s v="NA"/>
    <s v="NA"/>
    <s v="NA"/>
    <b v="0"/>
    <n v="0"/>
    <b v="1"/>
    <n v="100"/>
    <b v="0"/>
    <n v="0"/>
    <b v="0"/>
    <n v="0"/>
    <b v="0"/>
    <n v="0"/>
    <b v="0"/>
    <n v="0"/>
    <b v="0"/>
    <n v="0"/>
    <b v="0"/>
    <n v="0"/>
    <n v="52.416359999999997"/>
    <n v="33.333329999999997"/>
    <n v="55.172220000000003"/>
    <n v="0"/>
    <n v="0"/>
    <n v="0"/>
    <n v="0"/>
    <n v="0"/>
    <n v="0"/>
    <n v="47.583640000000003"/>
    <n v="66.666669999999996"/>
    <n v="44.827779999999997"/>
    <n v="0"/>
    <n v="0"/>
    <n v="0"/>
    <n v="0"/>
    <n v="0"/>
    <n v="0"/>
    <n v="0"/>
    <n v="0"/>
    <n v="0"/>
    <n v="12.63941"/>
    <n v="44.44444"/>
    <n v="8.0462959999999999"/>
    <n v="0"/>
    <n v="0"/>
    <n v="0"/>
    <n v="87.360590000000002"/>
    <n v="55.55556"/>
    <n v="91.953699999999998"/>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70"/>
    <n v="27.5"/>
    <n v="100"/>
    <n v="0"/>
    <s v="Electric Resistance"/>
    <s v="Electricity"/>
    <s v="Natural Gas"/>
    <s v="5-9 Years"/>
    <s v="Electric Resistance"/>
    <s v="Electricity"/>
    <s v="Natural Gas"/>
    <s v="5-9 Years"/>
    <s v="NA"/>
    <s v="NA"/>
    <s v="NA"/>
    <s v="NA"/>
    <s v="NA"/>
    <s v="NA"/>
    <s v="NA"/>
    <s v="NA"/>
    <s v="DX - Air"/>
    <s v="5-9 Years"/>
    <s v="DX - Air"/>
    <s v="5-9 Years"/>
    <s v="NA"/>
    <s v="NA"/>
    <s v="NA"/>
    <s v="NA"/>
    <s v="NA"/>
    <s v="NA"/>
    <s v="NA"/>
    <b v="1"/>
    <b v="0"/>
    <b v="0"/>
    <b v="0"/>
    <b v="0"/>
    <b v="0"/>
    <b v="0"/>
    <b v="1"/>
    <b v="0"/>
    <b v="1"/>
    <b v="1"/>
    <n v="15.353999999999999"/>
    <n v="8"/>
    <n v="8"/>
    <n v="100"/>
    <n v="0"/>
    <n v="0"/>
    <n v="0"/>
    <n v="0"/>
    <n v="100"/>
    <n v="0"/>
    <n v="0"/>
    <s v="NA"/>
    <s v="NA"/>
    <s v="NA"/>
    <s v="NA"/>
    <s v="NA"/>
    <s v="NA"/>
    <s v="NA"/>
    <s v="NA"/>
    <s v="NA"/>
    <s v="NA"/>
    <s v="NA"/>
    <s v="NA"/>
    <s v="NA"/>
    <s v="NA"/>
    <s v="NA"/>
    <s v="NA"/>
    <s v="NA"/>
    <s v="NA"/>
    <s v="NA"/>
    <s v="NA"/>
    <n v="2"/>
    <n v="1"/>
    <n v="0"/>
    <n v="0"/>
    <n v="0"/>
    <n v="0"/>
    <n v="0"/>
    <b v="0"/>
    <b v="0"/>
    <b v="0"/>
    <b v="0"/>
    <b v="0"/>
    <b v="0"/>
    <n v="0"/>
    <s v="NA"/>
    <s v="NA"/>
    <s v="NA"/>
    <s v="NA"/>
    <s v="NA"/>
    <s v="NA"/>
    <s v="NA"/>
    <s v="NA"/>
    <s v="NA"/>
    <s v="NA"/>
    <s v="NA"/>
    <s v="NA"/>
    <s v="NA"/>
    <s v="NA"/>
    <s v="NA"/>
    <n v="0"/>
    <n v="0"/>
    <n v="0"/>
    <x v="1"/>
    <s v="NA"/>
    <s v="NA"/>
    <n v="0"/>
    <n v="0"/>
    <n v="0"/>
    <s v="NA"/>
    <s v="NA"/>
    <s v="NA"/>
    <s v="NA"/>
    <s v="NA"/>
    <s v="NA"/>
    <n v="0"/>
    <n v="450"/>
    <n v="50"/>
    <n v="25"/>
    <n v="20"/>
    <n v="20"/>
    <n v="0"/>
    <n v="0"/>
    <n v="0"/>
    <n v="0"/>
    <n v="15.29391"/>
    <n v="15.5115"/>
    <s v="actual"/>
    <n v="1999220"/>
    <n v="2027663"/>
    <n v="180840.6"/>
    <n v="167915.9"/>
    <n v="151003.4"/>
    <n v="163572.4"/>
    <n v="165217.9"/>
    <n v="164139.70000000001"/>
    <n v="160110"/>
    <n v="167131.9"/>
    <n v="162307.4"/>
    <n v="162490.70000000001"/>
    <n v="167893.6"/>
    <n v="186596.4"/>
    <n v="178677.1"/>
    <n v="159022.70000000001"/>
    <n v="171844.3"/>
    <n v="161447.1"/>
    <n v="160859.1"/>
    <n v="157250.20000000001"/>
    <n v="181333.9"/>
    <n v="185707.3"/>
    <n v="159216.9"/>
    <n v="164936.9"/>
    <n v="168205.2"/>
    <n v="179162.5"/>
    <n v="0.11922099999999999"/>
    <n v="0.17505000000000001"/>
    <s v="actual"/>
    <n v="15584.63"/>
    <n v="22882.48"/>
    <n v="4023.3519999999999"/>
    <n v="2513.355"/>
    <n v="1856.1489999999999"/>
    <n v="1143.951"/>
    <n v="241.21459999999999"/>
    <n v="56.580260000000003"/>
    <n v="17.78877"/>
    <n v="0.93613299999999999"/>
    <n v="91.110100000000003"/>
    <n v="821.13750000000005"/>
    <n v="1341.826"/>
    <n v="3477.2269999999999"/>
    <n v="3515.33"/>
    <n v="2898.0680000000002"/>
    <n v="2714.203"/>
    <n v="2057.5410000000002"/>
    <n v="1295.8130000000001"/>
    <n v="717.95029999999997"/>
    <n v="306.44220000000001"/>
    <n v="297.68669999999997"/>
    <n v="752.97230000000002"/>
    <n v="1904.32"/>
    <n v="2849.913"/>
    <n v="3572.241"/>
  </r>
  <r>
    <x v="554"/>
    <x v="0"/>
    <s v="core"/>
    <x v="0"/>
    <x v="0"/>
    <s v="&lt;100,001"/>
    <s v="urban"/>
    <n v="51"/>
    <n v="58.928809999999999"/>
    <n v="4547006"/>
    <n v="4547006"/>
    <n v="4547006"/>
    <n v="1984"/>
    <n v="1984"/>
    <s v="1981-2003"/>
    <s v="F"/>
    <m/>
    <s v="Boarding/rooming House, Apt Hotel"/>
    <m/>
    <s v="Hotel-Motel"/>
    <s v="Lodging"/>
    <s v="Lodging"/>
    <b v="0"/>
    <s v="Guest Room"/>
    <n v="93"/>
    <s v="Laundry / Housekeeping"/>
    <n v="1"/>
    <s v="NA"/>
    <n v="0"/>
    <n v="6"/>
    <n v="0"/>
    <n v="0"/>
    <n v="77161"/>
    <n v="77161"/>
    <n v="0"/>
    <x v="2"/>
    <n v="100"/>
    <n v="0"/>
    <n v="7"/>
    <n v="100"/>
    <n v="7"/>
    <n v="0"/>
    <n v="0"/>
    <n v="3"/>
    <n v="0"/>
    <n v="109"/>
    <s v="M"/>
    <n v="15"/>
    <n v="4723"/>
    <n v="287"/>
    <s v="&lt; 6000 HDD"/>
    <n v="100"/>
    <n v="0"/>
    <n v="0"/>
    <s v="Yes"/>
    <n v="168"/>
    <n v="11.76"/>
    <n v="6.37"/>
    <n v="7.1615380000000002"/>
    <n v="1"/>
    <n v="1"/>
    <n v="1"/>
    <s v="120-168 Hrs/Wk"/>
    <n v="52"/>
    <b v="1"/>
    <b v="1"/>
    <b v="0"/>
    <b v="0"/>
    <b v="0"/>
    <b v="0"/>
    <b v="0"/>
    <b v="0"/>
    <b v="0"/>
    <s v="NA"/>
    <s v="NA"/>
    <s v="NA"/>
    <s v="NA"/>
    <s v="Yes"/>
    <n v="5"/>
    <n v="30"/>
    <s v="Yes"/>
    <s v="Yes"/>
    <n v="5"/>
    <n v="30"/>
    <s v="Yes"/>
    <s v="No"/>
    <s v="NA"/>
    <s v="NA"/>
    <s v="No"/>
    <s v="No"/>
    <s v="NA"/>
    <s v="NA"/>
    <s v="No"/>
    <s v="No"/>
    <s v="NA"/>
    <s v="NA"/>
    <s v="No"/>
    <s v="No"/>
    <s v="NA"/>
    <s v="NA"/>
    <s v="No"/>
    <s v="No"/>
    <s v="NA"/>
    <s v="NA"/>
    <s v="Yes"/>
    <s v="No"/>
    <s v="NA"/>
    <s v="NA"/>
    <s v="No"/>
    <n v="2969"/>
    <n v="2969"/>
    <n v="8"/>
    <n v="71256"/>
    <n v="12"/>
    <n v="0"/>
    <n v="0"/>
    <n v="0"/>
    <n v="100"/>
    <n v="0"/>
    <n v="0"/>
    <n v="0"/>
    <n v="0"/>
    <n v="0"/>
    <n v="100"/>
    <n v="0"/>
    <n v="0"/>
    <n v="0"/>
    <n v="8550.7199999999993"/>
    <n v="0"/>
    <n v="100"/>
    <n v="0"/>
    <s v="P"/>
    <n v="40"/>
    <s v="Age of Building"/>
    <n v="100"/>
    <n v="0"/>
    <n v="0"/>
    <n v="0"/>
    <n v="0"/>
    <n v="0"/>
    <n v="100"/>
    <n v="0"/>
    <n v="0"/>
    <n v="35719"/>
    <n v="0"/>
    <n v="100"/>
    <n v="0"/>
    <n v="0"/>
    <b v="0"/>
    <n v="0"/>
    <n v="100"/>
    <n v="0"/>
    <n v="0"/>
    <n v="0"/>
    <n v="0.99132100000000001"/>
    <n v="0.99132100000000001"/>
    <s v="NA"/>
    <n v="0"/>
    <n v="0.129858"/>
    <n v="76491.31"/>
    <s v="NA"/>
    <n v="0"/>
    <n v="10020"/>
    <n v="7.4180159999999997"/>
    <n v="7.6595870000000001"/>
    <s v="Y"/>
    <n v="80"/>
    <n v="0"/>
    <n v="0"/>
    <n v="0"/>
    <n v="11.716620000000001"/>
    <n v="8.7156640000000003"/>
    <n v="22.254149999999999"/>
    <n v="10.351940000000001"/>
    <n v="4.6939270000000004"/>
    <n v="19.662130000000001"/>
    <n v="14.2464"/>
    <n v="40.18703"/>
    <n v="15.052680000000001"/>
    <n v="9.9628619999999994"/>
    <n v="14.53401"/>
    <n v="18.92313"/>
    <n v="0"/>
    <n v="0"/>
    <n v="0"/>
    <n v="0"/>
    <n v="0"/>
    <n v="0"/>
    <n v="53.722189999999998"/>
    <n v="31.86937"/>
    <n v="24.10791"/>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0"/>
    <n v="0"/>
    <n v="0"/>
    <n v="57.701979999999999"/>
    <n v="75.547550000000001"/>
    <n v="57.701979999999999"/>
    <n v="0"/>
    <n v="0"/>
    <n v="0"/>
    <n v="42.298020000000001"/>
    <n v="24.452449999999999"/>
    <n v="42.298020000000001"/>
    <n v="0"/>
    <n v="0"/>
    <n v="0"/>
    <n v="22.068549999999998"/>
    <n v="13.40959"/>
    <n v="41.91628"/>
    <n v="42.31935"/>
    <n v="41.60427"/>
    <n v="23.053899999999999"/>
    <n v="8.4223750000000006"/>
    <n v="1.6542779999999999"/>
    <n v="3.7795529999999999"/>
    <n v="27.189720000000001"/>
    <n v="43.331859999999999"/>
    <n v="31.25027"/>
    <s v="NA"/>
    <s v="NA"/>
    <s v="NA"/>
    <s v="NA"/>
    <s v="NA"/>
    <s v="NA"/>
    <s v="NA"/>
    <s v="NA"/>
    <s v="NA"/>
    <s v="NA"/>
    <s v="NA"/>
    <s v="NA"/>
    <s v="NA"/>
    <s v="NA"/>
    <s v="NA"/>
    <b v="1"/>
    <n v="19.85182"/>
    <b v="0"/>
    <n v="0"/>
    <b v="0"/>
    <n v="0"/>
    <b v="0"/>
    <n v="0"/>
    <b v="1"/>
    <n v="63.680239999999998"/>
    <b v="1"/>
    <n v="16.467939999999999"/>
    <b v="0"/>
    <n v="0"/>
    <b v="0"/>
    <n v="0"/>
    <n v="0"/>
    <n v="0"/>
    <n v="0"/>
    <n v="37.924149999999997"/>
    <n v="6.0422960000000003"/>
    <n v="50.251980000000003"/>
    <n v="0"/>
    <n v="0"/>
    <n v="0"/>
    <n v="62.075850000000003"/>
    <n v="93.957700000000003"/>
    <n v="49.748019999999997"/>
    <n v="0"/>
    <n v="0"/>
    <n v="0"/>
    <n v="0"/>
    <n v="0"/>
    <n v="0"/>
    <n v="0"/>
    <n v="0"/>
    <n v="0"/>
    <n v="62.075850000000003"/>
    <n v="93.957700000000003"/>
    <n v="49.748019999999997"/>
    <n v="0"/>
    <n v="0"/>
    <n v="0"/>
    <n v="37.924149999999997"/>
    <n v="6.0422960000000003"/>
    <n v="50.251980000000003"/>
    <n v="0"/>
    <n v="0"/>
    <n v="0"/>
    <n v="0"/>
    <n v="0"/>
    <n v="0"/>
    <n v="0"/>
    <n v="0"/>
    <n v="0"/>
    <b v="0"/>
    <n v="0"/>
    <b v="1"/>
    <n v="77.644710000000003"/>
    <b v="0"/>
    <n v="0"/>
    <b v="1"/>
    <n v="22.3552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3"/>
    <n v="7"/>
    <s v="Heat Pump"/>
    <s v="Electricity"/>
    <s v="None"/>
    <s v="NA"/>
    <s v="Furnace"/>
    <s v="Natural Gas"/>
    <s v="None"/>
    <s v="0-4 Years"/>
    <s v="NA"/>
    <s v="NA"/>
    <s v="NA"/>
    <s v="NA"/>
    <s v="NA"/>
    <s v="NA"/>
    <s v="NA"/>
    <s v="NA"/>
    <s v="DX - Air"/>
    <s v="NA"/>
    <s v="DX - Air"/>
    <s v="0-4 Years"/>
    <s v="NA"/>
    <s v="NA"/>
    <s v="NA"/>
    <s v="NA"/>
    <s v="NA"/>
    <s v="NA"/>
    <s v="NA"/>
    <b v="0"/>
    <b v="0"/>
    <b v="0"/>
    <b v="0"/>
    <b v="0"/>
    <b v="1"/>
    <b v="0"/>
    <b v="0"/>
    <b v="0"/>
    <b v="1"/>
    <b v="1"/>
    <n v="2273.6480000000001"/>
    <n v="10.811909999999999"/>
    <n v="15"/>
    <n v="100"/>
    <n v="0"/>
    <n v="0"/>
    <n v="0"/>
    <n v="0"/>
    <n v="75.633870000000002"/>
    <n v="24.366129999999998"/>
    <n v="0"/>
    <s v="NA"/>
    <s v="NA"/>
    <s v="NA"/>
    <s v="NA"/>
    <s v="NA"/>
    <s v="NA"/>
    <s v="NA"/>
    <s v="NA"/>
    <s v="NA"/>
    <s v="NA"/>
    <s v="NA"/>
    <s v="NA"/>
    <s v="NA"/>
    <s v="NA"/>
    <s v="NA"/>
    <s v="NA"/>
    <s v="NA"/>
    <s v="NA"/>
    <s v="NA"/>
    <s v="NA"/>
    <n v="0"/>
    <n v="0"/>
    <n v="1"/>
    <n v="1"/>
    <n v="2"/>
    <n v="0"/>
    <n v="3"/>
    <b v="0"/>
    <b v="0"/>
    <b v="0"/>
    <b v="1"/>
    <b v="0"/>
    <b v="0"/>
    <n v="254"/>
    <s v="N"/>
    <s v="E"/>
    <s v="N"/>
    <s v="N"/>
    <s v="N"/>
    <s v="N"/>
    <s v="E"/>
    <s v="NA"/>
    <s v="NA"/>
    <s v="NA"/>
    <b v="1"/>
    <s v="L"/>
    <n v="100"/>
    <n v="0"/>
    <n v="6"/>
    <n v="112"/>
    <n v="85"/>
    <n v="100"/>
    <x v="0"/>
    <n v="0"/>
    <s v="N"/>
    <n v="0"/>
    <n v="0"/>
    <n v="0"/>
    <b v="0"/>
    <b v="1"/>
    <s v="Natural Gas"/>
    <b v="0"/>
    <b v="1"/>
    <s v="Natural Gas"/>
    <n v="0"/>
    <n v="0"/>
    <n v="0"/>
    <n v="0"/>
    <n v="0"/>
    <n v="171"/>
    <n v="0"/>
    <n v="0"/>
    <n v="0"/>
    <n v="0"/>
    <n v="18.984739999999999"/>
    <n v="18.50142"/>
    <s v="actual"/>
    <n v="1464882"/>
    <n v="1427588"/>
    <n v="164920"/>
    <n v="137672.29999999999"/>
    <n v="130763"/>
    <n v="110743.9"/>
    <n v="105129.5"/>
    <n v="106484.3"/>
    <n v="115638.8"/>
    <n v="112150.39999999999"/>
    <n v="103422.6"/>
    <n v="96450.240000000005"/>
    <n v="128722.9"/>
    <n v="152783.79999999999"/>
    <n v="153275.1"/>
    <n v="128931.1"/>
    <n v="129836.1"/>
    <n v="112450.6"/>
    <n v="99693.36"/>
    <n v="90740.09"/>
    <n v="112833"/>
    <n v="113709.5"/>
    <n v="97095.47"/>
    <n v="106251.9"/>
    <n v="130506.4"/>
    <n v="152265.70000000001"/>
    <n v="0.13902"/>
    <n v="0.16344900000000001"/>
    <s v="actual"/>
    <n v="10726.9"/>
    <n v="12611.89"/>
    <n v="1078.385"/>
    <n v="796.4896"/>
    <n v="651.0412"/>
    <n v="671.86210000000005"/>
    <n v="1501.6759999999999"/>
    <n v="1088.01"/>
    <n v="894.13729999999998"/>
    <n v="997.0856"/>
    <n v="1153.636"/>
    <n v="632.45450000000005"/>
    <n v="540.9375"/>
    <n v="721.1875"/>
    <n v="1071.1469999999999"/>
    <n v="967.48760000000004"/>
    <n v="1071.1469999999999"/>
    <n v="1036.5940000000001"/>
    <n v="1071.1469999999999"/>
    <n v="1036.5940000000001"/>
    <n v="1071.1469999999999"/>
    <n v="1071.1469999999999"/>
    <n v="1036.5940000000001"/>
    <n v="1071.1469999999999"/>
    <n v="1036.5940000000001"/>
    <n v="1071.1469999999999"/>
  </r>
  <r>
    <x v="555"/>
    <x v="0"/>
    <s v="core"/>
    <x v="11"/>
    <x v="0"/>
    <s v="&lt;5,001"/>
    <s v="rural"/>
    <n v="17"/>
    <n v="115.53279999999999"/>
    <n v="479923.3"/>
    <n v="479923.3"/>
    <n v="479923.3"/>
    <n v="2003"/>
    <n v="2003"/>
    <s v="1981-2003"/>
    <s v="F"/>
    <m/>
    <s v="Convenience Store (&lt;"/>
    <m/>
    <s v="Grocery"/>
    <s v="Food Sales"/>
    <s v="MiniMart"/>
    <b v="0"/>
    <s v="Sales"/>
    <n v="100"/>
    <s v="NA"/>
    <n v="0"/>
    <s v="NA"/>
    <n v="0"/>
    <n v="0"/>
    <n v="0"/>
    <n v="0"/>
    <n v="4154"/>
    <n v="4154"/>
    <n v="0"/>
    <x v="4"/>
    <n v="100"/>
    <n v="0"/>
    <n v="100"/>
    <n v="100"/>
    <n v="100"/>
    <n v="0"/>
    <n v="0"/>
    <n v="1"/>
    <n v="0"/>
    <n v="0"/>
    <s v="S"/>
    <n v="0"/>
    <n v="4392"/>
    <n v="344"/>
    <s v="&lt; 6000 HDD"/>
    <n v="100"/>
    <n v="0"/>
    <n v="0"/>
    <s v="No"/>
    <n v="133"/>
    <n v="133"/>
    <n v="133"/>
    <n v="133"/>
    <n v="1"/>
    <n v="1"/>
    <n v="0"/>
    <s v="120-168 Hrs/Wk"/>
    <n v="52"/>
    <b v="1"/>
    <b v="0"/>
    <b v="1"/>
    <b v="0"/>
    <b v="0"/>
    <b v="0"/>
    <b v="0"/>
    <b v="0"/>
    <b v="0"/>
    <b v="1"/>
    <b v="0"/>
    <b v="0"/>
    <n v="5"/>
    <s v="No"/>
    <s v="NA"/>
    <s v="NA"/>
    <s v="No"/>
    <s v="No"/>
    <s v="NA"/>
    <s v="NA"/>
    <s v="No"/>
    <s v="No"/>
    <s v="NA"/>
    <s v="NA"/>
    <s v="No"/>
    <s v="No"/>
    <s v="NA"/>
    <s v="NA"/>
    <s v="No"/>
    <s v="No"/>
    <s v="NA"/>
    <s v="NA"/>
    <s v="No"/>
    <s v="Yes"/>
    <n v="1"/>
    <n v="50"/>
    <s v="No"/>
    <s v="No"/>
    <s v="NA"/>
    <s v="NA"/>
    <s v="No"/>
    <s v="No"/>
    <s v="NA"/>
    <s v="NA"/>
    <s v="No"/>
    <n v="228"/>
    <n v="0"/>
    <n v="14"/>
    <n v="3192"/>
    <n v="12"/>
    <n v="0"/>
    <n v="0"/>
    <n v="100"/>
    <n v="0"/>
    <n v="0"/>
    <n v="0"/>
    <n v="0"/>
    <n v="0"/>
    <n v="0"/>
    <n v="0"/>
    <n v="100"/>
    <n v="0"/>
    <n v="0"/>
    <n v="383.04"/>
    <n v="0"/>
    <n v="100"/>
    <n v="0"/>
    <s v="P"/>
    <n v="0"/>
    <s v="Age of Building"/>
    <n v="0"/>
    <n v="0"/>
    <n v="0"/>
    <n v="100"/>
    <n v="0"/>
    <n v="0"/>
    <n v="100"/>
    <n v="0"/>
    <n v="0"/>
    <n v="4564.3720000000003"/>
    <n v="0"/>
    <n v="100"/>
    <n v="0"/>
    <n v="0"/>
    <b v="0"/>
    <n v="0"/>
    <n v="100"/>
    <n v="0"/>
    <n v="0"/>
    <n v="0"/>
    <n v="1.3909290000000001"/>
    <n v="1.3909290000000001"/>
    <s v="NA"/>
    <n v="0.25517600000000001"/>
    <n v="0.52142500000000003"/>
    <n v="5777.9179999999997"/>
    <s v="NA"/>
    <n v="1060"/>
    <n v="2166"/>
    <n v="20.410260000000001"/>
    <n v="20.26708"/>
    <s v="Y"/>
    <n v="7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3753329999999999"/>
    <n v="2.5"/>
    <n v="1.3753329999999999"/>
    <n v="0"/>
    <n v="0"/>
    <n v="0"/>
    <n v="98.624669999999995"/>
    <n v="97.5"/>
    <n v="98.624669999999995"/>
    <s v="NA"/>
    <s v="NA"/>
    <s v="NA"/>
    <s v="NA"/>
    <s v="NA"/>
    <s v="NA"/>
    <s v="NA"/>
    <s v="NA"/>
    <s v="NA"/>
    <s v="NA"/>
    <s v="NA"/>
    <s v="NA"/>
    <n v="73.336290000000005"/>
    <n v="72.5"/>
    <n v="73.336290000000005"/>
    <n v="26.663709999999998"/>
    <n v="27.5"/>
    <n v="26.663709999999998"/>
    <n v="0"/>
    <n v="0"/>
    <n v="0"/>
    <n v="0"/>
    <n v="0"/>
    <n v="0"/>
    <n v="0"/>
    <n v="0"/>
    <n v="0"/>
    <n v="0"/>
    <n v="0"/>
    <n v="0"/>
    <n v="100"/>
    <n v="100"/>
    <n v="100"/>
    <n v="0"/>
    <n v="0"/>
    <n v="0"/>
    <n v="0"/>
    <n v="0"/>
    <n v="0"/>
    <n v="0"/>
    <n v="0"/>
    <n v="0"/>
    <b v="0"/>
    <n v="0"/>
    <b v="0"/>
    <n v="0"/>
    <b v="0"/>
    <n v="0"/>
    <b v="0"/>
    <n v="0"/>
    <b v="1"/>
    <n v="100"/>
    <b v="0"/>
    <n v="0"/>
    <b v="0"/>
    <n v="0"/>
    <b v="0"/>
    <n v="0"/>
    <n v="0"/>
    <n v="0"/>
    <n v="0"/>
    <n v="0"/>
    <n v="0"/>
    <n v="0"/>
    <n v="0"/>
    <n v="0"/>
    <n v="0"/>
    <n v="100"/>
    <n v="100"/>
    <n v="100"/>
    <n v="0"/>
    <n v="0"/>
    <n v="0"/>
    <n v="100"/>
    <n v="100"/>
    <n v="100"/>
    <n v="0"/>
    <n v="0"/>
    <n v="0"/>
    <n v="0"/>
    <n v="0"/>
    <n v="0"/>
    <n v="0"/>
    <n v="0"/>
    <n v="0"/>
    <n v="0"/>
    <n v="0"/>
    <n v="0"/>
    <n v="0"/>
    <n v="0"/>
    <n v="0"/>
    <n v="0"/>
    <n v="0"/>
    <n v="0"/>
    <n v="0"/>
    <n v="0"/>
    <n v="0"/>
    <b v="0"/>
    <n v="0"/>
    <b v="0"/>
    <n v="0"/>
    <b v="0"/>
    <n v="0"/>
    <b v="0"/>
    <n v="0"/>
    <b v="1"/>
    <n v="10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NA"/>
    <s v="None"/>
    <s v="NA"/>
    <s v="NA"/>
    <s v="NA"/>
    <s v="NA"/>
    <s v="NA"/>
    <s v="NA"/>
    <s v="NA"/>
    <s v="NA"/>
    <s v="NA"/>
    <s v="NA"/>
    <s v="NA"/>
    <s v="DX - Air"/>
    <s v="NA"/>
    <s v="None"/>
    <s v="NA"/>
    <s v="NA"/>
    <s v="NA"/>
    <s v="NA"/>
    <s v="NA"/>
    <s v="NA"/>
    <s v="NA"/>
    <s v="NA"/>
    <b v="0"/>
    <b v="0"/>
    <b v="0"/>
    <b v="0"/>
    <b v="1"/>
    <b v="0"/>
    <b v="0"/>
    <b v="0"/>
    <b v="0"/>
    <b v="0"/>
    <b v="0"/>
    <n v="5.1180000000000003"/>
    <n v="10"/>
    <n v="10"/>
    <n v="100"/>
    <n v="0"/>
    <n v="0"/>
    <n v="0"/>
    <n v="0"/>
    <n v="100"/>
    <n v="0"/>
    <n v="0"/>
    <n v="0"/>
    <n v="100"/>
    <n v="0"/>
    <s v="Unknown"/>
    <s v="No"/>
    <s v="None"/>
    <s v="Air-cooled"/>
    <s v="No"/>
    <s v="Shaded Pole"/>
    <b v="0"/>
    <n v="0"/>
    <s v="NA"/>
    <s v="NA"/>
    <b v="1"/>
    <n v="121"/>
    <s v="INC"/>
    <b v="1"/>
    <n v="792"/>
    <n v="100"/>
    <s v="T8"/>
    <n v="1"/>
    <n v="0"/>
    <n v="3"/>
    <n v="1"/>
    <n v="1"/>
    <n v="0"/>
    <n v="8"/>
    <b v="0"/>
    <b v="0"/>
    <b v="0"/>
    <b v="0"/>
    <b v="0"/>
    <b v="0"/>
    <n v="0"/>
    <s v="NA"/>
    <s v="NA"/>
    <s v="NA"/>
    <s v="NA"/>
    <s v="NA"/>
    <s v="NA"/>
    <s v="NA"/>
    <n v="0"/>
    <n v="0"/>
    <n v="1"/>
    <b v="0"/>
    <s v="N"/>
    <n v="0"/>
    <n v="0"/>
    <n v="0"/>
    <n v="0"/>
    <n v="0"/>
    <n v="0"/>
    <x v="0"/>
    <n v="0"/>
    <s v="N"/>
    <n v="0"/>
    <n v="0"/>
    <n v="0"/>
    <b v="0"/>
    <b v="0"/>
    <s v="None"/>
    <b v="0"/>
    <b v="0"/>
    <s v="None"/>
    <n v="2"/>
    <n v="0"/>
    <n v="0"/>
    <n v="0"/>
    <n v="0"/>
    <n v="0"/>
    <n v="0"/>
    <n v="0"/>
    <n v="0"/>
    <n v="0"/>
    <n v="57.254849999999998"/>
    <n v="58.818640000000002"/>
    <s v="actual"/>
    <n v="237836.6"/>
    <n v="244332.6"/>
    <n v="18567.28"/>
    <n v="15859.87"/>
    <n v="17901.61"/>
    <n v="18164.73"/>
    <n v="20558.490000000002"/>
    <n v="22341.1"/>
    <n v="24252.01"/>
    <n v="23817.01"/>
    <n v="21027.62"/>
    <n v="19676.75"/>
    <n v="17721.91"/>
    <n v="17948.27"/>
    <n v="20198.650000000001"/>
    <n v="18243.95"/>
    <n v="20198.650000000001"/>
    <n v="19547.080000000002"/>
    <n v="20368.97"/>
    <n v="20209.41"/>
    <n v="22620.89"/>
    <n v="22488.42"/>
    <n v="20493.27"/>
    <n v="20217.580000000002"/>
    <n v="19547.080000000002"/>
    <n v="20198.650000000001"/>
    <s v="NA"/>
    <s v="NA"/>
    <s v="no gas"/>
    <s v="NA"/>
    <s v="NA"/>
    <s v="NA"/>
    <s v="NA"/>
    <s v="NA"/>
    <s v="NA"/>
    <s v="NA"/>
    <s v="NA"/>
    <s v="NA"/>
    <s v="NA"/>
    <s v="NA"/>
    <s v="NA"/>
    <s v="NA"/>
    <s v="NA"/>
    <s v="NA"/>
    <s v="NA"/>
    <s v="NA"/>
    <s v="NA"/>
    <s v="NA"/>
    <s v="NA"/>
    <s v="NA"/>
    <s v="NA"/>
    <s v="NA"/>
    <s v="NA"/>
    <s v="NA"/>
    <s v="NA"/>
  </r>
  <r>
    <x v="556"/>
    <x v="0"/>
    <s v="core"/>
    <x v="0"/>
    <x v="1"/>
    <s v="&lt;100,001"/>
    <s v="rural"/>
    <n v="53"/>
    <n v="62.683140000000002"/>
    <n v="2475483"/>
    <n v="2475483"/>
    <n v="2475483"/>
    <n v="2006"/>
    <n v="2006"/>
    <s v="2004-2013"/>
    <s v="F"/>
    <m/>
    <s v="Hotel"/>
    <m/>
    <s v="Hotel-Motel"/>
    <s v="Lodging"/>
    <s v="Lodging"/>
    <b v="0"/>
    <s v="Guest Room"/>
    <n v="62"/>
    <s v="NA"/>
    <n v="0"/>
    <s v="NA"/>
    <n v="0"/>
    <n v="38"/>
    <n v="0"/>
    <n v="0"/>
    <n v="39492"/>
    <n v="39492"/>
    <n v="0"/>
    <x v="1"/>
    <n v="100"/>
    <n v="0"/>
    <n v="0"/>
    <n v="100"/>
    <n v="0"/>
    <n v="0"/>
    <n v="0"/>
    <n v="9"/>
    <n v="0"/>
    <n v="82"/>
    <s v="S"/>
    <n v="0"/>
    <n v="4894"/>
    <n v="426"/>
    <s v="&lt; 6000 HDD"/>
    <n v="100"/>
    <n v="0"/>
    <n v="0"/>
    <s v="No"/>
    <n v="168"/>
    <n v="63.84"/>
    <n v="63.84"/>
    <n v="63.84"/>
    <n v="1"/>
    <n v="1"/>
    <n v="1"/>
    <s v="120-168 Hrs/Wk"/>
    <n v="52"/>
    <b v="1"/>
    <b v="1"/>
    <b v="0"/>
    <b v="0"/>
    <b v="0"/>
    <b v="0"/>
    <b v="0"/>
    <b v="0"/>
    <b v="0"/>
    <s v="NA"/>
    <s v="NA"/>
    <s v="NA"/>
    <s v="NA"/>
    <s v="No"/>
    <s v="NA"/>
    <s v="NA"/>
    <s v="No"/>
    <s v="Yes"/>
    <n v="1"/>
    <n v="15"/>
    <s v="No"/>
    <s v="No"/>
    <s v="NA"/>
    <s v="NA"/>
    <s v="No"/>
    <s v="No"/>
    <s v="NA"/>
    <s v="NA"/>
    <s v="No"/>
    <s v="No"/>
    <s v="NA"/>
    <s v="NA"/>
    <s v="No"/>
    <s v="No"/>
    <s v="NA"/>
    <s v="NA"/>
    <s v="No"/>
    <s v="No"/>
    <s v="NA"/>
    <s v="NA"/>
    <s v="No"/>
    <s v="No"/>
    <s v="NA"/>
    <s v="NA"/>
    <s v="No"/>
    <n v="497"/>
    <n v="497"/>
    <n v="10"/>
    <n v="44730"/>
    <n v="20"/>
    <n v="0"/>
    <n v="0"/>
    <n v="0"/>
    <n v="0"/>
    <n v="0"/>
    <n v="100"/>
    <n v="0"/>
    <n v="0"/>
    <n v="0"/>
    <n v="100"/>
    <n v="0"/>
    <n v="0"/>
    <n v="0"/>
    <n v="8946"/>
    <n v="0"/>
    <n v="100"/>
    <n v="0"/>
    <s v="P"/>
    <n v="40"/>
    <s v="Age of Building"/>
    <n v="100"/>
    <n v="0"/>
    <n v="0"/>
    <n v="0"/>
    <n v="0"/>
    <n v="0"/>
    <n v="0"/>
    <n v="100"/>
    <n v="0"/>
    <n v="5663.0889999999999"/>
    <n v="0"/>
    <n v="0"/>
    <n v="100"/>
    <n v="0"/>
    <b v="0"/>
    <n v="0"/>
    <n v="100"/>
    <n v="0"/>
    <n v="0"/>
    <n v="0"/>
    <n v="0.77739899999999995"/>
    <n v="0.77739899999999995"/>
    <s v="NA"/>
    <n v="0"/>
    <n v="0.58020499999999997"/>
    <n v="30701.040000000001"/>
    <s v="NA"/>
    <n v="0"/>
    <n v="22913.46"/>
    <n v="7.4986680000000003"/>
    <n v="8"/>
    <s v="Y"/>
    <n v="10"/>
    <n v="0"/>
    <n v="0"/>
    <n v="0"/>
    <n v="32.391829999999999"/>
    <n v="18.154879999999999"/>
    <n v="46.27308"/>
    <n v="0"/>
    <n v="0"/>
    <n v="0"/>
    <n v="67.608170000000001"/>
    <n v="81.845119999999994"/>
    <n v="53.72692"/>
    <n v="0"/>
    <n v="0"/>
    <n v="0"/>
    <n v="0"/>
    <n v="0"/>
    <n v="0"/>
    <n v="0"/>
    <n v="0"/>
    <n v="0"/>
    <n v="0"/>
    <n v="0"/>
    <n v="0"/>
    <n v="0"/>
    <n v="0"/>
    <n v="0"/>
    <n v="0"/>
    <n v="0"/>
    <n v="0"/>
    <n v="100"/>
    <n v="100"/>
    <n v="100"/>
    <n v="86.259299999999996"/>
    <n v="82.083770000000001"/>
    <n v="86.259299999999996"/>
    <n v="13.7407"/>
    <n v="17.916229999999999"/>
    <n v="13.7407"/>
    <s v="NA"/>
    <s v="NA"/>
    <s v="NA"/>
    <s v="NA"/>
    <s v="NA"/>
    <s v="NA"/>
    <s v="NA"/>
    <s v="NA"/>
    <s v="NA"/>
    <s v="NA"/>
    <s v="NA"/>
    <s v="NA"/>
    <s v="NA"/>
    <s v="NA"/>
    <s v="NA"/>
    <s v="NA"/>
    <s v="NA"/>
    <s v="NA"/>
    <s v="NA"/>
    <s v="NA"/>
    <s v="NA"/>
    <s v="NA"/>
    <s v="NA"/>
    <s v="NA"/>
    <n v="1.3091950000000001"/>
    <n v="2.5641029999999998"/>
    <n v="1.3091950000000001"/>
    <n v="94.026799999999994"/>
    <n v="94.871790000000004"/>
    <n v="94.026799999999994"/>
    <n v="0"/>
    <n v="0"/>
    <n v="0"/>
    <n v="4.6640069999999998"/>
    <n v="2.5641029999999998"/>
    <n v="4.6640069999999998"/>
    <s v="NA"/>
    <s v="NA"/>
    <s v="NA"/>
    <s v="NA"/>
    <s v="NA"/>
    <s v="NA"/>
    <s v="NA"/>
    <s v="NA"/>
    <s v="NA"/>
    <s v="NA"/>
    <s v="NA"/>
    <s v="NA"/>
    <n v="0"/>
    <n v="0"/>
    <n v="0"/>
    <n v="32.391829999999999"/>
    <n v="18.154879999999999"/>
    <n v="46.27308"/>
    <n v="6.48698"/>
    <n v="8.1464210000000001"/>
    <n v="5.1550789999999997"/>
    <n v="0"/>
    <n v="0"/>
    <n v="0"/>
    <n v="61.121189999999999"/>
    <n v="73.698700000000002"/>
    <n v="48.571840000000002"/>
    <s v="NA"/>
    <s v="NA"/>
    <s v="NA"/>
    <s v="NA"/>
    <s v="NA"/>
    <s v="NA"/>
    <s v="NA"/>
    <s v="NA"/>
    <s v="NA"/>
    <s v="NA"/>
    <s v="NA"/>
    <s v="NA"/>
    <s v="NA"/>
    <s v="NA"/>
    <s v="NA"/>
    <b v="0"/>
    <n v="0"/>
    <b v="0"/>
    <n v="0"/>
    <b v="0"/>
    <n v="0"/>
    <b v="0"/>
    <n v="0"/>
    <b v="1"/>
    <n v="89.040379999999999"/>
    <b v="0"/>
    <n v="0"/>
    <b v="1"/>
    <n v="10.959619999999999"/>
    <b v="0"/>
    <n v="0"/>
    <n v="31.902650000000001"/>
    <n v="50"/>
    <n v="31.902650000000001"/>
    <n v="67.332239999999999"/>
    <n v="34.375"/>
    <n v="67.332239999999999"/>
    <n v="0"/>
    <n v="0"/>
    <n v="0"/>
    <n v="0.76510699999999998"/>
    <n v="15.625"/>
    <n v="0.76510699999999998"/>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Heat Pump"/>
    <s v="Electricity"/>
    <s v="None"/>
    <s v="5-9 Years"/>
    <s v="Electric Resistance"/>
    <s v="Electricity"/>
    <s v="None"/>
    <s v="5-9 Years"/>
    <s v="NA"/>
    <s v="NA"/>
    <s v="NA"/>
    <s v="NA"/>
    <s v="NA"/>
    <s v="NA"/>
    <s v="NA"/>
    <s v="NA"/>
    <s v="DX - Air"/>
    <s v="5-9 Years"/>
    <s v="DX - Air"/>
    <s v="5-9 Years"/>
    <s v="NA"/>
    <s v="NA"/>
    <s v="NA"/>
    <s v="NA"/>
    <s v="NA"/>
    <s v="NA"/>
    <s v="NA"/>
    <b v="0"/>
    <b v="0"/>
    <b v="0"/>
    <b v="0"/>
    <b v="1"/>
    <b v="1"/>
    <b v="0"/>
    <b v="0"/>
    <b v="0"/>
    <b v="0"/>
    <b v="0"/>
    <n v="600"/>
    <n v="7"/>
    <n v="7"/>
    <n v="100"/>
    <n v="0"/>
    <n v="0"/>
    <n v="0"/>
    <n v="0"/>
    <n v="0"/>
    <n v="100"/>
    <n v="0"/>
    <s v="NA"/>
    <s v="NA"/>
    <s v="NA"/>
    <s v="NA"/>
    <s v="NA"/>
    <s v="NA"/>
    <s v="NA"/>
    <s v="NA"/>
    <s v="NA"/>
    <s v="NA"/>
    <s v="NA"/>
    <s v="NA"/>
    <s v="NA"/>
    <s v="NA"/>
    <s v="NA"/>
    <s v="NA"/>
    <s v="NA"/>
    <s v="NA"/>
    <s v="NA"/>
    <s v="NA"/>
    <n v="0"/>
    <n v="0"/>
    <n v="0"/>
    <n v="1"/>
    <n v="2"/>
    <n v="0"/>
    <n v="1"/>
    <b v="0"/>
    <b v="0"/>
    <b v="0"/>
    <b v="0"/>
    <b v="0"/>
    <b v="0"/>
    <n v="0"/>
    <s v="N"/>
    <s v="N"/>
    <s v="N"/>
    <s v="N"/>
    <s v="N"/>
    <s v="N"/>
    <s v="N"/>
    <s v="NA"/>
    <s v="NA"/>
    <s v="NA"/>
    <b v="1"/>
    <s v="L"/>
    <n v="100"/>
    <n v="0"/>
    <n v="6"/>
    <n v="71"/>
    <n v="76.98"/>
    <n v="100"/>
    <x v="0"/>
    <n v="0"/>
    <s v="N"/>
    <n v="0"/>
    <n v="0"/>
    <n v="0"/>
    <b v="0"/>
    <b v="0"/>
    <s v="None"/>
    <b v="0"/>
    <b v="0"/>
    <s v="None"/>
    <n v="0"/>
    <n v="0"/>
    <n v="0"/>
    <n v="0"/>
    <n v="0"/>
    <n v="74"/>
    <n v="0"/>
    <n v="0"/>
    <n v="0"/>
    <n v="0"/>
    <n v="10.856579999999999"/>
    <n v="10.196300000000001"/>
    <s v="actual"/>
    <n v="428748.1"/>
    <n v="402672.3"/>
    <n v="36312.480000000003"/>
    <n v="30806.07"/>
    <n v="28449.66"/>
    <n v="28634.48"/>
    <n v="34536.47"/>
    <n v="37697.599999999999"/>
    <n v="44999.47"/>
    <n v="43671.45"/>
    <n v="34976.379999999997"/>
    <n v="32593.29"/>
    <n v="34650.18"/>
    <n v="41420.61"/>
    <n v="36783.65"/>
    <n v="31962.43"/>
    <n v="34162.28"/>
    <n v="31505.15"/>
    <n v="30980.66"/>
    <n v="30822.09"/>
    <n v="37014.81"/>
    <n v="35748.660000000003"/>
    <n v="30274"/>
    <n v="32103.43"/>
    <n v="34239.03"/>
    <n v="37076.160000000003"/>
    <n v="0.31286199999999997"/>
    <n v="0.12693099999999999"/>
    <s v="model"/>
    <n v="12355.56"/>
    <n v="5012.7700000000004"/>
    <s v="NA"/>
    <s v="NA"/>
    <s v="NA"/>
    <s v="NA"/>
    <s v="NA"/>
    <s v="NA"/>
    <s v="NA"/>
    <s v="NA"/>
    <s v="NA"/>
    <s v="NA"/>
    <s v="NA"/>
    <s v="NA"/>
    <s v="NA"/>
    <s v="NA"/>
    <s v="NA"/>
    <s v="NA"/>
    <s v="NA"/>
    <s v="NA"/>
    <s v="NA"/>
    <s v="NA"/>
    <s v="NA"/>
    <s v="NA"/>
    <s v="NA"/>
    <s v="NA"/>
  </r>
  <r>
    <x v="557"/>
    <x v="2"/>
    <s v="core"/>
    <x v="7"/>
    <x v="1"/>
    <s v="100,001+"/>
    <s v="urban"/>
    <n v="86"/>
    <n v="55.69511"/>
    <n v="6928472"/>
    <n v="6928472"/>
    <n v="6928472"/>
    <n v="2004"/>
    <n v="2004"/>
    <s v="2004-2013"/>
    <s v="F"/>
    <s v="Other"/>
    <s v="Other"/>
    <s v="Other"/>
    <s v="Other"/>
    <s v="Other"/>
    <s v="Other"/>
    <b v="1"/>
    <s v="Guest Room"/>
    <n v="66"/>
    <s v="Office"/>
    <n v="18"/>
    <s v="Storage - Low Bay"/>
    <n v="3"/>
    <n v="13"/>
    <n v="0"/>
    <n v="0"/>
    <n v="124400"/>
    <n v="124400"/>
    <n v="0"/>
    <x v="3"/>
    <n v="100"/>
    <n v="0"/>
    <n v="0"/>
    <n v="100"/>
    <n v="0"/>
    <n v="0"/>
    <n v="0"/>
    <n v="7"/>
    <n v="1"/>
    <n v="0"/>
    <s v="S"/>
    <n v="0"/>
    <n v="4615"/>
    <n v="192"/>
    <s v="&lt; 6000 HDD"/>
    <n v="80"/>
    <n v="20"/>
    <n v="3"/>
    <s v="No"/>
    <n v="168"/>
    <n v="168"/>
    <n v="168"/>
    <n v="168"/>
    <n v="1"/>
    <n v="1"/>
    <n v="1"/>
    <s v="120-168 Hrs/Wk"/>
    <n v="52"/>
    <b v="1"/>
    <b v="1"/>
    <b v="1"/>
    <b v="0"/>
    <b v="0"/>
    <b v="0"/>
    <b v="0"/>
    <b v="0"/>
    <b v="0"/>
    <b v="1"/>
    <b v="0"/>
    <b v="0"/>
    <s v="NA"/>
    <s v="No"/>
    <s v="NA"/>
    <s v="NA"/>
    <s v="Yes"/>
    <s v="No"/>
    <s v="NA"/>
    <s v="NA"/>
    <s v="Yes"/>
    <s v="No"/>
    <s v="NA"/>
    <s v="NA"/>
    <s v="No"/>
    <s v="No"/>
    <s v="NA"/>
    <s v="NA"/>
    <s v="No"/>
    <s v="No"/>
    <s v="NA"/>
    <s v="NA"/>
    <s v="Yes"/>
    <s v="No"/>
    <s v="NA"/>
    <s v="NA"/>
    <s v="No"/>
    <s v="No"/>
    <s v="NA"/>
    <s v="NA"/>
    <s v="No"/>
    <s v="No"/>
    <s v="NA"/>
    <s v="NA"/>
    <s v="No"/>
    <n v="600"/>
    <n v="490"/>
    <n v="10"/>
    <n v="35400"/>
    <n v="50"/>
    <n v="100"/>
    <n v="0"/>
    <n v="0"/>
    <n v="0"/>
    <n v="0"/>
    <n v="0"/>
    <n v="0"/>
    <n v="0"/>
    <n v="100"/>
    <n v="0"/>
    <n v="0"/>
    <n v="0"/>
    <n v="0"/>
    <n v="17700"/>
    <n v="0"/>
    <n v="100"/>
    <n v="0"/>
    <s v="P"/>
    <n v="50"/>
    <s v="Age of Building"/>
    <n v="0"/>
    <n v="0"/>
    <n v="0"/>
    <n v="100"/>
    <n v="100"/>
    <n v="0"/>
    <n v="0"/>
    <n v="0"/>
    <n v="0"/>
    <n v="18500"/>
    <n v="100"/>
    <n v="0"/>
    <n v="0"/>
    <n v="0"/>
    <b v="0"/>
    <n v="0"/>
    <n v="100"/>
    <n v="0"/>
    <n v="0"/>
    <n v="0"/>
    <n v="0.83240099999999995"/>
    <n v="0.83240099999999995"/>
    <s v="NA"/>
    <n v="0"/>
    <n v="1.8408000000000001E-2"/>
    <n v="103550.6"/>
    <s v="NA"/>
    <n v="0"/>
    <n v="2290"/>
    <n v="8"/>
    <n v="8"/>
    <s v="Y"/>
    <n v="35"/>
    <n v="0"/>
    <n v="0"/>
    <n v="0"/>
    <n v="16.243950000000002"/>
    <n v="17.285150000000002"/>
    <n v="25.85117"/>
    <n v="0"/>
    <n v="0"/>
    <n v="0"/>
    <n v="83.756050000000002"/>
    <n v="82.714849999999998"/>
    <n v="74.148830000000004"/>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37.499270000000003"/>
    <n v="47.367640000000002"/>
    <n v="37.499270000000003"/>
    <n v="62.500729999999997"/>
    <n v="52.632359999999998"/>
    <n v="62.500729999999997"/>
    <n v="0"/>
    <n v="0"/>
    <n v="0"/>
    <s v="NA"/>
    <s v="NA"/>
    <s v="NA"/>
    <s v="NA"/>
    <s v="NA"/>
    <s v="NA"/>
    <s v="NA"/>
    <s v="NA"/>
    <s v="NA"/>
    <s v="NA"/>
    <s v="NA"/>
    <s v="NA"/>
    <n v="0"/>
    <n v="0"/>
    <n v="0"/>
    <n v="16.243950000000002"/>
    <n v="17.285150000000002"/>
    <n v="25.85117"/>
    <n v="0"/>
    <n v="0"/>
    <n v="0"/>
    <n v="0"/>
    <n v="0"/>
    <n v="0"/>
    <n v="83.756050000000002"/>
    <n v="82.714849999999998"/>
    <n v="74.148830000000004"/>
    <s v="NA"/>
    <s v="NA"/>
    <s v="NA"/>
    <s v="NA"/>
    <s v="NA"/>
    <s v="NA"/>
    <s v="NA"/>
    <s v="NA"/>
    <s v="NA"/>
    <s v="NA"/>
    <s v="NA"/>
    <s v="NA"/>
    <s v="NA"/>
    <s v="NA"/>
    <s v="NA"/>
    <b v="0"/>
    <n v="0"/>
    <b v="0"/>
    <n v="0"/>
    <b v="0"/>
    <n v="0"/>
    <b v="0"/>
    <n v="0"/>
    <b v="1"/>
    <n v="86.199830000000006"/>
    <b v="0"/>
    <n v="0"/>
    <b v="1"/>
    <n v="13.80017"/>
    <b v="0"/>
    <n v="0"/>
    <n v="100"/>
    <n v="100"/>
    <n v="100"/>
    <n v="0"/>
    <n v="0"/>
    <n v="0"/>
    <n v="0"/>
    <n v="0"/>
    <n v="0"/>
    <n v="0"/>
    <n v="0"/>
    <n v="0"/>
    <n v="0"/>
    <n v="0"/>
    <n v="0"/>
    <n v="0"/>
    <n v="0"/>
    <n v="0"/>
    <n v="0"/>
    <n v="0"/>
    <n v="0"/>
    <n v="0"/>
    <n v="0"/>
    <n v="0"/>
    <n v="0"/>
    <n v="0"/>
    <n v="0"/>
    <n v="0"/>
    <n v="0"/>
    <n v="0"/>
    <n v="6.113537"/>
    <n v="14"/>
    <n v="22.037949999999999"/>
    <n v="93.88646"/>
    <n v="86"/>
    <n v="77.962050000000005"/>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n v="30"/>
    <n v="10"/>
    <n v="0"/>
    <n v="100"/>
    <s v="Boiler"/>
    <s v="Natural Gas"/>
    <s v="Natural Gas"/>
    <s v="10-19 Years"/>
    <s v="None"/>
    <s v="NA"/>
    <s v="NA"/>
    <s v="NA"/>
    <n v="2"/>
    <s v="Natural Gas"/>
    <n v="1329"/>
    <n v="9"/>
    <n v="9"/>
    <s v="SH"/>
    <s v="Y"/>
    <s v="Y"/>
    <s v="DX - Air"/>
    <s v="5-9 Years"/>
    <s v="DX - Air"/>
    <s v="5-9 Years"/>
    <s v="NA"/>
    <s v="NA"/>
    <s v="NA"/>
    <s v="NA"/>
    <s v="NA"/>
    <s v="NA"/>
    <s v="NA"/>
    <b v="0"/>
    <b v="0"/>
    <b v="0"/>
    <b v="0"/>
    <b v="0"/>
    <b v="1"/>
    <b v="0"/>
    <b v="0"/>
    <b v="0"/>
    <b v="0"/>
    <b v="0"/>
    <n v="2658"/>
    <n v="9"/>
    <n v="9"/>
    <n v="0"/>
    <n v="0"/>
    <n v="10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1"/>
    <s v="C"/>
    <n v="100"/>
    <n v="10"/>
    <n v="0"/>
    <n v="149"/>
    <n v="90"/>
    <n v="100"/>
    <x v="0"/>
    <n v="0"/>
    <s v="N"/>
    <n v="0"/>
    <n v="0"/>
    <n v="0"/>
    <b v="0"/>
    <b v="0"/>
    <s v="None"/>
    <b v="0"/>
    <b v="0"/>
    <s v="None"/>
    <n v="0"/>
    <n v="152"/>
    <n v="4"/>
    <n v="5"/>
    <n v="21"/>
    <n v="150"/>
    <n v="0"/>
    <n v="0"/>
    <n v="0"/>
    <n v="0"/>
    <n v="9.3357399999999995"/>
    <n v="9.2800150000000006"/>
    <s v="actual"/>
    <n v="1161366"/>
    <n v="1154434"/>
    <n v="104970.9"/>
    <n v="90272.86"/>
    <n v="97697.84"/>
    <n v="91286.9"/>
    <n v="95974.11"/>
    <n v="92493.62"/>
    <n v="97755.05"/>
    <n v="102157.5"/>
    <n v="97922.9"/>
    <n v="97077.53"/>
    <n v="96082.94"/>
    <n v="97673.97"/>
    <n v="100612.8"/>
    <n v="90179.16"/>
    <n v="98855.91"/>
    <n v="94359.4"/>
    <n v="95933.99"/>
    <n v="92191.95"/>
    <n v="97610.54"/>
    <n v="98342.61"/>
    <n v="93030.5"/>
    <n v="96705.06"/>
    <n v="95935.27"/>
    <n v="100676.7"/>
    <n v="0.417549"/>
    <n v="0.43261100000000002"/>
    <s v="actual"/>
    <n v="51943.11"/>
    <n v="53816.81"/>
    <n v="6583.4160000000002"/>
    <n v="5189.7889999999998"/>
    <n v="5848.9080000000004"/>
    <n v="4132.6480000000001"/>
    <n v="3281.482"/>
    <n v="2654.087"/>
    <n v="2243.7170000000001"/>
    <n v="2240.1329999999998"/>
    <n v="2628.0880000000002"/>
    <n v="4214.348"/>
    <n v="5240.1859999999997"/>
    <n v="7686.3109999999997"/>
    <n v="6693.8119999999999"/>
    <n v="5633.7349999999997"/>
    <n v="5654.4539999999997"/>
    <n v="4698.4769999999999"/>
    <n v="3777.31"/>
    <n v="2859.1280000000002"/>
    <n v="2429.2939999999999"/>
    <n v="2416.6959999999999"/>
    <n v="2909.5210000000002"/>
    <n v="4382.0280000000002"/>
    <n v="5630.75"/>
    <n v="6731.607"/>
  </r>
  <r>
    <x v="558"/>
    <x v="2"/>
    <s v="core"/>
    <x v="0"/>
    <x v="0"/>
    <s v="&lt;100,001"/>
    <s v="rural"/>
    <n v="55"/>
    <n v="100.1521"/>
    <n v="4579455"/>
    <n v="4579455"/>
    <n v="0"/>
    <n v="1950"/>
    <n v="2003"/>
    <s v="1981-2003"/>
    <s v="F"/>
    <m/>
    <s v="Hotel - Resort"/>
    <m/>
    <s v="Hotel-Motel"/>
    <s v="Lodging"/>
    <s v="Lodging"/>
    <b v="0"/>
    <s v="Guest Room"/>
    <n v="56"/>
    <s v="Assembly / Recreation"/>
    <n v="31"/>
    <s v="Office"/>
    <n v="13"/>
    <n v="0"/>
    <n v="0"/>
    <n v="0"/>
    <n v="45725"/>
    <n v="45725"/>
    <n v="0"/>
    <x v="1"/>
    <n v="100"/>
    <n v="0"/>
    <n v="0"/>
    <n v="0"/>
    <n v="0"/>
    <n v="0"/>
    <n v="0"/>
    <n v="2"/>
    <n v="0"/>
    <n v="92"/>
    <s v="M"/>
    <n v="10"/>
    <n v="5443"/>
    <n v="8"/>
    <s v="&lt; 6000 HDD"/>
    <n v="100"/>
    <n v="0"/>
    <n v="0"/>
    <s v="No"/>
    <n v="137.19999999999999"/>
    <n v="43.12"/>
    <n v="43.12"/>
    <n v="43.12"/>
    <n v="1"/>
    <n v="1"/>
    <n v="0.56000000000000005"/>
    <s v="120-168 Hrs/Wk"/>
    <n v="52"/>
    <b v="1"/>
    <b v="0"/>
    <b v="0"/>
    <b v="1"/>
    <b v="0"/>
    <b v="0"/>
    <b v="0"/>
    <b v="0"/>
    <b v="0"/>
    <s v="NA"/>
    <s v="NA"/>
    <s v="NA"/>
    <s v="NA"/>
    <s v="No"/>
    <s v="NA"/>
    <s v="NA"/>
    <s v="No"/>
    <s v="No"/>
    <s v="NA"/>
    <s v="NA"/>
    <s v="No"/>
    <s v="No"/>
    <s v="NA"/>
    <s v="NA"/>
    <s v="No"/>
    <s v="No"/>
    <s v="NA"/>
    <s v="NA"/>
    <s v="No"/>
    <s v="No"/>
    <s v="NA"/>
    <s v="NA"/>
    <s v="No"/>
    <s v="No"/>
    <s v="NA"/>
    <s v="NA"/>
    <s v="No"/>
    <s v="Yes"/>
    <n v="4"/>
    <n v="25"/>
    <s v="No"/>
    <s v="No"/>
    <s v="NA"/>
    <s v="NA"/>
    <s v="No"/>
    <n v="5025"/>
    <n v="3561"/>
    <n v="12"/>
    <n v="103032"/>
    <n v="10.23"/>
    <n v="0"/>
    <n v="0"/>
    <n v="0"/>
    <n v="57"/>
    <n v="31"/>
    <n v="12"/>
    <n v="0"/>
    <n v="0"/>
    <n v="31"/>
    <n v="69"/>
    <n v="0"/>
    <n v="0"/>
    <n v="0"/>
    <n v="10540.17"/>
    <n v="0"/>
    <n v="100"/>
    <n v="0"/>
    <s v="P"/>
    <n v="38.318669999999997"/>
    <s v="Age of Building"/>
    <n v="100"/>
    <n v="0"/>
    <n v="0"/>
    <n v="0"/>
    <n v="0"/>
    <n v="0"/>
    <n v="0"/>
    <n v="100"/>
    <n v="0"/>
    <n v="29506.01"/>
    <n v="0"/>
    <n v="100"/>
    <n v="0"/>
    <n v="0"/>
    <b v="1"/>
    <n v="3171"/>
    <n v="100"/>
    <n v="0"/>
    <n v="0"/>
    <n v="0"/>
    <n v="0.87377099999999996"/>
    <n v="0.87377099999999996"/>
    <s v="NA"/>
    <n v="0"/>
    <n v="7.0004999999999998E-2"/>
    <n v="39953.199999999997"/>
    <s v="NA"/>
    <n v="0"/>
    <n v="3201"/>
    <n v="9.9397009999999995"/>
    <n v="10.503740000000001"/>
    <s v="Y"/>
    <n v="5"/>
    <n v="12.64237"/>
    <n v="2.2650579999999998"/>
    <n v="26.927199999999999"/>
    <n v="6.2939230000000004"/>
    <n v="4.3105140000000004"/>
    <n v="13.40554"/>
    <n v="2.2265350000000002"/>
    <n v="1.0743510000000001"/>
    <n v="4.7423349999999997"/>
    <n v="22.376380000000001"/>
    <n v="63.216070000000002"/>
    <n v="26.512599999999999"/>
    <n v="0"/>
    <n v="0"/>
    <n v="0"/>
    <n v="0"/>
    <n v="0"/>
    <n v="0"/>
    <n v="0"/>
    <n v="0"/>
    <n v="0"/>
    <n v="56.460799999999999"/>
    <n v="29.13401"/>
    <n v="28.412330000000001"/>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0"/>
    <n v="0"/>
    <n v="0"/>
    <n v="100"/>
    <n v="100"/>
    <n v="100"/>
    <n v="0"/>
    <n v="0"/>
    <n v="0"/>
    <n v="0"/>
    <n v="0"/>
    <n v="0"/>
    <n v="12.64237"/>
    <n v="2.2650579999999998"/>
    <n v="26.927199999999999"/>
    <n v="8.5204579999999996"/>
    <n v="5.3848649999999996"/>
    <n v="18.147870000000001"/>
    <n v="14.98338"/>
    <n v="42.372729999999997"/>
    <n v="17.753029999999999"/>
    <n v="37.973419999999997"/>
    <n v="16.346340000000001"/>
    <n v="19.166319999999999"/>
    <n v="25.880369999999999"/>
    <n v="33.631010000000003"/>
    <n v="18.005579999999998"/>
    <n v="100"/>
    <n v="100"/>
    <n v="100"/>
    <n v="0"/>
    <n v="0"/>
    <n v="0"/>
    <n v="0"/>
    <n v="0"/>
    <n v="0"/>
    <n v="0"/>
    <n v="0"/>
    <n v="0"/>
    <n v="0"/>
    <n v="0"/>
    <n v="0"/>
    <b v="0"/>
    <n v="0"/>
    <b v="0"/>
    <n v="0"/>
    <b v="0"/>
    <n v="0"/>
    <b v="0"/>
    <n v="0"/>
    <b v="1"/>
    <n v="98.989279999999994"/>
    <b v="0"/>
    <n v="0"/>
    <b v="1"/>
    <n v="1.010721"/>
    <b v="0"/>
    <n v="0"/>
    <n v="56.346290000000003"/>
    <n v="48.322150000000001"/>
    <n v="50.917209999999997"/>
    <n v="0"/>
    <n v="0"/>
    <n v="0"/>
    <n v="0"/>
    <n v="0"/>
    <n v="0"/>
    <n v="43.653709999999997"/>
    <n v="51.677849999999999"/>
    <n v="49.082790000000003"/>
    <n v="0"/>
    <n v="0"/>
    <n v="0"/>
    <n v="0"/>
    <n v="0"/>
    <n v="0"/>
    <n v="0"/>
    <n v="0"/>
    <n v="0"/>
    <n v="67.947519999999997"/>
    <n v="91.772149999999996"/>
    <n v="83.309160000000006"/>
    <n v="0"/>
    <n v="0"/>
    <n v="0"/>
    <n v="0"/>
    <n v="0"/>
    <n v="0"/>
    <n v="0"/>
    <n v="0"/>
    <n v="0"/>
    <n v="32.052480000000003"/>
    <n v="8.2278479999999998"/>
    <n v="16.690840000000001"/>
    <n v="0"/>
    <n v="0"/>
    <n v="0"/>
    <b v="0"/>
    <n v="0"/>
    <b v="1"/>
    <n v="37.175879999999999"/>
    <b v="0"/>
    <n v="0"/>
    <b v="1"/>
    <n v="60.481099999999998"/>
    <b v="1"/>
    <n v="2.3430179999999998"/>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Propane"/>
    <s v="10-19 Years"/>
    <s v="Boiler"/>
    <s v="Electricity"/>
    <s v="Electricity"/>
    <s v="10-19 Years"/>
    <n v="1"/>
    <s v="Electricity"/>
    <n v="136"/>
    <n v="10"/>
    <n v="10"/>
    <s v="SH"/>
    <s v="NA"/>
    <s v="N"/>
    <s v="None"/>
    <s v="NA"/>
    <s v="None"/>
    <s v="NA"/>
    <s v="NA"/>
    <s v="NA"/>
    <s v="NA"/>
    <s v="NA"/>
    <s v="NA"/>
    <s v="NA"/>
    <s v="NA"/>
    <b v="0"/>
    <b v="0"/>
    <b v="0"/>
    <b v="0"/>
    <b v="0"/>
    <b v="0"/>
    <b v="1"/>
    <b v="0"/>
    <b v="0"/>
    <b v="0"/>
    <b v="0"/>
    <n v="159.83199999999999"/>
    <n v="9.3842529999999993"/>
    <n v="12"/>
    <n v="100"/>
    <n v="0"/>
    <n v="0"/>
    <n v="0"/>
    <n v="0"/>
    <n v="76.85069"/>
    <n v="0"/>
    <n v="23.14931"/>
    <s v="NA"/>
    <s v="NA"/>
    <s v="NA"/>
    <s v="NA"/>
    <s v="NA"/>
    <s v="NA"/>
    <s v="NA"/>
    <s v="NA"/>
    <s v="NA"/>
    <s v="NA"/>
    <s v="NA"/>
    <s v="NA"/>
    <s v="NA"/>
    <s v="NA"/>
    <s v="NA"/>
    <s v="NA"/>
    <s v="NA"/>
    <s v="NA"/>
    <s v="NA"/>
    <s v="NA"/>
    <n v="1"/>
    <n v="1"/>
    <n v="0"/>
    <n v="0"/>
    <n v="0"/>
    <n v="0"/>
    <n v="0"/>
    <b v="0"/>
    <b v="0"/>
    <b v="0"/>
    <b v="0"/>
    <b v="1"/>
    <b v="0"/>
    <n v="110"/>
    <s v="N"/>
    <s v="N"/>
    <s v="N"/>
    <s v="N"/>
    <s v="N"/>
    <s v="E"/>
    <s v="E"/>
    <n v="0"/>
    <n v="0"/>
    <n v="0"/>
    <b v="1"/>
    <s v="NA"/>
    <n v="100"/>
    <n v="0"/>
    <n v="2"/>
    <n v="42"/>
    <n v="40"/>
    <n v="100"/>
    <x v="0"/>
    <n v="0"/>
    <s v="N"/>
    <n v="0"/>
    <n v="0"/>
    <n v="0"/>
    <b v="1"/>
    <b v="0"/>
    <s v="Propane"/>
    <b v="1"/>
    <b v="0"/>
    <s v="Propane"/>
    <n v="0"/>
    <n v="4"/>
    <n v="1"/>
    <n v="0"/>
    <n v="2"/>
    <n v="50"/>
    <n v="0"/>
    <n v="0"/>
    <n v="0"/>
    <n v="0"/>
    <n v="10.42548"/>
    <n v="10.97142"/>
    <s v="actual"/>
    <n v="476704.9"/>
    <n v="501668"/>
    <n v="59202.26"/>
    <n v="52273.59"/>
    <n v="49866.06"/>
    <n v="39866.21"/>
    <n v="31613.919999999998"/>
    <n v="26720.93"/>
    <n v="31166.04"/>
    <n v="30156.68"/>
    <n v="26086.880000000001"/>
    <n v="32612"/>
    <n v="44375.38"/>
    <n v="52764.959999999999"/>
    <n v="56040.25"/>
    <n v="48047.07"/>
    <n v="49849.49"/>
    <n v="44258.86"/>
    <n v="39294.74"/>
    <n v="32537"/>
    <n v="29145.94"/>
    <n v="28587.759999999998"/>
    <n v="30507.24"/>
    <n v="40563.339999999997"/>
    <n v="47607.96"/>
    <n v="55228.35"/>
    <s v="NA"/>
    <s v="NA"/>
    <s v="no gas"/>
    <s v="NA"/>
    <s v="NA"/>
    <s v="NA"/>
    <s v="NA"/>
    <s v="NA"/>
    <s v="NA"/>
    <s v="NA"/>
    <s v="NA"/>
    <s v="NA"/>
    <s v="NA"/>
    <s v="NA"/>
    <s v="NA"/>
    <s v="NA"/>
    <s v="NA"/>
    <s v="NA"/>
    <s v="NA"/>
    <s v="NA"/>
    <s v="NA"/>
    <s v="NA"/>
    <s v="NA"/>
    <s v="NA"/>
    <s v="NA"/>
    <s v="NA"/>
    <s v="NA"/>
    <s v="NA"/>
    <s v="NA"/>
  </r>
  <r>
    <x v="559"/>
    <x v="3"/>
    <s v="core"/>
    <x v="1"/>
    <x v="0"/>
    <s v="&lt;50,001"/>
    <s v="rural"/>
    <n v="63"/>
    <n v="87.243549999999999"/>
    <n v="1885508"/>
    <n v="1885508"/>
    <n v="433666.8"/>
    <n v="1956"/>
    <n v="1970"/>
    <s v="Pre-1980"/>
    <s v="F"/>
    <m/>
    <s v="Elementary School"/>
    <m/>
    <s v="School"/>
    <s v="Education"/>
    <s v="K-12"/>
    <b v="0"/>
    <s v="Classroom"/>
    <n v="70"/>
    <s v="Assembly / Recreation"/>
    <n v="23"/>
    <s v="Office"/>
    <n v="7"/>
    <n v="0"/>
    <n v="0"/>
    <n v="0"/>
    <n v="21612"/>
    <n v="21612"/>
    <n v="0"/>
    <x v="1"/>
    <n v="100"/>
    <n v="0"/>
    <n v="23"/>
    <n v="23"/>
    <n v="100"/>
    <n v="0"/>
    <n v="0"/>
    <n v="1"/>
    <n v="1"/>
    <n v="33"/>
    <s v="S"/>
    <n v="0"/>
    <n v="7744"/>
    <n v="257"/>
    <s v="6000-8000 HDD"/>
    <n v="100"/>
    <n v="0"/>
    <n v="0"/>
    <s v="Yes"/>
    <n v="44"/>
    <n v="46"/>
    <n v="168"/>
    <n v="90"/>
    <n v="0"/>
    <n v="0"/>
    <n v="0"/>
    <s v="40-49 Hrs/Wk"/>
    <n v="37"/>
    <b v="1"/>
    <b v="1"/>
    <b v="0"/>
    <b v="0"/>
    <b v="0"/>
    <b v="0"/>
    <b v="0"/>
    <b v="0"/>
    <b v="0"/>
    <s v="NA"/>
    <s v="NA"/>
    <s v="NA"/>
    <s v="NA"/>
    <s v="Yes"/>
    <n v="10"/>
    <n v="100"/>
    <s v="No"/>
    <s v="Yes"/>
    <n v="10"/>
    <n v="100"/>
    <s v="No"/>
    <s v="Yes"/>
    <n v="8"/>
    <n v="20"/>
    <s v="No"/>
    <s v="Yes"/>
    <n v="5"/>
    <n v="20"/>
    <s v="No"/>
    <s v="Yes"/>
    <n v="5"/>
    <n v="20"/>
    <s v="No"/>
    <s v="No"/>
    <s v="NA"/>
    <s v="NA"/>
    <s v="No"/>
    <s v="Yes"/>
    <n v="5"/>
    <n v="2"/>
    <s v="Yes"/>
    <s v="No"/>
    <s v="NA"/>
    <s v="NA"/>
    <s v="Yes"/>
    <n v="831"/>
    <n v="0"/>
    <n v="10"/>
    <n v="8310"/>
    <n v="20"/>
    <n v="0"/>
    <n v="0"/>
    <n v="0"/>
    <n v="23"/>
    <n v="0"/>
    <n v="77"/>
    <n v="0"/>
    <n v="0"/>
    <n v="0"/>
    <n v="100"/>
    <n v="0"/>
    <n v="0"/>
    <n v="0"/>
    <n v="1662"/>
    <n v="0"/>
    <n v="100"/>
    <n v="0"/>
    <s v="P"/>
    <n v="50"/>
    <s v="Unknown"/>
    <n v="100"/>
    <n v="0"/>
    <n v="0"/>
    <n v="0"/>
    <n v="0"/>
    <n v="0"/>
    <n v="0"/>
    <n v="0"/>
    <n v="100"/>
    <n v="23231.47"/>
    <n v="0"/>
    <n v="100"/>
    <n v="0"/>
    <n v="0"/>
    <b v="1"/>
    <n v="48"/>
    <n v="0"/>
    <n v="0"/>
    <n v="0"/>
    <n v="100"/>
    <n v="0.68985700000000005"/>
    <n v="0.68985700000000005"/>
    <s v="NA"/>
    <n v="0"/>
    <n v="0.124984"/>
    <n v="14909.19"/>
    <s v="NA"/>
    <n v="0"/>
    <n v="2701.152"/>
    <n v="9.3573339999999998"/>
    <n v="11.23075"/>
    <s v="Y"/>
    <n v="5"/>
    <n v="14.270189999999999"/>
    <n v="6.399127"/>
    <n v="14.290660000000001"/>
    <n v="85.407070000000004"/>
    <n v="92.758260000000007"/>
    <n v="85.52955"/>
    <n v="0"/>
    <n v="0"/>
    <n v="0"/>
    <n v="0.322737"/>
    <n v="0.84261200000000003"/>
    <n v="0.1797920000000000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10.58065"/>
    <n v="19.076319999999999"/>
    <n v="10.58065"/>
    <n v="84.034549999999996"/>
    <n v="78.198490000000007"/>
    <n v="84.034549999999996"/>
    <n v="0"/>
    <n v="0"/>
    <n v="0"/>
    <n v="5.3847950000000004"/>
    <n v="2.7251880000000002"/>
    <n v="5.3847950000000004"/>
    <s v="NA"/>
    <s v="NA"/>
    <s v="NA"/>
    <s v="NA"/>
    <s v="NA"/>
    <s v="NA"/>
    <s v="NA"/>
    <s v="NA"/>
    <s v="NA"/>
    <s v="NA"/>
    <s v="NA"/>
    <s v="NA"/>
    <n v="14.270189999999999"/>
    <n v="6.399127"/>
    <n v="14.290660000000001"/>
    <n v="85.407070000000004"/>
    <n v="92.758260000000007"/>
    <n v="85.52955"/>
    <n v="0"/>
    <n v="0"/>
    <n v="0"/>
    <n v="0"/>
    <n v="0"/>
    <n v="0"/>
    <n v="0.322737"/>
    <n v="0.84261200000000003"/>
    <n v="0.17979200000000001"/>
    <n v="100"/>
    <n v="100"/>
    <n v="100"/>
    <n v="0"/>
    <n v="0"/>
    <n v="0"/>
    <n v="0"/>
    <n v="0"/>
    <n v="0"/>
    <n v="0"/>
    <n v="0"/>
    <n v="0"/>
    <n v="0"/>
    <n v="0"/>
    <n v="0"/>
    <b v="0"/>
    <n v="0"/>
    <b v="0"/>
    <n v="0"/>
    <b v="0"/>
    <n v="0"/>
    <b v="0"/>
    <n v="0"/>
    <b v="1"/>
    <n v="99.677260000000004"/>
    <b v="0"/>
    <n v="0"/>
    <b v="1"/>
    <n v="0.322737"/>
    <b v="0"/>
    <n v="0"/>
    <n v="1.999147"/>
    <n v="33.333329999999997"/>
    <n v="1.2187239999999999"/>
    <n v="98.00085"/>
    <n v="66.666669999999996"/>
    <n v="98.781279999999995"/>
    <n v="0"/>
    <n v="0"/>
    <n v="0"/>
    <n v="0"/>
    <n v="0"/>
    <n v="0"/>
    <n v="0"/>
    <n v="0"/>
    <n v="0"/>
    <n v="0"/>
    <n v="0"/>
    <n v="0"/>
    <n v="0"/>
    <n v="0"/>
    <n v="0"/>
    <n v="1.999147"/>
    <n v="33.333329999999997"/>
    <n v="1.2187239999999999"/>
    <n v="0"/>
    <n v="0"/>
    <n v="0"/>
    <n v="98.00085"/>
    <n v="66.666669999999996"/>
    <n v="98.781279999999995"/>
    <n v="0"/>
    <n v="0"/>
    <n v="0"/>
    <n v="0"/>
    <n v="0"/>
    <n v="0"/>
    <n v="0"/>
    <n v="0"/>
    <n v="0"/>
    <b v="0"/>
    <n v="0"/>
    <b v="1"/>
    <n v="98.00085"/>
    <b v="0"/>
    <n v="0"/>
    <b v="1"/>
    <n v="1.999147"/>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20+ Years"/>
    <s v="Boiler"/>
    <s v="Natural Gas"/>
    <s v="Natural Gas"/>
    <s v="20+ Years"/>
    <n v="1"/>
    <s v="Natural Gas"/>
    <n v="1040"/>
    <n v="9"/>
    <n v="9"/>
    <s v="SH"/>
    <s v="N"/>
    <s v="N"/>
    <s v="DX - Air"/>
    <s v="5-9 Years"/>
    <s v="None"/>
    <s v="NA"/>
    <s v="NA"/>
    <s v="NA"/>
    <s v="NA"/>
    <s v="NA"/>
    <s v="NA"/>
    <s v="NA"/>
    <s v="NA"/>
    <b v="0"/>
    <b v="0"/>
    <b v="0"/>
    <b v="1"/>
    <b v="0"/>
    <b v="1"/>
    <b v="0"/>
    <b v="0"/>
    <b v="0"/>
    <b v="0"/>
    <b v="0"/>
    <n v="246"/>
    <n v="24"/>
    <n v="24"/>
    <n v="100"/>
    <n v="0"/>
    <n v="0"/>
    <n v="0"/>
    <n v="0"/>
    <n v="0"/>
    <n v="100"/>
    <n v="0"/>
    <s v="NA"/>
    <s v="NA"/>
    <s v="NA"/>
    <s v="NA"/>
    <s v="NA"/>
    <s v="NA"/>
    <s v="NA"/>
    <s v="NA"/>
    <s v="NA"/>
    <s v="NA"/>
    <s v="NA"/>
    <s v="NA"/>
    <s v="NA"/>
    <s v="NA"/>
    <s v="NA"/>
    <s v="NA"/>
    <s v="NA"/>
    <s v="NA"/>
    <s v="NA"/>
    <s v="NA"/>
    <n v="3"/>
    <n v="0"/>
    <n v="0"/>
    <n v="0"/>
    <n v="0"/>
    <n v="0"/>
    <n v="0"/>
    <b v="0"/>
    <b v="0"/>
    <b v="1"/>
    <b v="0"/>
    <b v="0"/>
    <b v="0"/>
    <n v="119"/>
    <s v="N"/>
    <s v="E"/>
    <s v="N"/>
    <s v="N"/>
    <s v="N"/>
    <s v="E"/>
    <s v="E"/>
    <s v="NA"/>
    <s v="NA"/>
    <s v="NA"/>
    <s v="NA"/>
    <s v="NA"/>
    <s v="NA"/>
    <s v="NA"/>
    <s v="NA"/>
    <n v="0"/>
    <n v="0"/>
    <n v="0"/>
    <x v="1"/>
    <s v="NA"/>
    <s v="NA"/>
    <n v="0"/>
    <n v="0"/>
    <n v="0"/>
    <s v="NA"/>
    <s v="NA"/>
    <s v="NA"/>
    <s v="NA"/>
    <s v="NA"/>
    <s v="NA"/>
    <n v="0"/>
    <n v="32"/>
    <n v="0"/>
    <n v="0"/>
    <n v="3"/>
    <n v="7"/>
    <n v="0"/>
    <n v="0"/>
    <n v="0"/>
    <n v="0"/>
    <n v="6.1524089999999996"/>
    <n v="6.5882740000000002"/>
    <s v="actual"/>
    <n v="132965.9"/>
    <n v="142385.79999999999"/>
    <n v="15675.91"/>
    <n v="14279.69"/>
    <n v="15421.21"/>
    <n v="14228.47"/>
    <n v="10407.68"/>
    <n v="5149.6000000000004"/>
    <n v="3531.665"/>
    <n v="6233.9040000000005"/>
    <n v="8503.3439999999991"/>
    <n v="10683.41"/>
    <n v="13116.94"/>
    <n v="15734.05"/>
    <n v="19375.990000000002"/>
    <n v="15897.87"/>
    <n v="15228.18"/>
    <n v="11631.16"/>
    <n v="9014.2250000000004"/>
    <n v="6488.3220000000001"/>
    <n v="5636.5540000000001"/>
    <n v="6001.0240000000003"/>
    <n v="7996.924"/>
    <n v="11183.21"/>
    <n v="15321.91"/>
    <n v="18610.419999999998"/>
    <n v="0.64716200000000002"/>
    <n v="0.793771"/>
    <s v="actual"/>
    <n v="13986.47"/>
    <n v="17154.97"/>
    <n v="2183.0500000000002"/>
    <n v="1769.511"/>
    <n v="1739.799"/>
    <n v="1339.502"/>
    <n v="609.77419999999995"/>
    <n v="142.80000000000001"/>
    <n v="123.5226"/>
    <n v="119.89619999999999"/>
    <n v="429.5625"/>
    <n v="1261.115"/>
    <n v="2101.203"/>
    <n v="2166.73"/>
    <n v="2877.623"/>
    <n v="2288.364"/>
    <n v="2073.4830000000002"/>
    <n v="1404.4749999999999"/>
    <n v="868.38189999999997"/>
    <n v="394.31630000000001"/>
    <n v="175.00550000000001"/>
    <n v="243.67859999999999"/>
    <n v="691.16110000000003"/>
    <n v="1289.2809999999999"/>
    <n v="2120.0039999999999"/>
    <n v="2729.2"/>
  </r>
  <r>
    <x v="560"/>
    <x v="2"/>
    <s v="core"/>
    <x v="7"/>
    <x v="1"/>
    <s v="&lt;20,001"/>
    <s v="rural"/>
    <n v="84"/>
    <n v="641.81460000000004"/>
    <n v="1636627"/>
    <n v="1636627"/>
    <n v="0"/>
    <n v="2006"/>
    <n v="2006"/>
    <s v="2004-2013"/>
    <s v="F"/>
    <s v="Other"/>
    <s v="Other"/>
    <s v="Other"/>
    <s v="Other"/>
    <s v="Other"/>
    <s v="Other"/>
    <b v="0"/>
    <s v="Other"/>
    <n v="66"/>
    <s v="Warehouse - High Bay"/>
    <n v="34"/>
    <s v="NA"/>
    <n v="0"/>
    <n v="0"/>
    <n v="0"/>
    <n v="0"/>
    <n v="2550"/>
    <n v="2550"/>
    <n v="0"/>
    <x v="4"/>
    <n v="100"/>
    <n v="0"/>
    <n v="100"/>
    <n v="0"/>
    <n v="0"/>
    <n v="0"/>
    <n v="0"/>
    <n v="2"/>
    <n v="0"/>
    <n v="4"/>
    <s v="S"/>
    <n v="0"/>
    <n v="4980"/>
    <n v="68"/>
    <s v="&lt; 6000 HDD"/>
    <n v="100"/>
    <n v="0"/>
    <n v="0"/>
    <s v="No"/>
    <n v="45"/>
    <n v="45"/>
    <n v="30"/>
    <n v="4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190"/>
    <n v="114"/>
    <n v="15"/>
    <n v="4560"/>
    <n v="20"/>
    <n v="0"/>
    <n v="0"/>
    <n v="0"/>
    <n v="0"/>
    <n v="100"/>
    <n v="0"/>
    <n v="0"/>
    <n v="0"/>
    <n v="100"/>
    <n v="0"/>
    <n v="0"/>
    <n v="0"/>
    <n v="0"/>
    <n v="912"/>
    <n v="0"/>
    <n v="100"/>
    <n v="0"/>
    <s v="P"/>
    <n v="90"/>
    <s v="Age of Building"/>
    <n v="100"/>
    <n v="0"/>
    <n v="0"/>
    <n v="0"/>
    <n v="0"/>
    <n v="0"/>
    <n v="0"/>
    <n v="100"/>
    <n v="0"/>
    <n v="2550"/>
    <n v="100"/>
    <n v="0"/>
    <n v="0"/>
    <n v="0"/>
    <b v="0"/>
    <n v="0"/>
    <n v="100"/>
    <n v="0"/>
    <n v="0"/>
    <n v="0"/>
    <n v="1.045407"/>
    <n v="1.045407"/>
    <s v="NA"/>
    <n v="0"/>
    <n v="0.14902000000000001"/>
    <n v="2665.788"/>
    <s v="NA"/>
    <n v="0"/>
    <n v="380"/>
    <n v="10.059620000000001"/>
    <n v="8"/>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72.345979999999997"/>
    <n v="79.691990000000004"/>
    <n v="72.345979999999997"/>
    <n v="27.654019999999999"/>
    <n v="20.308009999999999"/>
    <n v="27.654019999999999"/>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5-9 Years"/>
    <s v="None"/>
    <s v="NA"/>
    <s v="NA"/>
    <s v="NA"/>
    <s v="NA"/>
    <s v="NA"/>
    <s v="NA"/>
    <s v="NA"/>
    <s v="NA"/>
    <s v="NA"/>
    <s v="NA"/>
    <s v="NA"/>
    <s v="None"/>
    <s v="NA"/>
    <s v="None"/>
    <s v="NA"/>
    <s v="NA"/>
    <s v="NA"/>
    <s v="NA"/>
    <s v="NA"/>
    <s v="NA"/>
    <s v="NA"/>
    <s v="NA"/>
    <b v="0"/>
    <b v="0"/>
    <b v="0"/>
    <b v="0"/>
    <b v="0"/>
    <b v="1"/>
    <b v="0"/>
    <b v="0"/>
    <b v="0"/>
    <b v="0"/>
    <b v="0"/>
    <n v="8.5299999999999994"/>
    <n v="7"/>
    <n v="7"/>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1"/>
    <n v="0"/>
    <n v="1"/>
    <n v="0"/>
    <n v="0"/>
    <n v="0"/>
    <n v="0"/>
    <n v="0"/>
    <n v="2.8683529999999999"/>
    <n v="3.8884569999999998"/>
    <s v="actual"/>
    <n v="7314.3"/>
    <n v="9915.5660000000007"/>
    <n v="631.38710000000003"/>
    <n v="634.77419999999995"/>
    <n v="750.27589999999998"/>
    <n v="710.34479999999996"/>
    <n v="761.71259999999995"/>
    <n v="665.9"/>
    <n v="422.03219999999999"/>
    <n v="469.53449999999998"/>
    <n v="539.7414"/>
    <n v="666.95860000000005"/>
    <n v="562.36249999999995"/>
    <n v="499.27620000000002"/>
    <n v="842.14400000000001"/>
    <n v="760.64620000000002"/>
    <n v="842.14400000000001"/>
    <n v="814.97799999999995"/>
    <n v="842.14400000000001"/>
    <n v="814.97799999999995"/>
    <n v="842.14400000000001"/>
    <n v="842.14400000000001"/>
    <n v="814.97799999999995"/>
    <n v="842.14400000000001"/>
    <n v="814.97799999999995"/>
    <n v="842.14400000000001"/>
    <n v="0.121113"/>
    <n v="0.15084900000000001"/>
    <s v="actual"/>
    <n v="308.83870000000002"/>
    <n v="384.66379999999998"/>
    <n v="58.1"/>
    <n v="58.4"/>
    <n v="47"/>
    <n v="26.62903"/>
    <n v="11.225809999999999"/>
    <n v="3.2305269999999999"/>
    <n v="3.7804880000000001"/>
    <n v="3.7804880000000001"/>
    <n v="3.6585369999999999"/>
    <n v="17.12105"/>
    <n v="36.074069999999999"/>
    <n v="39.838709999999999"/>
    <n v="58.780949999999997"/>
    <n v="47.812620000000003"/>
    <n v="45.649859999999997"/>
    <n v="34.836019999999998"/>
    <n v="23.944929999999999"/>
    <n v="13.362819999999999"/>
    <n v="5.7931290000000004"/>
    <n v="5.9476120000000003"/>
    <n v="14.753170000000001"/>
    <n v="30.89669"/>
    <n v="45.109160000000003"/>
    <n v="57.776809999999998"/>
  </r>
  <r>
    <x v="561"/>
    <x v="3"/>
    <s v="core"/>
    <x v="7"/>
    <x v="0"/>
    <s v="&lt;20,001"/>
    <s v="rural"/>
    <n v="87"/>
    <n v="285.81290000000001"/>
    <n v="1488514"/>
    <n v="491209.5"/>
    <n v="0"/>
    <n v="1953"/>
    <n v="1953"/>
    <s v="Pre-1980"/>
    <s v="F"/>
    <s v="Fire Station"/>
    <s v="Fire Station"/>
    <m/>
    <s v="Other"/>
    <s v="Public Order and Safety"/>
    <s v="Other"/>
    <b v="0"/>
    <s v="Warehouse - High Bay"/>
    <n v="40"/>
    <s v="Office"/>
    <n v="33"/>
    <s v="Storage - Low Bay"/>
    <n v="17"/>
    <n v="0"/>
    <n v="0"/>
    <n v="0"/>
    <n v="5208"/>
    <n v="5208"/>
    <n v="0"/>
    <x v="0"/>
    <n v="33"/>
    <n v="0"/>
    <n v="0"/>
    <n v="0"/>
    <n v="0"/>
    <n v="0"/>
    <n v="67"/>
    <n v="1"/>
    <n v="0"/>
    <n v="5"/>
    <s v="M"/>
    <n v="4"/>
    <n v="8155"/>
    <n v="181"/>
    <s v="8000+ HDD"/>
    <n v="100"/>
    <n v="0"/>
    <n v="0"/>
    <s v="No"/>
    <n v="133.35"/>
    <n v="58.31"/>
    <n v="38.381540000000001"/>
    <n v="30.17"/>
    <n v="1"/>
    <n v="1"/>
    <n v="0.67"/>
    <s v="120-168 Hrs/Wk"/>
    <n v="52"/>
    <b v="1"/>
    <b v="1"/>
    <b v="0"/>
    <b v="1"/>
    <b v="0"/>
    <b v="1"/>
    <b v="0"/>
    <b v="0"/>
    <b v="0"/>
    <s v="NA"/>
    <s v="NA"/>
    <s v="NA"/>
    <s v="NA"/>
    <s v="No"/>
    <s v="NA"/>
    <s v="NA"/>
    <s v="No"/>
    <s v="No"/>
    <s v="NA"/>
    <s v="NA"/>
    <s v="No"/>
    <s v="No"/>
    <s v="NA"/>
    <s v="NA"/>
    <s v="No"/>
    <s v="Yes"/>
    <n v="2"/>
    <n v="0"/>
    <s v="No"/>
    <s v="Yes"/>
    <n v="2"/>
    <n v="0"/>
    <s v="No"/>
    <s v="No"/>
    <s v="NA"/>
    <s v="NA"/>
    <s v="No"/>
    <s v="No"/>
    <s v="NA"/>
    <s v="NA"/>
    <s v="No"/>
    <s v="No"/>
    <s v="NA"/>
    <s v="NA"/>
    <s v="No"/>
    <n v="588"/>
    <n v="0"/>
    <n v="10"/>
    <n v="5880"/>
    <n v="20"/>
    <n v="0"/>
    <n v="0"/>
    <n v="0"/>
    <n v="100"/>
    <n v="0"/>
    <n v="0"/>
    <n v="0"/>
    <n v="0"/>
    <n v="0"/>
    <n v="100"/>
    <n v="0"/>
    <n v="0"/>
    <n v="0"/>
    <n v="1176"/>
    <n v="0"/>
    <n v="100"/>
    <n v="0"/>
    <s v="P"/>
    <n v="30"/>
    <s v="5-10 years"/>
    <n v="100"/>
    <n v="0"/>
    <n v="0"/>
    <n v="0"/>
    <n v="0"/>
    <n v="0"/>
    <n v="0"/>
    <n v="100"/>
    <n v="0"/>
    <n v="7833.0870000000004"/>
    <n v="0"/>
    <n v="0"/>
    <n v="100"/>
    <n v="0"/>
    <b v="0"/>
    <n v="0"/>
    <n v="100"/>
    <n v="0"/>
    <n v="0"/>
    <n v="0"/>
    <n v="1.068902"/>
    <n v="1.068902"/>
    <s v="NA"/>
    <n v="0"/>
    <n v="0.12576799999999999"/>
    <n v="5566.8440000000001"/>
    <s v="NA"/>
    <n v="0"/>
    <n v="655"/>
    <n v="10.21555"/>
    <n v="12.713430000000001"/>
    <s v="Y"/>
    <s v="NA"/>
    <n v="11.411060000000001"/>
    <n v="19.07705"/>
    <n v="11.85449"/>
    <n v="23.973040000000001"/>
    <n v="36.510590000000001"/>
    <n v="24.904640000000001"/>
    <n v="30.041889999999999"/>
    <n v="28.94342"/>
    <n v="31.209320000000002"/>
    <n v="1.096152"/>
    <n v="5.8641629999999996"/>
    <n v="0.63347200000000004"/>
    <n v="0"/>
    <n v="0"/>
    <n v="0"/>
    <n v="32.645859999999999"/>
    <n v="7.626544"/>
    <n v="31.19387"/>
    <n v="0"/>
    <n v="0"/>
    <n v="0"/>
    <n v="0.83200099999999999"/>
    <n v="1.978229"/>
    <n v="0.20421"/>
    <n v="0"/>
    <n v="0"/>
    <n v="0"/>
    <n v="0"/>
    <n v="0"/>
    <n v="0"/>
    <n v="100"/>
    <n v="100"/>
    <n v="100"/>
    <n v="100"/>
    <n v="100"/>
    <n v="100"/>
    <n v="0"/>
    <n v="0"/>
    <n v="0"/>
    <n v="0"/>
    <n v="0"/>
    <n v="0"/>
    <n v="100"/>
    <n v="100"/>
    <n v="100"/>
    <n v="0"/>
    <n v="0"/>
    <n v="0"/>
    <n v="0"/>
    <n v="0"/>
    <n v="0"/>
    <n v="0"/>
    <n v="0"/>
    <n v="0"/>
    <n v="0"/>
    <n v="0"/>
    <n v="0"/>
    <n v="0"/>
    <n v="0"/>
    <n v="0"/>
    <n v="100"/>
    <n v="100"/>
    <n v="100"/>
    <n v="0"/>
    <n v="0"/>
    <n v="0"/>
    <n v="74.243750000000006"/>
    <n v="84.127430000000004"/>
    <n v="74.243750000000006"/>
    <n v="0"/>
    <n v="0"/>
    <n v="0"/>
    <n v="25.756250000000001"/>
    <n v="15.87257"/>
    <n v="25.756250000000001"/>
    <n v="0"/>
    <n v="0"/>
    <n v="0"/>
    <n v="100"/>
    <n v="100"/>
    <n v="100"/>
    <n v="0"/>
    <n v="0"/>
    <n v="0"/>
    <n v="0"/>
    <n v="0"/>
    <n v="0"/>
    <n v="0"/>
    <n v="0"/>
    <n v="0"/>
    <n v="65.425989999999999"/>
    <n v="84.531059999999997"/>
    <n v="67.968450000000004"/>
    <n v="0"/>
    <n v="0"/>
    <n v="0"/>
    <n v="0"/>
    <n v="0"/>
    <n v="0"/>
    <n v="34.574010000000001"/>
    <n v="15.46894"/>
    <n v="32.031550000000003"/>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65.648849999999996"/>
    <n v="40"/>
    <n v="88.151660000000007"/>
    <n v="0"/>
    <n v="0"/>
    <n v="0"/>
    <n v="34.351149999999997"/>
    <n v="60"/>
    <n v="11.84834"/>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33"/>
    <n v="0"/>
    <s v="Boiler"/>
    <s v="Electricity"/>
    <s v="Other"/>
    <s v="0-4 Years"/>
    <s v="None"/>
    <s v="NA"/>
    <s v="NA"/>
    <s v="NA"/>
    <n v="1"/>
    <s v="Electricity"/>
    <n v="63"/>
    <n v="2"/>
    <n v="2"/>
    <s v="SH"/>
    <s v="Y"/>
    <s v="Y"/>
    <s v="None"/>
    <s v="NA"/>
    <s v="None"/>
    <s v="NA"/>
    <s v="NA"/>
    <s v="NA"/>
    <s v="NA"/>
    <s v="NA"/>
    <s v="NA"/>
    <s v="NA"/>
    <s v="NA"/>
    <b v="0"/>
    <b v="0"/>
    <b v="0"/>
    <b v="0"/>
    <b v="0"/>
    <b v="0"/>
    <b v="1"/>
    <b v="0"/>
    <b v="0"/>
    <b v="0"/>
    <b v="0"/>
    <n v="75"/>
    <n v="26"/>
    <n v="26"/>
    <n v="100"/>
    <n v="0"/>
    <n v="0"/>
    <n v="0"/>
    <n v="0"/>
    <n v="0"/>
    <n v="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7"/>
    <n v="2"/>
    <n v="3"/>
    <n v="1"/>
    <n v="1"/>
    <n v="0"/>
    <n v="0"/>
    <n v="0"/>
    <n v="0"/>
    <n v="3.676641"/>
    <n v="3.8053210000000002"/>
    <s v="actual"/>
    <n v="19147.95"/>
    <n v="19818.11"/>
    <n v="1788.5060000000001"/>
    <n v="1701.3969999999999"/>
    <n v="1774.5440000000001"/>
    <n v="1632.848"/>
    <n v="1768.66"/>
    <n v="1359.8430000000001"/>
    <n v="1320.0530000000001"/>
    <n v="1487.653"/>
    <n v="1497.278"/>
    <n v="1547.0340000000001"/>
    <n v="1590.6030000000001"/>
    <n v="1679.5260000000001"/>
    <n v="1772.204"/>
    <n v="1582.972"/>
    <n v="1723.2280000000001"/>
    <n v="1632.7180000000001"/>
    <n v="1648.059"/>
    <n v="1561.269"/>
    <n v="1594.279"/>
    <n v="1595.0540000000001"/>
    <n v="1578.008"/>
    <n v="1675.6469999999999"/>
    <n v="1681.8489999999999"/>
    <n v="1772.8240000000001"/>
    <n v="0.32599600000000001"/>
    <n v="1.0614520000000001"/>
    <s v="model"/>
    <n v="1697.787"/>
    <n v="5528.04"/>
    <s v="NA"/>
    <s v="NA"/>
    <s v="NA"/>
    <s v="NA"/>
    <s v="NA"/>
    <s v="NA"/>
    <s v="NA"/>
    <s v="NA"/>
    <s v="NA"/>
    <s v="NA"/>
    <s v="NA"/>
    <s v="NA"/>
    <s v="NA"/>
    <s v="NA"/>
    <s v="NA"/>
    <s v="NA"/>
    <s v="NA"/>
    <s v="NA"/>
    <s v="NA"/>
    <s v="NA"/>
    <s v="NA"/>
    <s v="NA"/>
    <s v="NA"/>
    <s v="NA"/>
  </r>
  <r>
    <x v="562"/>
    <x v="0"/>
    <s v="core"/>
    <x v="6"/>
    <x v="1"/>
    <s v="&lt;20,001"/>
    <s v="rural"/>
    <n v="24"/>
    <n v="702.05409999999995"/>
    <n v="1008852"/>
    <n v="1008852"/>
    <n v="1008852"/>
    <n v="2007"/>
    <n v="2007"/>
    <s v="2004-2013"/>
    <s v="F"/>
    <m/>
    <s v="Dental Office"/>
    <m/>
    <s v="Other Health"/>
    <s v="Health Care - Outpatient"/>
    <s v="OtherHealth"/>
    <b v="0"/>
    <s v="Office"/>
    <n v="100"/>
    <s v="NA"/>
    <n v="0"/>
    <s v="NA"/>
    <n v="0"/>
    <n v="0"/>
    <n v="0"/>
    <n v="0"/>
    <n v="1437"/>
    <n v="1437"/>
    <n v="0"/>
    <x v="4"/>
    <n v="100"/>
    <n v="0"/>
    <n v="100"/>
    <n v="100"/>
    <n v="0"/>
    <n v="0"/>
    <n v="0"/>
    <n v="1"/>
    <n v="0"/>
    <n v="0"/>
    <s v="S"/>
    <n v="0"/>
    <n v="6227"/>
    <n v="248"/>
    <s v="6000-8000 HDD"/>
    <n v="0"/>
    <n v="100"/>
    <n v="1"/>
    <s v="NA"/>
    <n v="18"/>
    <n v="20"/>
    <n v="21"/>
    <n v="20"/>
    <n v="1"/>
    <n v="0"/>
    <n v="0"/>
    <s v="&lt; 40 Hrs/Wk"/>
    <n v="52"/>
    <b v="1"/>
    <b v="0"/>
    <b v="0"/>
    <b v="0"/>
    <b v="0"/>
    <b v="0"/>
    <b v="0"/>
    <b v="0"/>
    <b v="0"/>
    <s v="NA"/>
    <s v="NA"/>
    <s v="NA"/>
    <s v="NA"/>
    <s v="No"/>
    <s v="NA"/>
    <s v="NA"/>
    <s v="No"/>
    <s v="No"/>
    <s v="NA"/>
    <s v="NA"/>
    <s v="No"/>
    <s v="No"/>
    <s v="NA"/>
    <s v="NA"/>
    <s v="No"/>
    <s v="No"/>
    <s v="NA"/>
    <s v="NA"/>
    <s v="No"/>
    <s v="No"/>
    <s v="NA"/>
    <s v="NA"/>
    <s v="No"/>
    <s v="No"/>
    <s v="NA"/>
    <s v="NA"/>
    <s v="No"/>
    <s v="No"/>
    <s v="NA"/>
    <s v="NA"/>
    <s v="No"/>
    <s v="No"/>
    <s v="NA"/>
    <s v="NA"/>
    <s v="No"/>
    <n v="156"/>
    <n v="0"/>
    <s v="NA"/>
    <n v="1103.567"/>
    <n v="14.89828"/>
    <n v="0"/>
    <n v="0"/>
    <n v="0"/>
    <n v="100"/>
    <n v="0"/>
    <n v="0"/>
    <n v="0"/>
    <n v="0"/>
    <n v="0"/>
    <n v="100"/>
    <n v="0"/>
    <n v="0"/>
    <n v="0"/>
    <n v="164.41249999999999"/>
    <n v="0"/>
    <n v="100"/>
    <n v="0"/>
    <s v="P"/>
    <n v="50"/>
    <s v="5-10 years"/>
    <n v="100"/>
    <n v="0"/>
    <n v="0"/>
    <n v="0"/>
    <n v="0"/>
    <n v="0"/>
    <n v="0"/>
    <n v="100"/>
    <n v="0"/>
    <n v="1524.7339999999999"/>
    <n v="0"/>
    <n v="100"/>
    <n v="0"/>
    <n v="0"/>
    <b v="0"/>
    <n v="0"/>
    <n v="100"/>
    <n v="0"/>
    <n v="0"/>
    <n v="0"/>
    <n v="1.7731380000000001"/>
    <n v="1.7731380000000001"/>
    <s v="NA"/>
    <n v="0"/>
    <n v="0.111343"/>
    <n v="2548"/>
    <s v="NA"/>
    <n v="0"/>
    <n v="160"/>
    <n v="9"/>
    <n v="9"/>
    <s v="Y"/>
    <n v="100"/>
    <n v="0"/>
    <n v="0"/>
    <n v="0"/>
    <n v="44.662480000000002"/>
    <n v="33.333329999999997"/>
    <n v="73.517169999999993"/>
    <n v="0"/>
    <n v="0"/>
    <n v="0"/>
    <n v="9.4191520000000004"/>
    <n v="26.66667"/>
    <n v="8.6249699999999994"/>
    <n v="0"/>
    <n v="0"/>
    <n v="0"/>
    <n v="0"/>
    <n v="0"/>
    <n v="0"/>
    <n v="0"/>
    <n v="0"/>
    <n v="0"/>
    <n v="45.918370000000003"/>
    <n v="40"/>
    <n v="17.857859999999999"/>
    <n v="0"/>
    <n v="0"/>
    <n v="0"/>
    <n v="0"/>
    <n v="0"/>
    <n v="0"/>
    <n v="100"/>
    <n v="100"/>
    <n v="100"/>
    <n v="0"/>
    <n v="0"/>
    <n v="0"/>
    <n v="100"/>
    <n v="100"/>
    <n v="100"/>
    <n v="100"/>
    <n v="100"/>
    <n v="100"/>
    <n v="0"/>
    <n v="0"/>
    <n v="0"/>
    <n v="0"/>
    <n v="0"/>
    <n v="0"/>
    <n v="0"/>
    <n v="0"/>
    <n v="0"/>
    <n v="0"/>
    <n v="0"/>
    <n v="0"/>
    <n v="0"/>
    <n v="0"/>
    <n v="0"/>
    <s v="NA"/>
    <s v="NA"/>
    <s v="NA"/>
    <s v="NA"/>
    <s v="NA"/>
    <s v="NA"/>
    <n v="0"/>
    <n v="0"/>
    <n v="0"/>
    <n v="59.929699999999997"/>
    <n v="73.333330000000004"/>
    <n v="59.929699999999997"/>
    <n v="0"/>
    <n v="0"/>
    <n v="0"/>
    <n v="40.070300000000003"/>
    <n v="26.66667"/>
    <n v="40.070300000000003"/>
    <s v="NA"/>
    <s v="NA"/>
    <s v="NA"/>
    <s v="NA"/>
    <s v="NA"/>
    <s v="NA"/>
    <s v="NA"/>
    <s v="NA"/>
    <s v="NA"/>
    <s v="NA"/>
    <s v="NA"/>
    <s v="NA"/>
    <n v="0"/>
    <n v="0"/>
    <n v="0"/>
    <n v="44.662480000000002"/>
    <n v="33.333329999999997"/>
    <n v="73.517169999999993"/>
    <n v="55.337519999999998"/>
    <n v="66.666669999999996"/>
    <n v="26.48283"/>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50"/>
    <n v="66.666669999999996"/>
    <n v="70.189490000000006"/>
    <n v="0"/>
    <n v="0"/>
    <n v="0"/>
    <n v="0"/>
    <n v="0"/>
    <n v="0"/>
    <n v="0"/>
    <n v="0"/>
    <n v="0"/>
    <n v="50"/>
    <n v="33.333329999999997"/>
    <n v="29.81051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100"/>
    <n v="0"/>
    <s v="Heat Pump"/>
    <s v="Electricity"/>
    <s v="None"/>
    <s v="5-9 Years"/>
    <s v="None"/>
    <s v="NA"/>
    <s v="NA"/>
    <s v="NA"/>
    <s v="NA"/>
    <s v="NA"/>
    <s v="NA"/>
    <s v="NA"/>
    <s v="NA"/>
    <s v="NA"/>
    <s v="NA"/>
    <s v="NA"/>
    <s v="DX - Air"/>
    <s v="5-9 Years"/>
    <s v="None"/>
    <s v="NA"/>
    <s v="NA"/>
    <s v="NA"/>
    <s v="NA"/>
    <s v="NA"/>
    <s v="NA"/>
    <s v="NA"/>
    <s v="NA"/>
    <b v="0"/>
    <b v="0"/>
    <b v="0"/>
    <b v="0"/>
    <b v="1"/>
    <b v="0"/>
    <b v="0"/>
    <b v="0"/>
    <b v="0"/>
    <b v="1"/>
    <b v="1"/>
    <n v="15.353999999999999"/>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7"/>
    <n v="0"/>
    <n v="0"/>
    <n v="1"/>
    <n v="0"/>
    <n v="0"/>
    <n v="0"/>
    <n v="0"/>
    <n v="0"/>
    <n v="10.1402"/>
    <n v="10.35206"/>
    <s v="actual"/>
    <n v="14571.46"/>
    <n v="14875.92"/>
    <n v="1641.01"/>
    <n v="1539.0340000000001"/>
    <n v="1404.96"/>
    <n v="707.16510000000005"/>
    <n v="1177.2370000000001"/>
    <n v="814.9615"/>
    <n v="1137.0440000000001"/>
    <n v="968.71169999999995"/>
    <n v="1019.47"/>
    <n v="1054.7260000000001"/>
    <n v="1455.6949999999999"/>
    <n v="1651.4469999999999"/>
    <n v="1603.037"/>
    <n v="1394.211"/>
    <n v="1455.367"/>
    <n v="1227.758"/>
    <n v="904.79629999999997"/>
    <n v="664.41179999999997"/>
    <n v="1281.7339999999999"/>
    <n v="1138.8810000000001"/>
    <n v="1170.8309999999999"/>
    <n v="1029.078"/>
    <n v="1390.0119999999999"/>
    <n v="1615.798"/>
    <s v="NA"/>
    <s v="NA"/>
    <s v="no gas"/>
    <s v="NA"/>
    <s v="NA"/>
    <s v="NA"/>
    <s v="NA"/>
    <s v="NA"/>
    <s v="NA"/>
    <s v="NA"/>
    <s v="NA"/>
    <s v="NA"/>
    <s v="NA"/>
    <s v="NA"/>
    <s v="NA"/>
    <s v="NA"/>
    <s v="NA"/>
    <s v="NA"/>
    <s v="NA"/>
    <s v="NA"/>
    <s v="NA"/>
    <s v="NA"/>
    <s v="NA"/>
    <s v="NA"/>
    <s v="NA"/>
    <s v="NA"/>
    <s v="NA"/>
    <s v="NA"/>
    <s v="NA"/>
  </r>
  <r>
    <x v="563"/>
    <x v="2"/>
    <s v="core"/>
    <x v="4"/>
    <x v="1"/>
    <s v="20,001-100,000"/>
    <s v="urban"/>
    <n v="73"/>
    <n v="115.11109999999999"/>
    <n v="8057778"/>
    <n v="8057778"/>
    <n v="8057778"/>
    <n v="2009"/>
    <n v="2009"/>
    <s v="2004-2013"/>
    <s v="F"/>
    <m/>
    <s v="Movie Theater"/>
    <m/>
    <s v="Other"/>
    <s v="Public Assembly"/>
    <s v="Other"/>
    <b v="0"/>
    <s v="Assembly / Recreation"/>
    <n v="57"/>
    <s v="Storage - Low Bay"/>
    <n v="21.5"/>
    <s v="NA"/>
    <n v="0"/>
    <n v="21.5"/>
    <n v="0"/>
    <n v="0"/>
    <n v="70000"/>
    <n v="70000"/>
    <n v="0"/>
    <x v="2"/>
    <n v="100"/>
    <n v="21.5"/>
    <n v="100"/>
    <n v="100"/>
    <n v="100"/>
    <n v="0"/>
    <n v="0"/>
    <n v="4"/>
    <n v="2"/>
    <n v="0"/>
    <s v="S"/>
    <n v="0"/>
    <n v="4756"/>
    <n v="174"/>
    <s v="&lt; 6000 HDD"/>
    <n v="0"/>
    <n v="100"/>
    <n v="4"/>
    <s v="Yes"/>
    <n v="112"/>
    <n v="168"/>
    <n v="112"/>
    <n v="16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784"/>
    <n v="784"/>
    <n v="27"/>
    <n v="84672"/>
    <n v="10"/>
    <n v="0"/>
    <n v="100"/>
    <n v="0"/>
    <n v="0"/>
    <n v="0"/>
    <n v="0"/>
    <n v="0"/>
    <n v="0"/>
    <n v="0"/>
    <n v="0"/>
    <n v="100"/>
    <n v="0"/>
    <n v="0"/>
    <n v="8467.2000000000007"/>
    <n v="0"/>
    <n v="100"/>
    <n v="0"/>
    <s v="P"/>
    <n v="0"/>
    <s v="Age of Building"/>
    <n v="0"/>
    <n v="0"/>
    <n v="0"/>
    <n v="100"/>
    <n v="100"/>
    <n v="0"/>
    <n v="0"/>
    <n v="0"/>
    <n v="0"/>
    <n v="35000"/>
    <n v="100"/>
    <n v="0"/>
    <n v="0"/>
    <n v="0"/>
    <b v="0"/>
    <n v="0"/>
    <n v="0"/>
    <n v="0"/>
    <n v="0"/>
    <n v="100"/>
    <n v="0.98481600000000002"/>
    <n v="0.98481600000000002"/>
    <s v="NA"/>
    <n v="0"/>
    <n v="1.7642999999999999E-2"/>
    <n v="68937.14"/>
    <s v="NA"/>
    <n v="0"/>
    <n v="1235"/>
    <n v="21.205929999999999"/>
    <n v="26.106000000000002"/>
    <s v="Y"/>
    <s v="NA"/>
    <n v="0"/>
    <n v="0"/>
    <n v="0"/>
    <n v="4.7052740000000002"/>
    <n v="0.83281700000000003"/>
    <n v="8.3812730000000002"/>
    <n v="0"/>
    <n v="0"/>
    <n v="0"/>
    <n v="92.461160000000007"/>
    <n v="7.978256"/>
    <n v="91.618729999999999"/>
    <n v="0"/>
    <n v="0"/>
    <n v="0"/>
    <n v="0"/>
    <n v="0"/>
    <n v="0"/>
    <n v="0"/>
    <n v="90.966840000000005"/>
    <n v="0"/>
    <n v="0"/>
    <n v="0"/>
    <n v="0"/>
    <n v="2.8335629999999998"/>
    <n v="0.222084"/>
    <n v="0"/>
    <n v="0"/>
    <n v="0"/>
    <n v="0"/>
    <n v="100"/>
    <n v="100"/>
    <n v="100"/>
    <n v="0"/>
    <n v="0"/>
    <n v="0"/>
    <n v="100"/>
    <n v="100"/>
    <n v="100"/>
    <s v="NA"/>
    <s v="NA"/>
    <s v="NA"/>
    <s v="NA"/>
    <s v="NA"/>
    <s v="NA"/>
    <s v="NA"/>
    <s v="NA"/>
    <s v="NA"/>
    <s v="NA"/>
    <s v="NA"/>
    <s v="NA"/>
    <s v="NA"/>
    <s v="NA"/>
    <s v="NA"/>
    <s v="NA"/>
    <s v="NA"/>
    <s v="NA"/>
    <s v="NA"/>
    <s v="NA"/>
    <s v="NA"/>
    <s v="NA"/>
    <s v="NA"/>
    <s v="NA"/>
    <n v="0"/>
    <n v="0"/>
    <n v="0"/>
    <n v="68.508290000000002"/>
    <n v="80"/>
    <n v="68.508290000000002"/>
    <n v="0"/>
    <n v="0"/>
    <n v="0"/>
    <n v="31.491710000000001"/>
    <n v="20"/>
    <n v="31.491710000000001"/>
    <s v="NA"/>
    <s v="NA"/>
    <s v="NA"/>
    <s v="NA"/>
    <s v="NA"/>
    <s v="NA"/>
    <s v="NA"/>
    <s v="NA"/>
    <s v="NA"/>
    <s v="NA"/>
    <s v="NA"/>
    <s v="NA"/>
    <n v="83.505179999999996"/>
    <n v="3.4597410000000002"/>
    <n v="82.744339999999994"/>
    <n v="4.7052740000000002"/>
    <n v="0.83281700000000003"/>
    <n v="8.3812730000000002"/>
    <n v="5.3140130000000001"/>
    <n v="3.4145490000000001"/>
    <n v="5.2655960000000004"/>
    <n v="0"/>
    <n v="0"/>
    <n v="0"/>
    <n v="6.4755320000000003"/>
    <n v="92.29289"/>
    <n v="3.608787"/>
    <n v="0"/>
    <n v="0"/>
    <n v="0"/>
    <n v="0"/>
    <n v="0"/>
    <n v="0"/>
    <n v="0"/>
    <n v="0"/>
    <n v="0"/>
    <n v="0"/>
    <n v="0"/>
    <n v="0"/>
    <n v="100"/>
    <n v="100"/>
    <n v="10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26.794260000000001"/>
    <n v="73.205740000000006"/>
    <s v="Furnace"/>
    <s v="Natural Gas"/>
    <s v="None"/>
    <s v="5-9 Years"/>
    <s v="Heat Pump"/>
    <s v="Electricity"/>
    <s v="None"/>
    <s v="5-9 Years"/>
    <s v="NA"/>
    <s v="NA"/>
    <s v="NA"/>
    <s v="NA"/>
    <s v="NA"/>
    <s v="NA"/>
    <s v="NA"/>
    <s v="NA"/>
    <s v="DX - Air"/>
    <s v="5-9 Years"/>
    <s v="DX - Air"/>
    <s v="5-9 Years"/>
    <s v="NA"/>
    <s v="NA"/>
    <s v="NA"/>
    <s v="NA"/>
    <s v="NA"/>
    <s v="NA"/>
    <s v="NA"/>
    <b v="1"/>
    <b v="0"/>
    <b v="0"/>
    <b v="0"/>
    <b v="0"/>
    <b v="0"/>
    <b v="0"/>
    <b v="1"/>
    <b v="0"/>
    <b v="1"/>
    <b v="1"/>
    <n v="597"/>
    <n v="3"/>
    <n v="3"/>
    <n v="100"/>
    <n v="0"/>
    <n v="0"/>
    <n v="0"/>
    <n v="0"/>
    <n v="0"/>
    <n v="100"/>
    <n v="0"/>
    <s v="NA"/>
    <s v="NA"/>
    <s v="NA"/>
    <s v="NA"/>
    <s v="NA"/>
    <s v="NA"/>
    <s v="NA"/>
    <s v="NA"/>
    <s v="NA"/>
    <s v="NA"/>
    <s v="NA"/>
    <s v="NA"/>
    <s v="NA"/>
    <s v="NA"/>
    <s v="NA"/>
    <s v="NA"/>
    <s v="NA"/>
    <s v="NA"/>
    <s v="NA"/>
    <s v="NA"/>
    <n v="0"/>
    <n v="0"/>
    <n v="0"/>
    <n v="2"/>
    <n v="4"/>
    <n v="5"/>
    <n v="14"/>
    <b v="1"/>
    <b v="0"/>
    <b v="0"/>
    <b v="0"/>
    <b v="0"/>
    <b v="0"/>
    <n v="1200"/>
    <s v="N"/>
    <s v="E"/>
    <s v="N"/>
    <s v="N"/>
    <s v="N"/>
    <s v="E"/>
    <s v="N"/>
    <s v="NA"/>
    <s v="NA"/>
    <s v="NA"/>
    <s v="NA"/>
    <s v="NA"/>
    <s v="NA"/>
    <s v="NA"/>
    <s v="NA"/>
    <n v="0"/>
    <n v="0"/>
    <n v="0"/>
    <x v="1"/>
    <s v="NA"/>
    <s v="NA"/>
    <n v="0"/>
    <n v="0"/>
    <n v="0"/>
    <s v="NA"/>
    <s v="NA"/>
    <s v="NA"/>
    <s v="NA"/>
    <s v="NA"/>
    <s v="NA"/>
    <n v="0"/>
    <n v="0"/>
    <n v="0"/>
    <n v="0"/>
    <n v="0"/>
    <n v="24"/>
    <n v="0"/>
    <n v="0"/>
    <n v="0"/>
    <n v="0"/>
    <n v="26.51473"/>
    <n v="27.11844"/>
    <s v="actual"/>
    <n v="1856031"/>
    <n v="1898291"/>
    <n v="147766.1"/>
    <n v="131328.9"/>
    <n v="148697"/>
    <n v="146662.5"/>
    <n v="163312.9"/>
    <n v="168737.1"/>
    <n v="180188.6"/>
    <n v="180283"/>
    <n v="154120"/>
    <n v="142852.70000000001"/>
    <n v="140632.29999999999"/>
    <n v="151450"/>
    <n v="158519.5"/>
    <n v="143178.9"/>
    <n v="158519.5"/>
    <n v="153405.9"/>
    <n v="159251.70000000001"/>
    <n v="155236.5"/>
    <n v="168770.6"/>
    <n v="172614.8"/>
    <n v="158348.5"/>
    <n v="158519.5"/>
    <n v="153405.9"/>
    <n v="158519.5"/>
    <n v="1.148552"/>
    <n v="1.235328"/>
    <s v="actual"/>
    <n v="80398.62"/>
    <n v="86472.94"/>
    <n v="11160.79"/>
    <n v="9317.2870000000003"/>
    <n v="7701.5360000000001"/>
    <n v="6312.5379999999996"/>
    <n v="4671.7579999999998"/>
    <n v="4334.0050000000001"/>
    <n v="3251.4630000000002"/>
    <n v="2946.2089999999998"/>
    <n v="3253.538"/>
    <n v="5611.8519999999999"/>
    <n v="8901.0930000000008"/>
    <n v="12936.55"/>
    <n v="11439.99"/>
    <n v="9612.4449999999997"/>
    <n v="9580.7919999999995"/>
    <n v="7779.2150000000001"/>
    <n v="5944.77"/>
    <n v="4202.0290000000005"/>
    <n v="3155.9760000000001"/>
    <n v="3061.84"/>
    <n v="4096.125"/>
    <n v="6874.3680000000004"/>
    <n v="9273.6319999999996"/>
    <n v="11451.76"/>
  </r>
  <r>
    <x v="564"/>
    <x v="3"/>
    <s v="core"/>
    <x v="9"/>
    <x v="0"/>
    <s v="All Sizes"/>
    <s v="rural"/>
    <n v="39"/>
    <n v="852.57399999999996"/>
    <n v="2498042"/>
    <n v="2498042"/>
    <n v="874314.7"/>
    <n v="1965"/>
    <n v="1965"/>
    <s v="Pre-1980"/>
    <s v="F"/>
    <m/>
    <s v="Warehouse, Storage"/>
    <m/>
    <s v="Warehouse"/>
    <s v="Warehouse and Storage"/>
    <s v="Warehouse"/>
    <b v="0"/>
    <s v="Warehouse - High Bay"/>
    <n v="65"/>
    <s v="Office"/>
    <n v="35"/>
    <s v="NA"/>
    <n v="0"/>
    <n v="0"/>
    <n v="0"/>
    <n v="0"/>
    <n v="2930"/>
    <n v="2930"/>
    <n v="0"/>
    <x v="4"/>
    <n v="100"/>
    <n v="0"/>
    <n v="100"/>
    <n v="35"/>
    <n v="100"/>
    <n v="0"/>
    <n v="0"/>
    <n v="1"/>
    <n v="0"/>
    <n v="2"/>
    <s v="S"/>
    <n v="0"/>
    <n v="7744"/>
    <n v="257"/>
    <s v="6000-8000 HDD"/>
    <n v="100"/>
    <n v="0"/>
    <n v="0"/>
    <s v="No"/>
    <n v="45"/>
    <n v="22.25"/>
    <n v="44.336539999999999"/>
    <n v="22.25"/>
    <n v="0"/>
    <n v="0"/>
    <n v="0"/>
    <s v="40-49 Hrs/Wk"/>
    <n v="52"/>
    <b v="1"/>
    <b v="1"/>
    <b v="0"/>
    <b v="0"/>
    <b v="0"/>
    <b v="0"/>
    <b v="0"/>
    <b v="0"/>
    <b v="0"/>
    <s v="NA"/>
    <s v="NA"/>
    <s v="NA"/>
    <s v="NA"/>
    <s v="No"/>
    <s v="NA"/>
    <s v="NA"/>
    <s v="No"/>
    <s v="No"/>
    <s v="NA"/>
    <s v="NA"/>
    <s v="No"/>
    <s v="No"/>
    <s v="NA"/>
    <s v="NA"/>
    <s v="No"/>
    <s v="Yes"/>
    <n v="10"/>
    <n v="100"/>
    <s v="No"/>
    <s v="No"/>
    <s v="NA"/>
    <s v="NA"/>
    <s v="No"/>
    <s v="No"/>
    <s v="NA"/>
    <s v="NA"/>
    <s v="No"/>
    <s v="No"/>
    <s v="NA"/>
    <s v="NA"/>
    <s v="No"/>
    <s v="No"/>
    <s v="NA"/>
    <s v="NA"/>
    <s v="No"/>
    <n v="228"/>
    <n v="0"/>
    <s v="NA"/>
    <n v="2423.0100000000002"/>
    <n v="15"/>
    <n v="0"/>
    <n v="0"/>
    <n v="0"/>
    <n v="0"/>
    <n v="100"/>
    <n v="0"/>
    <n v="0"/>
    <n v="0"/>
    <n v="100"/>
    <n v="0"/>
    <n v="0"/>
    <n v="0"/>
    <n v="0"/>
    <n v="363.45159999999998"/>
    <n v="100"/>
    <n v="0"/>
    <n v="0"/>
    <s v="C"/>
    <n v="1"/>
    <s v="Age of Building"/>
    <n v="100"/>
    <n v="0"/>
    <n v="0"/>
    <n v="0"/>
    <n v="100"/>
    <n v="0"/>
    <n v="0"/>
    <n v="0"/>
    <n v="0"/>
    <n v="2930"/>
    <n v="100"/>
    <n v="0"/>
    <n v="0"/>
    <n v="0"/>
    <b v="0"/>
    <n v="0"/>
    <n v="100"/>
    <n v="0"/>
    <n v="0"/>
    <n v="0"/>
    <n v="1.070416"/>
    <n v="1.070416"/>
    <s v="NA"/>
    <n v="0"/>
    <n v="4.0955999999999999E-2"/>
    <n v="3136.32"/>
    <s v="NA"/>
    <n v="0"/>
    <n v="120"/>
    <n v="8.4577659999999995"/>
    <n v="16.86346"/>
    <s v="Y"/>
    <s v="NA"/>
    <n v="0"/>
    <n v="0"/>
    <n v="0"/>
    <n v="0"/>
    <n v="0"/>
    <n v="0"/>
    <n v="91.522859999999994"/>
    <n v="83.011049999999997"/>
    <n v="97.656180000000006"/>
    <n v="0.60550999999999999"/>
    <n v="3.3977909999999998"/>
    <n v="0.35941099999999998"/>
    <n v="0"/>
    <n v="0"/>
    <n v="0"/>
    <n v="0"/>
    <n v="0"/>
    <n v="0"/>
    <n v="0"/>
    <n v="0"/>
    <n v="0"/>
    <n v="7.8716340000000002"/>
    <n v="13.59116"/>
    <n v="1.984413"/>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2.6898040000000001"/>
    <n v="4.4377009999999997"/>
    <n v="2.6898040000000001"/>
    <n v="97.310199999999995"/>
    <n v="95.562299999999993"/>
    <n v="97.310199999999995"/>
    <n v="0"/>
    <n v="0"/>
    <n v="0"/>
    <n v="0"/>
    <n v="0"/>
    <n v="0"/>
    <n v="0"/>
    <n v="0"/>
    <n v="0"/>
    <n v="91.522859999999994"/>
    <n v="83.011049999999997"/>
    <n v="97.656180000000006"/>
    <n v="0"/>
    <n v="0"/>
    <n v="0"/>
    <n v="0"/>
    <n v="0"/>
    <n v="0"/>
    <n v="8.4771439999999991"/>
    <n v="16.988949999999999"/>
    <n v="2.343824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20+ Years"/>
    <s v="Furnace"/>
    <s v="Natural Gas"/>
    <s v="None"/>
    <s v="20+ Years"/>
    <s v="NA"/>
    <s v="NA"/>
    <s v="NA"/>
    <s v="NA"/>
    <s v="NA"/>
    <s v="NA"/>
    <s v="NA"/>
    <s v="NA"/>
    <s v="DX - Air"/>
    <s v="20+ Years"/>
    <s v="None"/>
    <s v="NA"/>
    <s v="NA"/>
    <s v="NA"/>
    <s v="NA"/>
    <s v="NA"/>
    <s v="NA"/>
    <s v="NA"/>
    <s v="NA"/>
    <b v="0"/>
    <b v="0"/>
    <b v="0"/>
    <b v="0"/>
    <b v="1"/>
    <b v="0"/>
    <b v="0"/>
    <b v="1"/>
    <b v="1"/>
    <b v="0"/>
    <b v="0"/>
    <n v="5.4592000000000001"/>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4"/>
    <n v="0"/>
    <n v="0"/>
    <n v="2"/>
    <n v="1"/>
    <n v="0"/>
    <n v="0"/>
    <n v="0"/>
    <n v="0"/>
    <n v="5.7020179999999998"/>
    <n v="167.42590000000001"/>
    <s v="model"/>
    <n v="16706.91"/>
    <n v="490557.8"/>
    <s v="NA"/>
    <s v="NA"/>
    <s v="NA"/>
    <s v="NA"/>
    <s v="NA"/>
    <s v="NA"/>
    <s v="NA"/>
    <s v="NA"/>
    <s v="NA"/>
    <s v="NA"/>
    <s v="NA"/>
    <s v="NA"/>
    <s v="NA"/>
    <s v="NA"/>
    <s v="NA"/>
    <s v="NA"/>
    <s v="NA"/>
    <s v="NA"/>
    <s v="NA"/>
    <s v="NA"/>
    <s v="NA"/>
    <s v="NA"/>
    <s v="NA"/>
    <s v="NA"/>
    <n v="0.23353699999999999"/>
    <n v="1.8392440000000001"/>
    <s v="model"/>
    <n v="684.26319999999998"/>
    <n v="5388.9849999999997"/>
    <s v="NA"/>
    <s v="NA"/>
    <s v="NA"/>
    <s v="NA"/>
    <s v="NA"/>
    <s v="NA"/>
    <s v="NA"/>
    <s v="NA"/>
    <s v="NA"/>
    <s v="NA"/>
    <s v="NA"/>
    <s v="NA"/>
    <s v="NA"/>
    <s v="NA"/>
    <s v="NA"/>
    <s v="NA"/>
    <s v="NA"/>
    <s v="NA"/>
    <s v="NA"/>
    <s v="NA"/>
    <s v="NA"/>
    <s v="NA"/>
    <s v="NA"/>
    <s v="NA"/>
  </r>
  <r>
    <x v="565"/>
    <x v="2"/>
    <s v="core"/>
    <x v="0"/>
    <x v="1"/>
    <s v="&lt;100,001"/>
    <s v="rural"/>
    <n v="53"/>
    <n v="62.683140000000002"/>
    <n v="4210427"/>
    <n v="4210427"/>
    <n v="4210427"/>
    <n v="2006"/>
    <n v="2006"/>
    <s v="2004-2013"/>
    <s v="F"/>
    <m/>
    <s v="Hotel"/>
    <m/>
    <s v="Hotel-Motel"/>
    <s v="Lodging"/>
    <s v="Lodging"/>
    <b v="0"/>
    <s v="Guest Room"/>
    <n v="71"/>
    <s v="Office"/>
    <n v="8"/>
    <s v="NA"/>
    <n v="0"/>
    <n v="21"/>
    <n v="0"/>
    <n v="0"/>
    <n v="67170"/>
    <n v="67170"/>
    <n v="0"/>
    <x v="2"/>
    <n v="100"/>
    <n v="0"/>
    <n v="8"/>
    <n v="100"/>
    <n v="8"/>
    <n v="0"/>
    <n v="0"/>
    <n v="4"/>
    <n v="1"/>
    <n v="133"/>
    <s v="S"/>
    <n v="0"/>
    <n v="4994"/>
    <n v="158"/>
    <s v="&lt; 6000 HDD"/>
    <n v="100"/>
    <n v="0"/>
    <n v="0"/>
    <s v="Yes"/>
    <n v="168"/>
    <n v="48.72"/>
    <n v="48.72"/>
    <n v="48.72"/>
    <n v="1"/>
    <n v="1"/>
    <n v="1"/>
    <s v="120-168 Hrs/Wk"/>
    <n v="52"/>
    <b v="1"/>
    <b v="1"/>
    <b v="0"/>
    <b v="0"/>
    <b v="0"/>
    <b v="0"/>
    <b v="0"/>
    <b v="0"/>
    <b v="0"/>
    <s v="NA"/>
    <s v="NA"/>
    <s v="NA"/>
    <s v="NA"/>
    <s v="Yes"/>
    <n v="1"/>
    <n v="20"/>
    <s v="Unknown"/>
    <s v="No"/>
    <s v="NA"/>
    <s v="NA"/>
    <s v="Unknown"/>
    <s v="No"/>
    <s v="NA"/>
    <s v="NA"/>
    <s v="No"/>
    <s v="No"/>
    <s v="NA"/>
    <s v="NA"/>
    <s v="No"/>
    <s v="No"/>
    <s v="NA"/>
    <s v="NA"/>
    <s v="No"/>
    <s v="No"/>
    <s v="NA"/>
    <s v="NA"/>
    <s v="No"/>
    <s v="No"/>
    <s v="NA"/>
    <s v="NA"/>
    <s v="No"/>
    <s v="No"/>
    <s v="NA"/>
    <s v="NA"/>
    <s v="No"/>
    <n v="566"/>
    <n v="566"/>
    <n v="10"/>
    <n v="22640"/>
    <n v="25"/>
    <n v="0"/>
    <n v="100"/>
    <n v="0"/>
    <n v="0"/>
    <n v="0"/>
    <n v="0"/>
    <n v="0"/>
    <n v="0"/>
    <n v="0"/>
    <n v="100"/>
    <n v="0"/>
    <n v="0"/>
    <n v="0"/>
    <n v="5660"/>
    <n v="0"/>
    <n v="100"/>
    <n v="0"/>
    <s v="P"/>
    <n v="0"/>
    <s v="Age of Building"/>
    <n v="0"/>
    <n v="0"/>
    <n v="0"/>
    <n v="100"/>
    <n v="0"/>
    <n v="0"/>
    <n v="0"/>
    <n v="100"/>
    <n v="0"/>
    <n v="21672.15"/>
    <n v="0"/>
    <n v="100"/>
    <n v="0"/>
    <n v="0"/>
    <b v="0"/>
    <n v="0"/>
    <n v="0"/>
    <n v="0"/>
    <n v="0"/>
    <n v="100"/>
    <n v="0.72382500000000005"/>
    <n v="0.72382500000000005"/>
    <s v="NA"/>
    <n v="4.7600000000000002E-4"/>
    <n v="1.8044000000000001E-2"/>
    <n v="48619.35"/>
    <s v="NA"/>
    <n v="32"/>
    <n v="1212"/>
    <n v="7.6693639999999998"/>
    <n v="10.45196"/>
    <s v="Y"/>
    <n v="80"/>
    <n v="0"/>
    <n v="0"/>
    <n v="0"/>
    <n v="8.1110140000000008"/>
    <n v="4.6951960000000001"/>
    <n v="15.0915"/>
    <n v="0"/>
    <n v="0"/>
    <n v="0"/>
    <n v="24.2576"/>
    <n v="26.876049999999999"/>
    <n v="25.107579999999999"/>
    <n v="0"/>
    <n v="0"/>
    <n v="0"/>
    <n v="0"/>
    <n v="0"/>
    <n v="0"/>
    <n v="20.473739999999999"/>
    <n v="51.54898"/>
    <n v="39.07058"/>
    <n v="47.157640000000001"/>
    <n v="16.879770000000001"/>
    <n v="20.730340000000002"/>
    <n v="0"/>
    <n v="0"/>
    <n v="0"/>
    <n v="0"/>
    <n v="0"/>
    <n v="0"/>
    <n v="100"/>
    <n v="100"/>
    <n v="100"/>
    <n v="14.57921"/>
    <n v="31.402999999999999"/>
    <n v="14.57921"/>
    <n v="85.420789999999997"/>
    <n v="68.596999999999994"/>
    <n v="85.420789999999997"/>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8.1110140000000008"/>
    <n v="4.6951960000000001"/>
    <n v="15.0915"/>
    <n v="14.553280000000001"/>
    <n v="15.319649999999999"/>
    <n v="15.063219999999999"/>
    <n v="0"/>
    <n v="0"/>
    <n v="0"/>
    <n v="77.335710000000006"/>
    <n v="79.985159999999993"/>
    <n v="69.845280000000002"/>
    <s v="NA"/>
    <s v="NA"/>
    <s v="NA"/>
    <s v="NA"/>
    <s v="NA"/>
    <s v="NA"/>
    <s v="NA"/>
    <s v="NA"/>
    <s v="NA"/>
    <s v="NA"/>
    <s v="NA"/>
    <s v="NA"/>
    <s v="NA"/>
    <s v="NA"/>
    <s v="NA"/>
    <b v="0"/>
    <n v="0"/>
    <b v="0"/>
    <n v="0"/>
    <b v="0"/>
    <n v="0"/>
    <b v="0"/>
    <n v="0"/>
    <b v="1"/>
    <n v="88.131429999999995"/>
    <b v="0"/>
    <n v="0"/>
    <b v="1"/>
    <n v="11.86857"/>
    <b v="0"/>
    <n v="0"/>
    <n v="47.524749999999997"/>
    <n v="12.307689999999999"/>
    <n v="53.787610000000001"/>
    <n v="0"/>
    <n v="0"/>
    <n v="0"/>
    <n v="0"/>
    <n v="0"/>
    <n v="0"/>
    <n v="52.475250000000003"/>
    <n v="87.692310000000006"/>
    <n v="46.212389999999999"/>
    <n v="0"/>
    <n v="0"/>
    <n v="0"/>
    <n v="0"/>
    <n v="0"/>
    <n v="0"/>
    <n v="0"/>
    <n v="0"/>
    <n v="0"/>
    <n v="34.653469999999999"/>
    <n v="46.153849999999998"/>
    <n v="23.720549999999999"/>
    <n v="0"/>
    <n v="0"/>
    <n v="0"/>
    <n v="47.524749999999997"/>
    <n v="12.307689999999999"/>
    <n v="53.787610000000001"/>
    <n v="17.82178"/>
    <n v="41.538460000000001"/>
    <n v="22.49183"/>
    <n v="0"/>
    <n v="0"/>
    <n v="0"/>
    <n v="0"/>
    <n v="0"/>
    <n v="0"/>
    <b v="0"/>
    <n v="0"/>
    <b v="0"/>
    <n v="0"/>
    <b v="0"/>
    <n v="0"/>
    <b v="1"/>
    <n v="52.475250000000003"/>
    <b v="0"/>
    <n v="0"/>
    <b v="1"/>
    <n v="47.524749999999997"/>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Heat Pump"/>
    <s v="Electricity"/>
    <s v="None"/>
    <s v="5-9 Years"/>
    <s v="Electric Resistance"/>
    <s v="Electricity"/>
    <s v="None"/>
    <s v="5-9 Years"/>
    <s v="NA"/>
    <s v="NA"/>
    <s v="NA"/>
    <s v="NA"/>
    <s v="NA"/>
    <s v="NA"/>
    <s v="NA"/>
    <s v="NA"/>
    <s v="DX - Air"/>
    <s v="5-9 Years"/>
    <s v="DX - Air"/>
    <s v="5-9 Years"/>
    <s v="NA"/>
    <s v="NA"/>
    <s v="NA"/>
    <s v="NA"/>
    <s v="NA"/>
    <s v="NA"/>
    <s v="NA"/>
    <b v="0"/>
    <b v="0"/>
    <b v="0"/>
    <b v="0"/>
    <b v="1"/>
    <b v="0"/>
    <b v="0"/>
    <b v="1"/>
    <b v="0"/>
    <b v="1"/>
    <b v="1"/>
    <n v="995"/>
    <n v="7"/>
    <n v="7"/>
    <n v="100"/>
    <n v="0"/>
    <n v="0"/>
    <n v="0"/>
    <n v="0"/>
    <n v="0"/>
    <n v="100"/>
    <n v="0"/>
    <s v="NA"/>
    <s v="NA"/>
    <s v="NA"/>
    <s v="NA"/>
    <s v="NA"/>
    <s v="NA"/>
    <s v="NA"/>
    <s v="NA"/>
    <s v="NA"/>
    <b v="0"/>
    <n v="0"/>
    <s v="NA"/>
    <s v="NA"/>
    <b v="1"/>
    <n v="78"/>
    <s v="T8"/>
    <b v="0"/>
    <n v="0"/>
    <s v="NA"/>
    <s v="NA"/>
    <n v="2"/>
    <n v="0"/>
    <n v="2"/>
    <n v="6"/>
    <n v="0"/>
    <n v="3"/>
    <n v="3"/>
    <b v="0"/>
    <b v="0"/>
    <b v="0"/>
    <b v="1"/>
    <b v="0"/>
    <b v="0"/>
    <n v="810"/>
    <s v="E"/>
    <s v="E"/>
    <s v="G"/>
    <s v="G"/>
    <s v="G"/>
    <s v="N"/>
    <s v="G"/>
    <s v="NA"/>
    <s v="NA"/>
    <s v="NA"/>
    <b v="1"/>
    <s v="C"/>
    <n v="100"/>
    <n v="0"/>
    <n v="5"/>
    <n v="104"/>
    <n v="70"/>
    <n v="7"/>
    <x v="0"/>
    <n v="0"/>
    <s v="N"/>
    <n v="0"/>
    <n v="0"/>
    <n v="0"/>
    <b v="1"/>
    <b v="0"/>
    <s v="Natural Gas"/>
    <b v="1"/>
    <b v="0"/>
    <s v="Natural Gas"/>
    <n v="0"/>
    <n v="0"/>
    <n v="0"/>
    <n v="0"/>
    <n v="0"/>
    <n v="107"/>
    <n v="0"/>
    <n v="0"/>
    <n v="0"/>
    <n v="0"/>
    <n v="9.7644780000000004"/>
    <n v="9.9644250000000003"/>
    <s v="actual"/>
    <n v="655880"/>
    <n v="669310.5"/>
    <n v="64580"/>
    <n v="50110.34"/>
    <n v="51570.91"/>
    <n v="46767.03"/>
    <n v="45492.35"/>
    <n v="49218.75"/>
    <n v="54140.63"/>
    <n v="57450"/>
    <n v="51750"/>
    <n v="53518.18"/>
    <n v="57545.45"/>
    <n v="73736.36"/>
    <n v="59778.99"/>
    <n v="52501.79"/>
    <n v="55479.62"/>
    <n v="50415.25"/>
    <n v="48600.72"/>
    <n v="49126.13"/>
    <n v="65775.47"/>
    <n v="70935.31"/>
    <n v="52388.98"/>
    <n v="50118.05"/>
    <n v="54360.56"/>
    <n v="59829.58"/>
    <n v="0.319739"/>
    <n v="0.31568299999999999"/>
    <s v="actual"/>
    <n v="21476.85"/>
    <n v="21204.44"/>
    <n v="2037.6990000000001"/>
    <n v="1760.913"/>
    <n v="1900.521"/>
    <n v="1607.152"/>
    <n v="1577.674"/>
    <n v="1629.355"/>
    <n v="1792.298"/>
    <n v="1762.2550000000001"/>
    <n v="1749.143"/>
    <n v="1826.7239999999999"/>
    <n v="1813.143"/>
    <n v="2019.9749999999999"/>
    <n v="1922.67"/>
    <n v="1716.133"/>
    <n v="1863.681"/>
    <n v="1758.6310000000001"/>
    <n v="1757.152"/>
    <n v="1655.92"/>
    <n v="1676.9960000000001"/>
    <n v="1674.914"/>
    <n v="1652.1030000000001"/>
    <n v="1790.117"/>
    <n v="1812.7629999999999"/>
    <n v="1923.364"/>
  </r>
  <r>
    <x v="566"/>
    <x v="2"/>
    <s v="core"/>
    <x v="9"/>
    <x v="1"/>
    <s v="All Sizes"/>
    <s v="urban"/>
    <n v="38"/>
    <n v="194.7627"/>
    <n v="4869069"/>
    <n v="4869069"/>
    <n v="779051"/>
    <n v="2006"/>
    <n v="2006"/>
    <s v="2004-2013"/>
    <s v="F"/>
    <m/>
    <s v="Warehouse, Distribution"/>
    <m/>
    <s v="Warehouse"/>
    <s v="Warehouse and Storage"/>
    <s v="Warehouse"/>
    <b v="0"/>
    <s v="Warehouse - High Bay"/>
    <n v="84"/>
    <s v="Office"/>
    <n v="16"/>
    <s v="NA"/>
    <n v="0"/>
    <n v="0"/>
    <n v="0"/>
    <n v="0"/>
    <n v="25000"/>
    <n v="25000"/>
    <n v="0"/>
    <x v="1"/>
    <n v="100"/>
    <n v="84"/>
    <n v="100"/>
    <n v="16"/>
    <n v="100"/>
    <n v="0"/>
    <n v="0"/>
    <n v="2"/>
    <n v="1"/>
    <n v="30"/>
    <s v="S"/>
    <n v="0"/>
    <n v="4991"/>
    <n v="153"/>
    <s v="&lt; 6000 HDD"/>
    <n v="100"/>
    <n v="0"/>
    <n v="0"/>
    <s v="No"/>
    <n v="80"/>
    <n v="80"/>
    <n v="80"/>
    <n v="80"/>
    <n v="0"/>
    <n v="0"/>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732"/>
    <n v="130"/>
    <n v="10"/>
    <n v="8620"/>
    <n v="5"/>
    <n v="0"/>
    <n v="100"/>
    <n v="0"/>
    <n v="0"/>
    <n v="0"/>
    <n v="0"/>
    <n v="0"/>
    <n v="0"/>
    <n v="100"/>
    <n v="0"/>
    <n v="0"/>
    <n v="0"/>
    <n v="0"/>
    <n v="431"/>
    <n v="0"/>
    <n v="100"/>
    <n v="0"/>
    <s v="P"/>
    <n v="0"/>
    <s v="Age of Building"/>
    <n v="100"/>
    <n v="0"/>
    <n v="0"/>
    <n v="0"/>
    <n v="100"/>
    <n v="0"/>
    <n v="0"/>
    <n v="0"/>
    <n v="0"/>
    <n v="25000"/>
    <n v="100"/>
    <n v="0"/>
    <n v="0"/>
    <n v="0"/>
    <b v="1"/>
    <n v="160"/>
    <n v="100"/>
    <n v="0"/>
    <n v="0"/>
    <n v="0"/>
    <n v="0.26984000000000002"/>
    <n v="0.26984000000000002"/>
    <s v="NA"/>
    <n v="0.12"/>
    <n v="7.0800000000000002E-2"/>
    <n v="6746"/>
    <s v="NA"/>
    <n v="3000"/>
    <n v="1770"/>
    <n v="14.97184"/>
    <n v="17.954940000000001"/>
    <s v="Y"/>
    <n v="100"/>
    <n v="100"/>
    <n v="100"/>
    <n v="100"/>
    <n v="0"/>
    <n v="0"/>
    <n v="0"/>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49.718350000000001"/>
    <n v="23.188410000000001"/>
    <n v="49.718350000000001"/>
    <n v="50.281649999999999"/>
    <n v="76.811589999999995"/>
    <n v="50.281649999999999"/>
    <n v="0"/>
    <n v="0"/>
    <n v="0"/>
    <n v="0"/>
    <n v="0"/>
    <n v="0"/>
    <n v="0"/>
    <n v="0"/>
    <n v="0"/>
    <n v="100"/>
    <n v="100"/>
    <n v="100"/>
    <n v="0"/>
    <n v="0"/>
    <n v="0"/>
    <n v="0"/>
    <n v="0"/>
    <n v="0"/>
    <n v="0"/>
    <n v="0"/>
    <n v="0"/>
    <n v="0"/>
    <n v="0"/>
    <n v="0"/>
    <b v="0"/>
    <n v="0"/>
    <b v="0"/>
    <n v="0"/>
    <b v="0"/>
    <n v="0"/>
    <b v="1"/>
    <n v="100"/>
    <b v="0"/>
    <n v="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5-9 Years"/>
    <s v="Furnace"/>
    <s v="Natural Gas"/>
    <s v="None"/>
    <s v="5-9 Years"/>
    <s v="NA"/>
    <s v="NA"/>
    <s v="NA"/>
    <s v="NA"/>
    <s v="NA"/>
    <s v="NA"/>
    <s v="NA"/>
    <s v="NA"/>
    <s v="DX - Air"/>
    <s v="5-9 Years"/>
    <s v="None"/>
    <s v="NA"/>
    <s v="NA"/>
    <s v="NA"/>
    <s v="NA"/>
    <s v="NA"/>
    <s v="NA"/>
    <s v="NA"/>
    <s v="NA"/>
    <b v="0"/>
    <b v="0"/>
    <b v="0"/>
    <b v="0"/>
    <b v="0"/>
    <b v="1"/>
    <b v="0"/>
    <b v="1"/>
    <b v="0"/>
    <b v="1"/>
    <b v="1"/>
    <n v="30.707999999999998"/>
    <n v="7"/>
    <n v="7"/>
    <n v="100"/>
    <n v="0"/>
    <n v="0"/>
    <n v="0"/>
    <n v="0"/>
    <n v="100"/>
    <n v="0"/>
    <n v="0"/>
    <n v="100"/>
    <n v="0"/>
    <n v="0"/>
    <s v="Unknown"/>
    <s v="No"/>
    <s v="None"/>
    <s v="Air-cooled"/>
    <s v="No"/>
    <s v="Shaded Pole"/>
    <b v="0"/>
    <n v="0"/>
    <s v="NA"/>
    <s v="NA"/>
    <b v="1"/>
    <n v="8000"/>
    <s v="OT"/>
    <b v="0"/>
    <n v="0"/>
    <s v="NA"/>
    <s v="NA"/>
    <n v="1"/>
    <n v="0"/>
    <n v="0"/>
    <n v="0"/>
    <n v="0"/>
    <n v="0"/>
    <n v="0"/>
    <b v="0"/>
    <b v="0"/>
    <b v="0"/>
    <b v="0"/>
    <b v="0"/>
    <b v="0"/>
    <n v="0"/>
    <s v="NA"/>
    <s v="NA"/>
    <s v="NA"/>
    <s v="NA"/>
    <s v="NA"/>
    <s v="NA"/>
    <s v="NA"/>
    <s v="NA"/>
    <s v="NA"/>
    <s v="NA"/>
    <s v="NA"/>
    <s v="NA"/>
    <s v="NA"/>
    <s v="NA"/>
    <s v="NA"/>
    <n v="0"/>
    <n v="0"/>
    <n v="0"/>
    <x v="1"/>
    <s v="NA"/>
    <s v="NA"/>
    <n v="0"/>
    <n v="0"/>
    <n v="0"/>
    <s v="NA"/>
    <s v="NA"/>
    <s v="NA"/>
    <s v="NA"/>
    <s v="NA"/>
    <s v="NA"/>
    <n v="0"/>
    <n v="12"/>
    <n v="3"/>
    <n v="4"/>
    <n v="14"/>
    <n v="0"/>
    <n v="0"/>
    <n v="3"/>
    <n v="0"/>
    <n v="0"/>
    <n v="13.718030000000001"/>
    <n v="16.220320000000001"/>
    <s v="actual"/>
    <n v="342950.7"/>
    <n v="405508"/>
    <n v="23741.58"/>
    <n v="21768.58"/>
    <n v="24958.85"/>
    <n v="26219.83"/>
    <n v="30222.67"/>
    <n v="30949.83"/>
    <n v="35200.089999999997"/>
    <n v="37274.58"/>
    <n v="33180.410000000003"/>
    <n v="28985.09"/>
    <n v="25610.5"/>
    <n v="24838.67"/>
    <n v="33732.28"/>
    <n v="30467.86"/>
    <n v="33732.28"/>
    <n v="32644.14"/>
    <n v="33841.26"/>
    <n v="33352.57"/>
    <n v="36947.449999999997"/>
    <n v="37110.93"/>
    <n v="33570.54"/>
    <n v="33732.28"/>
    <n v="32644.14"/>
    <n v="33732.28"/>
    <n v="4.0312000000000001E-2"/>
    <n v="5.6205999999999999E-2"/>
    <s v="actual"/>
    <n v="1007.807"/>
    <n v="1405.1489999999999"/>
    <n v="238.17"/>
    <n v="172.19970000000001"/>
    <n v="127.3767"/>
    <n v="71.03425"/>
    <n v="17.501439999999999"/>
    <n v="2.5198749999999999"/>
    <n v="0"/>
    <n v="0"/>
    <n v="4.9075860000000002"/>
    <n v="47.68235"/>
    <n v="128.10990000000001"/>
    <n v="198.30529999999999"/>
    <n v="219.31700000000001"/>
    <n v="176.52340000000001"/>
    <n v="168.07730000000001"/>
    <n v="127.5361"/>
    <n v="81.927139999999994"/>
    <n v="41.948950000000004"/>
    <n v="17.736799999999999"/>
    <n v="17.455269999999999"/>
    <n v="46.453530000000001"/>
    <n v="114.3038"/>
    <n v="173.7081"/>
    <n v="220.16159999999999"/>
  </r>
  <r>
    <x v="567"/>
    <x v="0"/>
    <s v="core"/>
    <x v="8"/>
    <x v="0"/>
    <s v="20,001-100,000"/>
    <s v="urban"/>
    <n v="2"/>
    <n v="173.8459"/>
    <n v="4172302"/>
    <n v="4172302"/>
    <n v="4172302"/>
    <n v="1965"/>
    <n v="1965"/>
    <s v="Pre-1980"/>
    <s v="F"/>
    <m/>
    <s v="Hardware"/>
    <m/>
    <s v="Dry Goods Retail"/>
    <s v="Mercantile - Retail"/>
    <s v="Small Box"/>
    <b v="0"/>
    <s v="Sales"/>
    <n v="100"/>
    <s v="NA"/>
    <n v="0"/>
    <s v="NA"/>
    <n v="0"/>
    <n v="0"/>
    <n v="0"/>
    <n v="0"/>
    <n v="24000"/>
    <n v="24000"/>
    <n v="0"/>
    <x v="1"/>
    <n v="100"/>
    <n v="0"/>
    <n v="100"/>
    <n v="100"/>
    <n v="100"/>
    <n v="0"/>
    <n v="0"/>
    <n v="1"/>
    <n v="0"/>
    <n v="50"/>
    <s v="S"/>
    <n v="0"/>
    <n v="4491"/>
    <n v="450"/>
    <s v="&lt; 6000 HDD"/>
    <n v="0"/>
    <n v="100"/>
    <n v="1"/>
    <s v="No"/>
    <n v="81"/>
    <n v="88"/>
    <n v="81"/>
    <n v="88"/>
    <n v="1"/>
    <n v="1"/>
    <n v="0"/>
    <s v="80-119 Hrs/Wk"/>
    <n v="52"/>
    <b v="1"/>
    <b v="1"/>
    <b v="0"/>
    <b v="0"/>
    <b v="0"/>
    <b v="0"/>
    <b v="0"/>
    <b v="0"/>
    <b v="0"/>
    <s v="NA"/>
    <s v="NA"/>
    <s v="NA"/>
    <s v="NA"/>
    <s v="No"/>
    <s v="NA"/>
    <s v="NA"/>
    <s v="No"/>
    <s v="No"/>
    <s v="NA"/>
    <s v="NA"/>
    <s v="No"/>
    <s v="No"/>
    <s v="NA"/>
    <s v="NA"/>
    <s v="No"/>
    <s v="No"/>
    <s v="NA"/>
    <s v="NA"/>
    <s v="No"/>
    <s v="No"/>
    <s v="NA"/>
    <s v="NA"/>
    <s v="No"/>
    <s v="No"/>
    <s v="NA"/>
    <s v="NA"/>
    <s v="No"/>
    <s v="Yes"/>
    <n v="6"/>
    <n v="100"/>
    <s v="No"/>
    <s v="Yes"/>
    <n v="6"/>
    <n v="100"/>
    <s v="No"/>
    <n v="680"/>
    <n v="0"/>
    <n v="16"/>
    <n v="10880"/>
    <n v="5"/>
    <n v="100"/>
    <n v="0"/>
    <n v="0"/>
    <n v="0"/>
    <n v="0"/>
    <n v="0"/>
    <n v="0"/>
    <n v="0"/>
    <n v="0"/>
    <n v="0"/>
    <n v="100"/>
    <n v="0"/>
    <n v="0"/>
    <n v="544"/>
    <n v="0"/>
    <n v="100"/>
    <n v="0"/>
    <s v="P"/>
    <n v="0"/>
    <s v="5-10 years"/>
    <n v="100"/>
    <n v="0"/>
    <n v="0"/>
    <n v="0"/>
    <n v="100"/>
    <n v="0"/>
    <n v="0"/>
    <n v="0"/>
    <n v="0"/>
    <n v="24000"/>
    <n v="100"/>
    <n v="0"/>
    <n v="0"/>
    <n v="0"/>
    <b v="0"/>
    <n v="0"/>
    <n v="100"/>
    <n v="0"/>
    <n v="0"/>
    <n v="0"/>
    <n v="1.1803779999999999"/>
    <n v="1.1803779999999999"/>
    <s v="NA"/>
    <n v="0"/>
    <n v="1.55E-2"/>
    <n v="28329.08"/>
    <s v="NA"/>
    <n v="0"/>
    <n v="372"/>
    <n v="11.47645"/>
    <n v="14.679489999999999"/>
    <s v="Y"/>
    <n v="10"/>
    <n v="0"/>
    <n v="0"/>
    <n v="0"/>
    <n v="98.280709999999999"/>
    <n v="98.561149999999998"/>
    <n v="98.280709999999999"/>
    <n v="1.71929"/>
    <n v="1.438849"/>
    <n v="1.71929"/>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100"/>
    <n v="100"/>
    <n v="100"/>
    <n v="0"/>
    <n v="0"/>
    <n v="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
    <s v="NA"/>
    <s v="NA"/>
    <n v="50"/>
    <n v="50"/>
    <s v="Electric Resistance"/>
    <s v="Electricity"/>
    <s v="None"/>
    <s v="NA"/>
    <s v="Furnace"/>
    <s v="Natural Gas"/>
    <s v="None"/>
    <s v="NA"/>
    <s v="NA"/>
    <s v="NA"/>
    <s v="NA"/>
    <s v="NA"/>
    <s v="NA"/>
    <s v="NA"/>
    <s v="NA"/>
    <s v="NA"/>
    <s v="DX - Air"/>
    <s v="NA"/>
    <s v="None"/>
    <s v="NA"/>
    <s v="NA"/>
    <s v="NA"/>
    <s v="NA"/>
    <s v="NA"/>
    <s v="NA"/>
    <s v="NA"/>
    <s v="NA"/>
    <b v="0"/>
    <b v="0"/>
    <b v="0"/>
    <b v="0"/>
    <b v="1"/>
    <b v="0"/>
    <b v="0"/>
    <b v="0"/>
    <b v="0"/>
    <b v="1"/>
    <b v="1"/>
    <n v="15.353999999999999"/>
    <n v="1"/>
    <n v="1"/>
    <n v="100"/>
    <n v="0"/>
    <n v="0"/>
    <n v="0"/>
    <n v="0"/>
    <n v="100"/>
    <n v="0"/>
    <n v="0"/>
    <s v="NA"/>
    <s v="NA"/>
    <s v="NA"/>
    <s v="NA"/>
    <s v="NA"/>
    <s v="NA"/>
    <s v="NA"/>
    <s v="NA"/>
    <s v="NA"/>
    <s v="NA"/>
    <s v="NA"/>
    <s v="NA"/>
    <s v="NA"/>
    <s v="NA"/>
    <s v="NA"/>
    <s v="NA"/>
    <s v="NA"/>
    <s v="NA"/>
    <s v="NA"/>
    <s v="NA"/>
    <n v="0"/>
    <n v="0"/>
    <n v="4"/>
    <n v="1"/>
    <n v="0"/>
    <n v="0"/>
    <n v="0"/>
    <b v="0"/>
    <b v="0"/>
    <b v="0"/>
    <b v="0"/>
    <b v="0"/>
    <b v="0"/>
    <n v="0"/>
    <s v="NA"/>
    <s v="NA"/>
    <s v="NA"/>
    <s v="NA"/>
    <s v="NA"/>
    <s v="NA"/>
    <s v="NA"/>
    <n v="0"/>
    <n v="0"/>
    <n v="0"/>
    <s v="NA"/>
    <s v="NA"/>
    <s v="NA"/>
    <s v="NA"/>
    <s v="NA"/>
    <n v="0"/>
    <n v="0"/>
    <n v="0"/>
    <x v="1"/>
    <s v="NA"/>
    <s v="NA"/>
    <n v="0"/>
    <n v="0"/>
    <n v="0"/>
    <s v="NA"/>
    <s v="NA"/>
    <s v="NA"/>
    <s v="NA"/>
    <s v="NA"/>
    <s v="NA"/>
    <n v="0"/>
    <n v="4"/>
    <n v="0"/>
    <n v="0"/>
    <n v="3"/>
    <n v="6"/>
    <n v="0"/>
    <n v="0"/>
    <n v="0"/>
    <n v="0"/>
    <n v="9.6217059999999996"/>
    <n v="11.08919"/>
    <s v="actual"/>
    <n v="230920.9"/>
    <n v="266140.59999999998"/>
    <n v="18520.240000000002"/>
    <n v="16503.38"/>
    <n v="17522.96"/>
    <n v="16802.759999999998"/>
    <n v="18560"/>
    <n v="20201.38"/>
    <n v="23594.75"/>
    <n v="22513.87"/>
    <n v="20266"/>
    <n v="18454"/>
    <n v="18901.03"/>
    <n v="19080.580000000002"/>
    <n v="18793.490000000002"/>
    <n v="16974.77"/>
    <n v="18793.490000000002"/>
    <n v="18187.25"/>
    <n v="20587.990000000002"/>
    <n v="23171.97"/>
    <n v="33049.78"/>
    <n v="33947.03"/>
    <n v="26561.57"/>
    <n v="19092.57"/>
    <n v="18187.25"/>
    <n v="18793.490000000002"/>
    <n v="9.4935000000000005E-2"/>
    <n v="0.137654"/>
    <s v="actual"/>
    <n v="2278.4450000000002"/>
    <n v="3303.7069999999999"/>
    <n v="594.17949999999996"/>
    <n v="387.82760000000002"/>
    <n v="215.93100000000001"/>
    <n v="90.058189999999996"/>
    <n v="35.769399999999997"/>
    <n v="9.6112850000000005"/>
    <n v="7.0438869999999998"/>
    <n v="7.3379310000000002"/>
    <n v="7.1448280000000004"/>
    <n v="18.784199999999998"/>
    <n v="345.35480000000001"/>
    <n v="559.40179999999998"/>
    <n v="570.11199999999997"/>
    <n v="443.58390000000003"/>
    <n v="389.88299999999998"/>
    <n v="285.42380000000003"/>
    <n v="175.8152"/>
    <n v="76.505350000000007"/>
    <n v="30.89639"/>
    <n v="22.068850000000001"/>
    <n v="73.562839999999994"/>
    <n v="236.8723"/>
    <n v="431.07819999999998"/>
    <n v="567.90509999999995"/>
  </r>
  <r>
    <x v="568"/>
    <x v="0"/>
    <s v="core"/>
    <x v="8"/>
    <x v="0"/>
    <s v="20,001-100,000"/>
    <s v="urban"/>
    <n v="2"/>
    <n v="173.8459"/>
    <n v="4969385"/>
    <n v="4969385"/>
    <n v="1639897"/>
    <n v="1976"/>
    <n v="1976"/>
    <s v="Pre-1980"/>
    <s v="F"/>
    <m/>
    <s v="Auto/boat Dealer/ Showrm"/>
    <m/>
    <s v="Dry Goods Retail"/>
    <s v="Mercantile - Retail"/>
    <s v="High End"/>
    <b v="0"/>
    <s v="Storage - Low Bay"/>
    <n v="35"/>
    <s v="Warehouse - High Bay"/>
    <n v="32"/>
    <s v="Office"/>
    <n v="17"/>
    <n v="0"/>
    <n v="0"/>
    <n v="0"/>
    <n v="28585"/>
    <n v="28585"/>
    <n v="0"/>
    <x v="1"/>
    <n v="100"/>
    <n v="0"/>
    <n v="33"/>
    <n v="33"/>
    <n v="100"/>
    <n v="0"/>
    <n v="0"/>
    <n v="2"/>
    <n v="0"/>
    <n v="12"/>
    <s v="S"/>
    <n v="0"/>
    <n v="4300"/>
    <n v="393"/>
    <s v="&lt; 6000 HDD"/>
    <n v="100"/>
    <n v="0"/>
    <n v="0"/>
    <s v="Yes"/>
    <n v="79.715000000000003"/>
    <n v="81.209000000000003"/>
    <n v="18.149999999999999"/>
    <n v="81.144999999999996"/>
    <n v="0.67"/>
    <n v="0.32"/>
    <n v="0"/>
    <s v="80-119 Hrs/Wk"/>
    <n v="52"/>
    <b v="1"/>
    <b v="1"/>
    <b v="0"/>
    <b v="0"/>
    <b v="0"/>
    <b v="0"/>
    <b v="0"/>
    <b v="0"/>
    <b v="0"/>
    <s v="NA"/>
    <s v="NA"/>
    <s v="NA"/>
    <s v="NA"/>
    <s v="Yes"/>
    <n v="7"/>
    <n v="100"/>
    <s v="No"/>
    <s v="Yes"/>
    <n v="7"/>
    <n v="100"/>
    <s v="No"/>
    <s v="No"/>
    <s v="NA"/>
    <s v="NA"/>
    <s v="No"/>
    <s v="No"/>
    <s v="NA"/>
    <s v="NA"/>
    <s v="No"/>
    <s v="No"/>
    <s v="NA"/>
    <s v="NA"/>
    <s v="No"/>
    <s v="No"/>
    <s v="NA"/>
    <s v="NA"/>
    <s v="No"/>
    <s v="No"/>
    <s v="NA"/>
    <s v="NA"/>
    <s v="No"/>
    <s v="No"/>
    <s v="NA"/>
    <s v="NA"/>
    <s v="No"/>
    <n v="620"/>
    <n v="420"/>
    <n v="8"/>
    <n v="8320"/>
    <n v="15"/>
    <n v="0"/>
    <n v="100"/>
    <n v="0"/>
    <n v="0"/>
    <n v="0"/>
    <n v="0"/>
    <n v="0"/>
    <n v="0"/>
    <n v="0"/>
    <n v="0"/>
    <n v="100"/>
    <n v="0"/>
    <n v="0"/>
    <n v="1248"/>
    <n v="100"/>
    <n v="0"/>
    <n v="0"/>
    <s v="P"/>
    <n v="0"/>
    <s v="Age of Building"/>
    <n v="100"/>
    <n v="0"/>
    <n v="0"/>
    <n v="0"/>
    <n v="100"/>
    <n v="0"/>
    <n v="0"/>
    <n v="0"/>
    <n v="0"/>
    <n v="21000"/>
    <n v="100"/>
    <n v="0"/>
    <n v="0"/>
    <n v="0"/>
    <b v="0"/>
    <n v="0"/>
    <n v="100"/>
    <n v="0"/>
    <n v="0"/>
    <n v="0"/>
    <n v="0.79318599999999995"/>
    <n v="0.79318599999999995"/>
    <s v="NA"/>
    <n v="0"/>
    <n v="8.8250999999999996E-2"/>
    <n v="22673.21"/>
    <s v="NA"/>
    <n v="0"/>
    <n v="2522.6669999999999"/>
    <n v="9.2789900000000003"/>
    <n v="9.9608349999999994"/>
    <s v="Y"/>
    <s v="NA"/>
    <n v="0"/>
    <n v="0"/>
    <n v="0"/>
    <n v="91.73321"/>
    <n v="93.581810000000004"/>
    <n v="97.915229999999994"/>
    <n v="0"/>
    <n v="0"/>
    <n v="0"/>
    <n v="0"/>
    <n v="0"/>
    <n v="0"/>
    <n v="0"/>
    <n v="0"/>
    <n v="0"/>
    <n v="0"/>
    <n v="0"/>
    <n v="0"/>
    <n v="0"/>
    <n v="0"/>
    <n v="0"/>
    <n v="8.2667870000000008"/>
    <n v="6.4181910000000002"/>
    <n v="2.0847669999999998"/>
    <n v="0"/>
    <n v="0"/>
    <n v="0"/>
    <n v="0"/>
    <n v="0"/>
    <n v="0"/>
    <n v="100"/>
    <n v="100"/>
    <n v="100"/>
    <s v="NA"/>
    <s v="NA"/>
    <s v="NA"/>
    <s v="NA"/>
    <s v="NA"/>
    <s v="NA"/>
    <n v="0"/>
    <n v="0"/>
    <n v="0"/>
    <n v="100"/>
    <n v="100"/>
    <n v="100"/>
    <n v="0"/>
    <n v="0"/>
    <n v="0"/>
    <n v="0"/>
    <n v="0"/>
    <n v="0"/>
    <n v="0"/>
    <n v="0"/>
    <n v="0"/>
    <n v="0"/>
    <n v="0"/>
    <n v="0"/>
    <s v="NA"/>
    <s v="NA"/>
    <s v="NA"/>
    <s v="NA"/>
    <s v="NA"/>
    <s v="NA"/>
    <n v="44.361750000000001"/>
    <n v="63.302520000000001"/>
    <n v="44.361750000000001"/>
    <n v="42.898409999999998"/>
    <n v="31.594529999999999"/>
    <n v="42.898409999999998"/>
    <n v="0"/>
    <n v="0"/>
    <n v="0"/>
    <n v="12.739839999999999"/>
    <n v="5.1029530000000003"/>
    <n v="12.739839999999999"/>
    <s v="NA"/>
    <s v="NA"/>
    <s v="NA"/>
    <s v="NA"/>
    <s v="NA"/>
    <s v="NA"/>
    <s v="NA"/>
    <s v="NA"/>
    <s v="NA"/>
    <s v="NA"/>
    <s v="NA"/>
    <s v="NA"/>
    <n v="0"/>
    <n v="0"/>
    <n v="0"/>
    <n v="91.73321"/>
    <n v="93.581810000000004"/>
    <n v="97.915229999999994"/>
    <n v="0"/>
    <n v="0"/>
    <n v="0"/>
    <n v="0"/>
    <n v="0"/>
    <n v="0"/>
    <n v="8.2667870000000008"/>
    <n v="6.4181910000000002"/>
    <n v="2.0847669999999998"/>
    <s v="NA"/>
    <s v="NA"/>
    <s v="NA"/>
    <s v="NA"/>
    <s v="NA"/>
    <s v="NA"/>
    <s v="NA"/>
    <s v="NA"/>
    <s v="NA"/>
    <s v="NA"/>
    <s v="NA"/>
    <s v="NA"/>
    <s v="NA"/>
    <s v="NA"/>
    <s v="NA"/>
    <b v="0"/>
    <n v="0"/>
    <b v="0"/>
    <n v="0"/>
    <b v="0"/>
    <n v="0"/>
    <b v="0"/>
    <n v="0"/>
    <b v="1"/>
    <n v="100"/>
    <b v="0"/>
    <n v="0"/>
    <b v="0"/>
    <n v="0"/>
    <b v="0"/>
    <n v="0"/>
    <n v="100"/>
    <n v="53.333329999999997"/>
    <n v="100"/>
    <n v="0"/>
    <n v="46.666670000000003"/>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1"/>
    <n v="89"/>
    <s v="Boiler"/>
    <s v="Natural Gas"/>
    <s v="Natural Gas"/>
    <s v="20+ Years"/>
    <s v="Furnace"/>
    <s v="Natural Gas"/>
    <s v="None"/>
    <s v="20+ Years"/>
    <n v="1"/>
    <s v="Natural Gas"/>
    <n v="2324"/>
    <n v="35"/>
    <n v="35"/>
    <s v="SH"/>
    <s v="N"/>
    <s v="N"/>
    <s v="DX - Air"/>
    <s v="20+ Years"/>
    <s v="None"/>
    <s v="NA"/>
    <s v="NA"/>
    <s v="NA"/>
    <s v="NA"/>
    <s v="NA"/>
    <s v="NA"/>
    <s v="NA"/>
    <s v="NA"/>
    <b v="0"/>
    <b v="0"/>
    <b v="0"/>
    <b v="0"/>
    <b v="0"/>
    <b v="1"/>
    <b v="0"/>
    <b v="0"/>
    <b v="0"/>
    <b v="1"/>
    <b v="1"/>
    <n v="61.415999999999997"/>
    <n v="10"/>
    <n v="10"/>
    <n v="100"/>
    <n v="0"/>
    <n v="0"/>
    <n v="0"/>
    <n v="0"/>
    <n v="0"/>
    <n v="100"/>
    <n v="0"/>
    <s v="NA"/>
    <s v="NA"/>
    <s v="NA"/>
    <s v="NA"/>
    <s v="NA"/>
    <s v="NA"/>
    <s v="NA"/>
    <s v="NA"/>
    <s v="NA"/>
    <s v="NA"/>
    <s v="NA"/>
    <s v="NA"/>
    <s v="NA"/>
    <s v="NA"/>
    <s v="NA"/>
    <s v="NA"/>
    <s v="NA"/>
    <s v="NA"/>
    <s v="NA"/>
    <s v="NA"/>
    <n v="2"/>
    <n v="0"/>
    <n v="0"/>
    <n v="0"/>
    <n v="0"/>
    <n v="0"/>
    <n v="0"/>
    <b v="0"/>
    <b v="0"/>
    <b v="0"/>
    <b v="0"/>
    <b v="0"/>
    <b v="0"/>
    <n v="0"/>
    <s v="NA"/>
    <s v="NA"/>
    <s v="NA"/>
    <s v="NA"/>
    <s v="NA"/>
    <s v="NA"/>
    <s v="NA"/>
    <n v="0"/>
    <n v="0"/>
    <n v="0"/>
    <s v="NA"/>
    <s v="NA"/>
    <s v="NA"/>
    <s v="NA"/>
    <s v="NA"/>
    <n v="0"/>
    <n v="0"/>
    <n v="0"/>
    <x v="1"/>
    <s v="NA"/>
    <s v="NA"/>
    <n v="0"/>
    <n v="0"/>
    <n v="0"/>
    <s v="NA"/>
    <s v="NA"/>
    <s v="NA"/>
    <s v="NA"/>
    <s v="NA"/>
    <s v="NA"/>
    <n v="0"/>
    <n v="50"/>
    <n v="0"/>
    <n v="0"/>
    <n v="25"/>
    <n v="3"/>
    <n v="0"/>
    <n v="1"/>
    <n v="0"/>
    <n v="30"/>
    <n v="13.058149999999999"/>
    <n v="13.04571"/>
    <s v="actual"/>
    <n v="373267.3"/>
    <n v="372911.5"/>
    <n v="30520.38"/>
    <n v="28811.03"/>
    <n v="31166.18"/>
    <n v="29829.68"/>
    <n v="30650.67"/>
    <n v="29509.33"/>
    <n v="32800"/>
    <n v="34160"/>
    <n v="31878.62"/>
    <n v="32678.62"/>
    <n v="30338.240000000002"/>
    <n v="30924.52"/>
    <n v="31254.17"/>
    <n v="28167.66"/>
    <n v="31104.400000000001"/>
    <n v="30015.7"/>
    <n v="31189.919999999998"/>
    <n v="30654.1"/>
    <n v="33363.89"/>
    <n v="33523.01"/>
    <n v="31253.38"/>
    <n v="31006.58"/>
    <n v="30131.49"/>
    <n v="31247.24"/>
    <n v="1.135731"/>
    <n v="1.087593"/>
    <s v="actual"/>
    <n v="32464.880000000001"/>
    <n v="31088.84"/>
    <n v="4573.0609999999997"/>
    <n v="3963.5709999999999"/>
    <n v="4115.3599999999997"/>
    <n v="2896.7240000000002"/>
    <n v="1810.6569999999999"/>
    <n v="645.71979999999996"/>
    <n v="66.967740000000006"/>
    <n v="0"/>
    <n v="1508.2070000000001"/>
    <n v="3542.1680000000001"/>
    <n v="4463.1580000000004"/>
    <n v="4879.29"/>
    <n v="4978.5619999999999"/>
    <n v="3941.2139999999999"/>
    <n v="3634.6410000000001"/>
    <n v="2751.7040000000002"/>
    <n v="1848.9680000000001"/>
    <n v="1003.362"/>
    <n v="567.26480000000004"/>
    <n v="536.15549999999996"/>
    <n v="910.03440000000001"/>
    <n v="2209.835"/>
    <n v="3790.7550000000001"/>
    <n v="4916.3429999999998"/>
  </r>
  <r>
    <x v="569"/>
    <x v="2"/>
    <s v="core"/>
    <x v="4"/>
    <x v="0"/>
    <s v="100,001+"/>
    <s v="urban"/>
    <n v="71"/>
    <n v="14.48049"/>
    <n v="1515383"/>
    <n v="1469922"/>
    <n v="318230.5"/>
    <n v="2003"/>
    <n v="2003"/>
    <s v="1981-2003"/>
    <s v="F"/>
    <m/>
    <s v="Arena"/>
    <m/>
    <s v="Other"/>
    <s v="Public Assembly"/>
    <s v="Other"/>
    <b v="0"/>
    <s v="Assembly / Recreation"/>
    <n v="76"/>
    <s v="Other"/>
    <n v="7"/>
    <s v="Kitchen"/>
    <n v="3"/>
    <n v="12"/>
    <n v="0"/>
    <n v="0"/>
    <n v="104650"/>
    <n v="104650"/>
    <n v="0"/>
    <x v="3"/>
    <n v="97"/>
    <n v="0"/>
    <n v="2.0618560000000001"/>
    <n v="21"/>
    <n v="9.5238099999999992"/>
    <n v="0"/>
    <n v="3"/>
    <n v="1"/>
    <n v="0"/>
    <n v="200"/>
    <s v="M"/>
    <n v="10"/>
    <s v="NA"/>
    <s v="NA"/>
    <s v="NA"/>
    <n v="0"/>
    <n v="100"/>
    <n v="1"/>
    <s v="No"/>
    <n v="32.76"/>
    <n v="39.799999999999997"/>
    <n v="0.8"/>
    <n v="32.76"/>
    <n v="0.98"/>
    <n v="0.98"/>
    <n v="0"/>
    <s v="&lt; 40 Hrs/Wk"/>
    <n v="8.8800000000000008"/>
    <b v="1"/>
    <b v="0"/>
    <b v="0"/>
    <b v="0"/>
    <b v="0"/>
    <b v="0"/>
    <b v="0"/>
    <b v="0"/>
    <b v="0"/>
    <s v="NA"/>
    <s v="NA"/>
    <s v="NA"/>
    <s v="NA"/>
    <s v="No"/>
    <s v="NA"/>
    <s v="NA"/>
    <s v="No"/>
    <s v="No"/>
    <s v="NA"/>
    <s v="NA"/>
    <s v="No"/>
    <s v="No"/>
    <s v="NA"/>
    <s v="NA"/>
    <s v="No"/>
    <s v="No"/>
    <s v="NA"/>
    <s v="NA"/>
    <s v="No"/>
    <s v="No"/>
    <s v="NA"/>
    <s v="NA"/>
    <s v="No"/>
    <s v="No"/>
    <s v="NA"/>
    <s v="NA"/>
    <s v="No"/>
    <s v="No"/>
    <s v="NA"/>
    <s v="NA"/>
    <s v="No"/>
    <s v="No"/>
    <s v="NA"/>
    <s v="NA"/>
    <s v="No"/>
    <n v="4000"/>
    <n v="0"/>
    <n v="9"/>
    <n v="36000"/>
    <n v="10"/>
    <n v="0"/>
    <n v="0"/>
    <n v="100"/>
    <n v="0"/>
    <n v="0"/>
    <n v="0"/>
    <n v="0"/>
    <n v="0"/>
    <n v="0"/>
    <n v="0"/>
    <n v="100"/>
    <n v="0"/>
    <n v="0"/>
    <n v="3600"/>
    <n v="100"/>
    <n v="0"/>
    <n v="0"/>
    <s v="P"/>
    <n v="0"/>
    <s v="Age of Building"/>
    <n v="100"/>
    <n v="0"/>
    <n v="0"/>
    <n v="0"/>
    <n v="100"/>
    <n v="0"/>
    <n v="0"/>
    <n v="0"/>
    <n v="0"/>
    <n v="100250"/>
    <n v="100"/>
    <n v="0"/>
    <n v="0"/>
    <n v="0"/>
    <b v="0"/>
    <n v="0"/>
    <n v="100"/>
    <n v="0"/>
    <n v="0"/>
    <n v="0"/>
    <n v="0.40901100000000001"/>
    <n v="0.40901100000000001"/>
    <s v="NA"/>
    <n v="1.0893E-2"/>
    <n v="0.15568699999999999"/>
    <n v="42803"/>
    <s v="NA"/>
    <n v="1140"/>
    <n v="16292.68"/>
    <n v="12.66785"/>
    <n v="13.41173"/>
    <s v="Y"/>
    <n v="2"/>
    <n v="0"/>
    <n v="0"/>
    <n v="0"/>
    <n v="28.79006"/>
    <n v="54.982410000000002"/>
    <n v="33.198810000000002"/>
    <n v="0"/>
    <n v="0"/>
    <n v="0"/>
    <n v="0.28024900000000003"/>
    <n v="2.712942"/>
    <n v="0.17977299999999999"/>
    <n v="0"/>
    <n v="0"/>
    <n v="0"/>
    <n v="60.007440000000003"/>
    <n v="29.490970000000001"/>
    <n v="63.645710000000001"/>
    <n v="0"/>
    <n v="0"/>
    <n v="0"/>
    <n v="10.92225"/>
    <n v="12.81368"/>
    <n v="2.9756999999999998"/>
    <n v="0"/>
    <n v="0"/>
    <n v="0"/>
    <n v="3.3983810000000001"/>
    <n v="1.956809"/>
    <n v="3.3983810000000001"/>
    <n v="96.601619999999997"/>
    <n v="98.043189999999996"/>
    <n v="96.601619999999997"/>
    <n v="100"/>
    <n v="100"/>
    <n v="100"/>
    <n v="0"/>
    <n v="0"/>
    <n v="0"/>
    <n v="0"/>
    <n v="0"/>
    <n v="0"/>
    <n v="74.723200000000006"/>
    <n v="49.401899999999998"/>
    <n v="74.723200000000006"/>
    <n v="0"/>
    <n v="0"/>
    <n v="0"/>
    <n v="0"/>
    <n v="0"/>
    <n v="0"/>
    <n v="25.276800000000001"/>
    <n v="50.598100000000002"/>
    <n v="25.276800000000001"/>
    <n v="0"/>
    <n v="0"/>
    <n v="0"/>
    <n v="0"/>
    <n v="0"/>
    <n v="0"/>
    <n v="100"/>
    <n v="100"/>
    <n v="100"/>
    <n v="1.639454"/>
    <n v="3.8226490000000002"/>
    <n v="1.639454"/>
    <n v="90.203490000000002"/>
    <n v="91.59263"/>
    <n v="90.203490000000002"/>
    <n v="0"/>
    <n v="0"/>
    <n v="0"/>
    <n v="8.1570579999999993"/>
    <n v="4.5847170000000004"/>
    <n v="8.1570579999999993"/>
    <s v="NA"/>
    <s v="NA"/>
    <s v="NA"/>
    <s v="NA"/>
    <s v="NA"/>
    <s v="NA"/>
    <s v="NA"/>
    <s v="NA"/>
    <s v="NA"/>
    <s v="NA"/>
    <s v="NA"/>
    <s v="NA"/>
    <n v="16.601400000000002"/>
    <n v="5.2908390000000001"/>
    <n v="17.607939999999999"/>
    <n v="28.79006"/>
    <n v="54.982410000000002"/>
    <n v="33.198810000000002"/>
    <n v="0.28024900000000003"/>
    <n v="2.712942"/>
    <n v="0.17977299999999999"/>
    <n v="21.79035"/>
    <n v="10.033849999999999"/>
    <n v="23.111509999999999"/>
    <n v="32.537939999999999"/>
    <n v="26.979949999999999"/>
    <n v="25.901959999999999"/>
    <n v="0"/>
    <n v="0"/>
    <n v="0"/>
    <n v="0"/>
    <n v="0"/>
    <n v="0"/>
    <n v="0"/>
    <n v="0"/>
    <n v="0"/>
    <n v="100"/>
    <n v="100"/>
    <n v="100"/>
    <n v="0"/>
    <n v="0"/>
    <n v="0"/>
    <b v="0"/>
    <n v="0"/>
    <b v="0"/>
    <n v="0"/>
    <b v="0"/>
    <n v="0"/>
    <b v="0"/>
    <n v="0"/>
    <b v="1"/>
    <n v="97.051490000000001"/>
    <b v="0"/>
    <n v="0"/>
    <b v="1"/>
    <n v="2.948515"/>
    <b v="0"/>
    <n v="0"/>
    <n v="63.249250000000004"/>
    <n v="50.289020000000001"/>
    <n v="66.462860000000006"/>
    <n v="2.9303629999999998"/>
    <n v="8.0924859999999992"/>
    <n v="3.1554880000000001"/>
    <n v="0"/>
    <n v="0"/>
    <n v="0"/>
    <n v="33.82038"/>
    <n v="41.618499999999997"/>
    <n v="30.38166"/>
    <n v="0"/>
    <n v="0"/>
    <n v="0"/>
    <n v="0"/>
    <n v="0"/>
    <n v="0"/>
    <n v="0"/>
    <n v="0"/>
    <n v="0"/>
    <n v="15.28293"/>
    <n v="58.959539999999997"/>
    <n v="9.9533129999999996"/>
    <n v="0"/>
    <n v="0"/>
    <n v="0"/>
    <n v="83.244010000000003"/>
    <n v="38.728319999999997"/>
    <n v="89.639229999999998"/>
    <n v="0"/>
    <n v="0"/>
    <n v="0"/>
    <n v="1.4730540000000001"/>
    <n v="2.3121390000000002"/>
    <n v="0.40745199999999998"/>
    <n v="0"/>
    <n v="0"/>
    <n v="0"/>
    <b v="0"/>
    <n v="0"/>
    <b v="0"/>
    <n v="0"/>
    <b v="1"/>
    <n v="62.312849999999997"/>
    <b v="1"/>
    <n v="36.214100000000002"/>
    <b v="0"/>
    <n v="0"/>
    <b v="1"/>
    <n v="1.4730540000000001"/>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7"/>
    <n v="0"/>
    <s v="Heat Pump"/>
    <s v="Electricity"/>
    <s v="None"/>
    <s v="10-19 Years"/>
    <s v="Heat Pump"/>
    <s v="Electricity"/>
    <s v="None"/>
    <s v="10-19 Years"/>
    <s v="NA"/>
    <s v="NA"/>
    <s v="NA"/>
    <s v="NA"/>
    <s v="NA"/>
    <s v="NA"/>
    <s v="NA"/>
    <s v="NA"/>
    <s v="DX - Air"/>
    <s v="10-19 Years"/>
    <s v="DX - Air"/>
    <s v="10-19 Years"/>
    <s v="NA"/>
    <s v="NA"/>
    <s v="NA"/>
    <s v="NA"/>
    <s v="NA"/>
    <s v="NA"/>
    <s v="NA"/>
    <b v="0"/>
    <b v="0"/>
    <b v="0"/>
    <b v="0"/>
    <b v="1"/>
    <b v="0"/>
    <b v="0"/>
    <b v="0"/>
    <b v="0"/>
    <b v="0"/>
    <b v="1"/>
    <n v="1002.388"/>
    <n v="9.5"/>
    <n v="10"/>
    <n v="100"/>
    <n v="0"/>
    <n v="0"/>
    <n v="0"/>
    <n v="0"/>
    <n v="100"/>
    <n v="0"/>
    <n v="0"/>
    <s v="NA"/>
    <s v="NA"/>
    <s v="NA"/>
    <s v="NA"/>
    <s v="NA"/>
    <s v="NA"/>
    <s v="NA"/>
    <s v="NA"/>
    <s v="NA"/>
    <b v="1"/>
    <n v="25"/>
    <n v="100"/>
    <s v="T12"/>
    <b v="1"/>
    <n v="280"/>
    <s v="INC"/>
    <b v="0"/>
    <n v="0"/>
    <s v="NA"/>
    <s v="NA"/>
    <n v="1"/>
    <n v="0"/>
    <n v="18"/>
    <n v="5"/>
    <n v="16"/>
    <n v="30"/>
    <n v="4"/>
    <b v="1"/>
    <b v="0"/>
    <b v="0"/>
    <b v="0"/>
    <b v="0"/>
    <b v="0"/>
    <n v="0"/>
    <s v="E"/>
    <s v="E"/>
    <s v="E"/>
    <s v="E"/>
    <s v="N"/>
    <s v="E"/>
    <s v="E"/>
    <s v="NA"/>
    <s v="NA"/>
    <s v="NA"/>
    <s v="NA"/>
    <s v="NA"/>
    <s v="NA"/>
    <s v="NA"/>
    <s v="NA"/>
    <n v="0"/>
    <n v="0"/>
    <n v="0"/>
    <x v="1"/>
    <s v="NA"/>
    <s v="NA"/>
    <n v="0"/>
    <n v="0"/>
    <n v="0"/>
    <s v="NA"/>
    <s v="NA"/>
    <s v="NA"/>
    <s v="NA"/>
    <s v="NA"/>
    <s v="NA"/>
    <n v="0"/>
    <n v="9"/>
    <n v="0"/>
    <n v="2"/>
    <n v="4"/>
    <n v="7"/>
    <n v="0"/>
    <n v="0"/>
    <n v="0"/>
    <n v="0"/>
    <n v="6.0354450000000002"/>
    <n v="0"/>
    <s v="actual"/>
    <n v="631609.30000000005"/>
    <n v="0"/>
    <n v="46559.55"/>
    <n v="38836.26"/>
    <n v="38855.919999999998"/>
    <n v="34167.46"/>
    <n v="39075.51"/>
    <n v="53874.38"/>
    <n v="75125.289999999994"/>
    <n v="85310"/>
    <n v="73122.73"/>
    <n v="55595.839999999997"/>
    <n v="43394.76"/>
    <n v="47691.63"/>
    <s v="NA"/>
    <s v="NA"/>
    <s v="NA"/>
    <s v="NA"/>
    <s v="NA"/>
    <s v="NA"/>
    <s v="NA"/>
    <s v="NA"/>
    <s v="NA"/>
    <s v="NA"/>
    <s v="NA"/>
    <s v="NA"/>
    <s v="NA"/>
    <s v="NA"/>
    <s v="no gas"/>
    <s v="NA"/>
    <s v="NA"/>
    <s v="NA"/>
    <s v="NA"/>
    <s v="NA"/>
    <s v="NA"/>
    <s v="NA"/>
    <s v="NA"/>
    <s v="NA"/>
    <s v="NA"/>
    <s v="NA"/>
    <s v="NA"/>
    <s v="NA"/>
    <s v="NA"/>
    <s v="NA"/>
    <s v="NA"/>
    <s v="NA"/>
    <s v="NA"/>
    <s v="NA"/>
    <s v="NA"/>
    <s v="NA"/>
    <s v="NA"/>
    <s v="NA"/>
    <s v="NA"/>
    <s v="NA"/>
    <s v="NA"/>
  </r>
  <r>
    <x v="570"/>
    <x v="0"/>
    <s v="core"/>
    <x v="5"/>
    <x v="1"/>
    <s v="All Sizes"/>
    <s v="urban"/>
    <n v="34"/>
    <n v="160.36789999999999"/>
    <n v="850431.1"/>
    <n v="850431.1"/>
    <n v="850431.1"/>
    <n v="2005"/>
    <n v="2005"/>
    <s v="2004-2013"/>
    <s v="F"/>
    <m/>
    <s v="Sit Down Restaurant"/>
    <m/>
    <s v="Restaurant"/>
    <s v="Food Service"/>
    <s v="Restaurant"/>
    <b v="0"/>
    <s v="Dining"/>
    <n v="60"/>
    <s v="Kitchen"/>
    <n v="40"/>
    <s v="NA"/>
    <n v="0"/>
    <n v="0"/>
    <n v="0"/>
    <n v="0"/>
    <n v="5303"/>
    <n v="5303"/>
    <n v="0"/>
    <x v="0"/>
    <n v="100"/>
    <n v="0"/>
    <n v="100"/>
    <n v="100"/>
    <n v="100"/>
    <n v="0"/>
    <n v="0"/>
    <n v="1"/>
    <n v="0"/>
    <n v="60"/>
    <s v="S"/>
    <n v="0"/>
    <n v="4723"/>
    <n v="287"/>
    <s v="&lt; 6000 HDD"/>
    <n v="100"/>
    <n v="0"/>
    <n v="0"/>
    <s v="No"/>
    <n v="106.8"/>
    <n v="106.8"/>
    <n v="106.8"/>
    <n v="106.8"/>
    <n v="1"/>
    <n v="1"/>
    <n v="0"/>
    <s v="80-119 Hrs/Wk"/>
    <n v="52"/>
    <b v="1"/>
    <b v="1"/>
    <b v="0"/>
    <b v="0"/>
    <b v="0"/>
    <b v="0"/>
    <b v="0"/>
    <b v="0"/>
    <b v="0"/>
    <s v="NA"/>
    <s v="NA"/>
    <s v="NA"/>
    <s v="NA"/>
    <s v="No"/>
    <s v="NA"/>
    <s v="NA"/>
    <s v="Unknown"/>
    <s v="No"/>
    <s v="NA"/>
    <s v="NA"/>
    <s v="Unknown"/>
    <s v="No"/>
    <s v="NA"/>
    <s v="NA"/>
    <s v="Unknown"/>
    <s v="No"/>
    <s v="NA"/>
    <s v="NA"/>
    <s v="No"/>
    <s v="No"/>
    <s v="NA"/>
    <s v="NA"/>
    <s v="No"/>
    <s v="No"/>
    <s v="NA"/>
    <s v="NA"/>
    <s v="No"/>
    <s v="No"/>
    <s v="NA"/>
    <s v="NA"/>
    <s v="No"/>
    <s v="No"/>
    <s v="NA"/>
    <s v="NA"/>
    <s v="No"/>
    <n v="300"/>
    <n v="0"/>
    <n v="9"/>
    <n v="2700"/>
    <n v="30"/>
    <n v="0"/>
    <n v="0"/>
    <n v="100"/>
    <n v="0"/>
    <n v="0"/>
    <n v="0"/>
    <n v="0"/>
    <n v="0"/>
    <n v="100"/>
    <n v="0"/>
    <n v="0"/>
    <n v="0"/>
    <n v="0"/>
    <n v="810"/>
    <n v="0"/>
    <n v="100"/>
    <n v="0"/>
    <s v="P"/>
    <n v="0"/>
    <s v="Age of Building"/>
    <n v="100"/>
    <n v="0"/>
    <n v="0"/>
    <n v="0"/>
    <n v="100"/>
    <n v="0"/>
    <n v="0"/>
    <n v="0"/>
    <n v="0"/>
    <n v="5303"/>
    <n v="100"/>
    <n v="0"/>
    <n v="0"/>
    <n v="0"/>
    <b v="0"/>
    <n v="0"/>
    <n v="100"/>
    <n v="0"/>
    <n v="0"/>
    <n v="0"/>
    <n v="1.068149"/>
    <n v="1.068149"/>
    <s v="NA"/>
    <n v="3.4508999999999998E-2"/>
    <n v="1.0323290000000001"/>
    <n v="5664.393"/>
    <s v="NA"/>
    <n v="183"/>
    <n v="5474.4430000000002"/>
    <n v="8.5038309999999999"/>
    <n v="9"/>
    <s v="Y"/>
    <n v="100"/>
    <n v="0"/>
    <n v="0"/>
    <n v="0"/>
    <n v="27.533169999999998"/>
    <n v="11.913309999999999"/>
    <n v="51.622480000000003"/>
    <n v="0"/>
    <n v="0"/>
    <n v="0"/>
    <n v="20.718419999999998"/>
    <n v="19.39902"/>
    <n v="21.609220000000001"/>
    <n v="0"/>
    <n v="0"/>
    <n v="0"/>
    <n v="0"/>
    <n v="0"/>
    <n v="0"/>
    <n v="2.597953"/>
    <n v="21.779019999999999"/>
    <n v="4.9958489999999998"/>
    <n v="49.150460000000002"/>
    <n v="46.908659999999998"/>
    <n v="21.772449999999999"/>
    <n v="0"/>
    <n v="0"/>
    <n v="0"/>
    <n v="0"/>
    <n v="0"/>
    <n v="0"/>
    <n v="100"/>
    <n v="100"/>
    <n v="100"/>
    <n v="100"/>
    <n v="100"/>
    <n v="100"/>
    <n v="0"/>
    <n v="0"/>
    <n v="0"/>
    <n v="0"/>
    <n v="0"/>
    <n v="0"/>
    <n v="100"/>
    <n v="100"/>
    <n v="100"/>
    <n v="0"/>
    <n v="0"/>
    <n v="0"/>
    <n v="0"/>
    <n v="0"/>
    <n v="0"/>
    <n v="0"/>
    <n v="0"/>
    <n v="0"/>
    <n v="0"/>
    <n v="0"/>
    <n v="0"/>
    <s v="NA"/>
    <s v="NA"/>
    <s v="NA"/>
    <s v="NA"/>
    <s v="NA"/>
    <s v="NA"/>
    <n v="0"/>
    <n v="0"/>
    <n v="0"/>
    <n v="4.0155440000000002"/>
    <n v="7.1428570000000002"/>
    <n v="4.0155440000000002"/>
    <n v="0"/>
    <n v="0"/>
    <n v="0"/>
    <n v="95.984459999999999"/>
    <n v="92.857140000000001"/>
    <n v="95.984459999999999"/>
    <s v="NA"/>
    <s v="NA"/>
    <s v="NA"/>
    <s v="NA"/>
    <s v="NA"/>
    <s v="NA"/>
    <s v="NA"/>
    <s v="NA"/>
    <s v="NA"/>
    <s v="NA"/>
    <s v="NA"/>
    <s v="NA"/>
    <n v="0"/>
    <n v="0"/>
    <n v="0"/>
    <n v="27.533169999999998"/>
    <n v="11.913309999999999"/>
    <n v="51.622480000000003"/>
    <n v="51.076349999999998"/>
    <n v="50.312460000000002"/>
    <n v="23.78115"/>
    <n v="0"/>
    <n v="0"/>
    <n v="0"/>
    <n v="21.39048"/>
    <n v="37.774230000000003"/>
    <n v="24.59637"/>
    <s v="NA"/>
    <s v="NA"/>
    <s v="NA"/>
    <s v="NA"/>
    <s v="NA"/>
    <s v="NA"/>
    <s v="NA"/>
    <s v="NA"/>
    <s v="NA"/>
    <s v="NA"/>
    <s v="NA"/>
    <s v="NA"/>
    <s v="NA"/>
    <s v="NA"/>
    <s v="NA"/>
    <b v="0"/>
    <n v="0"/>
    <b v="0"/>
    <n v="0"/>
    <b v="0"/>
    <n v="0"/>
    <b v="0"/>
    <n v="0"/>
    <b v="1"/>
    <n v="99.297849999999997"/>
    <b v="0"/>
    <n v="0"/>
    <b v="1"/>
    <n v="0.70214900000000002"/>
    <b v="0"/>
    <n v="0"/>
    <n v="22.194040000000001"/>
    <n v="79.629630000000006"/>
    <n v="14.84043"/>
    <n v="75.833160000000007"/>
    <n v="12.962960000000001"/>
    <n v="83.840419999999995"/>
    <n v="0"/>
    <n v="0"/>
    <n v="0"/>
    <n v="1.972804"/>
    <n v="7.4074070000000001"/>
    <n v="1.3191489999999999"/>
    <n v="0"/>
    <n v="0"/>
    <n v="0"/>
    <n v="0"/>
    <n v="0"/>
    <n v="0"/>
    <n v="0"/>
    <n v="0"/>
    <n v="0"/>
    <n v="24.166840000000001"/>
    <n v="87.037040000000005"/>
    <n v="16.159579999999998"/>
    <n v="0"/>
    <n v="0"/>
    <n v="0"/>
    <n v="75.833160000000007"/>
    <n v="12.962960000000001"/>
    <n v="83.840419999999995"/>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0"/>
    <b v="1"/>
    <b v="1"/>
    <n v="199"/>
    <n v="1"/>
    <n v="1"/>
    <n v="100"/>
    <n v="0"/>
    <n v="0"/>
    <n v="0"/>
    <n v="0"/>
    <n v="0"/>
    <n v="100"/>
    <n v="0"/>
    <s v="NA"/>
    <s v="NA"/>
    <s v="NA"/>
    <s v="NA"/>
    <s v="NA"/>
    <s v="NA"/>
    <s v="NA"/>
    <s v="NA"/>
    <s v="NA"/>
    <b v="1"/>
    <n v="25"/>
    <n v="100"/>
    <s v="NA"/>
    <b v="1"/>
    <n v="224"/>
    <s v="CFL"/>
    <b v="0"/>
    <n v="0"/>
    <s v="NA"/>
    <s v="NA"/>
    <n v="0"/>
    <n v="0"/>
    <n v="0"/>
    <n v="1"/>
    <n v="1"/>
    <n v="2"/>
    <n v="0"/>
    <b v="0"/>
    <b v="0"/>
    <b v="0"/>
    <b v="1"/>
    <b v="0"/>
    <b v="0"/>
    <n v="2000"/>
    <s v="E"/>
    <s v="E"/>
    <s v="G"/>
    <s v="G"/>
    <s v="N"/>
    <s v="G"/>
    <s v="G"/>
    <n v="0"/>
    <n v="1"/>
    <n v="0"/>
    <s v="NA"/>
    <s v="NA"/>
    <s v="NA"/>
    <s v="NA"/>
    <s v="NA"/>
    <n v="0"/>
    <n v="0"/>
    <n v="0"/>
    <x v="1"/>
    <s v="NA"/>
    <s v="NA"/>
    <n v="0"/>
    <n v="0"/>
    <n v="0"/>
    <s v="NA"/>
    <s v="NA"/>
    <s v="NA"/>
    <s v="NA"/>
    <s v="NA"/>
    <s v="NA"/>
    <n v="5"/>
    <n v="1"/>
    <n v="1"/>
    <n v="0"/>
    <n v="1"/>
    <n v="1"/>
    <n v="0"/>
    <n v="0"/>
    <n v="0"/>
    <n v="0"/>
    <n v="91.614720000000005"/>
    <n v="96.883660000000006"/>
    <s v="actual"/>
    <n v="485832.8"/>
    <n v="513774"/>
    <n v="36799.160000000003"/>
    <n v="33310.339999999997"/>
    <n v="37509.449999999997"/>
    <n v="38487.1"/>
    <n v="41433.33"/>
    <n v="42666.67"/>
    <n v="47800"/>
    <n v="49600"/>
    <n v="44337.93"/>
    <n v="39944.83"/>
    <n v="36408.15"/>
    <n v="37535.870000000003"/>
    <n v="42104.52"/>
    <n v="38029.89"/>
    <n v="42104.52"/>
    <n v="40746.31"/>
    <n v="42481.4"/>
    <n v="42567.88"/>
    <n v="48385.8"/>
    <n v="48637.05"/>
    <n v="43698.51"/>
    <n v="42167.33"/>
    <n v="40746.31"/>
    <n v="42104.52"/>
    <n v="2.8999899999999998"/>
    <n v="2.8837790000000001"/>
    <s v="actual"/>
    <n v="15378.65"/>
    <n v="15292.68"/>
    <n v="1627.172"/>
    <n v="1374.694"/>
    <n v="1386.5260000000001"/>
    <n v="1201.1590000000001"/>
    <n v="1185.386"/>
    <n v="1086.288"/>
    <n v="1099.258"/>
    <n v="1084.6489999999999"/>
    <n v="1078.9359999999999"/>
    <n v="1217.345"/>
    <n v="1447.586"/>
    <n v="1589.6469999999999"/>
    <n v="1552.402"/>
    <n v="1344.9570000000001"/>
    <n v="1411.405"/>
    <n v="1286.4870000000001"/>
    <n v="1215.087"/>
    <n v="1083.423"/>
    <n v="1059.248"/>
    <n v="1054.5250000000001"/>
    <n v="1076.6769999999999"/>
    <n v="1267.0340000000001"/>
    <n v="1395.1020000000001"/>
    <n v="1546.3309999999999"/>
  </r>
  <r>
    <x v="571"/>
    <x v="2"/>
    <s v="core"/>
    <x v="10"/>
    <x v="1"/>
    <s v="50,001+"/>
    <s v="urban"/>
    <n v="46"/>
    <n v="16.381550000000001"/>
    <n v="1274861"/>
    <n v="1274861"/>
    <n v="407955.5"/>
    <n v="2004"/>
    <n v="2004"/>
    <s v="2004-2013"/>
    <s v="F"/>
    <m/>
    <s v="Retirement Home"/>
    <m/>
    <s v="Hotel-Motel"/>
    <s v="Lodging"/>
    <s v="Lodging"/>
    <b v="1"/>
    <s v="Guest Room"/>
    <n v="68"/>
    <s v="Office"/>
    <n v="1"/>
    <s v="Other"/>
    <n v="0"/>
    <n v="31"/>
    <n v="0"/>
    <n v="0"/>
    <n v="77823"/>
    <n v="77823"/>
    <n v="0"/>
    <x v="2"/>
    <n v="100"/>
    <n v="0"/>
    <n v="0"/>
    <n v="32"/>
    <n v="0"/>
    <n v="0"/>
    <n v="0"/>
    <n v="4"/>
    <n v="0"/>
    <n v="47"/>
    <s v="S"/>
    <n v="0"/>
    <n v="4615"/>
    <n v="192"/>
    <s v="&lt; 6000 HDD"/>
    <n v="77"/>
    <n v="23"/>
    <n v="2"/>
    <s v="No"/>
    <n v="130.24"/>
    <n v="16"/>
    <n v="38.4"/>
    <n v="16"/>
    <n v="0.68"/>
    <n v="0.68"/>
    <n v="0.68"/>
    <s v="120-168 Hrs/Wk"/>
    <n v="52"/>
    <b v="1"/>
    <b v="1"/>
    <b v="0"/>
    <b v="0"/>
    <b v="0"/>
    <b v="0"/>
    <b v="0"/>
    <b v="0"/>
    <b v="0"/>
    <s v="NA"/>
    <s v="NA"/>
    <s v="NA"/>
    <s v="NA"/>
    <s v="Yes"/>
    <n v="1"/>
    <n v="70"/>
    <s v="No"/>
    <s v="Yes"/>
    <n v="1"/>
    <n v="20"/>
    <s v="No"/>
    <s v="No"/>
    <s v="NA"/>
    <s v="NA"/>
    <s v="No"/>
    <s v="No"/>
    <s v="NA"/>
    <s v="NA"/>
    <s v="No"/>
    <s v="No"/>
    <s v="NA"/>
    <s v="NA"/>
    <s v="No"/>
    <s v="No"/>
    <s v="NA"/>
    <s v="NA"/>
    <s v="No"/>
    <s v="No"/>
    <s v="NA"/>
    <s v="NA"/>
    <s v="No"/>
    <s v="No"/>
    <s v="NA"/>
    <s v="NA"/>
    <s v="No"/>
    <n v="848"/>
    <n v="848"/>
    <n v="8"/>
    <n v="27136"/>
    <n v="30"/>
    <n v="0"/>
    <n v="100"/>
    <n v="0"/>
    <n v="0"/>
    <n v="0"/>
    <n v="0"/>
    <n v="0"/>
    <n v="0"/>
    <n v="0"/>
    <n v="100"/>
    <n v="0"/>
    <n v="0"/>
    <n v="0"/>
    <n v="8140.8"/>
    <n v="0"/>
    <n v="100"/>
    <n v="0"/>
    <s v="P"/>
    <n v="50"/>
    <s v="Age of Building"/>
    <n v="100"/>
    <n v="0"/>
    <n v="0"/>
    <n v="0"/>
    <n v="0"/>
    <n v="0"/>
    <n v="0"/>
    <n v="100"/>
    <n v="0"/>
    <n v="22262.22"/>
    <n v="0"/>
    <n v="100"/>
    <n v="0"/>
    <n v="0"/>
    <b v="0"/>
    <n v="0"/>
    <n v="100"/>
    <n v="0"/>
    <n v="0"/>
    <n v="0"/>
    <n v="0.58894100000000005"/>
    <n v="0.58894100000000005"/>
    <s v="NA"/>
    <n v="0"/>
    <n v="7.0429999999999998E-3"/>
    <n v="45833.13"/>
    <s v="NA"/>
    <n v="0"/>
    <n v="548.07550000000003"/>
    <n v="7.4348989999999997"/>
    <n v="8"/>
    <s v="Y"/>
    <n v="10"/>
    <n v="0"/>
    <n v="0"/>
    <n v="0"/>
    <n v="48.535789999999999"/>
    <n v="29.918880000000001"/>
    <n v="65.29692"/>
    <n v="0"/>
    <n v="0"/>
    <n v="0"/>
    <n v="42.609189999999998"/>
    <n v="61.602640000000001"/>
    <n v="31.888480000000001"/>
    <n v="0"/>
    <n v="0"/>
    <n v="0"/>
    <n v="0"/>
    <n v="0"/>
    <n v="0"/>
    <n v="0"/>
    <n v="0"/>
    <n v="0"/>
    <n v="8.8550219999999999"/>
    <n v="8.4784790000000001"/>
    <n v="2.8146040000000001"/>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48.535789999999999"/>
    <n v="29.918880000000001"/>
    <n v="65.29692"/>
    <n v="0"/>
    <n v="0"/>
    <n v="0"/>
    <n v="0"/>
    <n v="0"/>
    <n v="0"/>
    <n v="51.464210000000001"/>
    <n v="70.081119999999999"/>
    <n v="34.7030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73.291989999999998"/>
    <n v="26.708010000000002"/>
    <s v="Electric Resistance"/>
    <s v="Electricity"/>
    <s v="None"/>
    <s v="5-9 Years"/>
    <s v="Furnace"/>
    <s v="Natural Gas"/>
    <s v="None"/>
    <s v="5-9 Years"/>
    <s v="NA"/>
    <s v="NA"/>
    <s v="NA"/>
    <s v="NA"/>
    <s v="NA"/>
    <s v="NA"/>
    <s v="NA"/>
    <s v="NA"/>
    <s v="DX - Air"/>
    <s v="5-9 Years"/>
    <s v="DX - Air"/>
    <s v="5-9 Years"/>
    <s v="NA"/>
    <s v="NA"/>
    <s v="NA"/>
    <s v="NA"/>
    <s v="NA"/>
    <s v="NA"/>
    <s v="NA"/>
    <b v="0"/>
    <b v="0"/>
    <b v="0"/>
    <b v="0"/>
    <b v="0"/>
    <b v="1"/>
    <b v="0"/>
    <b v="0"/>
    <b v="0"/>
    <b v="0"/>
    <b v="0"/>
    <n v="597"/>
    <n v="9"/>
    <n v="9"/>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1"/>
    <s v="S"/>
    <n v="100"/>
    <n v="4"/>
    <n v="0"/>
    <n v="78"/>
    <n v="100"/>
    <n v="100"/>
    <x v="0"/>
    <n v="0"/>
    <s v="N"/>
    <n v="0"/>
    <n v="0"/>
    <n v="0"/>
    <b v="0"/>
    <b v="0"/>
    <s v="None"/>
    <b v="0"/>
    <b v="0"/>
    <s v="None"/>
    <n v="0"/>
    <n v="0"/>
    <n v="0"/>
    <n v="0"/>
    <n v="0"/>
    <n v="80"/>
    <n v="0"/>
    <n v="0"/>
    <n v="0"/>
    <n v="0"/>
    <n v="2.1288640000000001"/>
    <n v="2.1145580000000002"/>
    <s v="actual"/>
    <n v="165674.6"/>
    <n v="164561.20000000001"/>
    <n v="14661"/>
    <n v="13012.28"/>
    <n v="13863.45"/>
    <n v="13083.28"/>
    <n v="13250.52"/>
    <n v="12677.15"/>
    <n v="14501.85"/>
    <n v="14002.15"/>
    <n v="13402.3"/>
    <n v="14198.53"/>
    <n v="13783.83"/>
    <n v="15238.23"/>
    <n v="14837.43"/>
    <n v="13189.72"/>
    <n v="14303.4"/>
    <n v="13444.54"/>
    <n v="13395.3"/>
    <n v="12710.89"/>
    <n v="13590.67"/>
    <n v="13753.34"/>
    <n v="12905.93"/>
    <n v="13649.62"/>
    <n v="13923.54"/>
    <n v="14856.85"/>
    <n v="8.6937E-2"/>
    <n v="8.8569999999999996E-2"/>
    <s v="actual"/>
    <n v="6765.7049999999999"/>
    <n v="6892.7730000000001"/>
    <n v="717.78980000000001"/>
    <n v="647.78330000000005"/>
    <n v="662.68600000000004"/>
    <n v="585.37929999999994"/>
    <n v="565.45579999999995"/>
    <n v="488.03070000000002"/>
    <n v="430.02679999999998"/>
    <n v="410.81290000000001"/>
    <n v="423.03769999999997"/>
    <n v="539.81489999999997"/>
    <n v="572.85749999999996"/>
    <n v="722.03030000000001"/>
    <n v="718.40769999999998"/>
    <n v="623.05759999999998"/>
    <n v="653.2998"/>
    <n v="583.76710000000003"/>
    <n v="535.71109999999999"/>
    <n v="468.54590000000002"/>
    <n v="451.26819999999998"/>
    <n v="450.47899999999998"/>
    <n v="471.70269999999999"/>
    <n v="573.59209999999996"/>
    <n v="642.16679999999997"/>
    <n v="720.77520000000004"/>
  </r>
  <r>
    <x v="572"/>
    <x v="2"/>
    <s v="core"/>
    <x v="4"/>
    <x v="1"/>
    <s v="&lt;20,001"/>
    <s v="urban"/>
    <n v="72"/>
    <n v="335.47109999999998"/>
    <n v="1845091"/>
    <n v="1845091"/>
    <n v="1845091"/>
    <n v="2007"/>
    <n v="2007"/>
    <s v="2004-2013"/>
    <s v="F"/>
    <m/>
    <s v="Gym, Exercise"/>
    <m/>
    <s v="Other"/>
    <s v="Public Assembly"/>
    <s v="Other"/>
    <b v="0"/>
    <s v="Assembly / Recreation"/>
    <n v="100"/>
    <s v="NA"/>
    <n v="0"/>
    <s v="NA"/>
    <n v="0"/>
    <n v="0"/>
    <n v="0"/>
    <n v="0"/>
    <n v="5500"/>
    <n v="5500"/>
    <n v="0"/>
    <x v="0"/>
    <n v="100"/>
    <n v="0"/>
    <n v="0"/>
    <n v="100"/>
    <n v="0"/>
    <n v="0"/>
    <n v="0"/>
    <n v="1"/>
    <n v="0"/>
    <n v="0"/>
    <s v="S"/>
    <n v="0"/>
    <n v="4401"/>
    <n v="397"/>
    <s v="&lt; 6000 HDD"/>
    <n v="0"/>
    <n v="100"/>
    <n v="1"/>
    <s v="No"/>
    <n v="168"/>
    <n v="168"/>
    <n v="168"/>
    <n v="168"/>
    <n v="1"/>
    <n v="1"/>
    <n v="1"/>
    <s v="120-168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288"/>
    <n v="0"/>
    <n v="11"/>
    <n v="3168"/>
    <n v="40"/>
    <n v="100"/>
    <n v="0"/>
    <n v="0"/>
    <n v="0"/>
    <n v="0"/>
    <n v="0"/>
    <n v="0"/>
    <n v="0"/>
    <n v="100"/>
    <n v="0"/>
    <n v="0"/>
    <n v="0"/>
    <n v="0"/>
    <n v="1267.2"/>
    <n v="0"/>
    <n v="100"/>
    <n v="0"/>
    <s v="S"/>
    <n v="5"/>
    <s v="Age of Building"/>
    <n v="100"/>
    <n v="0"/>
    <n v="0"/>
    <n v="0"/>
    <n v="100"/>
    <n v="0"/>
    <n v="0"/>
    <n v="0"/>
    <n v="0"/>
    <n v="5500"/>
    <n v="100"/>
    <n v="0"/>
    <n v="0"/>
    <n v="0"/>
    <b v="0"/>
    <n v="0"/>
    <n v="100"/>
    <n v="0"/>
    <n v="0"/>
    <n v="0"/>
    <n v="1.6419999999999999"/>
    <n v="1.6419999999999999"/>
    <s v="NA"/>
    <n v="0"/>
    <n v="5.8545E-2"/>
    <n v="9031"/>
    <s v="NA"/>
    <n v="0"/>
    <n v="322"/>
    <n v="10.95659"/>
    <n v="10.95881"/>
    <s v="Y"/>
    <n v="25"/>
    <n v="0"/>
    <n v="0"/>
    <n v="0"/>
    <n v="99.889269999999996"/>
    <n v="98.148150000000001"/>
    <n v="99.886430000000004"/>
    <n v="0"/>
    <n v="0"/>
    <n v="0"/>
    <n v="0"/>
    <n v="0"/>
    <n v="0"/>
    <n v="0"/>
    <n v="0"/>
    <n v="0"/>
    <n v="0"/>
    <n v="0"/>
    <n v="0"/>
    <n v="0.11073"/>
    <n v="1.8518520000000001"/>
    <n v="0.113566"/>
    <n v="0"/>
    <n v="0"/>
    <n v="0"/>
    <n v="0"/>
    <n v="0"/>
    <n v="0"/>
    <n v="0"/>
    <n v="0"/>
    <n v="0"/>
    <n v="100"/>
    <n v="100"/>
    <n v="100"/>
    <s v="NA"/>
    <s v="NA"/>
    <s v="NA"/>
    <s v="NA"/>
    <s v="NA"/>
    <s v="NA"/>
    <s v="NA"/>
    <s v="NA"/>
    <s v="NA"/>
    <s v="NA"/>
    <s v="NA"/>
    <s v="NA"/>
    <s v="NA"/>
    <s v="NA"/>
    <s v="NA"/>
    <s v="NA"/>
    <s v="NA"/>
    <s v="NA"/>
    <s v="NA"/>
    <s v="NA"/>
    <s v="NA"/>
    <s v="NA"/>
    <s v="NA"/>
    <s v="NA"/>
    <s v="NA"/>
    <s v="NA"/>
    <s v="NA"/>
    <s v="NA"/>
    <s v="NA"/>
    <s v="NA"/>
    <n v="0"/>
    <n v="0"/>
    <n v="0"/>
    <n v="18.556699999999999"/>
    <n v="25.471699999999998"/>
    <n v="18.556699999999999"/>
    <n v="81.443299999999994"/>
    <n v="74.528300000000002"/>
    <n v="81.443299999999994"/>
    <n v="0"/>
    <n v="0"/>
    <n v="0"/>
    <s v="NA"/>
    <s v="NA"/>
    <s v="NA"/>
    <s v="NA"/>
    <s v="NA"/>
    <s v="NA"/>
    <s v="NA"/>
    <s v="NA"/>
    <s v="NA"/>
    <s v="NA"/>
    <s v="NA"/>
    <s v="NA"/>
    <n v="0"/>
    <n v="0"/>
    <n v="0"/>
    <n v="99.889269999999996"/>
    <n v="98.148150000000001"/>
    <n v="99.886430000000004"/>
    <n v="0"/>
    <n v="0"/>
    <n v="0"/>
    <n v="0"/>
    <n v="0"/>
    <n v="0"/>
    <n v="0.11073"/>
    <n v="1.8518520000000001"/>
    <n v="0.113566"/>
    <s v="NA"/>
    <s v="NA"/>
    <s v="NA"/>
    <s v="NA"/>
    <s v="NA"/>
    <s v="NA"/>
    <s v="NA"/>
    <s v="NA"/>
    <s v="NA"/>
    <s v="NA"/>
    <s v="NA"/>
    <s v="NA"/>
    <s v="NA"/>
    <s v="NA"/>
    <s v="NA"/>
    <b v="0"/>
    <n v="0"/>
    <b v="0"/>
    <n v="0"/>
    <b v="0"/>
    <n v="0"/>
    <b v="0"/>
    <n v="0"/>
    <b v="1"/>
    <n v="99.889269999999996"/>
    <b v="0"/>
    <n v="0"/>
    <b v="1"/>
    <n v="0.11073"/>
    <b v="0"/>
    <n v="0"/>
    <n v="0"/>
    <n v="0"/>
    <n v="0"/>
    <n v="0"/>
    <n v="0"/>
    <n v="0"/>
    <n v="0"/>
    <n v="0"/>
    <n v="0"/>
    <n v="100"/>
    <n v="100"/>
    <n v="100"/>
    <n v="0"/>
    <n v="0"/>
    <n v="0"/>
    <n v="0"/>
    <n v="0"/>
    <n v="0"/>
    <n v="0"/>
    <n v="0"/>
    <n v="0"/>
    <n v="100"/>
    <n v="100"/>
    <n v="10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66.666669999999996"/>
    <s v="Furnace"/>
    <s v="Natural Gas"/>
    <s v="None"/>
    <s v="5-9 Years"/>
    <s v="Unknown"/>
    <s v="None"/>
    <s v="None"/>
    <s v="5-9 Years"/>
    <s v="NA"/>
    <s v="NA"/>
    <s v="NA"/>
    <s v="NA"/>
    <s v="NA"/>
    <s v="NA"/>
    <s v="NA"/>
    <s v="NA"/>
    <s v="DX - Air"/>
    <s v="5-9 Years"/>
    <s v="None"/>
    <s v="NA"/>
    <s v="NA"/>
    <s v="NA"/>
    <s v="NA"/>
    <s v="NA"/>
    <s v="NA"/>
    <s v="NA"/>
    <s v="NA"/>
    <b v="0"/>
    <b v="0"/>
    <b v="0"/>
    <b v="0"/>
    <b v="1"/>
    <b v="0"/>
    <b v="0"/>
    <b v="0"/>
    <b v="0"/>
    <b v="0"/>
    <b v="0"/>
    <n v="52.681649999999998"/>
    <n v="7"/>
    <n v="7"/>
    <n v="100"/>
    <n v="0"/>
    <n v="0"/>
    <n v="0"/>
    <n v="0"/>
    <n v="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0"/>
    <n v="0"/>
    <n v="0"/>
    <n v="0"/>
    <n v="5"/>
    <n v="0"/>
    <n v="0"/>
    <n v="0"/>
    <n v="0"/>
    <n v="20.34403"/>
    <n v="22.871179999999999"/>
    <s v="actual"/>
    <n v="111892.2"/>
    <n v="125791.5"/>
    <n v="7947.0150000000003"/>
    <n v="7355.8620000000001"/>
    <n v="8442.0380000000005"/>
    <n v="8627.2729999999992"/>
    <n v="10351.379999999999"/>
    <n v="10420.44"/>
    <n v="13358.18"/>
    <n v="11993.13"/>
    <n v="9796.875"/>
    <n v="8655.1720000000005"/>
    <n v="7413.6509999999998"/>
    <n v="7531.1760000000004"/>
    <n v="10121.39"/>
    <n v="9141.8960000000006"/>
    <n v="10121.39"/>
    <n v="9794.8889999999992"/>
    <n v="10321.5"/>
    <n v="10612.01"/>
    <n v="12322.61"/>
    <n v="12556.08"/>
    <n v="10745.42"/>
    <n v="10138.06"/>
    <n v="9794.8889999999992"/>
    <n v="10121.39"/>
    <n v="0.127856"/>
    <n v="0.16275999999999999"/>
    <s v="actual"/>
    <n v="703.20600000000002"/>
    <n v="895.18169999999998"/>
    <n v="148.404"/>
    <n v="84.821669999999997"/>
    <n v="41.59901"/>
    <n v="16.71724"/>
    <n v="3.2642630000000001"/>
    <n v="0.690909"/>
    <n v="0.385714"/>
    <n v="0.81428599999999995"/>
    <n v="25.653569999999998"/>
    <n v="74.501599999999996"/>
    <n v="130.75389999999999"/>
    <n v="175.59970000000001"/>
    <n v="158.04499999999999"/>
    <n v="123.2629"/>
    <n v="106.9906"/>
    <n v="78.920810000000003"/>
    <n v="46.376150000000003"/>
    <n v="19.7302"/>
    <n v="4.2714869999999996"/>
    <n v="5.2885080000000002"/>
    <n v="19.526800000000001"/>
    <n v="64.479119999999995"/>
    <n v="113.7029"/>
    <n v="154.5872"/>
  </r>
  <r>
    <x v="573"/>
    <x v="0"/>
    <s v="core"/>
    <x v="4"/>
    <x v="0"/>
    <s v="100,001+"/>
    <s v="urban"/>
    <n v="71"/>
    <n v="14.48049"/>
    <n v="1560273"/>
    <n v="1560273"/>
    <n v="1560273"/>
    <n v="1946"/>
    <n v="1946"/>
    <s v="Pre-1980"/>
    <s v="F"/>
    <m/>
    <s v="Arena"/>
    <m/>
    <s v="Other"/>
    <s v="Public Assembly"/>
    <s v="Other"/>
    <b v="0"/>
    <s v="Assembly / Recreation"/>
    <n v="80"/>
    <s v="Other"/>
    <n v="6"/>
    <s v="Kitchen"/>
    <n v="3"/>
    <n v="9"/>
    <n v="0"/>
    <n v="0"/>
    <n v="107750"/>
    <n v="107750"/>
    <n v="0"/>
    <x v="3"/>
    <n v="100"/>
    <n v="0"/>
    <n v="0"/>
    <n v="100"/>
    <n v="0"/>
    <n v="0"/>
    <n v="0"/>
    <n v="3"/>
    <n v="0"/>
    <s v="NA"/>
    <s v="S"/>
    <n v="0"/>
    <n v="4300"/>
    <n v="393"/>
    <s v="&lt; 6000 HDD"/>
    <n v="50"/>
    <n v="50"/>
    <n v="1"/>
    <s v="NA"/>
    <n v="26.58"/>
    <n v="26.58"/>
    <n v="26.58"/>
    <n v="26.58"/>
    <n v="0.17"/>
    <n v="1"/>
    <n v="0"/>
    <s v="&lt; 40 Hrs/Wk"/>
    <n v="30.42"/>
    <b v="1"/>
    <b v="1"/>
    <b v="0"/>
    <b v="0"/>
    <b v="0"/>
    <b v="0"/>
    <b v="0"/>
    <b v="0"/>
    <b v="0"/>
    <s v="NA"/>
    <s v="NA"/>
    <s v="NA"/>
    <s v="NA"/>
    <s v="No"/>
    <s v="NA"/>
    <s v="NA"/>
    <s v="No"/>
    <s v="No"/>
    <s v="NA"/>
    <s v="NA"/>
    <s v="No"/>
    <s v="No"/>
    <s v="NA"/>
    <s v="NA"/>
    <s v="No"/>
    <s v="No"/>
    <s v="NA"/>
    <s v="NA"/>
    <s v="No"/>
    <s v="No"/>
    <s v="NA"/>
    <s v="NA"/>
    <s v="No"/>
    <s v="No"/>
    <s v="NA"/>
    <s v="NA"/>
    <s v="No"/>
    <s v="No"/>
    <s v="NA"/>
    <s v="NA"/>
    <s v="No"/>
    <s v="No"/>
    <s v="NA"/>
    <s v="NA"/>
    <s v="No"/>
    <n v="1300"/>
    <n v="1300"/>
    <n v="10"/>
    <n v="39000"/>
    <n v="80"/>
    <n v="0"/>
    <n v="0"/>
    <n v="100"/>
    <n v="0"/>
    <n v="0"/>
    <n v="0"/>
    <n v="0"/>
    <n v="0"/>
    <n v="0"/>
    <n v="0"/>
    <n v="100"/>
    <n v="0"/>
    <n v="0"/>
    <n v="31200"/>
    <n v="100"/>
    <n v="0"/>
    <n v="0"/>
    <s v="C"/>
    <n v="0"/>
    <s v="20-30 years"/>
    <n v="100"/>
    <n v="0"/>
    <n v="0"/>
    <n v="0"/>
    <n v="100"/>
    <n v="0"/>
    <n v="0"/>
    <n v="0"/>
    <n v="0"/>
    <n v="43002.77"/>
    <n v="100"/>
    <n v="0"/>
    <n v="0"/>
    <n v="0"/>
    <b v="0"/>
    <n v="0"/>
    <n v="100"/>
    <n v="0"/>
    <n v="0"/>
    <n v="0"/>
    <n v="0.70974499999999996"/>
    <n v="0.70974499999999996"/>
    <s v="NA"/>
    <n v="0"/>
    <n v="2.0368780000000002"/>
    <n v="76475.08"/>
    <s v="NA"/>
    <n v="0"/>
    <n v="219473.6"/>
    <n v="15.96748"/>
    <n v="9.3685810000000007"/>
    <s v="Y"/>
    <n v="15"/>
    <n v="7.5746209999999996"/>
    <n v="5.8855130000000004"/>
    <n v="7.8764510000000003"/>
    <n v="5.1517989999999996"/>
    <n v="9.2636730000000007"/>
    <n v="5.3570859999999998"/>
    <n v="75.370949999999993"/>
    <n v="50.470739999999999"/>
    <n v="78.374300000000005"/>
    <n v="6.7931670000000004"/>
    <n v="31.104310000000002"/>
    <n v="3.9295399999999998"/>
    <n v="0"/>
    <n v="0"/>
    <n v="0"/>
    <n v="4.512594"/>
    <n v="2.2787920000000002"/>
    <n v="4.3159859999999997"/>
    <n v="0"/>
    <n v="0"/>
    <n v="0"/>
    <n v="0.59686899999999998"/>
    <n v="0.99697100000000005"/>
    <n v="0.14663799999999999"/>
    <n v="0"/>
    <n v="0"/>
    <n v="0"/>
    <n v="74.343940000000003"/>
    <n v="93.518360000000001"/>
    <n v="74.343940000000003"/>
    <n v="25.65606"/>
    <n v="6.481636"/>
    <n v="25.65606"/>
    <n v="73.674769999999995"/>
    <n v="78.778769999999994"/>
    <n v="73.674769999999995"/>
    <n v="26.325230000000001"/>
    <n v="21.221229999999998"/>
    <n v="26.325230000000001"/>
    <n v="0"/>
    <n v="0"/>
    <n v="0"/>
    <n v="100"/>
    <n v="100"/>
    <n v="100"/>
    <n v="0"/>
    <n v="0"/>
    <n v="0"/>
    <n v="0"/>
    <n v="0"/>
    <n v="0"/>
    <n v="0"/>
    <n v="0"/>
    <n v="0"/>
    <n v="0"/>
    <n v="0"/>
    <n v="0"/>
    <n v="0"/>
    <n v="0"/>
    <n v="0"/>
    <n v="100"/>
    <n v="100"/>
    <n v="100"/>
    <n v="0"/>
    <n v="0"/>
    <n v="0"/>
    <n v="74.343940000000003"/>
    <n v="93.518360000000001"/>
    <n v="74.343940000000003"/>
    <n v="0"/>
    <n v="0"/>
    <n v="0"/>
    <n v="25.65606"/>
    <n v="6.481636"/>
    <n v="25.65606"/>
    <n v="0"/>
    <n v="0"/>
    <n v="0"/>
    <n v="24.822780000000002"/>
    <n v="45.735030000000002"/>
    <n v="24.822780000000002"/>
    <n v="0"/>
    <n v="0"/>
    <n v="0"/>
    <n v="75.177220000000005"/>
    <n v="54.264969999999998"/>
    <n v="75.177220000000005"/>
    <n v="6.9656609999999999"/>
    <n v="5.4121309999999996"/>
    <n v="7.2432259999999999"/>
    <n v="81.131709999999998"/>
    <n v="60.207799999999999"/>
    <n v="84.364609999999999"/>
    <n v="4.0290999999999997"/>
    <n v="22.30527"/>
    <n v="2.1320290000000002"/>
    <n v="5.9490160000000003"/>
    <n v="5.2697060000000002"/>
    <n v="5.1468910000000001"/>
    <n v="1.9245140000000001"/>
    <n v="6.8050980000000001"/>
    <n v="1.113245"/>
    <n v="100"/>
    <n v="100"/>
    <n v="100"/>
    <n v="0"/>
    <n v="0"/>
    <n v="0"/>
    <n v="0"/>
    <n v="0"/>
    <n v="0"/>
    <n v="0"/>
    <n v="0"/>
    <n v="0"/>
    <n v="0"/>
    <n v="0"/>
    <n v="0"/>
    <b v="0"/>
    <n v="0"/>
    <b v="0"/>
    <n v="0"/>
    <b v="0"/>
    <n v="0"/>
    <b v="0"/>
    <n v="0"/>
    <b v="1"/>
    <n v="100"/>
    <b v="0"/>
    <n v="0"/>
    <b v="0"/>
    <n v="0"/>
    <b v="0"/>
    <n v="0"/>
    <n v="3.1413500000000001"/>
    <n v="38.709679999999999"/>
    <n v="3.1424639999999999"/>
    <n v="0.19908300000000001"/>
    <n v="3.225806"/>
    <n v="0.199154"/>
    <n v="96.425190000000001"/>
    <n v="30.645160000000001"/>
    <n v="96.459379999999996"/>
    <n v="0.234374"/>
    <n v="27.419350000000001"/>
    <n v="0.19899900000000001"/>
    <n v="0"/>
    <n v="0"/>
    <n v="0"/>
    <n v="0.118524"/>
    <n v="12.903230000000001"/>
    <n v="0.12890699999999999"/>
    <n v="0"/>
    <n v="0"/>
    <n v="0"/>
    <n v="0.11584999999999999"/>
    <n v="14.51613"/>
    <n v="7.0092000000000002E-2"/>
    <n v="0"/>
    <n v="0"/>
    <n v="0"/>
    <n v="99.765630000000002"/>
    <n v="72.580650000000006"/>
    <n v="99.801000000000002"/>
    <n v="0"/>
    <n v="0"/>
    <n v="0"/>
    <n v="0"/>
    <n v="0"/>
    <n v="0"/>
    <n v="0"/>
    <n v="0"/>
    <n v="0"/>
    <b v="0"/>
    <n v="0"/>
    <b v="0"/>
    <n v="0"/>
    <b v="1"/>
    <n v="3.574808"/>
    <b v="1"/>
    <n v="96.42519000000000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1"/>
    <n v="89"/>
    <s v="Furnace"/>
    <s v="Natural Gas"/>
    <s v="None"/>
    <s v="10-19 Years"/>
    <s v="Heat Pump"/>
    <s v="Electricity"/>
    <s v="None"/>
    <s v="10-19 Years"/>
    <s v="NA"/>
    <s v="NA"/>
    <s v="NA"/>
    <s v="NA"/>
    <s v="NA"/>
    <s v="NA"/>
    <s v="NA"/>
    <s v="NA"/>
    <s v="DX - Air"/>
    <s v="10-19 Years"/>
    <s v="DX - Air"/>
    <s v="10-19 Years"/>
    <s v="NA"/>
    <s v="NA"/>
    <s v="NA"/>
    <s v="NA"/>
    <s v="NA"/>
    <s v="NA"/>
    <s v="NA"/>
    <b v="0"/>
    <b v="0"/>
    <b v="0"/>
    <b v="0"/>
    <b v="1"/>
    <b v="0"/>
    <b v="0"/>
    <b v="0"/>
    <b v="0"/>
    <b v="0"/>
    <b v="0"/>
    <n v="1032.0809999999999"/>
    <s v="NA"/>
    <s v="NA"/>
    <n v="100"/>
    <n v="0"/>
    <n v="0"/>
    <n v="0"/>
    <n v="0"/>
    <n v="0"/>
    <n v="100"/>
    <n v="0"/>
    <s v="NA"/>
    <s v="NA"/>
    <s v="NA"/>
    <s v="NA"/>
    <s v="NA"/>
    <s v="NA"/>
    <s v="NA"/>
    <s v="NA"/>
    <s v="NA"/>
    <s v="NA"/>
    <s v="NA"/>
    <s v="NA"/>
    <s v="NA"/>
    <s v="NA"/>
    <s v="NA"/>
    <s v="NA"/>
    <s v="NA"/>
    <s v="NA"/>
    <s v="NA"/>
    <s v="NA"/>
    <n v="2"/>
    <n v="0"/>
    <n v="0"/>
    <n v="2"/>
    <n v="8"/>
    <n v="3"/>
    <n v="0"/>
    <b v="0"/>
    <b v="0"/>
    <b v="0"/>
    <b v="1"/>
    <b v="0"/>
    <b v="0"/>
    <n v="4000"/>
    <s v="E"/>
    <s v="E"/>
    <s v="G"/>
    <s v="E"/>
    <s v="E"/>
    <s v="E"/>
    <s v="E"/>
    <s v="NA"/>
    <s v="NA"/>
    <s v="NA"/>
    <s v="NA"/>
    <s v="NA"/>
    <s v="NA"/>
    <s v="NA"/>
    <s v="NA"/>
    <n v="0"/>
    <n v="0"/>
    <n v="0"/>
    <x v="1"/>
    <s v="NA"/>
    <s v="NA"/>
    <n v="0"/>
    <n v="0"/>
    <n v="0"/>
    <s v="NA"/>
    <s v="NA"/>
    <s v="NA"/>
    <s v="NA"/>
    <s v="NA"/>
    <s v="NA"/>
    <n v="30"/>
    <n v="14"/>
    <s v="NA"/>
    <n v="0"/>
    <n v="4"/>
    <n v="242"/>
    <n v="0"/>
    <n v="0"/>
    <n v="0"/>
    <n v="0"/>
    <n v="1.3378950000000001"/>
    <n v="1.3971359999999999"/>
    <s v="actual"/>
    <n v="144158.20000000001"/>
    <n v="150541.4"/>
    <n v="11411.22"/>
    <n v="10671.73"/>
    <n v="12073.63"/>
    <n v="11745.5"/>
    <n v="12472.21"/>
    <n v="12236.03"/>
    <n v="12930.65"/>
    <n v="12886.24"/>
    <n v="12271.88"/>
    <n v="12273"/>
    <n v="11475"/>
    <n v="11711.1"/>
    <n v="12743.05"/>
    <n v="11509.85"/>
    <n v="12743.05"/>
    <n v="12331.98"/>
    <n v="12760.94"/>
    <n v="12384.39"/>
    <n v="12906.66"/>
    <n v="12916.88"/>
    <n v="12422.73"/>
    <n v="12746.88"/>
    <n v="12331.98"/>
    <n v="12743.05"/>
    <n v="0.242173"/>
    <n v="0.264488"/>
    <s v="model"/>
    <n v="26094.15"/>
    <n v="28498.54"/>
    <s v="NA"/>
    <s v="NA"/>
    <s v="NA"/>
    <s v="NA"/>
    <s v="NA"/>
    <s v="NA"/>
    <s v="NA"/>
    <s v="NA"/>
    <s v="NA"/>
    <s v="NA"/>
    <s v="NA"/>
    <s v="NA"/>
    <s v="NA"/>
    <s v="NA"/>
    <s v="NA"/>
    <s v="NA"/>
    <s v="NA"/>
    <s v="NA"/>
    <s v="NA"/>
    <s v="NA"/>
    <s v="NA"/>
    <s v="NA"/>
    <s v="NA"/>
    <s v="NA"/>
  </r>
  <r>
    <x v="574"/>
    <x v="2"/>
    <s v="core"/>
    <x v="7"/>
    <x v="1"/>
    <s v="&lt;20,001"/>
    <s v="rural"/>
    <n v="84"/>
    <n v="641.81460000000004"/>
    <n v="2984438"/>
    <n v="2984438"/>
    <n v="0"/>
    <n v="2005"/>
    <n v="2005"/>
    <s v="2004-2013"/>
    <s v="F"/>
    <s v="Other"/>
    <s v="Other"/>
    <s v="Other"/>
    <s v="Other"/>
    <s v="Other"/>
    <s v="Other"/>
    <b v="0"/>
    <s v="Assembly / Recreation"/>
    <n v="62"/>
    <s v="Kitchen"/>
    <n v="5"/>
    <s v="Office"/>
    <n v="5"/>
    <n v="28"/>
    <n v="0"/>
    <n v="0"/>
    <n v="4650"/>
    <n v="4650"/>
    <n v="0"/>
    <x v="4"/>
    <n v="100"/>
    <n v="0"/>
    <n v="0"/>
    <n v="0"/>
    <n v="0"/>
    <n v="0"/>
    <n v="0"/>
    <n v="1"/>
    <n v="0"/>
    <n v="20"/>
    <s v="S"/>
    <n v="0"/>
    <n v="5222"/>
    <n v="127"/>
    <s v="&lt; 6000 HDD"/>
    <n v="100"/>
    <n v="0"/>
    <n v="0"/>
    <s v="No"/>
    <n v="98"/>
    <n v="98"/>
    <n v="98"/>
    <n v="9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34"/>
    <n v="160"/>
    <n v="11"/>
    <n v="2574"/>
    <n v="20"/>
    <n v="0"/>
    <n v="0"/>
    <n v="0"/>
    <n v="100"/>
    <n v="0"/>
    <n v="0"/>
    <n v="0"/>
    <n v="0"/>
    <n v="0"/>
    <n v="100"/>
    <n v="0"/>
    <n v="0"/>
    <n v="0"/>
    <n v="514.79999999999995"/>
    <n v="0"/>
    <n v="100"/>
    <n v="0"/>
    <s v="P"/>
    <n v="50"/>
    <s v="Age of Building"/>
    <n v="100"/>
    <n v="0"/>
    <n v="0"/>
    <n v="0"/>
    <n v="0"/>
    <n v="0"/>
    <n v="0"/>
    <n v="100"/>
    <n v="0"/>
    <n v="6993.8280000000004"/>
    <n v="0"/>
    <n v="100"/>
    <n v="0"/>
    <n v="0"/>
    <b v="1"/>
    <n v="100"/>
    <n v="100"/>
    <n v="0"/>
    <n v="0"/>
    <n v="0"/>
    <n v="0.84338100000000005"/>
    <n v="0.84338100000000005"/>
    <s v="NA"/>
    <n v="0"/>
    <n v="0.26979999999999998"/>
    <n v="3921.72"/>
    <s v="NA"/>
    <n v="0"/>
    <n v="1254.5719999999999"/>
    <n v="11.133089999999999"/>
    <n v="11.133089999999999"/>
    <s v="Y"/>
    <n v="20"/>
    <n v="0"/>
    <n v="0"/>
    <n v="0"/>
    <n v="0"/>
    <n v="0"/>
    <n v="0"/>
    <n v="97.625470000000007"/>
    <n v="85.223299999999995"/>
    <n v="98.665009999999995"/>
    <n v="2.3745289999999999"/>
    <n v="14.7767"/>
    <n v="1.3349880000000001"/>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54.39622"/>
    <n v="66.097059999999999"/>
    <n v="54.39622"/>
    <n v="45.60378"/>
    <n v="33.902940000000001"/>
    <n v="45.60378"/>
    <n v="0"/>
    <n v="0"/>
    <n v="0"/>
    <n v="0"/>
    <n v="0"/>
    <n v="0"/>
    <n v="97.625470000000007"/>
    <n v="85.223299999999995"/>
    <n v="98.665009999999995"/>
    <n v="0"/>
    <n v="0"/>
    <n v="0"/>
    <n v="0"/>
    <n v="0"/>
    <n v="0"/>
    <n v="2.3745289999999999"/>
    <n v="14.7767"/>
    <n v="1.3349880000000001"/>
    <s v="NA"/>
    <s v="NA"/>
    <s v="NA"/>
    <s v="NA"/>
    <s v="NA"/>
    <s v="NA"/>
    <s v="NA"/>
    <s v="NA"/>
    <s v="NA"/>
    <s v="NA"/>
    <s v="NA"/>
    <s v="NA"/>
    <s v="NA"/>
    <s v="NA"/>
    <s v="NA"/>
    <b v="0"/>
    <n v="0"/>
    <b v="0"/>
    <n v="0"/>
    <b v="0"/>
    <n v="0"/>
    <b v="0"/>
    <n v="0"/>
    <b v="1"/>
    <n v="100"/>
    <b v="0"/>
    <n v="0"/>
    <b v="0"/>
    <n v="0"/>
    <b v="0"/>
    <n v="0"/>
    <n v="14.3134"/>
    <n v="63.636360000000003"/>
    <n v="9.1758609999999994"/>
    <n v="70.541989999999998"/>
    <n v="27.272729999999999"/>
    <n v="74.771500000000003"/>
    <n v="0"/>
    <n v="0"/>
    <n v="0"/>
    <n v="15.14461"/>
    <n v="9.0909089999999999"/>
    <n v="16.05264"/>
    <n v="0"/>
    <n v="0"/>
    <n v="0"/>
    <n v="0"/>
    <n v="0"/>
    <n v="0"/>
    <n v="0"/>
    <n v="0"/>
    <n v="0"/>
    <n v="14.3134"/>
    <n v="63.636360000000003"/>
    <n v="9.1758609999999994"/>
    <n v="0"/>
    <n v="0"/>
    <n v="0"/>
    <n v="85.686599999999999"/>
    <n v="36.363639999999997"/>
    <n v="90.82414"/>
    <n v="0"/>
    <n v="0"/>
    <n v="0"/>
    <n v="0"/>
    <n v="0"/>
    <n v="0"/>
    <n v="0"/>
    <n v="0"/>
    <n v="0"/>
    <b v="0"/>
    <n v="0"/>
    <b v="1"/>
    <n v="70.541989999999998"/>
    <b v="0"/>
    <n v="0"/>
    <b v="1"/>
    <n v="29.45801000000000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None"/>
    <s v="NA"/>
    <s v="None"/>
    <s v="NA"/>
    <s v="NA"/>
    <s v="NA"/>
    <s v="NA"/>
    <s v="NA"/>
    <s v="NA"/>
    <s v="NA"/>
    <s v="NA"/>
    <b v="0"/>
    <b v="0"/>
    <b v="0"/>
    <b v="0"/>
    <b v="1"/>
    <b v="0"/>
    <b v="0"/>
    <b v="0"/>
    <b v="0"/>
    <b v="0"/>
    <b v="0"/>
    <n v="42"/>
    <n v="8"/>
    <n v="8"/>
    <n v="100"/>
    <n v="0"/>
    <n v="0"/>
    <n v="0"/>
    <n v="0"/>
    <n v="0"/>
    <n v="100"/>
    <n v="0"/>
    <s v="NA"/>
    <s v="NA"/>
    <s v="NA"/>
    <s v="NA"/>
    <s v="NA"/>
    <s v="NA"/>
    <s v="NA"/>
    <s v="NA"/>
    <s v="NA"/>
    <s v="NA"/>
    <s v="NA"/>
    <s v="NA"/>
    <s v="NA"/>
    <s v="NA"/>
    <s v="NA"/>
    <s v="NA"/>
    <s v="NA"/>
    <s v="NA"/>
    <s v="NA"/>
    <s v="NA"/>
    <n v="0"/>
    <n v="0"/>
    <n v="0"/>
    <n v="0"/>
    <n v="2"/>
    <n v="0"/>
    <n v="2"/>
    <b v="0"/>
    <b v="0"/>
    <b v="0"/>
    <b v="0"/>
    <b v="1"/>
    <b v="0"/>
    <n v="255"/>
    <s v="N"/>
    <s v="N"/>
    <s v="N"/>
    <s v="N"/>
    <s v="N"/>
    <s v="G"/>
    <s v="G"/>
    <s v="NA"/>
    <s v="NA"/>
    <s v="NA"/>
    <s v="NA"/>
    <s v="NA"/>
    <s v="NA"/>
    <s v="NA"/>
    <s v="NA"/>
    <n v="0"/>
    <n v="0"/>
    <n v="0"/>
    <x v="1"/>
    <s v="NA"/>
    <s v="NA"/>
    <n v="0"/>
    <n v="0"/>
    <n v="0"/>
    <s v="NA"/>
    <s v="NA"/>
    <s v="NA"/>
    <s v="NA"/>
    <s v="NA"/>
    <s v="NA"/>
    <n v="0"/>
    <n v="0"/>
    <n v="0"/>
    <n v="0"/>
    <n v="0"/>
    <n v="1"/>
    <n v="0"/>
    <n v="0"/>
    <n v="0"/>
    <n v="0"/>
    <n v="9.5055960000000006"/>
    <n v="533.11659999999995"/>
    <s v="model"/>
    <n v="44201.02"/>
    <n v="2478992"/>
    <s v="NA"/>
    <s v="NA"/>
    <s v="NA"/>
    <s v="NA"/>
    <s v="NA"/>
    <s v="NA"/>
    <s v="NA"/>
    <s v="NA"/>
    <s v="NA"/>
    <s v="NA"/>
    <s v="NA"/>
    <s v="NA"/>
    <s v="NA"/>
    <s v="NA"/>
    <s v="NA"/>
    <s v="NA"/>
    <s v="NA"/>
    <s v="NA"/>
    <s v="NA"/>
    <s v="NA"/>
    <s v="NA"/>
    <s v="NA"/>
    <s v="NA"/>
    <s v="NA"/>
    <n v="0.35660599999999998"/>
    <n v="6.5676690000000004"/>
    <s v="model"/>
    <n v="1658.2180000000001"/>
    <n v="30539.66"/>
    <s v="NA"/>
    <s v="NA"/>
    <s v="NA"/>
    <s v="NA"/>
    <s v="NA"/>
    <s v="NA"/>
    <s v="NA"/>
    <s v="NA"/>
    <s v="NA"/>
    <s v="NA"/>
    <s v="NA"/>
    <s v="NA"/>
    <s v="NA"/>
    <s v="NA"/>
    <s v="NA"/>
    <s v="NA"/>
    <s v="NA"/>
    <s v="NA"/>
    <s v="NA"/>
    <s v="NA"/>
    <s v="NA"/>
    <s v="NA"/>
    <s v="NA"/>
    <s v="NA"/>
  </r>
  <r>
    <x v="575"/>
    <x v="2"/>
    <s v="core"/>
    <x v="8"/>
    <x v="0"/>
    <s v="&lt;20,001"/>
    <s v="urban"/>
    <n v="1"/>
    <n v="907.65440000000001"/>
    <n v="4992099"/>
    <n v="4992099"/>
    <n v="4992099"/>
    <n v="1972"/>
    <n v="1972"/>
    <s v="Pre-1980"/>
    <s v="F"/>
    <m/>
    <s v="Other Specialty Merchandise"/>
    <s v="Pet Supplies"/>
    <s v="Dry Goods Retail"/>
    <s v="Mercantile - Retail"/>
    <s v="Small Box"/>
    <b v="0"/>
    <s v="Sales"/>
    <n v="100"/>
    <s v="NA"/>
    <n v="0"/>
    <s v="NA"/>
    <n v="0"/>
    <n v="0"/>
    <n v="0"/>
    <n v="0"/>
    <n v="5500"/>
    <n v="5500"/>
    <n v="0"/>
    <x v="0"/>
    <n v="100"/>
    <n v="0"/>
    <n v="100"/>
    <n v="100"/>
    <n v="100"/>
    <n v="0"/>
    <n v="0"/>
    <n v="1"/>
    <n v="0"/>
    <n v="0"/>
    <s v="S"/>
    <n v="0"/>
    <n v="4990"/>
    <n v="197"/>
    <s v="&lt; 6000 HDD"/>
    <n v="0"/>
    <n v="100"/>
    <n v="2"/>
    <s v="No"/>
    <n v="87"/>
    <n v="87"/>
    <n v="87"/>
    <n v="87"/>
    <n v="1"/>
    <n v="1"/>
    <n v="0"/>
    <s v="80-119 Hrs/Wk"/>
    <n v="52"/>
    <b v="1"/>
    <b v="1"/>
    <b v="0"/>
    <b v="0"/>
    <b v="0"/>
    <b v="0"/>
    <b v="0"/>
    <b v="0"/>
    <b v="0"/>
    <s v="NA"/>
    <s v="NA"/>
    <s v="NA"/>
    <s v="NA"/>
    <s v="No"/>
    <s v="NA"/>
    <s v="NA"/>
    <s v="No"/>
    <s v="No"/>
    <s v="NA"/>
    <s v="NA"/>
    <s v="No"/>
    <s v="No"/>
    <s v="NA"/>
    <s v="NA"/>
    <s v="No"/>
    <s v="Yes"/>
    <n v="1"/>
    <n v="100"/>
    <s v="No"/>
    <s v="Yes"/>
    <n v="1"/>
    <n v="100"/>
    <s v="No"/>
    <s v="No"/>
    <s v="NA"/>
    <s v="NA"/>
    <s v="No"/>
    <s v="No"/>
    <s v="NA"/>
    <s v="NA"/>
    <s v="No"/>
    <s v="No"/>
    <s v="NA"/>
    <s v="NA"/>
    <s v="No"/>
    <n v="300"/>
    <n v="0"/>
    <n v="9"/>
    <n v="2700"/>
    <n v="40"/>
    <n v="100"/>
    <n v="0"/>
    <n v="0"/>
    <n v="0"/>
    <n v="0"/>
    <n v="0"/>
    <n v="0"/>
    <n v="0"/>
    <n v="0"/>
    <n v="0"/>
    <n v="0"/>
    <n v="0"/>
    <n v="0"/>
    <n v="1080"/>
    <n v="0"/>
    <n v="100"/>
    <n v="0"/>
    <s v="S"/>
    <n v="10"/>
    <s v="Age of Building"/>
    <n v="100"/>
    <n v="0"/>
    <n v="0"/>
    <n v="0"/>
    <n v="100"/>
    <n v="0"/>
    <n v="0"/>
    <n v="0"/>
    <n v="0"/>
    <n v="5500"/>
    <n v="100"/>
    <n v="0"/>
    <n v="0"/>
    <n v="0"/>
    <b v="0"/>
    <n v="0"/>
    <n v="0"/>
    <n v="0"/>
    <n v="0"/>
    <n v="100"/>
    <n v="1.1759999999999999"/>
    <n v="1.1759999999999999"/>
    <s v="NA"/>
    <n v="0"/>
    <n v="0"/>
    <n v="6468"/>
    <s v="NA"/>
    <n v="0"/>
    <n v="0"/>
    <n v="9.0370279999999994"/>
    <n v="9"/>
    <s v="N"/>
    <n v="50"/>
    <n v="0"/>
    <n v="0"/>
    <n v="0"/>
    <n v="93.119979999999998"/>
    <n v="94.318179999999998"/>
    <n v="93.613659999999996"/>
    <n v="0"/>
    <n v="0"/>
    <n v="0"/>
    <n v="0"/>
    <n v="0"/>
    <n v="0"/>
    <n v="0"/>
    <n v="0"/>
    <n v="0"/>
    <n v="6.6481139999999996"/>
    <n v="2.2727270000000002"/>
    <n v="6.1472220000000002"/>
    <n v="0.23191100000000001"/>
    <n v="3.4090910000000001"/>
    <n v="0.239118"/>
    <n v="0"/>
    <n v="0"/>
    <n v="0"/>
    <n v="0"/>
    <n v="0"/>
    <n v="0"/>
    <n v="100"/>
    <n v="100"/>
    <n v="100"/>
    <n v="0"/>
    <n v="0"/>
    <n v="0"/>
    <s v="NA"/>
    <s v="NA"/>
    <s v="NA"/>
    <s v="NA"/>
    <s v="NA"/>
    <s v="NA"/>
    <s v="NA"/>
    <s v="NA"/>
    <s v="NA"/>
    <s v="NA"/>
    <s v="NA"/>
    <s v="NA"/>
    <s v="NA"/>
    <s v="NA"/>
    <s v="NA"/>
    <s v="NA"/>
    <s v="NA"/>
    <s v="NA"/>
    <s v="NA"/>
    <s v="NA"/>
    <s v="NA"/>
    <s v="NA"/>
    <s v="NA"/>
    <s v="NA"/>
    <n v="0"/>
    <n v="0"/>
    <n v="0"/>
    <n v="100"/>
    <n v="100"/>
    <n v="100"/>
    <n v="0"/>
    <n v="0"/>
    <n v="0"/>
    <n v="0"/>
    <n v="0"/>
    <n v="0"/>
    <n v="96.828819999999993"/>
    <n v="97.590360000000004"/>
    <n v="96.828819999999993"/>
    <n v="3.1711770000000001"/>
    <n v="2.4096389999999999"/>
    <n v="3.1711770000000001"/>
    <s v="NA"/>
    <s v="NA"/>
    <s v="NA"/>
    <s v="NA"/>
    <s v="NA"/>
    <s v="NA"/>
    <s v="NA"/>
    <s v="NA"/>
    <s v="NA"/>
    <s v="NA"/>
    <s v="NA"/>
    <s v="NA"/>
    <n v="0"/>
    <n v="0"/>
    <n v="0"/>
    <n v="93.119979999999998"/>
    <n v="94.318179999999998"/>
    <n v="93.613659999999996"/>
    <n v="6.6481139999999996"/>
    <n v="2.2727270000000002"/>
    <n v="6.1472220000000002"/>
    <n v="0"/>
    <n v="0"/>
    <n v="0"/>
    <n v="0.23191100000000001"/>
    <n v="3.4090910000000001"/>
    <n v="0.239118"/>
    <s v="NA"/>
    <s v="NA"/>
    <s v="NA"/>
    <s v="NA"/>
    <s v="NA"/>
    <s v="NA"/>
    <s v="NA"/>
    <s v="NA"/>
    <s v="NA"/>
    <s v="NA"/>
    <s v="NA"/>
    <s v="NA"/>
    <s v="NA"/>
    <s v="NA"/>
    <s v="NA"/>
    <b v="1"/>
    <n v="46.737789999999997"/>
    <b v="0"/>
    <n v="0"/>
    <b v="0"/>
    <n v="0"/>
    <b v="0"/>
    <n v="0"/>
    <b v="1"/>
    <n v="53.030299999999997"/>
    <b v="0"/>
    <n v="0"/>
    <b v="1"/>
    <n v="0.23191100000000001"/>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None"/>
    <s v="NA"/>
    <s v="NA"/>
    <s v="NA"/>
    <s v="NA"/>
    <s v="NA"/>
    <s v="NA"/>
    <s v="NA"/>
    <s v="NA"/>
    <s v="NA"/>
    <s v="NA"/>
    <s v="NA"/>
    <s v="DX - Air"/>
    <s v="NA"/>
    <s v="None"/>
    <s v="NA"/>
    <s v="NA"/>
    <s v="NA"/>
    <s v="NA"/>
    <s v="NA"/>
    <s v="NA"/>
    <s v="NA"/>
    <s v="NA"/>
    <b v="0"/>
    <b v="0"/>
    <b v="0"/>
    <b v="0"/>
    <b v="1"/>
    <b v="0"/>
    <b v="0"/>
    <b v="1"/>
    <b v="0"/>
    <b v="0"/>
    <b v="1"/>
    <n v="125"/>
    <n v="1"/>
    <n v="1"/>
    <n v="100"/>
    <n v="0"/>
    <n v="0"/>
    <n v="0"/>
    <n v="0"/>
    <n v="0"/>
    <n v="100"/>
    <n v="0"/>
    <s v="NA"/>
    <s v="NA"/>
    <s v="NA"/>
    <s v="NA"/>
    <s v="NA"/>
    <s v="NA"/>
    <s v="NA"/>
    <s v="NA"/>
    <s v="NA"/>
    <b v="1"/>
    <n v="16"/>
    <n v="100"/>
    <s v="LED"/>
    <b v="0"/>
    <n v="0"/>
    <s v="NA"/>
    <b v="0"/>
    <n v="0"/>
    <s v="NA"/>
    <s v="NA"/>
    <n v="0"/>
    <n v="0"/>
    <n v="0"/>
    <n v="0"/>
    <n v="1"/>
    <n v="4"/>
    <n v="0"/>
    <b v="0"/>
    <b v="0"/>
    <b v="0"/>
    <b v="0"/>
    <b v="0"/>
    <b v="0"/>
    <n v="0"/>
    <s v="NA"/>
    <s v="NA"/>
    <s v="NA"/>
    <s v="NA"/>
    <s v="NA"/>
    <s v="NA"/>
    <s v="NA"/>
    <n v="0"/>
    <n v="0"/>
    <n v="0"/>
    <b v="1"/>
    <s v="S"/>
    <n v="100"/>
    <n v="1"/>
    <n v="0"/>
    <n v="0"/>
    <n v="0"/>
    <n v="0"/>
    <x v="0"/>
    <n v="0"/>
    <s v="N"/>
    <n v="0"/>
    <n v="0"/>
    <n v="0"/>
    <b v="0"/>
    <b v="0"/>
    <s v="None"/>
    <b v="0"/>
    <b v="0"/>
    <s v="None"/>
    <n v="2"/>
    <n v="0"/>
    <n v="0"/>
    <n v="0"/>
    <n v="0"/>
    <n v="0"/>
    <n v="0"/>
    <n v="0"/>
    <n v="0"/>
    <n v="0"/>
    <n v="16.915700000000001"/>
    <n v="2.5438499999999999"/>
    <s v="model"/>
    <n v="93036.33"/>
    <n v="13991.18"/>
    <s v="NA"/>
    <s v="NA"/>
    <s v="NA"/>
    <s v="NA"/>
    <s v="NA"/>
    <s v="NA"/>
    <s v="NA"/>
    <s v="NA"/>
    <s v="NA"/>
    <s v="NA"/>
    <s v="NA"/>
    <s v="NA"/>
    <s v="NA"/>
    <s v="NA"/>
    <s v="NA"/>
    <s v="NA"/>
    <s v="NA"/>
    <s v="NA"/>
    <s v="NA"/>
    <s v="NA"/>
    <s v="NA"/>
    <s v="NA"/>
    <s v="NA"/>
    <s v="NA"/>
    <n v="0.281281"/>
    <n v="5.6804E-2"/>
    <s v="model"/>
    <n v="1547.0429999999999"/>
    <n v="312.42219999999998"/>
    <s v="NA"/>
    <s v="NA"/>
    <s v="NA"/>
    <s v="NA"/>
    <s v="NA"/>
    <s v="NA"/>
    <s v="NA"/>
    <s v="NA"/>
    <s v="NA"/>
    <s v="NA"/>
    <s v="NA"/>
    <s v="NA"/>
    <s v="NA"/>
    <s v="NA"/>
    <s v="NA"/>
    <s v="NA"/>
    <s v="NA"/>
    <s v="NA"/>
    <s v="NA"/>
    <s v="NA"/>
    <s v="NA"/>
    <s v="NA"/>
    <s v="NA"/>
    <s v="NA"/>
  </r>
  <r>
    <x v="576"/>
    <x v="2"/>
    <s v="core"/>
    <x v="6"/>
    <x v="0"/>
    <s v="&lt;20,001"/>
    <s v="rural"/>
    <n v="27"/>
    <n v="1117.498"/>
    <n v="2544542"/>
    <n v="2544542"/>
    <n v="0"/>
    <n v="1995"/>
    <n v="1995"/>
    <s v="1981-2003"/>
    <s v="F"/>
    <m/>
    <s v="Sales Office"/>
    <m/>
    <s v="Office"/>
    <s v="Office"/>
    <s v="Medium Office"/>
    <b v="0"/>
    <s v="Storage - Low Bay"/>
    <n v="79"/>
    <s v="Office"/>
    <n v="21"/>
    <s v="NA"/>
    <n v="0"/>
    <n v="0"/>
    <n v="0"/>
    <n v="0"/>
    <n v="2277"/>
    <n v="2277"/>
    <n v="0"/>
    <x v="4"/>
    <n v="100"/>
    <n v="0"/>
    <n v="100"/>
    <n v="0"/>
    <n v="0"/>
    <n v="0"/>
    <n v="0"/>
    <n v="1"/>
    <n v="0"/>
    <n v="0"/>
    <s v="M"/>
    <n v="2"/>
    <n v="5390"/>
    <n v="13"/>
    <s v="&lt; 6000 HDD"/>
    <n v="100"/>
    <n v="0"/>
    <n v="0"/>
    <s v="No"/>
    <n v="10.25"/>
    <n v="10.25"/>
    <n v="6.3"/>
    <n v="10.25"/>
    <n v="0"/>
    <n v="0"/>
    <n v="0"/>
    <s v="&lt; 40 Hrs/Wk"/>
    <n v="51.21"/>
    <b v="1"/>
    <b v="0"/>
    <b v="0"/>
    <b v="0"/>
    <b v="0"/>
    <b v="1"/>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136"/>
    <n v="50"/>
    <n v="18"/>
    <n v="2448"/>
    <n v="7.1"/>
    <n v="0"/>
    <n v="0"/>
    <n v="0"/>
    <n v="21"/>
    <n v="79"/>
    <n v="0"/>
    <n v="0"/>
    <n v="0"/>
    <n v="0"/>
    <n v="100"/>
    <n v="0"/>
    <n v="0"/>
    <n v="0"/>
    <n v="173.80799999999999"/>
    <n v="0"/>
    <n v="100"/>
    <n v="0"/>
    <s v="P"/>
    <n v="50"/>
    <s v="Unknown"/>
    <n v="100"/>
    <n v="0"/>
    <n v="0"/>
    <n v="0"/>
    <n v="0"/>
    <n v="0"/>
    <n v="0"/>
    <n v="100"/>
    <n v="0"/>
    <n v="2416.0189999999998"/>
    <n v="0"/>
    <n v="100"/>
    <n v="0"/>
    <n v="0"/>
    <b v="0"/>
    <n v="0"/>
    <n v="79"/>
    <n v="0"/>
    <n v="0"/>
    <n v="0"/>
    <n v="0.85689499999999996"/>
    <n v="0.85689499999999996"/>
    <s v="NA"/>
    <n v="0"/>
    <n v="0.147123"/>
    <n v="1951.1489999999999"/>
    <s v="NA"/>
    <n v="0"/>
    <n v="335"/>
    <n v="9.9342260000000007"/>
    <n v="14.212"/>
    <s v="Y"/>
    <n v="15"/>
    <n v="0"/>
    <n v="0"/>
    <n v="0"/>
    <n v="43.433309999999999"/>
    <n v="36.291930000000001"/>
    <n v="66.206879999999998"/>
    <n v="11.09755"/>
    <n v="9.101153"/>
    <n v="16.91638"/>
    <n v="1.0275510000000001"/>
    <n v="3.0337179999999999"/>
    <n v="0.871332"/>
    <n v="0"/>
    <n v="0"/>
    <n v="0"/>
    <n v="0"/>
    <n v="0"/>
    <n v="0"/>
    <n v="0"/>
    <n v="0"/>
    <n v="0"/>
    <n v="44.441580000000002"/>
    <n v="51.5732"/>
    <n v="16.005410000000001"/>
    <n v="0"/>
    <n v="0"/>
    <n v="0"/>
    <n v="0"/>
    <n v="0"/>
    <n v="0"/>
    <n v="100"/>
    <n v="100"/>
    <n v="100"/>
    <n v="100"/>
    <n v="100"/>
    <n v="100"/>
    <n v="0"/>
    <n v="0"/>
    <n v="0"/>
    <n v="7.5144510000000002"/>
    <n v="5.8823530000000002"/>
    <n v="7.5144510000000002"/>
    <n v="0"/>
    <n v="0"/>
    <n v="0"/>
    <n v="0"/>
    <n v="0"/>
    <n v="0"/>
    <n v="92.485550000000003"/>
    <n v="94.117649999999998"/>
    <n v="92.485550000000003"/>
    <n v="0"/>
    <n v="0"/>
    <n v="0"/>
    <n v="0"/>
    <n v="0"/>
    <n v="0"/>
    <s v="NA"/>
    <s v="NA"/>
    <s v="NA"/>
    <s v="NA"/>
    <s v="NA"/>
    <s v="NA"/>
    <n v="0"/>
    <n v="0"/>
    <n v="0"/>
    <n v="73.113209999999995"/>
    <n v="83.333330000000004"/>
    <n v="73.113209999999995"/>
    <n v="0"/>
    <n v="0"/>
    <n v="0"/>
    <n v="26.886790000000001"/>
    <n v="16.66667"/>
    <n v="26.886790000000001"/>
    <n v="0"/>
    <n v="0"/>
    <n v="0"/>
    <n v="100"/>
    <n v="100"/>
    <n v="100"/>
    <n v="0"/>
    <n v="0"/>
    <n v="0"/>
    <n v="0"/>
    <n v="0"/>
    <n v="0"/>
    <n v="11.677820000000001"/>
    <n v="6.0486550000000001"/>
    <n v="17.800909999999998"/>
    <n v="42.85304"/>
    <n v="39.344430000000003"/>
    <n v="65.32235"/>
    <n v="0"/>
    <n v="0"/>
    <n v="0"/>
    <n v="41.102040000000002"/>
    <n v="48.539479999999998"/>
    <n v="14.80269"/>
    <n v="4.3670920000000004"/>
    <n v="6.0674349999999997"/>
    <n v="2.0740500000000002"/>
    <n v="0"/>
    <n v="0"/>
    <n v="0"/>
    <n v="100"/>
    <n v="100"/>
    <n v="100"/>
    <n v="0"/>
    <n v="0"/>
    <n v="0"/>
    <n v="0"/>
    <n v="0"/>
    <n v="0"/>
    <n v="0"/>
    <n v="0"/>
    <n v="0"/>
    <b v="0"/>
    <n v="0"/>
    <b v="0"/>
    <n v="0"/>
    <b v="0"/>
    <n v="0"/>
    <b v="0"/>
    <n v="0"/>
    <b v="1"/>
    <n v="100"/>
    <b v="0"/>
    <n v="0"/>
    <b v="0"/>
    <n v="0"/>
    <b v="0"/>
    <n v="0"/>
    <n v="100"/>
    <n v="100"/>
    <n v="100"/>
    <n v="0"/>
    <n v="0"/>
    <n v="0"/>
    <n v="0"/>
    <n v="0"/>
    <n v="0"/>
    <n v="0"/>
    <n v="0"/>
    <n v="0"/>
    <n v="0"/>
    <n v="0"/>
    <n v="0"/>
    <n v="0"/>
    <n v="0"/>
    <n v="0"/>
    <n v="0"/>
    <n v="0"/>
    <n v="0"/>
    <n v="23.880600000000001"/>
    <n v="66.666669999999996"/>
    <n v="18.96827"/>
    <n v="0"/>
    <n v="0"/>
    <n v="0"/>
    <n v="56.716419999999999"/>
    <n v="16.66667"/>
    <n v="74.486149999999995"/>
    <n v="0"/>
    <n v="0"/>
    <n v="0"/>
    <n v="19.402989999999999"/>
    <n v="16.66667"/>
    <n v="6.5455819999999996"/>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NA"/>
    <s v="None"/>
    <s v="NA"/>
    <s v="NA"/>
    <s v="NA"/>
    <s v="NA"/>
    <s v="NA"/>
    <s v="NA"/>
    <s v="NA"/>
    <s v="NA"/>
    <s v="NA"/>
    <s v="NA"/>
    <s v="NA"/>
    <s v="None"/>
    <s v="NA"/>
    <s v="None"/>
    <s v="NA"/>
    <s v="NA"/>
    <s v="NA"/>
    <s v="NA"/>
    <s v="NA"/>
    <s v="NA"/>
    <s v="NA"/>
    <s v="NA"/>
    <b v="0"/>
    <b v="0"/>
    <b v="0"/>
    <b v="0"/>
    <b v="0"/>
    <b v="0"/>
    <b v="1"/>
    <b v="0"/>
    <b v="0"/>
    <b v="0"/>
    <b v="0"/>
    <n v="15.353999999999999"/>
    <n v="20"/>
    <n v="2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2"/>
    <n v="0"/>
    <n v="0"/>
    <n v="0"/>
    <n v="0"/>
    <n v="0"/>
    <n v="5.4566629999999998"/>
    <n v="5.6147939999999998"/>
    <s v="actual"/>
    <n v="12424.82"/>
    <n v="12784.89"/>
    <n v="1623.1579999999999"/>
    <n v="1338.1179999999999"/>
    <n v="1269.2760000000001"/>
    <n v="981.40060000000005"/>
    <n v="767.10919999999999"/>
    <n v="640.14530000000002"/>
    <n v="683.89250000000004"/>
    <n v="721.91179999999997"/>
    <n v="733.29920000000004"/>
    <n v="1001.216"/>
    <n v="1280.2860000000001"/>
    <n v="1385.01"/>
    <n v="1448.653"/>
    <n v="1236.9639999999999"/>
    <n v="1260.2670000000001"/>
    <n v="1127.8599999999999"/>
    <n v="997.66809999999998"/>
    <n v="821.01909999999998"/>
    <n v="739.35090000000002"/>
    <n v="707.95320000000004"/>
    <n v="748.23360000000002"/>
    <n v="1019.076"/>
    <n v="1230.616"/>
    <n v="1447.2260000000001"/>
    <s v="NA"/>
    <s v="NA"/>
    <s v="no gas"/>
    <s v="NA"/>
    <s v="NA"/>
    <s v="NA"/>
    <s v="NA"/>
    <s v="NA"/>
    <s v="NA"/>
    <s v="NA"/>
    <s v="NA"/>
    <s v="NA"/>
    <s v="NA"/>
    <s v="NA"/>
    <s v="NA"/>
    <s v="NA"/>
    <s v="NA"/>
    <s v="NA"/>
    <s v="NA"/>
    <s v="NA"/>
    <s v="NA"/>
    <s v="NA"/>
    <s v="NA"/>
    <s v="NA"/>
    <s v="NA"/>
    <s v="NA"/>
    <s v="NA"/>
    <s v="NA"/>
    <s v="NA"/>
  </r>
  <r>
    <x v="577"/>
    <x v="2"/>
    <s v="core"/>
    <x v="6"/>
    <x v="0"/>
    <s v="20,001-100,000"/>
    <s v="rural"/>
    <n v="28"/>
    <n v="111.91379999999999"/>
    <n v="3922131"/>
    <n v="3922131"/>
    <n v="3922131"/>
    <n v="1976"/>
    <n v="1976"/>
    <s v="Pre-1980"/>
    <s v="F"/>
    <m/>
    <s v="Office- Admin, Professional, Government, Financial"/>
    <m/>
    <s v="Office"/>
    <s v="Office"/>
    <s v="Medium Office"/>
    <b v="0"/>
    <s v="Office"/>
    <n v="74"/>
    <s v="NA"/>
    <n v="0"/>
    <s v="NA"/>
    <n v="0"/>
    <n v="12"/>
    <n v="14"/>
    <n v="0"/>
    <n v="35046"/>
    <n v="35046"/>
    <n v="0"/>
    <x v="1"/>
    <n v="100"/>
    <n v="0"/>
    <n v="0"/>
    <n v="100"/>
    <n v="0"/>
    <n v="0"/>
    <n v="0"/>
    <n v="2"/>
    <n v="0"/>
    <n v="140"/>
    <s v="S"/>
    <n v="0"/>
    <n v="5197"/>
    <n v="47"/>
    <s v="&lt; 6000 HDD"/>
    <n v="0"/>
    <n v="100"/>
    <n v="7"/>
    <s v="No"/>
    <n v="43"/>
    <n v="43"/>
    <n v="168"/>
    <n v="43"/>
    <n v="0"/>
    <n v="0"/>
    <n v="0"/>
    <s v="40-49 Hrs/Wk"/>
    <n v="52"/>
    <b v="1"/>
    <b v="1"/>
    <b v="0"/>
    <b v="0"/>
    <b v="0"/>
    <b v="0"/>
    <b v="0"/>
    <b v="0"/>
    <b v="0"/>
    <s v="NA"/>
    <s v="NA"/>
    <s v="NA"/>
    <s v="NA"/>
    <s v="Yes"/>
    <n v="15"/>
    <n v="100"/>
    <s v="No"/>
    <s v="Yes"/>
    <n v="15"/>
    <n v="100"/>
    <s v="No"/>
    <s v="No"/>
    <s v="NA"/>
    <s v="NA"/>
    <s v="No"/>
    <s v="Yes"/>
    <n v="10"/>
    <n v="100"/>
    <s v="No"/>
    <s v="Yes"/>
    <n v="10"/>
    <n v="100"/>
    <s v="No"/>
    <s v="No"/>
    <s v="NA"/>
    <s v="NA"/>
    <s v="No"/>
    <s v="No"/>
    <s v="NA"/>
    <s v="NA"/>
    <s v="No"/>
    <s v="No"/>
    <s v="NA"/>
    <s v="NA"/>
    <s v="No"/>
    <n v="530"/>
    <n v="530"/>
    <n v="10"/>
    <n v="10600"/>
    <n v="15"/>
    <n v="100"/>
    <n v="0"/>
    <n v="0"/>
    <n v="0"/>
    <n v="0"/>
    <n v="0"/>
    <n v="0"/>
    <n v="0"/>
    <n v="0"/>
    <n v="0"/>
    <n v="0"/>
    <n v="100"/>
    <n v="0"/>
    <n v="1590"/>
    <n v="100"/>
    <n v="0"/>
    <n v="0"/>
    <s v="S"/>
    <n v="0"/>
    <s v="Age of Building"/>
    <n v="100"/>
    <n v="0"/>
    <n v="0"/>
    <n v="0"/>
    <n v="100"/>
    <n v="0"/>
    <n v="0"/>
    <n v="0"/>
    <n v="0"/>
    <n v="15000"/>
    <n v="100"/>
    <n v="0"/>
    <n v="0"/>
    <n v="0"/>
    <b v="0"/>
    <n v="0"/>
    <n v="100"/>
    <n v="0"/>
    <n v="0"/>
    <n v="0"/>
    <n v="1.737797"/>
    <n v="1.737797"/>
    <s v="NA"/>
    <n v="0"/>
    <n v="7.7469999999999997E-2"/>
    <n v="60902.84"/>
    <s v="NA"/>
    <n v="0"/>
    <n v="2715"/>
    <n v="9"/>
    <n v="9"/>
    <s v="Y"/>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87.202489999999997"/>
    <n v="92.585930000000005"/>
    <n v="87.202489999999997"/>
    <n v="0"/>
    <n v="0"/>
    <n v="0"/>
    <n v="12.797510000000001"/>
    <n v="7.4140709999999999"/>
    <n v="12.797510000000001"/>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33.996319999999997"/>
    <n v="57.575760000000002"/>
    <n v="29.796379999999999"/>
    <n v="66.003680000000003"/>
    <n v="42.424239999999998"/>
    <n v="70.203620000000001"/>
    <n v="0"/>
    <n v="0"/>
    <n v="0"/>
    <n v="0"/>
    <n v="0"/>
    <n v="0"/>
    <n v="0"/>
    <n v="0"/>
    <n v="0"/>
    <n v="0"/>
    <n v="0"/>
    <n v="0"/>
    <n v="0"/>
    <n v="0"/>
    <n v="0"/>
    <n v="15.138120000000001"/>
    <n v="45.454549999999998"/>
    <n v="9.7382080000000002"/>
    <n v="0"/>
    <n v="0"/>
    <n v="0"/>
    <n v="84.861879999999999"/>
    <n v="54.545450000000002"/>
    <n v="90.261790000000005"/>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10-19 Years"/>
    <s v="None"/>
    <s v="NA"/>
    <s v="NA"/>
    <s v="NA"/>
    <s v="NA"/>
    <s v="NA"/>
    <s v="NA"/>
    <s v="NA"/>
    <s v="NA"/>
    <s v="NA"/>
    <s v="NA"/>
    <s v="NA"/>
    <s v="None"/>
    <s v="NA"/>
    <s v="None"/>
    <s v="NA"/>
    <s v="NA"/>
    <s v="NA"/>
    <s v="NA"/>
    <s v="NA"/>
    <s v="NA"/>
    <s v="NA"/>
    <s v="NA"/>
    <b v="0"/>
    <b v="0"/>
    <b v="0"/>
    <b v="0"/>
    <b v="0"/>
    <b v="0"/>
    <b v="0"/>
    <b v="1"/>
    <b v="0"/>
    <b v="0"/>
    <b v="0"/>
    <n v="30.707999999999998"/>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0"/>
    <n v="20"/>
    <n v="20"/>
    <n v="20"/>
    <n v="5"/>
    <n v="0"/>
    <n v="0"/>
    <n v="0"/>
    <n v="0"/>
    <n v="12.11797"/>
    <n v="25.248640000000002"/>
    <s v="model"/>
    <n v="424686.5"/>
    <n v="884864"/>
    <s v="NA"/>
    <s v="NA"/>
    <s v="NA"/>
    <s v="NA"/>
    <s v="NA"/>
    <s v="NA"/>
    <s v="NA"/>
    <s v="NA"/>
    <s v="NA"/>
    <s v="NA"/>
    <s v="NA"/>
    <s v="NA"/>
    <s v="NA"/>
    <s v="NA"/>
    <s v="NA"/>
    <s v="NA"/>
    <s v="NA"/>
    <s v="NA"/>
    <s v="NA"/>
    <s v="NA"/>
    <s v="NA"/>
    <s v="NA"/>
    <s v="NA"/>
    <s v="NA"/>
    <n v="0.19284100000000001"/>
    <n v="0.47345799999999999"/>
    <s v="model"/>
    <n v="6758.2979999999998"/>
    <n v="16592.82"/>
    <s v="NA"/>
    <s v="NA"/>
    <s v="NA"/>
    <s v="NA"/>
    <s v="NA"/>
    <s v="NA"/>
    <s v="NA"/>
    <s v="NA"/>
    <s v="NA"/>
    <s v="NA"/>
    <s v="NA"/>
    <s v="NA"/>
    <s v="NA"/>
    <s v="NA"/>
    <s v="NA"/>
    <s v="NA"/>
    <s v="NA"/>
    <s v="NA"/>
    <s v="NA"/>
    <s v="NA"/>
    <s v="NA"/>
    <s v="NA"/>
    <s v="NA"/>
    <s v="NA"/>
  </r>
  <r>
    <x v="578"/>
    <x v="0"/>
    <s v="core"/>
    <x v="10"/>
    <x v="1"/>
    <s v="50,001+"/>
    <s v="urban"/>
    <n v="46"/>
    <n v="16.381550000000001"/>
    <n v="2628747"/>
    <n v="1787548"/>
    <n v="1787548"/>
    <n v="2007"/>
    <n v="2007"/>
    <s v="2004-2013"/>
    <s v="F"/>
    <m/>
    <s v="In-patient Rehab"/>
    <m/>
    <s v="Hospital"/>
    <s v="Health Care - Inpatient"/>
    <s v="OtherHealth"/>
    <b v="0"/>
    <s v="Guest Room"/>
    <n v="35"/>
    <s v="Assembly / Recreation"/>
    <n v="19"/>
    <s v="Office"/>
    <n v="3"/>
    <n v="11"/>
    <n v="32"/>
    <n v="0"/>
    <n v="160470"/>
    <n v="160470"/>
    <n v="0"/>
    <x v="3"/>
    <n v="68"/>
    <n v="0"/>
    <n v="0"/>
    <n v="68"/>
    <n v="0"/>
    <n v="0"/>
    <n v="32"/>
    <n v="2"/>
    <n v="1"/>
    <n v="28"/>
    <s v="M"/>
    <n v="2"/>
    <n v="4300"/>
    <n v="393"/>
    <s v="&lt; 6000 HDD"/>
    <n v="100"/>
    <n v="0"/>
    <n v="0"/>
    <s v="No"/>
    <n v="81.900000000000006"/>
    <n v="81.900000000000006"/>
    <n v="114.24"/>
    <n v="64.47"/>
    <n v="0.68"/>
    <n v="0.68"/>
    <n v="0.35"/>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850"/>
    <n v="2850"/>
    <n v="9"/>
    <n v="51300"/>
    <n v="20"/>
    <n v="0"/>
    <n v="0"/>
    <n v="0"/>
    <n v="100"/>
    <n v="0"/>
    <n v="0"/>
    <n v="0"/>
    <n v="0"/>
    <n v="0"/>
    <n v="100"/>
    <n v="0"/>
    <n v="0"/>
    <n v="0"/>
    <n v="10260"/>
    <n v="0"/>
    <n v="100"/>
    <n v="0"/>
    <s v="P"/>
    <n v="75"/>
    <s v="Age of Building"/>
    <n v="100"/>
    <n v="0"/>
    <n v="0"/>
    <n v="0"/>
    <n v="0"/>
    <n v="100"/>
    <n v="0"/>
    <n v="0"/>
    <n v="0"/>
    <n v="91808.8"/>
    <n v="0"/>
    <n v="100"/>
    <n v="0"/>
    <n v="0"/>
    <b v="0"/>
    <n v="0"/>
    <n v="0"/>
    <n v="0"/>
    <n v="0"/>
    <n v="100"/>
    <n v="0.56443600000000005"/>
    <n v="0.56443600000000005"/>
    <s v="NA"/>
    <n v="2.4299999999999999E-3"/>
    <n v="7.4479999999999998E-3"/>
    <n v="90574.97"/>
    <s v="NA"/>
    <n v="390"/>
    <n v="1195.203"/>
    <n v="8.7704179999999994"/>
    <n v="9"/>
    <s v="Y"/>
    <n v="0"/>
    <n v="0"/>
    <n v="0"/>
    <n v="0"/>
    <n v="68.558499999999995"/>
    <n v="57.606999999999999"/>
    <n v="79.877790000000005"/>
    <n v="0"/>
    <n v="0"/>
    <n v="0"/>
    <n v="30.75469"/>
    <n v="41.919170000000001"/>
    <n v="19.933150000000001"/>
    <n v="0"/>
    <n v="0"/>
    <n v="0"/>
    <n v="0"/>
    <n v="0"/>
    <n v="0"/>
    <n v="0"/>
    <n v="0"/>
    <n v="0"/>
    <n v="0.68681099999999995"/>
    <n v="0.473831"/>
    <n v="0.18906000000000001"/>
    <n v="0"/>
    <n v="0"/>
    <n v="0"/>
    <n v="83.816569999999999"/>
    <n v="85.698130000000006"/>
    <n v="83.816569999999999"/>
    <n v="16.183430000000001"/>
    <n v="14.301869999999999"/>
    <n v="16.183430000000001"/>
    <n v="56.648490000000002"/>
    <n v="30.056629999999998"/>
    <n v="56.648490000000002"/>
    <n v="43.351509999999998"/>
    <n v="69.943370000000002"/>
    <n v="43.351509999999998"/>
    <n v="0"/>
    <n v="0"/>
    <n v="0"/>
    <n v="100"/>
    <n v="100"/>
    <n v="100"/>
    <n v="0"/>
    <n v="0"/>
    <n v="0"/>
    <n v="0"/>
    <n v="0"/>
    <n v="0"/>
    <n v="0"/>
    <n v="0"/>
    <n v="0"/>
    <n v="0"/>
    <n v="0"/>
    <n v="0"/>
    <s v="NA"/>
    <s v="NA"/>
    <s v="NA"/>
    <s v="NA"/>
    <s v="NA"/>
    <s v="NA"/>
    <n v="11.276109999999999"/>
    <n v="22.61833"/>
    <n v="11.276109999999999"/>
    <n v="65.351969999999994"/>
    <n v="63.328049999999998"/>
    <n v="65.351969999999994"/>
    <n v="23.371919999999999"/>
    <n v="14.05362"/>
    <n v="23.371919999999999"/>
    <n v="0"/>
    <n v="0"/>
    <n v="0"/>
    <s v="NA"/>
    <s v="NA"/>
    <s v="NA"/>
    <s v="NA"/>
    <s v="NA"/>
    <s v="NA"/>
    <s v="NA"/>
    <s v="NA"/>
    <s v="NA"/>
    <s v="NA"/>
    <s v="NA"/>
    <s v="NA"/>
    <n v="0"/>
    <n v="0"/>
    <n v="0"/>
    <n v="68.558499999999995"/>
    <n v="57.606999999999999"/>
    <n v="79.877790000000005"/>
    <n v="10.81334"/>
    <n v="20.977830000000001"/>
    <n v="6.8495840000000001"/>
    <n v="0.26062800000000003"/>
    <n v="0.203071"/>
    <n v="7.1743000000000001E-2"/>
    <n v="20.367529999999999"/>
    <n v="21.2121"/>
    <n v="13.20088"/>
    <s v="NA"/>
    <s v="NA"/>
    <s v="NA"/>
    <s v="NA"/>
    <s v="NA"/>
    <s v="NA"/>
    <s v="NA"/>
    <s v="NA"/>
    <s v="NA"/>
    <s v="NA"/>
    <s v="NA"/>
    <s v="NA"/>
    <s v="NA"/>
    <s v="NA"/>
    <s v="NA"/>
    <b v="0"/>
    <n v="0"/>
    <b v="0"/>
    <n v="0"/>
    <b v="0"/>
    <n v="0"/>
    <b v="0"/>
    <n v="0"/>
    <b v="1"/>
    <n v="100"/>
    <b v="0"/>
    <n v="0"/>
    <b v="0"/>
    <n v="0"/>
    <b v="0"/>
    <n v="0"/>
    <n v="20.665949999999999"/>
    <n v="16.66667"/>
    <n v="21.112380000000002"/>
    <n v="69.29392"/>
    <n v="33.333329999999997"/>
    <n v="72.531570000000002"/>
    <n v="0"/>
    <n v="0"/>
    <n v="0"/>
    <n v="10.040139999999999"/>
    <n v="50"/>
    <n v="6.3560499999999998"/>
    <n v="0"/>
    <n v="0"/>
    <n v="0"/>
    <n v="0"/>
    <n v="0"/>
    <n v="0"/>
    <n v="0"/>
    <n v="0"/>
    <n v="0"/>
    <n v="11.29515"/>
    <n v="58.333329999999997"/>
    <n v="7.1505559999999999"/>
    <n v="0"/>
    <n v="0"/>
    <n v="0"/>
    <n v="88.704849999999993"/>
    <n v="41.666670000000003"/>
    <n v="92.849440000000001"/>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40.5"/>
    <n v="27.5"/>
    <s v="Heat Pump"/>
    <s v="Electricity"/>
    <s v="None"/>
    <s v="5-9 Years"/>
    <s v="Furnace"/>
    <s v="Natural Gas"/>
    <s v="None"/>
    <s v="0-4 Years"/>
    <s v="NA"/>
    <s v="NA"/>
    <s v="NA"/>
    <s v="NA"/>
    <s v="NA"/>
    <s v="NA"/>
    <s v="NA"/>
    <s v="NA"/>
    <s v="DX - Air"/>
    <s v="5-9 Years"/>
    <s v="DX - Air"/>
    <s v="0-4 Years"/>
    <s v="NA"/>
    <s v="NA"/>
    <s v="NA"/>
    <s v="NA"/>
    <s v="NA"/>
    <s v="NA"/>
    <s v="NA"/>
    <b v="0"/>
    <b v="0"/>
    <b v="0"/>
    <b v="0"/>
    <b v="1"/>
    <b v="0"/>
    <b v="0"/>
    <b v="1"/>
    <b v="0"/>
    <b v="0"/>
    <b v="0"/>
    <n v="1791"/>
    <n v="6"/>
    <n v="6"/>
    <n v="100"/>
    <n v="0"/>
    <n v="0"/>
    <n v="0"/>
    <n v="0"/>
    <n v="0"/>
    <n v="100"/>
    <n v="0"/>
    <s v="NA"/>
    <s v="NA"/>
    <s v="NA"/>
    <s v="NA"/>
    <s v="NA"/>
    <s v="NA"/>
    <s v="NA"/>
    <s v="NA"/>
    <s v="NA"/>
    <b v="0"/>
    <n v="0"/>
    <s v="NA"/>
    <s v="NA"/>
    <b v="1"/>
    <n v="220"/>
    <s v="INC"/>
    <b v="0"/>
    <n v="0"/>
    <s v="NA"/>
    <s v="NA"/>
    <n v="0"/>
    <n v="0"/>
    <n v="0"/>
    <n v="1"/>
    <n v="2"/>
    <n v="0"/>
    <n v="1"/>
    <b v="0"/>
    <b v="0"/>
    <b v="0"/>
    <b v="1"/>
    <b v="0"/>
    <b v="0"/>
    <n v="1500"/>
    <s v="E"/>
    <s v="E"/>
    <s v="G"/>
    <s v="G"/>
    <s v="G"/>
    <s v="G"/>
    <s v="E"/>
    <s v="NA"/>
    <s v="NA"/>
    <s v="NA"/>
    <b v="1"/>
    <s v="S"/>
    <n v="100"/>
    <n v="0"/>
    <n v="2"/>
    <n v="98"/>
    <n v="100"/>
    <n v="0"/>
    <x v="0"/>
    <n v="0"/>
    <s v="N"/>
    <n v="0"/>
    <n v="0"/>
    <n v="0"/>
    <b v="0"/>
    <b v="0"/>
    <s v="None"/>
    <b v="0"/>
    <b v="0"/>
    <s v="None"/>
    <n v="0"/>
    <s v="NA"/>
    <n v="0"/>
    <s v="NA"/>
    <s v="NA"/>
    <n v="136"/>
    <n v="0"/>
    <n v="0"/>
    <n v="0"/>
    <n v="0"/>
    <n v="5.4212309999999997"/>
    <n v="5.3363610000000001"/>
    <s v="actual"/>
    <n v="869944.9"/>
    <n v="856325.8"/>
    <n v="91764.89"/>
    <n v="60191.29"/>
    <n v="45839.34"/>
    <n v="62086.6"/>
    <n v="62408.78"/>
    <n v="58784.33"/>
    <n v="86079.31"/>
    <n v="86493.94"/>
    <n v="85598.92"/>
    <n v="80020.94"/>
    <n v="73271.06"/>
    <n v="77405.47"/>
    <n v="77562.91"/>
    <n v="66338.14"/>
    <n v="68567.13"/>
    <n v="61230.01"/>
    <n v="61151.42"/>
    <n v="62814.11"/>
    <n v="89516.27"/>
    <n v="91900.6"/>
    <n v="71911.55"/>
    <n v="60002.16"/>
    <n v="68185.08"/>
    <n v="77146.44"/>
    <n v="0.134933"/>
    <n v="0.13250999999999999"/>
    <s v="actual"/>
    <n v="21652.75"/>
    <n v="21263.94"/>
    <n v="2653.0230000000001"/>
    <n v="2045.5170000000001"/>
    <n v="2184.172"/>
    <n v="1819.655"/>
    <n v="1531.597"/>
    <n v="1328.9"/>
    <n v="1275.6500000000001"/>
    <n v="1236.4739999999999"/>
    <n v="1340.241"/>
    <n v="1614.7929999999999"/>
    <n v="2065.5940000000001"/>
    <n v="2557.1320000000001"/>
    <n v="2439.192"/>
    <n v="2052.6869999999999"/>
    <n v="2075.232"/>
    <n v="1800.9259999999999"/>
    <n v="1591.6379999999999"/>
    <n v="1327.441"/>
    <n v="1244.528"/>
    <n v="1236.1030000000001"/>
    <n v="1302.1659999999999"/>
    <n v="1689.3679999999999"/>
    <n v="2082.3209999999999"/>
    <n v="2422.3420000000001"/>
  </r>
  <r>
    <x v="579"/>
    <x v="2"/>
    <s v="core"/>
    <x v="6"/>
    <x v="0"/>
    <s v="&lt;20,001"/>
    <s v="rural"/>
    <n v="27"/>
    <n v="1117.498"/>
    <n v="4062104"/>
    <n v="4062104"/>
    <n v="4062104"/>
    <n v="1994"/>
    <n v="1994"/>
    <s v="1981-2003"/>
    <s v="F"/>
    <m/>
    <s v="Office- Admin, Professional, Government, Financial"/>
    <m/>
    <s v="Office"/>
    <s v="Office"/>
    <s v="Medium Office"/>
    <b v="0"/>
    <s v="Office"/>
    <n v="100"/>
    <s v="NA"/>
    <n v="0"/>
    <s v="NA"/>
    <n v="0"/>
    <n v="0"/>
    <n v="0"/>
    <n v="0"/>
    <n v="3635"/>
    <n v="3635"/>
    <n v="0"/>
    <x v="4"/>
    <n v="100"/>
    <n v="0"/>
    <n v="0"/>
    <n v="100"/>
    <n v="0"/>
    <n v="0"/>
    <n v="0"/>
    <n v="2"/>
    <n v="0"/>
    <n v="7"/>
    <s v="S"/>
    <n v="0"/>
    <n v="5161"/>
    <n v="34"/>
    <s v="&lt; 6000 HDD"/>
    <n v="100"/>
    <n v="0"/>
    <n v="0"/>
    <s v="No"/>
    <n v="45"/>
    <n v="60"/>
    <n v="45"/>
    <n v="45"/>
    <n v="0"/>
    <n v="0"/>
    <n v="0"/>
    <s v="40-49 Hrs/Wk"/>
    <n v="52"/>
    <b v="1"/>
    <b v="0"/>
    <b v="0"/>
    <b v="0"/>
    <b v="0"/>
    <b v="0"/>
    <b v="0"/>
    <b v="0"/>
    <b v="0"/>
    <s v="NA"/>
    <s v="NA"/>
    <s v="NA"/>
    <s v="NA"/>
    <s v="Yes"/>
    <n v="2"/>
    <n v="100"/>
    <s v="No"/>
    <s v="Yes"/>
    <n v="2"/>
    <n v="100"/>
    <s v="No"/>
    <s v="Yes"/>
    <n v="2"/>
    <n v="100"/>
    <s v="No"/>
    <s v="No"/>
    <s v="NA"/>
    <s v="NA"/>
    <s v="No"/>
    <s v="No"/>
    <s v="NA"/>
    <s v="NA"/>
    <s v="No"/>
    <s v="No"/>
    <s v="NA"/>
    <s v="NA"/>
    <s v="No"/>
    <s v="No"/>
    <s v="NA"/>
    <s v="NA"/>
    <s v="No"/>
    <s v="No"/>
    <s v="NA"/>
    <s v="NA"/>
    <s v="No"/>
    <n v="348"/>
    <n v="126"/>
    <n v="8"/>
    <n v="3792"/>
    <n v="35"/>
    <n v="0"/>
    <n v="0"/>
    <n v="0"/>
    <n v="0"/>
    <n v="0"/>
    <n v="0"/>
    <n v="0"/>
    <n v="100"/>
    <n v="0"/>
    <n v="100"/>
    <n v="0"/>
    <n v="0"/>
    <n v="0"/>
    <n v="1327.2"/>
    <n v="0"/>
    <n v="100"/>
    <n v="0"/>
    <s v="P"/>
    <n v="35"/>
    <s v="Age of Building"/>
    <n v="100"/>
    <n v="0"/>
    <n v="0"/>
    <n v="0"/>
    <n v="0"/>
    <n v="0"/>
    <n v="0"/>
    <n v="100"/>
    <n v="0"/>
    <n v="1928.4649999999999"/>
    <n v="0"/>
    <n v="100"/>
    <n v="0"/>
    <n v="0"/>
    <b v="0"/>
    <n v="0"/>
    <n v="100"/>
    <n v="0"/>
    <n v="0"/>
    <n v="0"/>
    <n v="1.2071529999999999"/>
    <n v="1.2071529999999999"/>
    <s v="NA"/>
    <n v="0"/>
    <n v="0.110041"/>
    <n v="4388"/>
    <s v="NA"/>
    <n v="0"/>
    <n v="400"/>
    <n v="8"/>
    <n v="8"/>
    <s v="Y"/>
    <n v="5"/>
    <n v="0"/>
    <n v="0"/>
    <n v="0"/>
    <n v="100"/>
    <n v="100"/>
    <n v="100"/>
    <n v="0"/>
    <n v="0"/>
    <n v="0"/>
    <n v="0"/>
    <n v="0"/>
    <n v="0"/>
    <n v="0"/>
    <n v="0"/>
    <n v="0"/>
    <n v="0"/>
    <n v="0"/>
    <n v="0"/>
    <n v="0"/>
    <n v="0"/>
    <n v="0"/>
    <n v="0"/>
    <n v="0"/>
    <n v="0"/>
    <n v="0"/>
    <n v="0"/>
    <n v="0"/>
    <n v="100"/>
    <n v="100"/>
    <n v="100"/>
    <n v="0"/>
    <n v="0"/>
    <n v="0"/>
    <s v="NA"/>
    <s v="NA"/>
    <s v="NA"/>
    <s v="NA"/>
    <s v="NA"/>
    <s v="NA"/>
    <s v="NA"/>
    <s v="NA"/>
    <s v="NA"/>
    <s v="NA"/>
    <s v="NA"/>
    <s v="NA"/>
    <s v="NA"/>
    <s v="NA"/>
    <s v="NA"/>
    <s v="NA"/>
    <s v="NA"/>
    <s v="NA"/>
    <s v="NA"/>
    <s v="NA"/>
    <s v="NA"/>
    <s v="NA"/>
    <s v="NA"/>
    <s v="NA"/>
    <s v="NA"/>
    <s v="NA"/>
    <s v="NA"/>
    <s v="NA"/>
    <s v="NA"/>
    <s v="NA"/>
    <n v="0"/>
    <n v="0"/>
    <n v="0"/>
    <n v="6.5633549999999996"/>
    <n v="11.538460000000001"/>
    <n v="6.5633549999999996"/>
    <n v="63.536920000000002"/>
    <n v="65.384619999999998"/>
    <n v="63.536920000000002"/>
    <n v="29.899730000000002"/>
    <n v="23.076920000000001"/>
    <n v="29.899730000000002"/>
    <s v="NA"/>
    <s v="NA"/>
    <s v="NA"/>
    <s v="NA"/>
    <s v="NA"/>
    <s v="NA"/>
    <s v="NA"/>
    <s v="NA"/>
    <s v="NA"/>
    <s v="NA"/>
    <s v="NA"/>
    <s v="NA"/>
    <n v="0"/>
    <n v="0"/>
    <n v="0"/>
    <n v="100"/>
    <n v="100"/>
    <n v="100"/>
    <n v="0"/>
    <n v="0"/>
    <n v="0"/>
    <n v="0"/>
    <n v="0"/>
    <n v="0"/>
    <n v="0"/>
    <n v="0"/>
    <n v="0"/>
    <s v="NA"/>
    <s v="NA"/>
    <s v="NA"/>
    <s v="NA"/>
    <s v="NA"/>
    <s v="NA"/>
    <s v="NA"/>
    <s v="NA"/>
    <s v="NA"/>
    <s v="NA"/>
    <s v="NA"/>
    <s v="NA"/>
    <s v="NA"/>
    <s v="NA"/>
    <s v="NA"/>
    <b v="0"/>
    <n v="0"/>
    <b v="0"/>
    <n v="0"/>
    <b v="0"/>
    <n v="0"/>
    <b v="1"/>
    <n v="47.812220000000003"/>
    <b v="1"/>
    <n v="52.187779999999997"/>
    <b v="0"/>
    <n v="0"/>
    <b v="0"/>
    <n v="0"/>
    <b v="0"/>
    <n v="0"/>
    <n v="0"/>
    <n v="0"/>
    <n v="0"/>
    <n v="0"/>
    <n v="0"/>
    <n v="0"/>
    <n v="0"/>
    <n v="0"/>
    <n v="0"/>
    <n v="100"/>
    <n v="100"/>
    <n v="100"/>
    <n v="0"/>
    <n v="0"/>
    <n v="0"/>
    <n v="0"/>
    <n v="0"/>
    <n v="0"/>
    <n v="0"/>
    <n v="0"/>
    <n v="0"/>
    <n v="0"/>
    <n v="0"/>
    <n v="0"/>
    <n v="0"/>
    <n v="0"/>
    <n v="0"/>
    <n v="0"/>
    <n v="0"/>
    <n v="0"/>
    <n v="0"/>
    <n v="0"/>
    <n v="0"/>
    <n v="100"/>
    <n v="100"/>
    <n v="10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10-19 Years"/>
    <s v="None"/>
    <s v="NA"/>
    <s v="NA"/>
    <s v="NA"/>
    <s v="NA"/>
    <s v="NA"/>
    <s v="NA"/>
    <s v="NA"/>
    <s v="NA"/>
    <s v="NA"/>
    <s v="NA"/>
    <s v="NA"/>
    <s v="DX - Air"/>
    <s v="10-19 Years"/>
    <s v="None"/>
    <s v="NA"/>
    <s v="NA"/>
    <s v="NA"/>
    <s v="NA"/>
    <s v="NA"/>
    <s v="NA"/>
    <s v="NA"/>
    <s v="NA"/>
    <b v="0"/>
    <b v="0"/>
    <b v="0"/>
    <b v="0"/>
    <b v="0"/>
    <b v="0"/>
    <b v="1"/>
    <b v="0"/>
    <b v="0"/>
    <b v="0"/>
    <b v="0"/>
    <n v="15.353999999999999"/>
    <n v="17"/>
    <n v="17"/>
    <n v="100"/>
    <n v="0"/>
    <n v="0"/>
    <n v="0"/>
    <n v="0"/>
    <n v="100"/>
    <n v="0"/>
    <n v="0"/>
    <s v="NA"/>
    <s v="NA"/>
    <s v="NA"/>
    <s v="NA"/>
    <s v="NA"/>
    <s v="NA"/>
    <s v="NA"/>
    <s v="NA"/>
    <s v="NA"/>
    <s v="NA"/>
    <s v="NA"/>
    <s v="NA"/>
    <s v="NA"/>
    <s v="NA"/>
    <s v="NA"/>
    <s v="NA"/>
    <s v="NA"/>
    <s v="NA"/>
    <s v="NA"/>
    <s v="NA"/>
    <n v="0"/>
    <n v="0"/>
    <n v="0"/>
    <n v="0"/>
    <n v="0"/>
    <n v="0"/>
    <n v="0"/>
    <b v="0"/>
    <b v="0"/>
    <b v="0"/>
    <b v="0"/>
    <b v="0"/>
    <b v="0"/>
    <n v="0"/>
    <s v="N"/>
    <s v="N"/>
    <s v="N"/>
    <s v="N"/>
    <s v="N"/>
    <s v="N"/>
    <s v="N"/>
    <s v="NA"/>
    <s v="NA"/>
    <s v="NA"/>
    <b v="0"/>
    <s v="N"/>
    <n v="0"/>
    <n v="0"/>
    <n v="0"/>
    <n v="0"/>
    <n v="0"/>
    <n v="0"/>
    <x v="0"/>
    <n v="0"/>
    <s v="N"/>
    <n v="0"/>
    <n v="0"/>
    <n v="0"/>
    <b v="0"/>
    <b v="0"/>
    <s v="None"/>
    <b v="0"/>
    <b v="0"/>
    <s v="None"/>
    <n v="0"/>
    <n v="11"/>
    <n v="2"/>
    <n v="0"/>
    <n v="1"/>
    <n v="1"/>
    <n v="0"/>
    <n v="0"/>
    <n v="0"/>
    <n v="0"/>
    <n v="10.1896"/>
    <n v="11.83628"/>
    <s v="actual"/>
    <n v="37039.18"/>
    <n v="43024.89"/>
    <n v="4423.4830000000002"/>
    <n v="3436.5140000000001"/>
    <n v="3265.279"/>
    <n v="2804.625"/>
    <n v="2563.1089999999999"/>
    <n v="2515.1280000000002"/>
    <n v="2713.3510000000001"/>
    <n v="2674.2350000000001"/>
    <n v="2627.4549999999999"/>
    <n v="2667.1170000000002"/>
    <n v="3389.143"/>
    <n v="3959.74"/>
    <n v="3911.951"/>
    <n v="3356.8560000000002"/>
    <n v="3467.913"/>
    <n v="3059.7739999999999"/>
    <n v="2697.377"/>
    <n v="2471.1039999999998"/>
    <n v="3686.3870000000002"/>
    <n v="4847.1210000000001"/>
    <n v="5472.0370000000003"/>
    <n v="2772.471"/>
    <n v="3376.4780000000001"/>
    <n v="3905.4209999999998"/>
    <s v="NA"/>
    <s v="NA"/>
    <s v="no gas"/>
    <s v="NA"/>
    <s v="NA"/>
    <s v="NA"/>
    <s v="NA"/>
    <s v="NA"/>
    <s v="NA"/>
    <s v="NA"/>
    <s v="NA"/>
    <s v="NA"/>
    <s v="NA"/>
    <s v="NA"/>
    <s v="NA"/>
    <s v="NA"/>
    <s v="NA"/>
    <s v="NA"/>
    <s v="NA"/>
    <s v="NA"/>
    <s v="NA"/>
    <s v="NA"/>
    <s v="NA"/>
    <s v="NA"/>
    <s v="NA"/>
    <s v="NA"/>
    <s v="NA"/>
    <s v="NA"/>
    <s v="NA"/>
  </r>
  <r>
    <x v="580"/>
    <x v="2"/>
    <s v="core"/>
    <x v="8"/>
    <x v="0"/>
    <s v="100,001+"/>
    <s v="urban"/>
    <n v="3"/>
    <n v="21.175190000000001"/>
    <n v="3430381"/>
    <n v="3430381"/>
    <n v="3258862"/>
    <n v="1993"/>
    <n v="1993"/>
    <s v="1981-2003"/>
    <s v="F"/>
    <m/>
    <s v="Dept. Store W/ Grocery"/>
    <m/>
    <s v="Grocery"/>
    <s v="Mercantile - Retail"/>
    <s v="High End"/>
    <b v="0"/>
    <s v="Sales"/>
    <n v="90.5"/>
    <s v="Warehouse - High Bay"/>
    <n v="5"/>
    <s v="Dining"/>
    <n v="4"/>
    <n v="0"/>
    <n v="0"/>
    <n v="0"/>
    <n v="162000"/>
    <n v="162000"/>
    <n v="0"/>
    <x v="3"/>
    <n v="100"/>
    <n v="9"/>
    <n v="95"/>
    <n v="95"/>
    <n v="100"/>
    <n v="0"/>
    <n v="0"/>
    <n v="1"/>
    <n v="0"/>
    <n v="361"/>
    <s v="S"/>
    <n v="0"/>
    <n v="5195"/>
    <n v="143"/>
    <s v="&lt; 6000 HDD"/>
    <n v="95"/>
    <n v="5"/>
    <n v="2"/>
    <s v="Yes"/>
    <n v="112"/>
    <n v="168"/>
    <n v="84"/>
    <n v="119"/>
    <n v="1"/>
    <n v="1"/>
    <n v="0"/>
    <s v="80-119 Hrs/Wk"/>
    <n v="52"/>
    <b v="1"/>
    <b v="1"/>
    <b v="1"/>
    <b v="0"/>
    <b v="0"/>
    <b v="0"/>
    <b v="0"/>
    <b v="0"/>
    <b v="0"/>
    <b v="1"/>
    <b v="0"/>
    <b v="0"/>
    <s v="NA"/>
    <s v="Yes"/>
    <n v="1"/>
    <n v="100"/>
    <s v="No"/>
    <s v="Yes"/>
    <n v="1"/>
    <n v="100"/>
    <s v="No"/>
    <s v="Yes"/>
    <n v="1"/>
    <n v="100"/>
    <s v="No"/>
    <s v="No"/>
    <s v="NA"/>
    <s v="NA"/>
    <s v="No"/>
    <s v="No"/>
    <s v="NA"/>
    <s v="NA"/>
    <s v="No"/>
    <s v="No"/>
    <s v="NA"/>
    <s v="NA"/>
    <s v="No"/>
    <s v="No"/>
    <s v="NA"/>
    <s v="NA"/>
    <s v="No"/>
    <s v="No"/>
    <s v="NA"/>
    <s v="NA"/>
    <s v="No"/>
    <n v="1680"/>
    <n v="0"/>
    <n v="20"/>
    <n v="33600"/>
    <n v="5"/>
    <n v="0"/>
    <n v="100"/>
    <n v="0"/>
    <n v="0"/>
    <n v="0"/>
    <n v="0"/>
    <n v="0"/>
    <n v="0"/>
    <n v="100"/>
    <n v="0"/>
    <n v="0"/>
    <n v="0"/>
    <n v="0"/>
    <n v="1680"/>
    <n v="0"/>
    <n v="100"/>
    <n v="0"/>
    <s v="S"/>
    <n v="0"/>
    <s v="Age of Building"/>
    <n v="100"/>
    <n v="0"/>
    <n v="0"/>
    <n v="0"/>
    <n v="100"/>
    <n v="0"/>
    <n v="0"/>
    <n v="0"/>
    <n v="0"/>
    <n v="100000"/>
    <n v="100"/>
    <n v="0"/>
    <n v="0"/>
    <n v="0"/>
    <b v="0"/>
    <n v="0"/>
    <n v="100"/>
    <n v="0"/>
    <n v="0"/>
    <n v="0"/>
    <n v="0.77251599999999998"/>
    <n v="0.77251599999999998"/>
    <s v="NA"/>
    <n v="1.7821E-2"/>
    <n v="0.140824"/>
    <n v="125147.5"/>
    <s v="NA"/>
    <n v="2887"/>
    <n v="22813.43"/>
    <n v="14.23672"/>
    <n v="19.020530000000001"/>
    <s v="Y"/>
    <n v="20"/>
    <n v="0"/>
    <n v="0"/>
    <n v="0"/>
    <n v="99.165260000000004"/>
    <n v="92.125290000000007"/>
    <n v="99.236770000000007"/>
    <n v="0"/>
    <n v="0"/>
    <n v="0"/>
    <n v="0.19914999999999999"/>
    <n v="0.87312900000000004"/>
    <n v="0.110864"/>
    <n v="0"/>
    <n v="0"/>
    <n v="0"/>
    <n v="0"/>
    <n v="0"/>
    <n v="0"/>
    <n v="0.63559399999999999"/>
    <n v="7.0015799999999997"/>
    <n v="0.65236099999999997"/>
    <n v="0"/>
    <n v="0"/>
    <n v="0"/>
    <n v="0"/>
    <n v="0"/>
    <n v="0"/>
    <n v="0"/>
    <n v="0"/>
    <n v="0"/>
    <n v="100"/>
    <n v="100"/>
    <n v="100"/>
    <n v="0"/>
    <n v="0"/>
    <n v="0"/>
    <n v="100"/>
    <n v="100"/>
    <n v="100"/>
    <s v="NA"/>
    <s v="NA"/>
    <s v="NA"/>
    <s v="NA"/>
    <s v="NA"/>
    <s v="NA"/>
    <s v="NA"/>
    <s v="NA"/>
    <s v="NA"/>
    <s v="NA"/>
    <s v="NA"/>
    <s v="NA"/>
    <s v="NA"/>
    <s v="NA"/>
    <s v="NA"/>
    <s v="NA"/>
    <s v="NA"/>
    <s v="NA"/>
    <s v="NA"/>
    <s v="NA"/>
    <s v="NA"/>
    <s v="NA"/>
    <s v="NA"/>
    <s v="NA"/>
    <n v="0.654308"/>
    <n v="1.7917179999999999"/>
    <n v="0.654308"/>
    <n v="16.527729999999998"/>
    <n v="23.344709999999999"/>
    <n v="16.527729999999998"/>
    <n v="65.058959999999999"/>
    <n v="61.213000000000001"/>
    <n v="65.058959999999999"/>
    <n v="17.75901"/>
    <n v="13.65057"/>
    <n v="17.75901"/>
    <s v="NA"/>
    <s v="NA"/>
    <s v="NA"/>
    <s v="NA"/>
    <s v="NA"/>
    <s v="NA"/>
    <s v="NA"/>
    <s v="NA"/>
    <s v="NA"/>
    <s v="NA"/>
    <s v="NA"/>
    <s v="NA"/>
    <n v="60.302010000000003"/>
    <n v="38.112220000000001"/>
    <n v="60.345489999999998"/>
    <n v="38.863250000000001"/>
    <n v="54.013069999999999"/>
    <n v="38.891280000000002"/>
    <n v="0.28106700000000001"/>
    <n v="2.2366160000000002"/>
    <n v="0.28848099999999999"/>
    <n v="0.35452699999999998"/>
    <n v="4.764964"/>
    <n v="0.36387999999999998"/>
    <n v="0.19914999999999999"/>
    <n v="0.87312900000000004"/>
    <n v="0.110864"/>
    <n v="0"/>
    <n v="0"/>
    <n v="0"/>
    <n v="100"/>
    <n v="100"/>
    <n v="100"/>
    <n v="0"/>
    <n v="0"/>
    <n v="0"/>
    <n v="0"/>
    <n v="0"/>
    <n v="0"/>
    <n v="0"/>
    <n v="0"/>
    <n v="0"/>
    <b v="0"/>
    <n v="0"/>
    <b v="1"/>
    <n v="99.118700000000004"/>
    <b v="0"/>
    <n v="0"/>
    <b v="1"/>
    <n v="0.25428499999999998"/>
    <b v="0"/>
    <n v="0"/>
    <b v="0"/>
    <n v="0"/>
    <b v="0"/>
    <n v="0"/>
    <b v="1"/>
    <n v="0.62700999999999996"/>
    <n v="32.765790000000003"/>
    <n v="19.620249999999999"/>
    <n v="31.828479999999999"/>
    <n v="34.79278"/>
    <n v="10.126580000000001"/>
    <n v="33.79748"/>
    <n v="0"/>
    <n v="0"/>
    <n v="0"/>
    <n v="32.441420000000001"/>
    <n v="70.253159999999994"/>
    <n v="34.374040000000001"/>
    <n v="8.3108959999999996"/>
    <n v="5.0632910000000004"/>
    <n v="8.7772600000000001"/>
    <n v="19.988230000000001"/>
    <n v="25.316459999999999"/>
    <n v="21.109860000000001"/>
    <n v="0"/>
    <n v="0"/>
    <n v="0"/>
    <n v="0"/>
    <n v="0"/>
    <n v="0"/>
    <n v="0"/>
    <n v="0"/>
    <n v="0"/>
    <n v="67.558580000000006"/>
    <n v="29.746839999999999"/>
    <n v="65.625960000000006"/>
    <n v="4.1422980000000003"/>
    <n v="39.873420000000003"/>
    <n v="4.4869149999999998"/>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Furnace"/>
    <s v="Natural Gas"/>
    <s v="None"/>
    <s v="20+ Years"/>
    <s v="NA"/>
    <s v="NA"/>
    <s v="NA"/>
    <s v="NA"/>
    <s v="NA"/>
    <s v="NA"/>
    <s v="NA"/>
    <s v="NA"/>
    <s v="DX - Air"/>
    <s v="20+ Years"/>
    <s v="DX - Air"/>
    <s v="20+ Years"/>
    <s v="NA"/>
    <s v="NA"/>
    <s v="NA"/>
    <s v="NA"/>
    <s v="NA"/>
    <s v="NA"/>
    <s v="NA"/>
    <b v="1"/>
    <b v="0"/>
    <b v="0"/>
    <b v="0"/>
    <b v="0"/>
    <b v="0"/>
    <b v="0"/>
    <b v="0"/>
    <b v="0"/>
    <b v="1"/>
    <b v="0"/>
    <n v="1156.3320000000001"/>
    <n v="10.002599999999999"/>
    <n v="15"/>
    <n v="37.53246"/>
    <n v="0"/>
    <n v="0"/>
    <n v="0"/>
    <n v="62.46754"/>
    <n v="0"/>
    <n v="37.53246"/>
    <n v="62.46754"/>
    <n v="40"/>
    <n v="60"/>
    <n v="0"/>
    <s v="Non-VSD"/>
    <s v="No"/>
    <s v="Domestic Water Heating"/>
    <s v="Air-cooled"/>
    <s v="No"/>
    <s v="Electronically Commutated"/>
    <b v="1"/>
    <n v="319"/>
    <n v="15.67398"/>
    <s v="T8"/>
    <b v="1"/>
    <n v="2920"/>
    <s v="LED"/>
    <b v="1"/>
    <n v="3000"/>
    <n v="100"/>
    <s v="LED"/>
    <n v="2"/>
    <n v="1"/>
    <n v="5"/>
    <n v="1"/>
    <n v="1"/>
    <n v="3"/>
    <n v="2"/>
    <b v="1"/>
    <b v="0"/>
    <b v="0"/>
    <b v="0"/>
    <b v="0"/>
    <b v="0"/>
    <n v="5250"/>
    <s v="N"/>
    <s v="E"/>
    <s v="E"/>
    <s v="N"/>
    <s v="E"/>
    <s v="E"/>
    <s v="N"/>
    <n v="1"/>
    <n v="1"/>
    <n v="1"/>
    <s v="NA"/>
    <s v="NA"/>
    <s v="NA"/>
    <s v="NA"/>
    <s v="NA"/>
    <n v="0"/>
    <n v="0"/>
    <n v="0"/>
    <x v="1"/>
    <s v="NA"/>
    <s v="NA"/>
    <n v="0"/>
    <n v="0"/>
    <n v="0"/>
    <s v="NA"/>
    <s v="NA"/>
    <s v="NA"/>
    <s v="NA"/>
    <s v="NA"/>
    <s v="NA"/>
    <n v="20"/>
    <n v="0"/>
    <n v="0"/>
    <n v="0"/>
    <n v="0"/>
    <n v="35"/>
    <n v="0"/>
    <n v="0"/>
    <n v="0"/>
    <n v="0"/>
    <n v="25.71442"/>
    <n v="27.625859999999999"/>
    <s v="actual"/>
    <n v="4165736"/>
    <n v="4475389"/>
    <n v="370463"/>
    <n v="338457.9"/>
    <n v="361416"/>
    <n v="324173.09999999998"/>
    <n v="349511.3"/>
    <n v="351641.9"/>
    <n v="376773.4"/>
    <n v="384223.6"/>
    <n v="344762.9"/>
    <n v="324847.3"/>
    <n v="313530.40000000002"/>
    <n v="325935.5"/>
    <n v="352038.7"/>
    <n v="314731.09999999998"/>
    <n v="344685.4"/>
    <n v="328579.09999999998"/>
    <n v="336517.2"/>
    <n v="348471.7"/>
    <n v="524849.4"/>
    <n v="524170.6"/>
    <n v="376343.8"/>
    <n v="337445.2"/>
    <n v="335366.8"/>
    <n v="352189.6"/>
    <n v="0.212364"/>
    <n v="1.4036E-2"/>
    <s v="model"/>
    <n v="34402.980000000003"/>
    <n v="2273.893"/>
    <s v="NA"/>
    <s v="NA"/>
    <s v="NA"/>
    <s v="NA"/>
    <s v="NA"/>
    <s v="NA"/>
    <s v="NA"/>
    <s v="NA"/>
    <s v="NA"/>
    <s v="NA"/>
    <s v="NA"/>
    <s v="NA"/>
    <s v="NA"/>
    <s v="NA"/>
    <s v="NA"/>
    <s v="NA"/>
    <s v="NA"/>
    <s v="NA"/>
    <s v="NA"/>
    <s v="NA"/>
    <s v="NA"/>
    <s v="NA"/>
    <s v="NA"/>
    <s v="NA"/>
  </r>
  <r>
    <x v="581"/>
    <x v="2"/>
    <s v="core"/>
    <x v="8"/>
    <x v="0"/>
    <s v="100,001+"/>
    <s v="urban"/>
    <n v="3"/>
    <n v="21.175190000000001"/>
    <n v="4149448"/>
    <n v="3840447"/>
    <n v="3840447"/>
    <n v="1968"/>
    <n v="1968"/>
    <s v="Pre-1980"/>
    <s v="F"/>
    <m/>
    <s v="Dept. Store W/ Grocery"/>
    <m/>
    <s v="Grocery"/>
    <s v="Mercantile - Retail"/>
    <s v="High End"/>
    <b v="0"/>
    <s v="Sales"/>
    <n v="86.170209999999997"/>
    <s v="Storage - Low Bay"/>
    <n v="13.829789999999999"/>
    <s v="Other"/>
    <n v="0"/>
    <n v="0"/>
    <n v="0"/>
    <n v="0"/>
    <n v="195958"/>
    <n v="195958"/>
    <n v="0"/>
    <x v="3"/>
    <n v="92.553190000000001"/>
    <n v="13.829789999999999"/>
    <n v="0"/>
    <n v="92.553190000000001"/>
    <n v="0"/>
    <n v="0"/>
    <n v="7.446809"/>
    <n v="1"/>
    <n v="0"/>
    <n v="582"/>
    <s v="S"/>
    <n v="0"/>
    <n v="4756"/>
    <n v="174"/>
    <s v="&lt; 6000 HDD"/>
    <n v="94"/>
    <n v="6"/>
    <n v="8"/>
    <s v="Yes"/>
    <n v="112"/>
    <n v="168"/>
    <n v="168"/>
    <n v="168"/>
    <n v="1"/>
    <n v="1"/>
    <n v="0"/>
    <s v="80-119 Hrs/Wk"/>
    <n v="52"/>
    <b v="1"/>
    <b v="1"/>
    <b v="0"/>
    <b v="0"/>
    <b v="0"/>
    <b v="0"/>
    <b v="0"/>
    <b v="0"/>
    <b v="0"/>
    <s v="NA"/>
    <s v="NA"/>
    <s v="NA"/>
    <s v="NA"/>
    <s v="Yes"/>
    <n v="3"/>
    <n v="100"/>
    <s v="No"/>
    <s v="Yes"/>
    <n v="3"/>
    <n v="100"/>
    <s v="No"/>
    <s v="Yes"/>
    <n v="3"/>
    <n v="100"/>
    <s v="No"/>
    <s v="No"/>
    <s v="NA"/>
    <s v="NA"/>
    <s v="No"/>
    <s v="Yes"/>
    <n v="3"/>
    <n v="100"/>
    <s v="No"/>
    <s v="No"/>
    <s v="NA"/>
    <s v="NA"/>
    <s v="No"/>
    <s v="No"/>
    <s v="NA"/>
    <s v="NA"/>
    <s v="No"/>
    <s v="No"/>
    <s v="NA"/>
    <s v="NA"/>
    <s v="No"/>
    <n v="1842"/>
    <n v="0"/>
    <n v="24"/>
    <n v="44208"/>
    <n v="5"/>
    <n v="0"/>
    <n v="0"/>
    <n v="100"/>
    <n v="0"/>
    <n v="0"/>
    <n v="0"/>
    <n v="0"/>
    <n v="0"/>
    <n v="0"/>
    <n v="0"/>
    <n v="100"/>
    <n v="0"/>
    <n v="0"/>
    <n v="2210.4"/>
    <n v="0"/>
    <n v="100"/>
    <n v="0"/>
    <s v="S"/>
    <n v="0"/>
    <s v="Age of Building"/>
    <n v="100"/>
    <n v="0"/>
    <n v="0"/>
    <n v="0"/>
    <n v="100"/>
    <n v="0"/>
    <n v="0"/>
    <n v="0"/>
    <n v="0"/>
    <n v="108046"/>
    <n v="92.553190000000001"/>
    <n v="7.446809"/>
    <n v="0"/>
    <n v="0"/>
    <b v="1"/>
    <n v="3840"/>
    <n v="100"/>
    <n v="0"/>
    <n v="0"/>
    <n v="0"/>
    <n v="0.79860500000000001"/>
    <n v="0.79860500000000001"/>
    <s v="NA"/>
    <n v="5.3966E-2"/>
    <n v="7.6501E-2"/>
    <n v="156493.1"/>
    <s v="NA"/>
    <n v="10575"/>
    <n v="14990.89"/>
    <n v="17.77816"/>
    <n v="21.42737"/>
    <s v="Y"/>
    <n v="100"/>
    <n v="0"/>
    <n v="0"/>
    <n v="0"/>
    <n v="97.930130000000005"/>
    <n v="93.009929999999997"/>
    <n v="98.837879999999998"/>
    <n v="0"/>
    <n v="0"/>
    <n v="0"/>
    <n v="2.0698750000000001"/>
    <n v="6.9900739999999999"/>
    <n v="1.16212"/>
    <n v="0"/>
    <n v="0"/>
    <n v="0"/>
    <n v="0"/>
    <n v="0"/>
    <n v="0"/>
    <n v="0"/>
    <n v="0"/>
    <n v="0"/>
    <n v="0"/>
    <n v="0"/>
    <n v="0"/>
    <n v="0"/>
    <n v="0"/>
    <n v="0"/>
    <n v="0"/>
    <n v="0"/>
    <n v="0"/>
    <n v="100"/>
    <n v="100"/>
    <n v="100"/>
    <n v="51.063830000000003"/>
    <n v="70.588239999999999"/>
    <n v="51.063830000000003"/>
    <n v="48.936169999999997"/>
    <n v="29.411760000000001"/>
    <n v="48.936169999999997"/>
    <s v="NA"/>
    <s v="NA"/>
    <s v="NA"/>
    <s v="NA"/>
    <s v="NA"/>
    <s v="NA"/>
    <s v="NA"/>
    <s v="NA"/>
    <s v="NA"/>
    <s v="NA"/>
    <s v="NA"/>
    <s v="NA"/>
    <s v="NA"/>
    <s v="NA"/>
    <s v="NA"/>
    <s v="NA"/>
    <s v="NA"/>
    <s v="NA"/>
    <s v="NA"/>
    <s v="NA"/>
    <s v="NA"/>
    <s v="NA"/>
    <s v="NA"/>
    <s v="NA"/>
    <n v="22.835979999999999"/>
    <n v="45.060809999999996"/>
    <n v="22.835979999999999"/>
    <n v="25.697050000000001"/>
    <n v="26.172689999999999"/>
    <n v="25.697050000000001"/>
    <n v="2.0739709999999998"/>
    <n v="1.40815"/>
    <n v="2.0739709999999998"/>
    <n v="49.393000000000001"/>
    <n v="27.358350000000002"/>
    <n v="49.393000000000001"/>
    <s v="NA"/>
    <s v="NA"/>
    <s v="NA"/>
    <s v="NA"/>
    <s v="NA"/>
    <s v="NA"/>
    <s v="NA"/>
    <s v="NA"/>
    <s v="NA"/>
    <s v="NA"/>
    <s v="NA"/>
    <s v="NA"/>
    <n v="74.610910000000004"/>
    <n v="43.516640000000002"/>
    <n v="75.302509999999998"/>
    <n v="23.319210000000002"/>
    <n v="49.493290000000002"/>
    <n v="23.53537"/>
    <n v="0"/>
    <n v="0"/>
    <n v="0"/>
    <n v="1.0569569999999999"/>
    <n v="4.9341699999999999"/>
    <n v="0.59342300000000003"/>
    <n v="1.0129170000000001"/>
    <n v="2.055904"/>
    <n v="0.56869700000000001"/>
    <n v="0"/>
    <n v="0"/>
    <n v="0"/>
    <n v="100"/>
    <n v="100"/>
    <n v="100"/>
    <n v="0"/>
    <n v="0"/>
    <n v="0"/>
    <n v="0"/>
    <n v="0"/>
    <n v="0"/>
    <n v="0"/>
    <n v="0"/>
    <n v="0"/>
    <b v="0"/>
    <n v="0"/>
    <b v="1"/>
    <n v="37.194009999999999"/>
    <b v="1"/>
    <n v="53.468820000000001"/>
    <b v="0"/>
    <n v="0"/>
    <b v="0"/>
    <n v="0"/>
    <b v="0"/>
    <n v="0"/>
    <b v="1"/>
    <n v="9.3371680000000001"/>
    <b v="0"/>
    <n v="0"/>
    <n v="24.441500000000001"/>
    <n v="9.5238099999999992"/>
    <n v="24.441500000000001"/>
    <n v="38.997929999999997"/>
    <n v="19.047619999999998"/>
    <n v="38.997929999999997"/>
    <n v="0"/>
    <n v="0"/>
    <n v="0"/>
    <n v="36.560560000000002"/>
    <n v="71.428569999999993"/>
    <n v="36.560560000000002"/>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92.553190000000001"/>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1"/>
    <b v="1"/>
    <n v="1273.7460000000001"/>
    <n v="5"/>
    <n v="5"/>
    <n v="31.40344"/>
    <n v="0"/>
    <n v="0"/>
    <n v="0"/>
    <n v="68.596559999999997"/>
    <n v="0"/>
    <n v="31.40344"/>
    <n v="68.596559999999997"/>
    <n v="33.333329999999997"/>
    <n v="33.333329999999997"/>
    <n v="33.333329999999997"/>
    <s v="Unknown"/>
    <s v="No"/>
    <s v="Domestic Water Heating"/>
    <s v="Air-cooled"/>
    <s v="NA"/>
    <s v="NA"/>
    <b v="1"/>
    <n v="1006"/>
    <n v="41.948309999999999"/>
    <s v="T8"/>
    <b v="1"/>
    <n v="4818"/>
    <s v="LED"/>
    <b v="0"/>
    <n v="0"/>
    <s v="NA"/>
    <s v="NA"/>
    <n v="4"/>
    <n v="2"/>
    <n v="6"/>
    <n v="2"/>
    <n v="2"/>
    <n v="0"/>
    <n v="0"/>
    <b v="0"/>
    <b v="0"/>
    <b v="0"/>
    <b v="0"/>
    <b v="1"/>
    <b v="0"/>
    <n v="6759"/>
    <s v="N"/>
    <s v="E"/>
    <s v="N"/>
    <s v="N"/>
    <s v="N"/>
    <s v="E"/>
    <s v="N"/>
    <n v="1"/>
    <n v="1"/>
    <n v="1"/>
    <s v="NA"/>
    <s v="NA"/>
    <s v="NA"/>
    <s v="NA"/>
    <s v="NA"/>
    <n v="0"/>
    <n v="0"/>
    <n v="0"/>
    <x v="1"/>
    <s v="NA"/>
    <s v="NA"/>
    <n v="0"/>
    <n v="0"/>
    <n v="0"/>
    <s v="NA"/>
    <s v="NA"/>
    <s v="NA"/>
    <s v="NA"/>
    <s v="NA"/>
    <s v="NA"/>
    <n v="38"/>
    <n v="0"/>
    <n v="0"/>
    <n v="0"/>
    <n v="0"/>
    <n v="2"/>
    <n v="0"/>
    <n v="2"/>
    <n v="2"/>
    <n v="0"/>
    <n v="25.301580000000001"/>
    <n v="28.94059"/>
    <s v="actual"/>
    <n v="4958046"/>
    <n v="5671140"/>
    <n v="384823.1"/>
    <n v="351980.2"/>
    <n v="395161.2"/>
    <n v="382928.4"/>
    <n v="413207.9"/>
    <n v="442095.4"/>
    <n v="496323.6"/>
    <n v="473418"/>
    <n v="424689.8"/>
    <n v="404448.7"/>
    <n v="385214.4"/>
    <n v="403755.3"/>
    <n v="406416.1"/>
    <n v="367085.5"/>
    <n v="406416.1"/>
    <n v="393305.9"/>
    <n v="426782.1"/>
    <n v="444220.8"/>
    <n v="691539.1"/>
    <n v="798460.3"/>
    <n v="530776"/>
    <n v="406416.1"/>
    <n v="393305.9"/>
    <n v="406416.1"/>
    <n v="0.495699"/>
    <n v="0.50037699999999996"/>
    <s v="actual"/>
    <n v="97136.25"/>
    <n v="98052.9"/>
    <n v="16413.060000000001"/>
    <n v="11963.28"/>
    <n v="11089.15"/>
    <n v="8526.64"/>
    <n v="3915.9969999999998"/>
    <n v="2088.3989999999999"/>
    <n v="1424.204"/>
    <n v="1366.6110000000001"/>
    <n v="3016.0810000000001"/>
    <n v="7714.058"/>
    <n v="12713.87"/>
    <n v="16904.89"/>
    <n v="15503.74"/>
    <n v="12741.1"/>
    <n v="12246.3"/>
    <n v="9236.27"/>
    <n v="5875.7520000000004"/>
    <n v="2968.8009999999999"/>
    <n v="989.60040000000004"/>
    <n v="824.66700000000003"/>
    <n v="2783.2510000000002"/>
    <n v="7504.4690000000001"/>
    <n v="11854.59"/>
    <n v="15524.36"/>
  </r>
  <r>
    <x v="582"/>
    <x v="2"/>
    <s v="core"/>
    <x v="6"/>
    <x v="1"/>
    <s v="100,001+"/>
    <s v="rural"/>
    <n v="26"/>
    <n v="31.325510000000001"/>
    <n v="6586219"/>
    <n v="6586219"/>
    <n v="6586219"/>
    <n v="2005"/>
    <n v="2005"/>
    <s v="2004-2013"/>
    <s v="F"/>
    <m/>
    <s v="Office- Admin, Professional, Government, Financial"/>
    <m/>
    <s v="Office"/>
    <s v="Office"/>
    <s v="Medium Office"/>
    <b v="0"/>
    <s v="Office"/>
    <n v="75"/>
    <s v="NA"/>
    <n v="0"/>
    <s v="NA"/>
    <n v="0"/>
    <n v="25"/>
    <n v="0"/>
    <n v="0"/>
    <n v="210251"/>
    <n v="210251"/>
    <n v="0"/>
    <x v="3"/>
    <n v="100"/>
    <n v="0"/>
    <n v="100"/>
    <n v="100"/>
    <n v="100"/>
    <n v="0"/>
    <n v="0"/>
    <n v="4"/>
    <n v="0"/>
    <n v="770"/>
    <s v="S"/>
    <n v="0"/>
    <n v="5227"/>
    <n v="147"/>
    <s v="&lt; 6000 HDD"/>
    <n v="1"/>
    <n v="99"/>
    <n v="2"/>
    <s v="Yes"/>
    <n v="45"/>
    <n v="60"/>
    <n v="65"/>
    <n v="65"/>
    <n v="0"/>
    <n v="0"/>
    <n v="0"/>
    <s v="40-49 Hrs/Wk"/>
    <n v="52"/>
    <b v="1"/>
    <b v="1"/>
    <b v="0"/>
    <b v="0"/>
    <b v="0"/>
    <b v="0"/>
    <b v="0"/>
    <b v="0"/>
    <b v="0"/>
    <b v="1"/>
    <b v="0"/>
    <b v="0"/>
    <n v="2500"/>
    <s v="No"/>
    <s v="NA"/>
    <s v="NA"/>
    <s v="No"/>
    <s v="No"/>
    <s v="NA"/>
    <s v="NA"/>
    <s v="No"/>
    <s v="Yes"/>
    <n v="1"/>
    <n v="5"/>
    <s v="No"/>
    <s v="No"/>
    <s v="NA"/>
    <s v="NA"/>
    <s v="No"/>
    <s v="Yes"/>
    <n v="2"/>
    <n v="100"/>
    <s v="No"/>
    <s v="No"/>
    <s v="NA"/>
    <s v="NA"/>
    <s v="No"/>
    <s v="No"/>
    <s v="NA"/>
    <s v="NA"/>
    <s v="No"/>
    <s v="No"/>
    <s v="NA"/>
    <s v="NA"/>
    <s v="No"/>
    <n v="1136"/>
    <n v="1136"/>
    <n v="13"/>
    <n v="59072"/>
    <n v="40"/>
    <n v="100"/>
    <n v="0"/>
    <n v="0"/>
    <n v="0"/>
    <n v="0"/>
    <n v="0"/>
    <n v="0"/>
    <n v="0"/>
    <n v="100"/>
    <n v="0"/>
    <n v="0"/>
    <n v="0"/>
    <n v="0"/>
    <n v="23628.799999999999"/>
    <n v="0"/>
    <n v="100"/>
    <n v="0"/>
    <s v="P"/>
    <n v="5"/>
    <s v="Age of Building"/>
    <n v="0"/>
    <n v="0"/>
    <n v="0"/>
    <n v="100"/>
    <n v="0"/>
    <n v="100"/>
    <n v="0"/>
    <n v="0"/>
    <n v="0"/>
    <n v="52563"/>
    <n v="100"/>
    <n v="0"/>
    <n v="0"/>
    <n v="0"/>
    <b v="0"/>
    <n v="0"/>
    <n v="100"/>
    <n v="0"/>
    <n v="0"/>
    <n v="0"/>
    <n v="0.84252899999999997"/>
    <n v="0.84252899999999997"/>
    <s v="NA"/>
    <n v="0"/>
    <n v="6.9945999999999994E-2"/>
    <n v="177142.7"/>
    <s v="NA"/>
    <n v="0"/>
    <n v="14706.23"/>
    <n v="7.6154260000000003"/>
    <n v="10.017250000000001"/>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1"/>
    <n v="9.8117249999999991"/>
    <b v="0"/>
    <n v="0"/>
    <b v="0"/>
    <n v="0"/>
    <b v="0"/>
    <n v="0"/>
    <b v="0"/>
    <n v="0"/>
    <b v="0"/>
    <n v="0"/>
    <b v="1"/>
    <n v="90.188280000000006"/>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180"/>
    <n v="45"/>
    <n v="0"/>
    <n v="100"/>
    <s v="Boiler"/>
    <s v="Natural Gas"/>
    <s v="Natural Gas"/>
    <s v="5-9 Years"/>
    <s v="None"/>
    <s v="NA"/>
    <s v="NA"/>
    <s v="NA"/>
    <n v="2"/>
    <s v="Natural Gas"/>
    <n v="4000"/>
    <n v="8"/>
    <n v="8"/>
    <s v="SH"/>
    <s v="N"/>
    <s v="N"/>
    <s v="Chiller"/>
    <s v="5-9 Years"/>
    <s v="DX - Water"/>
    <s v="5-9 Years"/>
    <n v="1"/>
    <n v="315"/>
    <n v="8"/>
    <n v="8"/>
    <s v="Screw"/>
    <s v="N"/>
    <s v="N"/>
    <b v="1"/>
    <b v="0"/>
    <b v="0"/>
    <b v="0"/>
    <b v="0"/>
    <b v="0"/>
    <b v="0"/>
    <b v="1"/>
    <b v="0"/>
    <b v="1"/>
    <b v="1"/>
    <n v="51.18"/>
    <n v="8"/>
    <n v="8"/>
    <n v="100"/>
    <n v="0"/>
    <n v="0"/>
    <n v="0"/>
    <n v="0"/>
    <n v="100"/>
    <n v="0"/>
    <n v="0"/>
    <s v="NA"/>
    <s v="NA"/>
    <s v="NA"/>
    <s v="NA"/>
    <s v="NA"/>
    <s v="NA"/>
    <s v="NA"/>
    <s v="NA"/>
    <s v="NA"/>
    <s v="NA"/>
    <s v="NA"/>
    <s v="NA"/>
    <s v="NA"/>
    <s v="NA"/>
    <s v="NA"/>
    <s v="NA"/>
    <s v="NA"/>
    <s v="NA"/>
    <s v="NA"/>
    <s v="NA"/>
    <n v="7"/>
    <n v="8"/>
    <n v="0"/>
    <n v="0"/>
    <n v="0"/>
    <n v="0"/>
    <n v="0"/>
    <b v="0"/>
    <b v="0"/>
    <b v="0"/>
    <b v="0"/>
    <b v="0"/>
    <b v="0"/>
    <n v="0"/>
    <s v="NA"/>
    <s v="NA"/>
    <s v="NA"/>
    <s v="NA"/>
    <s v="NA"/>
    <s v="NA"/>
    <s v="NA"/>
    <s v="NA"/>
    <s v="NA"/>
    <s v="NA"/>
    <s v="NA"/>
    <s v="NA"/>
    <s v="NA"/>
    <s v="NA"/>
    <s v="NA"/>
    <n v="0"/>
    <n v="0"/>
    <n v="0"/>
    <x v="1"/>
    <s v="NA"/>
    <s v="NA"/>
    <n v="0"/>
    <n v="0"/>
    <n v="0"/>
    <s v="NA"/>
    <s v="NA"/>
    <s v="NA"/>
    <s v="NA"/>
    <s v="NA"/>
    <s v="NA"/>
    <n v="0"/>
    <n v="1000"/>
    <n v="100"/>
    <n v="25"/>
    <n v="15"/>
    <n v="10"/>
    <n v="3"/>
    <n v="0"/>
    <n v="0"/>
    <n v="0"/>
    <n v="19.013069999999999"/>
    <n v="19.94773"/>
    <s v="actual"/>
    <n v="3997516"/>
    <n v="4194030"/>
    <n v="339383.9"/>
    <n v="294920.09999999998"/>
    <n v="338575.4"/>
    <n v="326095.59999999998"/>
    <n v="339934.1"/>
    <n v="323290.90000000002"/>
    <n v="394427.6"/>
    <n v="373047.4"/>
    <n v="338625"/>
    <n v="325913.8"/>
    <n v="299511.2"/>
    <n v="303791.09999999998"/>
    <n v="340862.7"/>
    <n v="307876"/>
    <n v="340862.7"/>
    <n v="329867.09999999998"/>
    <n v="343320.5"/>
    <n v="345842.7"/>
    <n v="407222.8"/>
    <n v="417053.9"/>
    <n v="349529.4"/>
    <n v="340862.7"/>
    <n v="329867.09999999998"/>
    <n v="340862.7"/>
    <n v="0.193522"/>
    <n v="0.18754699999999999"/>
    <s v="actual"/>
    <n v="40688.15"/>
    <n v="39431.99"/>
    <n v="7169.2139999999999"/>
    <n v="4586.0510000000004"/>
    <n v="4289.2250000000004"/>
    <n v="3078.7750000000001"/>
    <n v="1926.7529999999999"/>
    <n v="1373.568"/>
    <n v="1001.609"/>
    <n v="1065.221"/>
    <n v="1551.0519999999999"/>
    <n v="3464.35"/>
    <n v="4794.9089999999997"/>
    <n v="6387.4260000000004"/>
    <n v="5873.393"/>
    <n v="4860.0410000000002"/>
    <n v="4586.8209999999999"/>
    <n v="3524.9"/>
    <n v="2308.9540000000002"/>
    <n v="1373.5820000000001"/>
    <n v="720.07249999999999"/>
    <n v="706.01160000000004"/>
    <n v="1429.826"/>
    <n v="3286.1869999999999"/>
    <n v="4797.4120000000003"/>
    <n v="5964.7889999999998"/>
  </r>
  <r>
    <x v="583"/>
    <x v="0"/>
    <s v="core"/>
    <x v="11"/>
    <x v="0"/>
    <s v="&lt;5,001"/>
    <s v="urban"/>
    <n v="13"/>
    <n v="105.0061"/>
    <n v="242354.1"/>
    <n v="242354.1"/>
    <n v="242354.1"/>
    <n v="1978"/>
    <n v="1978"/>
    <s v="Pre-1980"/>
    <s v="F"/>
    <m/>
    <s v="Convenience Store (&lt;"/>
    <m/>
    <s v="Grocery"/>
    <s v="Food Sales"/>
    <s v="MiniMart"/>
    <b v="0"/>
    <s v="Sales"/>
    <n v="61"/>
    <s v="Storage - Low Bay"/>
    <n v="33"/>
    <s v="Office"/>
    <n v="4"/>
    <n v="2"/>
    <n v="0"/>
    <n v="0"/>
    <n v="2308"/>
    <n v="2308"/>
    <n v="0"/>
    <x v="4"/>
    <n v="100"/>
    <n v="0"/>
    <n v="0"/>
    <n v="100"/>
    <n v="0"/>
    <n v="0"/>
    <n v="0"/>
    <n v="1"/>
    <n v="0"/>
    <n v="11"/>
    <s v="S"/>
    <n v="0"/>
    <n v="4300"/>
    <n v="393"/>
    <s v="&lt; 6000 HDD"/>
    <n v="100"/>
    <n v="0"/>
    <n v="0"/>
    <s v="Yes"/>
    <n v="168"/>
    <n v="168"/>
    <n v="168"/>
    <n v="168"/>
    <n v="1"/>
    <n v="1"/>
    <n v="1"/>
    <s v="120-168 Hrs/Wk"/>
    <n v="52"/>
    <b v="1"/>
    <b v="0"/>
    <b v="0"/>
    <b v="0"/>
    <b v="0"/>
    <b v="0"/>
    <b v="0"/>
    <b v="0"/>
    <b v="0"/>
    <s v="NA"/>
    <s v="NA"/>
    <s v="NA"/>
    <s v="NA"/>
    <s v="Yes"/>
    <n v="2"/>
    <n v="90"/>
    <s v="No"/>
    <s v="Yes"/>
    <n v="2"/>
    <n v="90"/>
    <s v="No"/>
    <s v="Yes"/>
    <n v="2"/>
    <n v="90"/>
    <s v="No"/>
    <s v="No"/>
    <s v="NA"/>
    <s v="NA"/>
    <s v="Unknown"/>
    <s v="No"/>
    <s v="NA"/>
    <s v="NA"/>
    <s v="Unknown"/>
    <s v="No"/>
    <s v="NA"/>
    <s v="NA"/>
    <s v="Unknown"/>
    <s v="No"/>
    <s v="NA"/>
    <s v="NA"/>
    <s v="Unknown"/>
    <s v="No"/>
    <s v="NA"/>
    <s v="NA"/>
    <s v="Unknown"/>
    <n v="212"/>
    <n v="0"/>
    <n v="10"/>
    <n v="2120"/>
    <n v="10"/>
    <n v="0"/>
    <n v="0"/>
    <n v="0"/>
    <n v="0"/>
    <n v="0"/>
    <n v="100"/>
    <n v="0"/>
    <n v="0"/>
    <n v="0"/>
    <n v="0"/>
    <n v="0"/>
    <n v="0"/>
    <n v="0"/>
    <n v="212"/>
    <n v="0"/>
    <n v="100"/>
    <n v="0"/>
    <s v="S"/>
    <n v="0"/>
    <s v="Unknown"/>
    <n v="100"/>
    <n v="0"/>
    <n v="0"/>
    <n v="0"/>
    <n v="0"/>
    <n v="0"/>
    <n v="100"/>
    <n v="0"/>
    <n v="0"/>
    <n v="2182"/>
    <n v="100"/>
    <n v="0"/>
    <n v="0"/>
    <n v="0"/>
    <b v="0"/>
    <n v="0"/>
    <n v="100"/>
    <n v="0"/>
    <n v="0"/>
    <n v="0"/>
    <n v="0.67135"/>
    <n v="0.67135"/>
    <s v="NA"/>
    <n v="0.38821499999999998"/>
    <n v="0.26256499999999999"/>
    <n v="1549.4749999999999"/>
    <s v="NA"/>
    <n v="896"/>
    <n v="606"/>
    <n v="10"/>
    <n v="10"/>
    <s v="Y"/>
    <n v="40"/>
    <n v="0"/>
    <n v="0"/>
    <n v="0"/>
    <n v="39.501460000000002"/>
    <n v="30.623200000000001"/>
    <n v="38.898049999999998"/>
    <n v="0"/>
    <n v="0"/>
    <n v="0"/>
    <n v="0"/>
    <n v="0"/>
    <n v="0"/>
    <n v="0"/>
    <n v="0"/>
    <n v="0"/>
    <n v="0"/>
    <n v="0"/>
    <n v="0"/>
    <n v="60.498539999999998"/>
    <n v="69.376800000000003"/>
    <n v="61.101950000000002"/>
    <n v="0"/>
    <n v="0"/>
    <n v="0"/>
    <n v="0"/>
    <n v="0"/>
    <n v="0"/>
    <n v="0"/>
    <n v="0"/>
    <n v="0"/>
    <n v="100"/>
    <n v="100"/>
    <n v="100"/>
    <s v="NA"/>
    <s v="NA"/>
    <s v="NA"/>
    <s v="NA"/>
    <s v="NA"/>
    <s v="NA"/>
    <s v="NA"/>
    <s v="NA"/>
    <s v="NA"/>
    <s v="NA"/>
    <s v="NA"/>
    <s v="NA"/>
    <s v="NA"/>
    <s v="NA"/>
    <s v="NA"/>
    <s v="NA"/>
    <s v="NA"/>
    <s v="NA"/>
    <s v="NA"/>
    <s v="NA"/>
    <s v="NA"/>
    <s v="NA"/>
    <s v="NA"/>
    <s v="NA"/>
    <s v="NA"/>
    <s v="NA"/>
    <s v="NA"/>
    <s v="NA"/>
    <s v="NA"/>
    <s v="NA"/>
    <n v="45.04336"/>
    <n v="58.419800000000002"/>
    <n v="45.04336"/>
    <n v="40.929110000000001"/>
    <n v="33.846730000000001"/>
    <n v="40.929110000000001"/>
    <n v="14.027520000000001"/>
    <n v="7.733466"/>
    <n v="14.027520000000001"/>
    <n v="0"/>
    <n v="0"/>
    <n v="0"/>
    <s v="NA"/>
    <s v="NA"/>
    <s v="NA"/>
    <s v="NA"/>
    <s v="NA"/>
    <s v="NA"/>
    <s v="NA"/>
    <s v="NA"/>
    <s v="NA"/>
    <s v="NA"/>
    <s v="NA"/>
    <s v="NA"/>
    <n v="0"/>
    <n v="0"/>
    <n v="0"/>
    <n v="39.501460000000002"/>
    <n v="30.623200000000001"/>
    <n v="38.898049999999998"/>
    <n v="0"/>
    <n v="0"/>
    <n v="0"/>
    <n v="0"/>
    <n v="0"/>
    <n v="0"/>
    <n v="60.498539999999998"/>
    <n v="69.376800000000003"/>
    <n v="61.101950000000002"/>
    <s v="NA"/>
    <s v="NA"/>
    <s v="NA"/>
    <s v="NA"/>
    <s v="NA"/>
    <s v="NA"/>
    <s v="NA"/>
    <s v="NA"/>
    <s v="NA"/>
    <s v="NA"/>
    <s v="NA"/>
    <s v="NA"/>
    <s v="NA"/>
    <s v="NA"/>
    <s v="NA"/>
    <b v="0"/>
    <n v="0"/>
    <b v="0"/>
    <n v="0"/>
    <b v="0"/>
    <n v="0"/>
    <b v="1"/>
    <n v="24.50732"/>
    <b v="1"/>
    <n v="75.492679999999993"/>
    <b v="0"/>
    <n v="0"/>
    <b v="0"/>
    <n v="0"/>
    <b v="0"/>
    <n v="0"/>
    <n v="62.376240000000003"/>
    <n v="83.333330000000004"/>
    <n v="77.055800000000005"/>
    <n v="12.87129"/>
    <n v="8.3333329999999997"/>
    <n v="15.900399999999999"/>
    <n v="0"/>
    <n v="0"/>
    <n v="0"/>
    <n v="24.752479999999998"/>
    <n v="8.3333329999999997"/>
    <n v="7.0437919999999998"/>
    <n v="0"/>
    <n v="0"/>
    <n v="0"/>
    <n v="0"/>
    <n v="0"/>
    <n v="0"/>
    <n v="0"/>
    <n v="0"/>
    <n v="0"/>
    <n v="0"/>
    <n v="0"/>
    <n v="0"/>
    <n v="0"/>
    <n v="0"/>
    <n v="0"/>
    <n v="0"/>
    <n v="0"/>
    <n v="0"/>
    <n v="75.247519999999994"/>
    <n v="91.666669999999996"/>
    <n v="92.956209999999999"/>
    <n v="24.752479999999998"/>
    <n v="8.3333329999999997"/>
    <n v="7.0437919999999998"/>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5-9 Years"/>
    <s v="None"/>
    <s v="NA"/>
    <s v="NA"/>
    <s v="NA"/>
    <s v="NA"/>
    <s v="NA"/>
    <s v="NA"/>
    <s v="NA"/>
    <s v="NA"/>
    <s v="NA"/>
    <s v="NA"/>
    <s v="NA"/>
    <s v="DX - Air"/>
    <s v="5-9 Years"/>
    <s v="None"/>
    <s v="NA"/>
    <s v="NA"/>
    <s v="NA"/>
    <s v="NA"/>
    <s v="NA"/>
    <s v="NA"/>
    <s v="NA"/>
    <s v="NA"/>
    <b v="0"/>
    <b v="0"/>
    <b v="0"/>
    <b v="0"/>
    <b v="0"/>
    <b v="1"/>
    <b v="0"/>
    <b v="0"/>
    <b v="0"/>
    <b v="0"/>
    <b v="0"/>
    <n v="15.353999999999999"/>
    <s v="NA"/>
    <s v="NA"/>
    <n v="100"/>
    <n v="0"/>
    <n v="0"/>
    <n v="0"/>
    <n v="0"/>
    <n v="100"/>
    <n v="0"/>
    <n v="0"/>
    <s v="NA"/>
    <s v="NA"/>
    <s v="NA"/>
    <s v="NA"/>
    <s v="NA"/>
    <s v="NA"/>
    <s v="NA"/>
    <s v="NA"/>
    <s v="NA"/>
    <b v="1"/>
    <n v="10"/>
    <n v="100"/>
    <s v="LED"/>
    <b v="0"/>
    <n v="0"/>
    <s v="NA"/>
    <b v="1"/>
    <n v="684"/>
    <n v="100"/>
    <s v="T8"/>
    <n v="0"/>
    <n v="0"/>
    <n v="3"/>
    <n v="0"/>
    <n v="0"/>
    <n v="0"/>
    <n v="0"/>
    <b v="1"/>
    <b v="0"/>
    <b v="0"/>
    <b v="0"/>
    <b v="0"/>
    <b v="0"/>
    <n v="0"/>
    <s v="N"/>
    <s v="E"/>
    <s v="N"/>
    <s v="N"/>
    <s v="N"/>
    <s v="N"/>
    <s v="N"/>
    <n v="0"/>
    <n v="0"/>
    <n v="1"/>
    <s v="NA"/>
    <s v="NA"/>
    <s v="NA"/>
    <s v="NA"/>
    <s v="NA"/>
    <n v="0"/>
    <n v="0"/>
    <n v="0"/>
    <x v="1"/>
    <s v="NA"/>
    <s v="NA"/>
    <n v="0"/>
    <n v="0"/>
    <n v="0"/>
    <s v="NA"/>
    <s v="NA"/>
    <s v="NA"/>
    <s v="NA"/>
    <s v="NA"/>
    <s v="NA"/>
    <n v="2"/>
    <n v="0"/>
    <n v="0"/>
    <n v="0"/>
    <n v="0"/>
    <n v="4"/>
    <n v="0"/>
    <n v="0"/>
    <n v="0"/>
    <n v="0"/>
    <n v="107.9571"/>
    <n v="112.6923"/>
    <s v="actual"/>
    <n v="249165"/>
    <n v="260093.9"/>
    <n v="20074.32"/>
    <n v="18054.21"/>
    <n v="20190.16"/>
    <n v="20311.27"/>
    <n v="21721.63"/>
    <n v="21556.37"/>
    <n v="22579"/>
    <n v="22379"/>
    <n v="20719"/>
    <n v="20993.4"/>
    <n v="20162.22"/>
    <n v="20424.45"/>
    <n v="21947.4"/>
    <n v="19823.46"/>
    <n v="21947.4"/>
    <n v="21239.42"/>
    <n v="22007.279999999999"/>
    <n v="21414.79"/>
    <n v="22494.89"/>
    <n v="22529.11"/>
    <n v="21543.1"/>
    <n v="21960.23"/>
    <n v="21239.42"/>
    <n v="21947.4"/>
    <s v="NA"/>
    <s v="NA"/>
    <s v="no gas"/>
    <s v="NA"/>
    <s v="NA"/>
    <s v="NA"/>
    <s v="NA"/>
    <s v="NA"/>
    <s v="NA"/>
    <s v="NA"/>
    <s v="NA"/>
    <s v="NA"/>
    <s v="NA"/>
    <s v="NA"/>
    <s v="NA"/>
    <s v="NA"/>
    <s v="NA"/>
    <s v="NA"/>
    <s v="NA"/>
    <s v="NA"/>
    <s v="NA"/>
    <s v="NA"/>
    <s v="NA"/>
    <s v="NA"/>
    <s v="NA"/>
    <s v="NA"/>
    <s v="NA"/>
    <s v="NA"/>
    <s v="NA"/>
  </r>
  <r>
    <x v="584"/>
    <x v="2"/>
    <s v="core"/>
    <x v="6"/>
    <x v="0"/>
    <s v="20,001-100,000"/>
    <s v="rural"/>
    <n v="28"/>
    <n v="111.91379999999999"/>
    <n v="7554182"/>
    <n v="7554182"/>
    <n v="7554182"/>
    <n v="1990"/>
    <n v="1990"/>
    <s v="1981-2003"/>
    <s v="F"/>
    <m/>
    <s v="Office- Admin, Professional, Government, Financial"/>
    <m/>
    <s v="Office"/>
    <s v="Office"/>
    <s v="Medium Office"/>
    <b v="0"/>
    <s v="Office"/>
    <n v="82"/>
    <s v="Other"/>
    <n v="7"/>
    <s v="NA"/>
    <n v="0"/>
    <n v="11"/>
    <n v="0"/>
    <n v="0"/>
    <n v="67500"/>
    <n v="67500"/>
    <n v="0"/>
    <x v="2"/>
    <n v="100"/>
    <n v="7"/>
    <n v="93"/>
    <n v="100"/>
    <n v="93"/>
    <n v="0"/>
    <n v="0"/>
    <n v="3"/>
    <n v="0"/>
    <n v="60"/>
    <s v="S"/>
    <n v="0"/>
    <n v="5227"/>
    <n v="147"/>
    <s v="&lt; 6000 HDD"/>
    <n v="100"/>
    <n v="0"/>
    <n v="0"/>
    <s v="Yes"/>
    <n v="55"/>
    <n v="55"/>
    <n v="82.8"/>
    <n v="55"/>
    <n v="0"/>
    <n v="0"/>
    <n v="0"/>
    <s v="50-59 Hrs/Wk"/>
    <n v="52"/>
    <b v="1"/>
    <b v="1"/>
    <b v="0"/>
    <b v="0"/>
    <b v="0"/>
    <b v="0"/>
    <b v="0"/>
    <b v="0"/>
    <b v="0"/>
    <b v="1"/>
    <b v="0"/>
    <b v="0"/>
    <n v="1000"/>
    <s v="Yes"/>
    <n v="14"/>
    <n v="100"/>
    <s v="No"/>
    <s v="No"/>
    <s v="NA"/>
    <s v="NA"/>
    <s v="No"/>
    <s v="No"/>
    <s v="NA"/>
    <s v="NA"/>
    <s v="No"/>
    <s v="Yes"/>
    <n v="10"/>
    <n v="10"/>
    <s v="No"/>
    <s v="No"/>
    <s v="NA"/>
    <s v="NA"/>
    <s v="No"/>
    <s v="No"/>
    <s v="NA"/>
    <s v="NA"/>
    <s v="No"/>
    <s v="No"/>
    <s v="NA"/>
    <s v="NA"/>
    <s v="No"/>
    <s v="No"/>
    <s v="NA"/>
    <s v="NA"/>
    <s v="No"/>
    <n v="650"/>
    <n v="650"/>
    <n v="13"/>
    <n v="25350"/>
    <n v="13.95"/>
    <n v="100"/>
    <n v="0"/>
    <n v="0"/>
    <n v="0"/>
    <n v="0"/>
    <n v="0"/>
    <n v="0"/>
    <n v="0"/>
    <n v="100"/>
    <n v="0"/>
    <n v="0"/>
    <n v="0"/>
    <n v="0"/>
    <n v="3536.3249999999998"/>
    <n v="0"/>
    <n v="100"/>
    <n v="0"/>
    <s v="P"/>
    <n v="5"/>
    <s v="Age of Building"/>
    <n v="0"/>
    <n v="0"/>
    <n v="0"/>
    <n v="100"/>
    <n v="0"/>
    <n v="100"/>
    <n v="0"/>
    <n v="0"/>
    <n v="0"/>
    <n v="22500"/>
    <n v="0"/>
    <n v="100"/>
    <n v="0"/>
    <n v="0"/>
    <b v="1"/>
    <n v="300"/>
    <n v="100"/>
    <n v="0"/>
    <n v="0"/>
    <n v="0"/>
    <n v="0.92727400000000004"/>
    <n v="0.92727400000000004"/>
    <s v="NA"/>
    <n v="0"/>
    <n v="0.100191"/>
    <n v="62590.97"/>
    <s v="NA"/>
    <n v="0"/>
    <n v="6762.9049999999997"/>
    <n v="9.1120999999999999"/>
    <n v="9.1985189999999992"/>
    <s v="Y"/>
    <n v="10"/>
    <n v="76.455529999999996"/>
    <n v="71.854259999999996"/>
    <n v="78.392520000000005"/>
    <n v="18.710819999999998"/>
    <n v="15.685890000000001"/>
    <n v="19.184850000000001"/>
    <n v="0"/>
    <n v="0"/>
    <n v="0"/>
    <n v="3.8145630000000001"/>
    <n v="11.43845"/>
    <n v="2.1757569999999999"/>
    <n v="0"/>
    <n v="0"/>
    <n v="0"/>
    <n v="0"/>
    <n v="0"/>
    <n v="0"/>
    <n v="0"/>
    <n v="0"/>
    <n v="0"/>
    <n v="1.019091"/>
    <n v="1.0214030000000001"/>
    <n v="0.24687400000000001"/>
    <n v="0"/>
    <n v="0"/>
    <n v="0"/>
    <n v="50.298760000000001"/>
    <n v="42.325409999999998"/>
    <n v="50.298760000000001"/>
    <n v="49.701239999999999"/>
    <n v="57.674590000000002"/>
    <n v="49.701239999999999"/>
    <n v="100"/>
    <n v="100"/>
    <n v="100"/>
    <n v="0"/>
    <n v="0"/>
    <n v="0"/>
    <n v="0"/>
    <n v="0"/>
    <n v="0"/>
    <n v="0"/>
    <n v="0"/>
    <n v="0"/>
    <n v="0"/>
    <n v="0"/>
    <n v="0"/>
    <n v="100"/>
    <n v="100"/>
    <n v="100"/>
    <n v="0"/>
    <n v="0"/>
    <n v="0"/>
    <n v="0"/>
    <n v="0"/>
    <n v="0"/>
    <s v="NA"/>
    <s v="NA"/>
    <s v="NA"/>
    <s v="NA"/>
    <s v="NA"/>
    <s v="NA"/>
    <n v="0"/>
    <n v="0"/>
    <n v="0"/>
    <n v="55.801360000000003"/>
    <n v="66.79083"/>
    <n v="55.801360000000003"/>
    <n v="0"/>
    <n v="0"/>
    <n v="0"/>
    <n v="44.198639999999997"/>
    <n v="33.20917"/>
    <n v="44.198639999999997"/>
    <s v="NA"/>
    <s v="NA"/>
    <s v="NA"/>
    <s v="NA"/>
    <s v="NA"/>
    <s v="NA"/>
    <s v="NA"/>
    <s v="NA"/>
    <s v="NA"/>
    <s v="NA"/>
    <s v="NA"/>
    <s v="NA"/>
    <n v="0"/>
    <n v="0"/>
    <n v="0"/>
    <n v="95.166349999999994"/>
    <n v="87.540149999999997"/>
    <n v="97.577370000000002"/>
    <n v="3.8145630000000001"/>
    <n v="11.43845"/>
    <n v="2.1757569999999999"/>
    <n v="0"/>
    <n v="0"/>
    <n v="0"/>
    <n v="1.019091"/>
    <n v="1.0214030000000001"/>
    <n v="0.24687400000000001"/>
    <s v="NA"/>
    <s v="NA"/>
    <s v="NA"/>
    <s v="NA"/>
    <s v="NA"/>
    <s v="NA"/>
    <s v="NA"/>
    <s v="NA"/>
    <s v="NA"/>
    <s v="NA"/>
    <s v="NA"/>
    <s v="NA"/>
    <s v="NA"/>
    <s v="NA"/>
    <s v="NA"/>
    <b v="0"/>
    <n v="0"/>
    <b v="1"/>
    <n v="9.2890180000000004"/>
    <b v="0"/>
    <n v="0"/>
    <b v="0"/>
    <n v="0"/>
    <b v="1"/>
    <n v="1.1413819999999999"/>
    <b v="0"/>
    <n v="0"/>
    <b v="0"/>
    <n v="0"/>
    <b v="1"/>
    <n v="89.569599999999994"/>
    <n v="12.243259999999999"/>
    <n v="20.68966"/>
    <n v="12.243259999999999"/>
    <n v="87.756739999999994"/>
    <n v="79.310339999999997"/>
    <n v="87.756739999999994"/>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fpb_parallel"/>
    <s v="Variable Air Volume"/>
    <s v="A"/>
    <s v="N"/>
    <n v="45"/>
    <n v="15"/>
    <n v="0"/>
    <n v="0"/>
    <s v="NA"/>
    <s v="NA"/>
    <s v="NA"/>
    <s v="NA"/>
    <s v="None"/>
    <s v="NA"/>
    <s v="NA"/>
    <s v="NA"/>
    <n v="2"/>
    <s v="Natural Gas"/>
    <n v="750"/>
    <n v="23"/>
    <n v="23"/>
    <s v="SH"/>
    <s v="N"/>
    <s v="N"/>
    <s v="Chiller"/>
    <s v="20+ Years"/>
    <s v="None"/>
    <s v="NA"/>
    <n v="8"/>
    <n v="34.285710000000002"/>
    <n v="23"/>
    <n v="23"/>
    <s v="Reciprocating"/>
    <s v="N"/>
    <s v="N"/>
    <b v="1"/>
    <b v="0"/>
    <b v="0"/>
    <b v="0"/>
    <b v="0"/>
    <b v="0"/>
    <b v="0"/>
    <b v="1"/>
    <b v="0"/>
    <b v="1"/>
    <b v="1"/>
    <n v="199"/>
    <n v="5"/>
    <n v="5"/>
    <n v="100"/>
    <n v="0"/>
    <n v="0"/>
    <n v="0"/>
    <n v="0"/>
    <n v="0"/>
    <n v="100"/>
    <n v="0"/>
    <s v="NA"/>
    <s v="NA"/>
    <s v="NA"/>
    <s v="NA"/>
    <s v="NA"/>
    <s v="NA"/>
    <s v="NA"/>
    <s v="NA"/>
    <s v="NA"/>
    <s v="NA"/>
    <s v="NA"/>
    <s v="NA"/>
    <s v="NA"/>
    <s v="NA"/>
    <s v="NA"/>
    <s v="NA"/>
    <s v="NA"/>
    <s v="NA"/>
    <s v="NA"/>
    <s v="NA"/>
    <n v="3"/>
    <n v="1"/>
    <n v="0"/>
    <n v="1"/>
    <n v="4"/>
    <n v="0"/>
    <n v="0"/>
    <b v="0"/>
    <b v="0"/>
    <b v="0"/>
    <b v="0"/>
    <b v="0"/>
    <b v="0"/>
    <n v="0"/>
    <s v="NA"/>
    <s v="NA"/>
    <s v="NA"/>
    <s v="NA"/>
    <s v="NA"/>
    <s v="NA"/>
    <s v="NA"/>
    <s v="NA"/>
    <s v="NA"/>
    <s v="NA"/>
    <s v="NA"/>
    <s v="NA"/>
    <s v="NA"/>
    <s v="NA"/>
    <s v="NA"/>
    <n v="0"/>
    <n v="0"/>
    <n v="0"/>
    <x v="1"/>
    <s v="NA"/>
    <s v="NA"/>
    <n v="0"/>
    <n v="0"/>
    <n v="0"/>
    <s v="NA"/>
    <s v="NA"/>
    <s v="NA"/>
    <s v="NA"/>
    <s v="NA"/>
    <s v="NA"/>
    <n v="0"/>
    <n v="55"/>
    <n v="80"/>
    <n v="55"/>
    <n v="11"/>
    <n v="0"/>
    <n v="0"/>
    <n v="0"/>
    <n v="0"/>
    <n v="0"/>
    <n v="56.466009999999997"/>
    <n v="56.66037"/>
    <s v="actual"/>
    <n v="3811456"/>
    <n v="3824575"/>
    <n v="333787.90000000002"/>
    <n v="283506.5"/>
    <n v="329537.7"/>
    <n v="323038.90000000002"/>
    <n v="319755.7"/>
    <n v="314621.40000000002"/>
    <n v="327552"/>
    <n v="329232.8"/>
    <n v="311293.3"/>
    <n v="313365.90000000002"/>
    <n v="303993.8"/>
    <n v="321770.2"/>
    <n v="323204"/>
    <n v="291674"/>
    <n v="322474.8"/>
    <n v="311554.3"/>
    <n v="321672.8"/>
    <n v="313514.59999999998"/>
    <n v="333491.20000000001"/>
    <n v="335440"/>
    <n v="314280.3"/>
    <n v="321737.5"/>
    <n v="312275.59999999998"/>
    <n v="323255.8"/>
    <n v="0.26761800000000002"/>
    <n v="0.26200600000000002"/>
    <s v="actual"/>
    <n v="18064.23"/>
    <n v="17685.419999999998"/>
    <n v="2331.1990000000001"/>
    <n v="1954.4169999999999"/>
    <n v="1878.9390000000001"/>
    <n v="1656.586"/>
    <n v="1145.8340000000001"/>
    <n v="696.1748"/>
    <n v="743.25490000000002"/>
    <n v="495.10820000000001"/>
    <n v="900.77430000000004"/>
    <n v="1758.021"/>
    <n v="2035.934"/>
    <n v="2467.9839999999999"/>
    <n v="2339.2660000000001"/>
    <n v="1965.3130000000001"/>
    <n v="1912.57"/>
    <n v="1547.7570000000001"/>
    <n v="1157.1089999999999"/>
    <n v="834.26570000000004"/>
    <n v="630.15099999999995"/>
    <n v="625.48760000000004"/>
    <n v="852.91909999999996"/>
    <n v="1481.211"/>
    <n v="1969.79"/>
    <n v="2369.578"/>
  </r>
  <r>
    <x v="585"/>
    <x v="0"/>
    <s v="core"/>
    <x v="11"/>
    <x v="0"/>
    <s v="&lt;5,001"/>
    <s v="urban"/>
    <n v="13"/>
    <n v="105.0061"/>
    <n v="449426.1"/>
    <n v="328081.09999999998"/>
    <n v="449426.1"/>
    <n v="1996"/>
    <n v="1996"/>
    <s v="1981-2003"/>
    <s v="F"/>
    <m/>
    <s v="Gas Station With A Convenience Store"/>
    <m/>
    <s v="Grocery"/>
    <s v="Food Sales"/>
    <s v="MiniMart"/>
    <b v="0"/>
    <s v="Sales"/>
    <n v="72"/>
    <s v="Storage - Low Bay"/>
    <n v="27"/>
    <s v="Office"/>
    <n v="1"/>
    <n v="0"/>
    <n v="0"/>
    <n v="0"/>
    <n v="4280"/>
    <n v="4280"/>
    <n v="0"/>
    <x v="4"/>
    <n v="73"/>
    <n v="0"/>
    <n v="0"/>
    <n v="100"/>
    <n v="0"/>
    <n v="0"/>
    <n v="0"/>
    <n v="1"/>
    <n v="0"/>
    <n v="10"/>
    <s v="S"/>
    <n v="0"/>
    <n v="4532"/>
    <n v="323"/>
    <s v="&lt; 6000 HDD"/>
    <n v="100"/>
    <n v="0"/>
    <n v="0"/>
    <s v="No"/>
    <n v="168"/>
    <n v="137.76"/>
    <n v="168"/>
    <n v="137.76"/>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264"/>
    <n v="0"/>
    <n v="10"/>
    <n v="2640"/>
    <n v="17"/>
    <n v="0"/>
    <n v="0"/>
    <n v="100"/>
    <n v="0"/>
    <n v="0"/>
    <n v="0"/>
    <n v="0"/>
    <n v="0"/>
    <n v="0"/>
    <n v="0"/>
    <n v="100"/>
    <n v="0"/>
    <n v="0"/>
    <n v="448.8"/>
    <n v="0"/>
    <n v="100"/>
    <n v="0"/>
    <s v="S"/>
    <n v="0"/>
    <s v="Age of Building"/>
    <n v="100"/>
    <n v="0"/>
    <n v="0"/>
    <n v="0"/>
    <n v="0"/>
    <n v="0"/>
    <n v="0"/>
    <n v="100"/>
    <n v="0"/>
    <n v="4280"/>
    <n v="100"/>
    <n v="0"/>
    <n v="0"/>
    <n v="0"/>
    <b v="0"/>
    <n v="0"/>
    <n v="100"/>
    <n v="0"/>
    <n v="0"/>
    <n v="0"/>
    <n v="1.5769120000000001"/>
    <n v="1.5769120000000001"/>
    <s v="NA"/>
    <n v="3.9719999999999998E-2"/>
    <n v="0.38893"/>
    <n v="6749.1809999999996"/>
    <s v="NA"/>
    <n v="170"/>
    <n v="1664.6210000000001"/>
    <n v="9.4152909999999999"/>
    <n v="9.4152909999999999"/>
    <s v="Y"/>
    <n v="40"/>
    <n v="0"/>
    <n v="0"/>
    <n v="0"/>
    <n v="71.265540000000001"/>
    <n v="85.400790000000001"/>
    <n v="72.825379999999996"/>
    <n v="9.6062460000000005"/>
    <n v="7.2865909999999996"/>
    <n v="9.8165049999999994"/>
    <n v="0"/>
    <n v="0"/>
    <n v="0"/>
    <n v="0"/>
    <n v="0"/>
    <n v="0"/>
    <n v="18.239519999999999"/>
    <n v="5.8571749999999998"/>
    <n v="17.143550000000001"/>
    <n v="0"/>
    <n v="0"/>
    <n v="0"/>
    <n v="0.88868899999999995"/>
    <n v="1.455441"/>
    <n v="0.214561"/>
    <n v="0"/>
    <n v="0"/>
    <n v="0"/>
    <n v="100"/>
    <n v="100"/>
    <n v="100"/>
    <n v="0"/>
    <n v="0"/>
    <n v="0"/>
    <s v="NA"/>
    <s v="NA"/>
    <s v="NA"/>
    <s v="NA"/>
    <s v="NA"/>
    <s v="NA"/>
    <n v="0"/>
    <n v="0"/>
    <n v="0"/>
    <n v="100"/>
    <n v="100"/>
    <n v="100"/>
    <n v="0"/>
    <n v="0"/>
    <n v="0"/>
    <n v="0"/>
    <n v="0"/>
    <n v="0"/>
    <n v="0"/>
    <n v="0"/>
    <n v="0"/>
    <n v="0"/>
    <n v="0"/>
    <n v="0"/>
    <n v="0"/>
    <n v="0"/>
    <n v="0"/>
    <n v="100"/>
    <n v="100"/>
    <n v="100"/>
    <n v="0"/>
    <n v="0"/>
    <n v="0"/>
    <n v="0"/>
    <n v="0"/>
    <n v="0"/>
    <n v="100"/>
    <n v="100"/>
    <n v="100"/>
    <n v="0"/>
    <n v="0"/>
    <n v="0"/>
    <n v="86.344149999999999"/>
    <n v="79.896979999999999"/>
    <n v="86.344149999999999"/>
    <n v="13.655849999999999"/>
    <n v="20.103020000000001"/>
    <n v="13.655849999999999"/>
    <n v="0"/>
    <n v="0"/>
    <n v="0"/>
    <n v="0"/>
    <n v="0"/>
    <n v="0"/>
    <n v="0"/>
    <n v="0"/>
    <n v="0"/>
    <n v="80.871790000000004"/>
    <n v="92.687380000000005"/>
    <n v="82.641890000000004"/>
    <n v="0"/>
    <n v="0"/>
    <n v="0"/>
    <n v="0"/>
    <n v="0"/>
    <n v="0"/>
    <n v="19.128209999999999"/>
    <n v="7.3126170000000004"/>
    <n v="17.35811"/>
    <s v="NA"/>
    <s v="NA"/>
    <s v="NA"/>
    <s v="NA"/>
    <s v="NA"/>
    <s v="NA"/>
    <s v="NA"/>
    <s v="NA"/>
    <s v="NA"/>
    <s v="NA"/>
    <s v="NA"/>
    <s v="NA"/>
    <s v="NA"/>
    <s v="NA"/>
    <s v="NA"/>
    <b v="0"/>
    <n v="0"/>
    <b v="0"/>
    <n v="0"/>
    <b v="0"/>
    <n v="0"/>
    <b v="0"/>
    <n v="0"/>
    <b v="1"/>
    <n v="100"/>
    <b v="0"/>
    <n v="0"/>
    <b v="0"/>
    <n v="0"/>
    <b v="0"/>
    <n v="0"/>
    <n v="0"/>
    <n v="0"/>
    <n v="0"/>
    <n v="0"/>
    <n v="0"/>
    <n v="0"/>
    <n v="0"/>
    <n v="0"/>
    <n v="0"/>
    <n v="100"/>
    <n v="100"/>
    <n v="100"/>
    <n v="0"/>
    <n v="0"/>
    <n v="0"/>
    <n v="0"/>
    <n v="0"/>
    <n v="0"/>
    <n v="67.282579999999996"/>
    <n v="26.66667"/>
    <n v="83.199590000000001"/>
    <n v="18.29973"/>
    <n v="60"/>
    <n v="12.588179999999999"/>
    <n v="0"/>
    <n v="0"/>
    <n v="0"/>
    <n v="0"/>
    <n v="0"/>
    <n v="0"/>
    <n v="0"/>
    <n v="0"/>
    <n v="0"/>
    <n v="14.41769"/>
    <n v="13.33333"/>
    <n v="4.212224"/>
    <n v="0"/>
    <n v="0"/>
    <n v="0"/>
    <b v="0"/>
    <n v="0"/>
    <b v="0"/>
    <n v="0"/>
    <b v="1"/>
    <n v="32.717419999999997"/>
    <b v="0"/>
    <n v="0"/>
    <b v="0"/>
    <n v="0"/>
    <b v="1"/>
    <n v="67.282579999999996"/>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73"/>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0"/>
    <b v="0"/>
    <n v="39.39378"/>
    <n v="16"/>
    <n v="16"/>
    <n v="100"/>
    <n v="0"/>
    <n v="0"/>
    <n v="0"/>
    <n v="0"/>
    <n v="0"/>
    <n v="100"/>
    <n v="0"/>
    <s v="NA"/>
    <s v="NA"/>
    <s v="NA"/>
    <s v="NA"/>
    <s v="NA"/>
    <s v="NA"/>
    <s v="NA"/>
    <s v="NA"/>
    <s v="NA"/>
    <b v="0"/>
    <n v="0"/>
    <s v="NA"/>
    <s v="NA"/>
    <b v="0"/>
    <n v="0"/>
    <s v="NA"/>
    <b v="1"/>
    <n v="231"/>
    <n v="100"/>
    <s v="T12"/>
    <n v="1"/>
    <n v="0"/>
    <n v="5"/>
    <n v="1"/>
    <n v="0"/>
    <n v="2"/>
    <n v="0"/>
    <b v="1"/>
    <b v="0"/>
    <b v="0"/>
    <b v="0"/>
    <b v="0"/>
    <b v="0"/>
    <n v="314"/>
    <s v="E"/>
    <s v="N"/>
    <s v="N"/>
    <s v="N"/>
    <s v="N"/>
    <s v="N"/>
    <s v="N"/>
    <n v="0"/>
    <n v="0"/>
    <n v="0"/>
    <s v="NA"/>
    <s v="NA"/>
    <s v="NA"/>
    <s v="NA"/>
    <s v="NA"/>
    <n v="0"/>
    <n v="0"/>
    <n v="0"/>
    <x v="1"/>
    <s v="NA"/>
    <s v="NA"/>
    <n v="0"/>
    <n v="0"/>
    <n v="0"/>
    <s v="NA"/>
    <s v="NA"/>
    <s v="NA"/>
    <s v="NA"/>
    <s v="NA"/>
    <s v="NA"/>
    <n v="1"/>
    <n v="1"/>
    <n v="0"/>
    <n v="0"/>
    <n v="1"/>
    <n v="0"/>
    <n v="0"/>
    <n v="0"/>
    <n v="0"/>
    <n v="0"/>
    <n v="73.922399999999996"/>
    <n v="74.367459999999994"/>
    <s v="actual"/>
    <n v="316387.90000000002"/>
    <n v="318292.7"/>
    <n v="26041.21"/>
    <n v="22631.72"/>
    <n v="24421.18"/>
    <n v="23600.43"/>
    <n v="25826.67"/>
    <n v="25703.23"/>
    <n v="28296.77"/>
    <n v="29040"/>
    <n v="28800"/>
    <n v="27285.71"/>
    <n v="26634.29"/>
    <n v="28106.67"/>
    <n v="26451.99"/>
    <n v="23644.63"/>
    <n v="25808.86"/>
    <n v="24639.82"/>
    <n v="25550.13"/>
    <n v="25873.16"/>
    <n v="31494.880000000001"/>
    <n v="31306.31"/>
    <n v="26653.47"/>
    <n v="25279.07"/>
    <n v="25152.62"/>
    <n v="26437.82"/>
    <n v="0.35273599999999999"/>
    <n v="0.45691999999999999"/>
    <s v="actual"/>
    <n v="1509.71"/>
    <n v="1955.62"/>
    <n v="390.10340000000002"/>
    <n v="338.89659999999998"/>
    <n v="159"/>
    <n v="20.419350000000001"/>
    <n v="51.647469999999998"/>
    <n v="10.61345"/>
    <n v="10.02941"/>
    <n v="9.625"/>
    <n v="9.375"/>
    <n v="12.31034"/>
    <n v="82.289659999999998"/>
    <n v="415.4"/>
    <n v="328.38189999999997"/>
    <n v="258.90820000000002"/>
    <n v="230.42830000000001"/>
    <n v="171.7424"/>
    <n v="108.7414"/>
    <n v="48.761040000000001"/>
    <n v="17.692060000000001"/>
    <n v="16.39752"/>
    <n v="48.761040000000001"/>
    <n v="149.73519999999999"/>
    <n v="249.84639999999999"/>
    <n v="326.22430000000003"/>
  </r>
  <r>
    <x v="586"/>
    <x v="2"/>
    <s v="core"/>
    <x v="8"/>
    <x v="0"/>
    <s v="100,001+"/>
    <s v="urban"/>
    <n v="3"/>
    <n v="21.175190000000001"/>
    <n v="3711672"/>
    <n v="3711672"/>
    <n v="3637439"/>
    <n v="1992"/>
    <n v="1992"/>
    <s v="1981-2003"/>
    <s v="F"/>
    <m/>
    <s v="Dept. Store W/ Grocery"/>
    <m/>
    <s v="Grocery"/>
    <s v="Mercantile - Retail"/>
    <s v="High End"/>
    <b v="0"/>
    <s v="Sales"/>
    <n v="95"/>
    <s v="Dining"/>
    <n v="2"/>
    <s v="Storage - Low Bay"/>
    <n v="2"/>
    <n v="1"/>
    <n v="0"/>
    <n v="0"/>
    <n v="175284"/>
    <n v="175284"/>
    <n v="0"/>
    <x v="3"/>
    <n v="100"/>
    <n v="2"/>
    <n v="1"/>
    <n v="98"/>
    <n v="0"/>
    <n v="0"/>
    <n v="0"/>
    <n v="1"/>
    <n v="0"/>
    <n v="430"/>
    <s v="S"/>
    <n v="0"/>
    <n v="4624"/>
    <n v="219"/>
    <s v="&lt; 6000 HDD"/>
    <n v="90"/>
    <n v="10"/>
    <n v="4"/>
    <s v="Yes"/>
    <n v="112"/>
    <n v="168"/>
    <n v="112"/>
    <n v="126"/>
    <n v="1"/>
    <n v="1"/>
    <n v="0"/>
    <s v="80-119 Hrs/Wk"/>
    <n v="52"/>
    <b v="1"/>
    <b v="1"/>
    <b v="1"/>
    <b v="0"/>
    <b v="0"/>
    <b v="0"/>
    <b v="0"/>
    <b v="1"/>
    <b v="0"/>
    <b v="1"/>
    <b v="0"/>
    <b v="0"/>
    <n v="125"/>
    <s v="Yes"/>
    <n v="5"/>
    <s v="NA"/>
    <s v="No"/>
    <s v="Yes"/>
    <n v="5"/>
    <s v="NA"/>
    <s v="No"/>
    <s v="Yes"/>
    <n v="5"/>
    <s v="NA"/>
    <s v="No"/>
    <s v="No"/>
    <s v="NA"/>
    <s v="NA"/>
    <s v="No"/>
    <s v="Yes"/>
    <n v="5"/>
    <s v="NA"/>
    <s v="No"/>
    <s v="Unknown"/>
    <s v="NA"/>
    <s v="NA"/>
    <s v="Unknown"/>
    <s v="No"/>
    <s v="NA"/>
    <s v="NA"/>
    <s v="No"/>
    <s v="Yes"/>
    <n v="1"/>
    <s v="NA"/>
    <s v="No"/>
    <n v="1764"/>
    <n v="0"/>
    <n v="25"/>
    <n v="44100"/>
    <n v="5"/>
    <n v="0"/>
    <n v="100"/>
    <n v="0"/>
    <n v="0"/>
    <n v="0"/>
    <n v="0"/>
    <n v="0"/>
    <n v="0"/>
    <n v="100"/>
    <n v="0"/>
    <n v="0"/>
    <n v="0"/>
    <n v="0"/>
    <n v="2205"/>
    <n v="0"/>
    <n v="100"/>
    <n v="0"/>
    <s v="S"/>
    <n v="0"/>
    <s v="Age of Building"/>
    <n v="100"/>
    <n v="0"/>
    <n v="0"/>
    <n v="0"/>
    <n v="100"/>
    <n v="0"/>
    <n v="0"/>
    <n v="0"/>
    <n v="0"/>
    <n v="100000"/>
    <n v="100"/>
    <n v="0"/>
    <n v="0"/>
    <n v="0"/>
    <b v="1"/>
    <n v="1272"/>
    <n v="100"/>
    <n v="0"/>
    <n v="0"/>
    <n v="0"/>
    <n v="0.59540599999999999"/>
    <n v="0.59540599999999999"/>
    <s v="NA"/>
    <n v="4.5406000000000002E-2"/>
    <n v="0.109405"/>
    <n v="104365.1"/>
    <s v="NA"/>
    <n v="7959"/>
    <n v="19176.91"/>
    <n v="13.672409999999999"/>
    <n v="19.523119999999999"/>
    <s v="Y"/>
    <n v="10"/>
    <n v="0"/>
    <n v="0"/>
    <n v="0"/>
    <n v="97.467780000000005"/>
    <n v="89.64873"/>
    <n v="98.314999999999998"/>
    <n v="0"/>
    <n v="0"/>
    <n v="0"/>
    <n v="1.974351"/>
    <n v="4.4047980000000004"/>
    <n v="1.107855"/>
    <n v="0"/>
    <n v="0"/>
    <n v="0"/>
    <n v="0"/>
    <n v="0"/>
    <n v="0"/>
    <n v="0.55786899999999995"/>
    <n v="5.9464769999999998"/>
    <n v="0.57714699999999997"/>
    <n v="0"/>
    <n v="0"/>
    <n v="0"/>
    <n v="0"/>
    <n v="0"/>
    <n v="0"/>
    <n v="97.45617"/>
    <n v="95.086600000000004"/>
    <n v="97.45617"/>
    <n v="2.5438320000000001"/>
    <n v="4.9133969999999998"/>
    <n v="2.5438320000000001"/>
    <n v="0"/>
    <n v="0"/>
    <n v="0"/>
    <n v="100"/>
    <n v="100"/>
    <n v="100"/>
    <s v="NA"/>
    <s v="NA"/>
    <s v="NA"/>
    <s v="NA"/>
    <s v="NA"/>
    <s v="NA"/>
    <s v="NA"/>
    <s v="NA"/>
    <s v="NA"/>
    <s v="NA"/>
    <s v="NA"/>
    <s v="NA"/>
    <s v="NA"/>
    <s v="NA"/>
    <s v="NA"/>
    <s v="NA"/>
    <s v="NA"/>
    <s v="NA"/>
    <s v="NA"/>
    <s v="NA"/>
    <s v="NA"/>
    <s v="NA"/>
    <s v="NA"/>
    <s v="NA"/>
    <n v="0"/>
    <n v="0"/>
    <n v="0"/>
    <n v="6.9181299999999997"/>
    <n v="9.6587019999999999"/>
    <n v="6.9181299999999997"/>
    <n v="89.366929999999996"/>
    <n v="87.711039999999997"/>
    <n v="89.366929999999996"/>
    <n v="3.7149399999999999"/>
    <n v="2.630258"/>
    <n v="3.7149399999999999"/>
    <s v="NA"/>
    <s v="NA"/>
    <s v="NA"/>
    <s v="NA"/>
    <s v="NA"/>
    <s v="NA"/>
    <s v="NA"/>
    <s v="NA"/>
    <s v="NA"/>
    <s v="NA"/>
    <s v="NA"/>
    <s v="NA"/>
    <n v="56.279449999999997"/>
    <n v="35.222149999999999"/>
    <n v="56.768650000000001"/>
    <n v="41.188330000000001"/>
    <n v="54.426569999999998"/>
    <n v="41.546349999999997"/>
    <n v="1.974351"/>
    <n v="4.4047980000000004"/>
    <n v="1.107855"/>
    <n v="0.55786899999999995"/>
    <n v="5.9464769999999998"/>
    <n v="0.57714699999999997"/>
    <n v="0"/>
    <n v="0"/>
    <n v="0"/>
    <n v="0"/>
    <n v="0"/>
    <n v="0"/>
    <n v="100"/>
    <n v="100"/>
    <n v="100"/>
    <n v="0"/>
    <n v="0"/>
    <n v="0"/>
    <n v="0"/>
    <n v="0"/>
    <n v="0"/>
    <n v="0"/>
    <n v="0"/>
    <n v="0"/>
    <b v="0"/>
    <n v="0"/>
    <b v="1"/>
    <n v="97.311809999999994"/>
    <b v="1"/>
    <n v="1.411449"/>
    <b v="1"/>
    <n v="1.2767379999999999"/>
    <b v="0"/>
    <n v="0"/>
    <b v="0"/>
    <n v="0"/>
    <b v="0"/>
    <n v="0"/>
    <b v="0"/>
    <n v="0"/>
    <n v="5.7375720000000001"/>
    <n v="3.7037040000000001"/>
    <n v="5.7576200000000002"/>
    <n v="47.687550000000002"/>
    <n v="22.962959999999999"/>
    <n v="47.854170000000003"/>
    <n v="0"/>
    <n v="0"/>
    <n v="0"/>
    <n v="46.57488"/>
    <n v="73.333330000000004"/>
    <n v="46.388210000000001"/>
    <n v="0"/>
    <n v="0"/>
    <n v="0"/>
    <n v="19.77703"/>
    <n v="22.22222"/>
    <n v="21.57704"/>
    <n v="0"/>
    <n v="0"/>
    <n v="0"/>
    <n v="6.2783819999999997"/>
    <n v="20.740739999999999"/>
    <n v="3.8104680000000002"/>
    <n v="0"/>
    <n v="0"/>
    <n v="0"/>
    <n v="70.398650000000004"/>
    <n v="31.851849999999999"/>
    <n v="70.644630000000006"/>
    <n v="3.5459299999999998"/>
    <n v="25.185189999999999"/>
    <n v="3.9678599999999999"/>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20+ Years"/>
    <s v="Furnace"/>
    <s v="Natural Gas"/>
    <s v="None"/>
    <s v="20+ Years"/>
    <s v="NA"/>
    <s v="NA"/>
    <s v="NA"/>
    <s v="NA"/>
    <s v="NA"/>
    <s v="NA"/>
    <s v="NA"/>
    <s v="NA"/>
    <s v="DX - Air"/>
    <s v="20+ Years"/>
    <s v="DX - Air"/>
    <s v="20+ Years"/>
    <s v="NA"/>
    <s v="NA"/>
    <s v="NA"/>
    <s v="NA"/>
    <s v="NA"/>
    <s v="NA"/>
    <s v="NA"/>
    <b v="1"/>
    <b v="0"/>
    <b v="0"/>
    <b v="0"/>
    <b v="0"/>
    <b v="0"/>
    <b v="0"/>
    <b v="1"/>
    <b v="0"/>
    <b v="1"/>
    <b v="0"/>
    <n v="980.56359999999995"/>
    <n v="2"/>
    <n v="2"/>
    <n v="20.294450000000001"/>
    <n v="0"/>
    <n v="0"/>
    <n v="0"/>
    <n v="79.705550000000002"/>
    <n v="0"/>
    <n v="20.294450000000001"/>
    <n v="79.705550000000002"/>
    <n v="41.666670000000003"/>
    <n v="58.333329999999997"/>
    <n v="0"/>
    <s v="Non-VSD"/>
    <s v="No"/>
    <s v="Domestic Water Heating"/>
    <s v="Air-cooled"/>
    <s v="No"/>
    <s v="Electronically Commutated"/>
    <b v="1"/>
    <n v="404"/>
    <n v="4.7029699999999997"/>
    <s v="T8"/>
    <b v="1"/>
    <n v="3014"/>
    <s v="T8"/>
    <b v="1"/>
    <n v="1660"/>
    <n v="100"/>
    <s v="LED"/>
    <n v="1"/>
    <n v="2"/>
    <n v="7"/>
    <n v="1"/>
    <n v="0"/>
    <n v="4"/>
    <n v="2"/>
    <b v="0"/>
    <b v="0"/>
    <b v="0"/>
    <b v="0"/>
    <b v="1"/>
    <b v="0"/>
    <n v="2700"/>
    <s v="N"/>
    <s v="E"/>
    <s v="E"/>
    <s v="E"/>
    <s v="E"/>
    <s v="E"/>
    <s v="N"/>
    <n v="1"/>
    <n v="1"/>
    <n v="1"/>
    <s v="NA"/>
    <s v="NA"/>
    <s v="NA"/>
    <s v="NA"/>
    <s v="NA"/>
    <n v="0"/>
    <n v="0"/>
    <n v="0"/>
    <x v="1"/>
    <s v="NA"/>
    <s v="NA"/>
    <n v="0"/>
    <n v="0"/>
    <n v="0"/>
    <s v="NA"/>
    <s v="NA"/>
    <s v="NA"/>
    <s v="NA"/>
    <s v="NA"/>
    <s v="NA"/>
    <n v="29"/>
    <n v="0"/>
    <n v="0"/>
    <n v="0"/>
    <n v="0"/>
    <n v="30"/>
    <n v="0"/>
    <n v="2"/>
    <n v="0"/>
    <n v="0"/>
    <n v="15.10868"/>
    <n v="5.1167920000000002"/>
    <s v="model"/>
    <n v="2648309"/>
    <n v="896891.8"/>
    <s v="NA"/>
    <s v="NA"/>
    <s v="NA"/>
    <s v="NA"/>
    <s v="NA"/>
    <s v="NA"/>
    <s v="NA"/>
    <s v="NA"/>
    <s v="NA"/>
    <s v="NA"/>
    <s v="NA"/>
    <s v="NA"/>
    <s v="NA"/>
    <s v="NA"/>
    <s v="NA"/>
    <s v="NA"/>
    <s v="NA"/>
    <s v="NA"/>
    <s v="NA"/>
    <s v="NA"/>
    <s v="NA"/>
    <s v="NA"/>
    <s v="NA"/>
    <s v="NA"/>
    <n v="0.203566"/>
    <n v="0.23819399999999999"/>
    <s v="actual"/>
    <n v="35681.919999999998"/>
    <n v="41751.51"/>
    <n v="7572.4129999999996"/>
    <n v="5296.0259999999998"/>
    <n v="3790.7469999999998"/>
    <n v="2391.5619999999999"/>
    <n v="1159.9849999999999"/>
    <n v="540.52700000000004"/>
    <n v="411.23390000000001"/>
    <n v="381.29270000000002"/>
    <n v="757.56240000000003"/>
    <n v="2394.288"/>
    <n v="4988.085"/>
    <n v="5998.201"/>
    <n v="6790.0379999999996"/>
    <n v="5435.6419999999998"/>
    <n v="5065.4409999999998"/>
    <n v="3692.9859999999999"/>
    <n v="2248.297"/>
    <n v="1002.253"/>
    <n v="361.17230000000001"/>
    <n v="334.08429999999998"/>
    <n v="1155.751"/>
    <n v="3376.9609999999998"/>
    <n v="5399.5249999999996"/>
    <n v="6889.3609999999999"/>
  </r>
  <r>
    <x v="587"/>
    <x v="0"/>
    <s v="core"/>
    <x v="8"/>
    <x v="1"/>
    <s v="100,001+"/>
    <s v="urban"/>
    <n v="6"/>
    <n v="29.68553"/>
    <n v="4596924"/>
    <n v="4596924"/>
    <n v="4596924"/>
    <n v="2004"/>
    <n v="2004"/>
    <s v="2004-2013"/>
    <s v="F"/>
    <m/>
    <s v="Dept. Store W/ Grocery"/>
    <m/>
    <s v="Grocery"/>
    <s v="Mercantile - Retail"/>
    <s v="High End"/>
    <b v="0"/>
    <s v="Sales"/>
    <n v="69"/>
    <s v="Other"/>
    <n v="31"/>
    <s v="NA"/>
    <n v="0"/>
    <n v="0"/>
    <n v="0"/>
    <n v="0"/>
    <n v="154854"/>
    <n v="154854"/>
    <n v="0"/>
    <x v="3"/>
    <n v="100"/>
    <n v="0"/>
    <n v="100"/>
    <n v="100"/>
    <n v="100"/>
    <n v="0"/>
    <n v="0"/>
    <n v="1"/>
    <n v="0"/>
    <n v="280"/>
    <s v="S"/>
    <n v="0"/>
    <n v="4300"/>
    <n v="393"/>
    <s v="&lt; 6000 HDD"/>
    <n v="100"/>
    <n v="0"/>
    <n v="0"/>
    <s v="No"/>
    <n v="112"/>
    <n v="168"/>
    <n v="168"/>
    <n v="168"/>
    <n v="1"/>
    <n v="1"/>
    <n v="0"/>
    <s v="80-119 Hrs/Wk"/>
    <n v="52"/>
    <b v="1"/>
    <b v="1"/>
    <b v="0"/>
    <b v="0"/>
    <b v="0"/>
    <b v="0"/>
    <b v="0"/>
    <b v="0"/>
    <b v="0"/>
    <b v="1"/>
    <b v="0"/>
    <b v="0"/>
    <s v="NA"/>
    <s v="Unknown"/>
    <s v="NA"/>
    <s v="NA"/>
    <s v="Unknown"/>
    <s v="Unknown"/>
    <s v="NA"/>
    <s v="NA"/>
    <s v="Unknown"/>
    <s v="Unknown"/>
    <s v="NA"/>
    <s v="NA"/>
    <s v="Unknown"/>
    <s v="Unknown"/>
    <s v="NA"/>
    <s v="NA"/>
    <s v="Unknown"/>
    <s v="Unknown"/>
    <s v="NA"/>
    <s v="NA"/>
    <s v="Unknown"/>
    <s v="Yes"/>
    <n v="1"/>
    <n v="5"/>
    <s v="Yes"/>
    <s v="Unknown"/>
    <s v="NA"/>
    <s v="NA"/>
    <s v="Unknown"/>
    <s v="Unknown"/>
    <s v="NA"/>
    <s v="NA"/>
    <s v="Unknown"/>
    <s v="NA"/>
    <s v="NA"/>
    <n v="16"/>
    <n v="102049.7"/>
    <n v="8"/>
    <n v="0"/>
    <n v="0"/>
    <n v="100"/>
    <n v="0"/>
    <n v="0"/>
    <n v="0"/>
    <n v="0"/>
    <n v="0"/>
    <n v="100"/>
    <n v="0"/>
    <n v="0"/>
    <n v="0"/>
    <n v="0"/>
    <n v="8163.9769999999999"/>
    <n v="0"/>
    <n v="100"/>
    <n v="0"/>
    <s v="S"/>
    <n v="0"/>
    <s v="Age of Building"/>
    <n v="100"/>
    <n v="0"/>
    <n v="0"/>
    <n v="0"/>
    <n v="0"/>
    <n v="0"/>
    <n v="100"/>
    <n v="0"/>
    <n v="0"/>
    <n v="118240"/>
    <n v="100"/>
    <n v="0"/>
    <n v="0"/>
    <n v="0"/>
    <b v="0"/>
    <n v="0"/>
    <n v="100"/>
    <n v="0"/>
    <n v="0"/>
    <n v="0"/>
    <n v="0.80756799999999995"/>
    <n v="0.80756799999999995"/>
    <s v="NA"/>
    <n v="9.0400000000000002E-5"/>
    <n v="0.197903"/>
    <n v="125055.2"/>
    <s v="NA"/>
    <n v="14"/>
    <n v="30646"/>
    <n v="19.262090000000001"/>
    <n v="34.661369999999998"/>
    <s v="Y"/>
    <n v="85"/>
    <n v="0"/>
    <n v="0"/>
    <n v="0"/>
    <n v="91.50591"/>
    <n v="86.788709999999995"/>
    <n v="95.980620000000002"/>
    <n v="1.010748"/>
    <n v="0.55778899999999998"/>
    <n v="1.0601750000000001"/>
    <n v="3.290994"/>
    <n v="5.3425890000000003"/>
    <n v="1.920266"/>
    <n v="0"/>
    <n v="0"/>
    <n v="0"/>
    <n v="0"/>
    <n v="0"/>
    <n v="0"/>
    <n v="0"/>
    <n v="0"/>
    <n v="0"/>
    <n v="4.1923490000000001"/>
    <n v="7.3109109999999999"/>
    <n v="1.0389360000000001"/>
    <n v="0"/>
    <n v="0"/>
    <n v="0"/>
    <n v="100"/>
    <n v="100"/>
    <n v="100"/>
    <n v="0"/>
    <n v="0"/>
    <n v="0"/>
    <n v="0"/>
    <n v="0"/>
    <n v="0"/>
    <n v="100"/>
    <n v="100"/>
    <n v="100"/>
    <n v="0"/>
    <n v="0"/>
    <n v="0"/>
    <n v="100"/>
    <n v="100"/>
    <n v="100"/>
    <n v="0"/>
    <n v="0"/>
    <n v="0"/>
    <n v="0"/>
    <n v="0"/>
    <n v="0"/>
    <n v="0"/>
    <n v="0"/>
    <n v="0"/>
    <n v="0"/>
    <n v="0"/>
    <n v="0"/>
    <s v="NA"/>
    <s v="NA"/>
    <s v="NA"/>
    <s v="NA"/>
    <s v="NA"/>
    <s v="NA"/>
    <n v="0"/>
    <n v="0"/>
    <n v="0"/>
    <n v="1.407316"/>
    <n v="2.096193"/>
    <n v="1.407316"/>
    <n v="98.592680000000001"/>
    <n v="97.903809999999993"/>
    <n v="98.592680000000001"/>
    <n v="0"/>
    <n v="0"/>
    <n v="0"/>
    <n v="0"/>
    <n v="0"/>
    <n v="0"/>
    <n v="100"/>
    <n v="100"/>
    <n v="100"/>
    <n v="0"/>
    <n v="0"/>
    <n v="0"/>
    <n v="0"/>
    <n v="0"/>
    <n v="0"/>
    <n v="36.509569999999997"/>
    <n v="19.717379999999999"/>
    <n v="38.294919999999998"/>
    <n v="56.007089999999998"/>
    <n v="67.62912"/>
    <n v="58.74588"/>
    <n v="0.241866"/>
    <n v="1.0544579999999999"/>
    <n v="0.141127"/>
    <n v="0"/>
    <n v="0"/>
    <n v="0"/>
    <n v="7.2414759999999996"/>
    <n v="11.59904"/>
    <n v="2.8180749999999999"/>
    <n v="0"/>
    <n v="0"/>
    <n v="0"/>
    <n v="100"/>
    <n v="100"/>
    <n v="100"/>
    <n v="0"/>
    <n v="0"/>
    <n v="0"/>
    <n v="0"/>
    <n v="0"/>
    <n v="0"/>
    <n v="0"/>
    <n v="0"/>
    <n v="0"/>
    <b v="0"/>
    <n v="0"/>
    <b v="1"/>
    <n v="81.426699999999997"/>
    <b v="0"/>
    <n v="0"/>
    <b v="1"/>
    <n v="17.562550000000002"/>
    <b v="1"/>
    <n v="1.010748"/>
    <b v="0"/>
    <n v="0"/>
    <b v="0"/>
    <n v="0"/>
    <b v="0"/>
    <n v="0"/>
    <n v="34.030540000000002"/>
    <n v="49"/>
    <n v="33.919339999999998"/>
    <n v="62.2104"/>
    <n v="27"/>
    <n v="62.007109999999997"/>
    <n v="0"/>
    <n v="0"/>
    <n v="0"/>
    <n v="3.759055"/>
    <n v="24"/>
    <n v="4.0735510000000001"/>
    <n v="0"/>
    <n v="0"/>
    <n v="0"/>
    <n v="3.759055"/>
    <n v="24"/>
    <n v="4.0735510000000001"/>
    <n v="0"/>
    <n v="0"/>
    <n v="0"/>
    <n v="0"/>
    <n v="0"/>
    <n v="0"/>
    <n v="0"/>
    <n v="0"/>
    <n v="0"/>
    <n v="96.240939999999995"/>
    <n v="76"/>
    <n v="95.926450000000003"/>
    <n v="0"/>
    <n v="0"/>
    <n v="0"/>
    <n v="0"/>
    <n v="0"/>
    <n v="0"/>
    <n v="0"/>
    <n v="0"/>
    <n v="0"/>
    <b v="1"/>
    <n v="34.030540000000002"/>
    <b v="1"/>
    <n v="62.2104"/>
    <b v="0"/>
    <n v="0"/>
    <b v="0"/>
    <n v="0"/>
    <b v="0"/>
    <n v="0"/>
    <b v="1"/>
    <n v="3.759055"/>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1"/>
    <b v="0"/>
    <b v="0"/>
    <b v="0"/>
    <b v="0"/>
    <b v="1"/>
    <b v="0"/>
    <b v="0"/>
    <b v="0"/>
    <b v="1"/>
    <b v="1"/>
    <n v="199"/>
    <n v="9"/>
    <n v="9"/>
    <n v="100"/>
    <n v="0"/>
    <n v="0"/>
    <n v="0"/>
    <n v="0"/>
    <n v="0"/>
    <n v="100"/>
    <n v="0"/>
    <n v="33.333329999999997"/>
    <n v="66.666669999999996"/>
    <n v="0"/>
    <s v="Non-VSD"/>
    <s v="No"/>
    <s v="None"/>
    <s v="Air-cooled"/>
    <s v="Yes"/>
    <s v="NA"/>
    <b v="1"/>
    <n v="679"/>
    <n v="36.229750000000003"/>
    <s v="LED"/>
    <b v="1"/>
    <n v="2443"/>
    <s v="LED"/>
    <b v="1"/>
    <n v="625"/>
    <n v="100"/>
    <s v="LED"/>
    <n v="4"/>
    <n v="0"/>
    <n v="6"/>
    <n v="2"/>
    <n v="0"/>
    <n v="0"/>
    <n v="0"/>
    <b v="0"/>
    <b v="0"/>
    <b v="0"/>
    <b v="0"/>
    <b v="0"/>
    <b v="1"/>
    <n v="1920"/>
    <s v="N"/>
    <s v="E"/>
    <s v="E"/>
    <s v="N"/>
    <s v="G"/>
    <s v="N"/>
    <s v="G"/>
    <n v="1"/>
    <n v="1"/>
    <n v="1"/>
    <s v="NA"/>
    <s v="NA"/>
    <s v="NA"/>
    <s v="NA"/>
    <s v="NA"/>
    <n v="0"/>
    <n v="0"/>
    <n v="0"/>
    <x v="1"/>
    <s v="NA"/>
    <s v="NA"/>
    <n v="0"/>
    <n v="0"/>
    <n v="0"/>
    <s v="NA"/>
    <s v="NA"/>
    <s v="NA"/>
    <s v="NA"/>
    <s v="NA"/>
    <s v="NA"/>
    <n v="15"/>
    <n v="0"/>
    <n v="0"/>
    <n v="0"/>
    <n v="0"/>
    <n v="0"/>
    <n v="0"/>
    <n v="0"/>
    <n v="0"/>
    <n v="0"/>
    <n v="23.305669999999999"/>
    <n v="23.831990000000001"/>
    <s v="actual"/>
    <n v="3608976"/>
    <n v="3690479"/>
    <n v="293033.7"/>
    <n v="263442.09999999998"/>
    <n v="293355.3"/>
    <n v="288446.2"/>
    <n v="301064.40000000002"/>
    <n v="305187.3"/>
    <n v="330380.7"/>
    <n v="338537.9"/>
    <n v="315192.3"/>
    <n v="306928.09999999998"/>
    <n v="284830"/>
    <n v="288578.3"/>
    <n v="304541.59999999998"/>
    <n v="275069.8"/>
    <n v="304541.59999999998"/>
    <n v="294717.59999999998"/>
    <n v="308273"/>
    <n v="305645.5"/>
    <n v="338657.9"/>
    <n v="340790.2"/>
    <n v="313641.59999999998"/>
    <n v="305341.2"/>
    <n v="294717.59999999998"/>
    <n v="304541.59999999998"/>
    <n v="0.23594599999999999"/>
    <n v="0.22017100000000001"/>
    <s v="actual"/>
    <n v="36537.17"/>
    <n v="34094.35"/>
    <n v="6455.2359999999999"/>
    <n v="4655.4359999999997"/>
    <n v="3582.24"/>
    <n v="2430.759"/>
    <n v="1810.9659999999999"/>
    <n v="1168.9680000000001"/>
    <n v="883.90319999999997"/>
    <n v="854.029"/>
    <n v="1503.479"/>
    <n v="2643.172"/>
    <n v="4946.1149999999998"/>
    <n v="5602.8630000000003"/>
    <n v="5396.0460000000003"/>
    <n v="4279.7520000000004"/>
    <n v="3958.8829999999998"/>
    <n v="3012.3629999999998"/>
    <n v="2049.319"/>
    <n v="1142.72"/>
    <n v="678.69100000000003"/>
    <n v="645.42340000000002"/>
    <n v="1042.9169999999999"/>
    <n v="2435.2240000000002"/>
    <n v="4123.5029999999997"/>
    <n v="5329.5110000000004"/>
  </r>
  <r>
    <x v="588"/>
    <x v="0"/>
    <s v="core"/>
    <x v="11"/>
    <x v="0"/>
    <s v="&lt;5,001"/>
    <s v="urban"/>
    <n v="13"/>
    <n v="105.0061"/>
    <n v="257580"/>
    <n v="257580"/>
    <n v="257580"/>
    <n v="1990"/>
    <n v="1990"/>
    <s v="1981-2003"/>
    <s v="F"/>
    <m/>
    <s v="Convenience Store (&lt;"/>
    <m/>
    <s v="Grocery"/>
    <s v="Food Sales"/>
    <s v="MiniMart"/>
    <b v="0"/>
    <s v="Sales"/>
    <n v="81"/>
    <s v="Storage - Low Bay"/>
    <n v="13"/>
    <s v="Kitchen"/>
    <n v="6"/>
    <n v="0"/>
    <n v="0"/>
    <n v="0"/>
    <n v="2453"/>
    <n v="2453"/>
    <n v="0"/>
    <x v="4"/>
    <n v="100"/>
    <n v="0"/>
    <n v="100"/>
    <n v="100"/>
    <n v="100"/>
    <n v="0"/>
    <n v="0"/>
    <n v="1"/>
    <n v="0"/>
    <n v="0"/>
    <s v="S"/>
    <n v="0"/>
    <n v="4401"/>
    <n v="397"/>
    <s v="&lt; 6000 HDD"/>
    <n v="100"/>
    <n v="0"/>
    <n v="0"/>
    <s v="No"/>
    <n v="168"/>
    <n v="168"/>
    <n v="168"/>
    <n v="168"/>
    <n v="1"/>
    <n v="1"/>
    <n v="1"/>
    <s v="120-168 Hrs/Wk"/>
    <n v="52"/>
    <b v="1"/>
    <b v="0"/>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s v="NA"/>
    <n v="0"/>
    <n v="14"/>
    <n v="2045.9659999999999"/>
    <n v="70.636629999999997"/>
    <n v="0"/>
    <n v="0"/>
    <n v="0"/>
    <n v="100"/>
    <n v="0"/>
    <n v="0"/>
    <n v="0"/>
    <n v="0"/>
    <n v="0"/>
    <n v="100"/>
    <n v="0"/>
    <n v="0"/>
    <n v="0"/>
    <n v="1445.202"/>
    <n v="0"/>
    <n v="100"/>
    <n v="0"/>
    <s v="S"/>
    <n v="0"/>
    <s v="Age of Building"/>
    <n v="100"/>
    <n v="0"/>
    <n v="0"/>
    <n v="0"/>
    <n v="0"/>
    <n v="0"/>
    <n v="100"/>
    <n v="0"/>
    <n v="0"/>
    <n v="2336"/>
    <n v="100"/>
    <n v="0"/>
    <n v="0"/>
    <n v="0"/>
    <b v="0"/>
    <n v="0"/>
    <n v="100"/>
    <n v="0"/>
    <n v="0"/>
    <n v="0"/>
    <n v="1.3902909999999999"/>
    <n v="1.3902909999999999"/>
    <s v="NA"/>
    <n v="0"/>
    <n v="0.321239"/>
    <n v="3410.3829999999998"/>
    <s v="NA"/>
    <n v="0"/>
    <n v="788"/>
    <n v="9.3527299999999993"/>
    <n v="9.6398229999999998"/>
    <s v="Y"/>
    <n v="60"/>
    <n v="0"/>
    <n v="0"/>
    <n v="0"/>
    <n v="11.05231"/>
    <n v="7.1510049999999996"/>
    <n v="37.948700000000002"/>
    <n v="18.072030000000002"/>
    <n v="4.5883409999999998"/>
    <n v="62.051299999999998"/>
    <n v="0"/>
    <n v="0"/>
    <n v="0"/>
    <n v="0"/>
    <n v="0"/>
    <n v="0"/>
    <n v="0"/>
    <n v="0"/>
    <n v="0"/>
    <n v="0"/>
    <n v="0"/>
    <n v="0"/>
    <n v="0"/>
    <n v="0"/>
    <n v="0"/>
    <n v="70.875649999999993"/>
    <n v="88.260649999999998"/>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29.12435"/>
    <n v="11.73935"/>
    <n v="100"/>
    <n v="0"/>
    <n v="0"/>
    <n v="0"/>
    <n v="0"/>
    <n v="0"/>
    <n v="0"/>
    <n v="70.875649999999993"/>
    <n v="88.260649999999998"/>
    <n v="0"/>
    <s v="NA"/>
    <s v="NA"/>
    <s v="NA"/>
    <s v="NA"/>
    <s v="NA"/>
    <s v="NA"/>
    <s v="NA"/>
    <s v="NA"/>
    <s v="NA"/>
    <s v="NA"/>
    <s v="NA"/>
    <s v="NA"/>
    <s v="NA"/>
    <s v="NA"/>
    <s v="NA"/>
    <b v="0"/>
    <n v="0"/>
    <b v="0"/>
    <n v="0"/>
    <b v="0"/>
    <n v="0"/>
    <b v="1"/>
    <n v="29.12435"/>
    <b v="1"/>
    <n v="70.875649999999993"/>
    <b v="0"/>
    <n v="0"/>
    <b v="0"/>
    <n v="0"/>
    <b v="0"/>
    <n v="0"/>
    <n v="0"/>
    <n v="0"/>
    <n v="0"/>
    <n v="69.543149999999997"/>
    <n v="14.28571"/>
    <n v="69.543149999999997"/>
    <n v="0"/>
    <n v="0"/>
    <n v="0"/>
    <n v="30.456849999999999"/>
    <n v="85.714290000000005"/>
    <n v="30.456849999999999"/>
    <n v="0"/>
    <n v="0"/>
    <n v="0"/>
    <n v="0"/>
    <n v="0"/>
    <n v="0"/>
    <n v="0"/>
    <n v="0"/>
    <n v="0"/>
    <n v="0"/>
    <n v="0"/>
    <n v="0"/>
    <n v="0"/>
    <n v="0"/>
    <n v="0"/>
    <n v="0"/>
    <n v="0"/>
    <n v="0"/>
    <n v="100"/>
    <n v="100"/>
    <n v="10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NA"/>
    <s v="None"/>
    <s v="NA"/>
    <s v="NA"/>
    <s v="NA"/>
    <s v="NA"/>
    <s v="NA"/>
    <s v="NA"/>
    <s v="NA"/>
    <s v="NA"/>
    <s v="NA"/>
    <s v="NA"/>
    <s v="NA"/>
    <s v="DX - Air"/>
    <s v="NA"/>
    <s v="None"/>
    <s v="NA"/>
    <s v="NA"/>
    <s v="NA"/>
    <s v="NA"/>
    <s v="NA"/>
    <s v="NA"/>
    <s v="NA"/>
    <s v="NA"/>
    <b v="0"/>
    <b v="0"/>
    <b v="0"/>
    <b v="0"/>
    <b v="1"/>
    <b v="0"/>
    <b v="0"/>
    <b v="0"/>
    <b v="0"/>
    <b v="1"/>
    <b v="1"/>
    <n v="11.53256"/>
    <n v="23"/>
    <n v="23"/>
    <n v="100"/>
    <n v="0"/>
    <n v="0"/>
    <n v="0"/>
    <n v="0"/>
    <n v="100"/>
    <n v="0"/>
    <n v="0"/>
    <s v="NA"/>
    <s v="NA"/>
    <s v="NA"/>
    <s v="NA"/>
    <s v="NA"/>
    <s v="NA"/>
    <s v="NA"/>
    <s v="NA"/>
    <s v="NA"/>
    <b v="0"/>
    <n v="0"/>
    <s v="NA"/>
    <s v="NA"/>
    <b v="0"/>
    <n v="0"/>
    <s v="NA"/>
    <b v="1"/>
    <n v="234"/>
    <n v="100"/>
    <s v="LED"/>
    <n v="0"/>
    <n v="0"/>
    <n v="1"/>
    <n v="1"/>
    <n v="0"/>
    <n v="0"/>
    <n v="0"/>
    <b v="1"/>
    <b v="0"/>
    <b v="0"/>
    <b v="0"/>
    <b v="0"/>
    <b v="0"/>
    <n v="50"/>
    <s v="E"/>
    <s v="N"/>
    <s v="N"/>
    <s v="N"/>
    <s v="N"/>
    <s v="N"/>
    <s v="N"/>
    <n v="0"/>
    <n v="0"/>
    <n v="0"/>
    <s v="NA"/>
    <s v="NA"/>
    <s v="NA"/>
    <s v="NA"/>
    <s v="NA"/>
    <n v="0"/>
    <n v="0"/>
    <n v="0"/>
    <x v="1"/>
    <s v="NA"/>
    <s v="NA"/>
    <n v="0"/>
    <n v="0"/>
    <n v="0"/>
    <s v="NA"/>
    <s v="NA"/>
    <s v="NA"/>
    <s v="NA"/>
    <s v="NA"/>
    <s v="NA"/>
    <n v="1"/>
    <n v="0"/>
    <n v="0"/>
    <n v="0"/>
    <n v="0"/>
    <n v="2"/>
    <n v="0"/>
    <n v="0"/>
    <n v="0"/>
    <n v="0"/>
    <n v="87.386690000000002"/>
    <n v="87.338800000000006"/>
    <s v="actual"/>
    <n v="214359.5"/>
    <n v="214242.1"/>
    <n v="17791.099999999999"/>
    <n v="15823.45"/>
    <n v="16984.830000000002"/>
    <n v="16625.169999999998"/>
    <n v="17611.330000000002"/>
    <n v="17576.169999999998"/>
    <n v="19501.169999999998"/>
    <n v="20237.330000000002"/>
    <n v="18207.23"/>
    <n v="17722.490000000002"/>
    <n v="17321.79"/>
    <n v="18957.5"/>
    <n v="18109.830000000002"/>
    <n v="16176.8"/>
    <n v="17637.03"/>
    <n v="16840.11"/>
    <n v="17376.650000000001"/>
    <n v="17520.82"/>
    <n v="19996.150000000001"/>
    <n v="20356.669999999998"/>
    <n v="17719.560000000001"/>
    <n v="17268.43"/>
    <n v="17162.22"/>
    <n v="18077.810000000001"/>
    <s v="NA"/>
    <s v="NA"/>
    <s v="no gas"/>
    <s v="NA"/>
    <s v="NA"/>
    <s v="NA"/>
    <s v="NA"/>
    <s v="NA"/>
    <s v="NA"/>
    <s v="NA"/>
    <s v="NA"/>
    <s v="NA"/>
    <s v="NA"/>
    <s v="NA"/>
    <s v="NA"/>
    <s v="NA"/>
    <s v="NA"/>
    <s v="NA"/>
    <s v="NA"/>
    <s v="NA"/>
    <s v="NA"/>
    <s v="NA"/>
    <s v="NA"/>
    <s v="NA"/>
    <s v="NA"/>
    <s v="NA"/>
    <s v="NA"/>
    <s v="NA"/>
    <s v="NA"/>
  </r>
  <r>
    <x v="589"/>
    <x v="0"/>
    <s v="core"/>
    <x v="11"/>
    <x v="0"/>
    <s v="&lt;5,001"/>
    <s v="urban"/>
    <n v="13"/>
    <n v="105.0061"/>
    <n v="257265"/>
    <n v="257265"/>
    <n v="257265"/>
    <s v="NA"/>
    <s v="NA"/>
    <s v="1981-2003"/>
    <s v="F"/>
    <m/>
    <s v="Convenience Store (&lt;"/>
    <m/>
    <s v="Grocery"/>
    <s v="Food Sales"/>
    <s v="MiniMart"/>
    <b v="0"/>
    <s v="Sales"/>
    <n v="73"/>
    <s v="Storage - Low Bay"/>
    <n v="27"/>
    <s v="NA"/>
    <n v="0"/>
    <n v="0"/>
    <n v="0"/>
    <n v="0"/>
    <n v="2450"/>
    <n v="2450"/>
    <n v="0"/>
    <x v="4"/>
    <n v="100"/>
    <n v="0"/>
    <n v="0"/>
    <n v="100"/>
    <n v="0"/>
    <n v="0"/>
    <n v="0"/>
    <n v="1"/>
    <n v="0"/>
    <n v="13"/>
    <s v="S"/>
    <n v="0"/>
    <n v="4723"/>
    <n v="287"/>
    <s v="&lt; 6000 HDD"/>
    <n v="100"/>
    <n v="0"/>
    <n v="0"/>
    <s v="No"/>
    <n v="168"/>
    <n v="168"/>
    <n v="168"/>
    <n v="168"/>
    <n v="1"/>
    <n v="1"/>
    <n v="1"/>
    <s v="120-168 Hrs/Wk"/>
    <n v="52"/>
    <b v="1"/>
    <b v="0"/>
    <b v="0"/>
    <b v="0"/>
    <b v="0"/>
    <b v="0"/>
    <b v="0"/>
    <b v="0"/>
    <b v="0"/>
    <s v="NA"/>
    <s v="NA"/>
    <s v="NA"/>
    <s v="NA"/>
    <s v="Unknown"/>
    <s v="NA"/>
    <s v="NA"/>
    <s v="Unknown"/>
    <s v="Unknown"/>
    <s v="NA"/>
    <s v="NA"/>
    <s v="Unknown"/>
    <s v="Unknown"/>
    <s v="NA"/>
    <s v="NA"/>
    <s v="Unknown"/>
    <s v="No"/>
    <s v="NA"/>
    <s v="NA"/>
    <s v="Unknown"/>
    <s v="No"/>
    <s v="NA"/>
    <s v="NA"/>
    <s v="Unknown"/>
    <s v="Yes"/>
    <n v="1"/>
    <n v="90"/>
    <s v="Unknown"/>
    <s v="No"/>
    <s v="NA"/>
    <s v="NA"/>
    <s v="Unknown"/>
    <s v="Yes"/>
    <n v="1"/>
    <n v="100"/>
    <s v="No"/>
    <n v="214"/>
    <n v="0"/>
    <n v="9"/>
    <n v="1926"/>
    <n v="20"/>
    <n v="0"/>
    <n v="100"/>
    <n v="0"/>
    <n v="0"/>
    <n v="0"/>
    <n v="0"/>
    <n v="0"/>
    <n v="0"/>
    <n v="0"/>
    <n v="0"/>
    <n v="100"/>
    <n v="0"/>
    <n v="0"/>
    <n v="385.2"/>
    <n v="0"/>
    <n v="100"/>
    <n v="0"/>
    <s v="S"/>
    <n v="0"/>
    <s v="Age of Building"/>
    <n v="0"/>
    <n v="0"/>
    <n v="0"/>
    <n v="100"/>
    <n v="0"/>
    <n v="0"/>
    <n v="100"/>
    <n v="0"/>
    <n v="0"/>
    <n v="2450"/>
    <n v="100"/>
    <n v="0"/>
    <n v="0"/>
    <n v="0"/>
    <b v="0"/>
    <n v="0"/>
    <n v="100"/>
    <n v="0"/>
    <n v="0"/>
    <n v="0"/>
    <n v="0.63775099999999996"/>
    <n v="0.63775099999999996"/>
    <s v="NA"/>
    <n v="9.1428999999999996E-2"/>
    <n v="0.63036700000000001"/>
    <n v="1562.49"/>
    <s v="NA"/>
    <n v="224"/>
    <n v="1544.4"/>
    <n v="9"/>
    <n v="9"/>
    <s v="Y"/>
    <n v="90"/>
    <n v="0"/>
    <n v="0"/>
    <n v="0"/>
    <n v="90.050839999999994"/>
    <n v="86.979299999999995"/>
    <n v="92.673259999999999"/>
    <n v="0"/>
    <n v="0"/>
    <n v="0"/>
    <n v="0"/>
    <n v="0"/>
    <n v="0"/>
    <n v="0"/>
    <n v="0"/>
    <n v="0"/>
    <n v="0"/>
    <n v="0"/>
    <n v="0"/>
    <n v="6.0411960000000002"/>
    <n v="10.806929999999999"/>
    <n v="6.376538"/>
    <n v="3.9079640000000002"/>
    <n v="2.2137699999999998"/>
    <n v="0.95019900000000002"/>
    <n v="0"/>
    <n v="0"/>
    <n v="0"/>
    <n v="20.83071"/>
    <n v="15.27101"/>
    <n v="20.83071"/>
    <n v="79.169290000000004"/>
    <n v="84.728989999999996"/>
    <n v="79.169290000000004"/>
    <s v="NA"/>
    <s v="NA"/>
    <s v="NA"/>
    <s v="NA"/>
    <s v="NA"/>
    <s v="NA"/>
    <n v="0"/>
    <n v="0"/>
    <n v="0"/>
    <n v="100"/>
    <n v="100"/>
    <n v="100"/>
    <n v="0"/>
    <n v="0"/>
    <n v="0"/>
    <n v="0"/>
    <n v="0"/>
    <n v="0"/>
    <n v="0"/>
    <n v="0"/>
    <n v="0"/>
    <n v="0"/>
    <n v="0"/>
    <n v="0"/>
    <s v="NA"/>
    <s v="NA"/>
    <s v="NA"/>
    <s v="NA"/>
    <s v="NA"/>
    <s v="NA"/>
    <n v="9.2580930000000006"/>
    <n v="10.180680000000001"/>
    <n v="9.2580930000000006"/>
    <n v="90.741910000000004"/>
    <n v="89.819320000000005"/>
    <n v="90.741910000000004"/>
    <n v="0"/>
    <n v="0"/>
    <n v="0"/>
    <n v="0"/>
    <n v="0"/>
    <n v="0"/>
    <s v="NA"/>
    <s v="NA"/>
    <s v="NA"/>
    <s v="NA"/>
    <s v="NA"/>
    <s v="NA"/>
    <s v="NA"/>
    <s v="NA"/>
    <s v="NA"/>
    <s v="NA"/>
    <s v="NA"/>
    <s v="NA"/>
    <n v="0"/>
    <n v="0"/>
    <n v="0"/>
    <n v="90.050839999999994"/>
    <n v="86.979299999999995"/>
    <n v="92.673259999999999"/>
    <n v="0"/>
    <n v="0"/>
    <n v="0"/>
    <n v="0"/>
    <n v="0"/>
    <n v="0"/>
    <n v="9.9491599999999991"/>
    <n v="13.0207"/>
    <n v="7.3267369999999996"/>
    <s v="NA"/>
    <s v="NA"/>
    <s v="NA"/>
    <s v="NA"/>
    <s v="NA"/>
    <s v="NA"/>
    <s v="NA"/>
    <s v="NA"/>
    <s v="NA"/>
    <s v="NA"/>
    <s v="NA"/>
    <s v="NA"/>
    <s v="NA"/>
    <s v="NA"/>
    <s v="NA"/>
    <b v="0"/>
    <n v="0"/>
    <b v="0"/>
    <n v="0"/>
    <b v="0"/>
    <n v="0"/>
    <b v="1"/>
    <n v="31.00318"/>
    <b v="0"/>
    <n v="0"/>
    <b v="0"/>
    <n v="0"/>
    <b v="1"/>
    <n v="68.99682"/>
    <b v="0"/>
    <n v="0"/>
    <n v="5.3872049999999998"/>
    <n v="12"/>
    <n v="5.6070029999999997"/>
    <n v="18.451180000000001"/>
    <n v="8"/>
    <n v="19.203990000000001"/>
    <n v="0"/>
    <n v="0"/>
    <n v="0"/>
    <n v="76.161619999999999"/>
    <n v="80"/>
    <n v="75.189009999999996"/>
    <n v="0"/>
    <n v="0"/>
    <n v="0"/>
    <n v="0"/>
    <n v="0"/>
    <n v="0"/>
    <n v="0"/>
    <n v="0"/>
    <n v="0"/>
    <n v="0"/>
    <n v="0"/>
    <n v="0"/>
    <n v="0"/>
    <n v="0"/>
    <n v="0"/>
    <n v="37.979799999999997"/>
    <n v="12"/>
    <n v="35.449379999999998"/>
    <n v="62.020200000000003"/>
    <n v="88"/>
    <n v="64.550619999999995"/>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Electric Resistance"/>
    <s v="Electricity"/>
    <s v="None"/>
    <s v="20+ Years"/>
    <s v="None"/>
    <s v="NA"/>
    <s v="NA"/>
    <s v="NA"/>
    <s v="NA"/>
    <s v="NA"/>
    <s v="NA"/>
    <s v="NA"/>
    <s v="NA"/>
    <s v="NA"/>
    <s v="NA"/>
    <s v="NA"/>
    <s v="DX - Air"/>
    <s v="20+ Years"/>
    <s v="None"/>
    <s v="NA"/>
    <s v="NA"/>
    <s v="NA"/>
    <s v="NA"/>
    <s v="NA"/>
    <s v="NA"/>
    <s v="NA"/>
    <s v="NA"/>
    <b v="0"/>
    <b v="0"/>
    <b v="0"/>
    <b v="0"/>
    <b v="0"/>
    <b v="1"/>
    <b v="0"/>
    <b v="0"/>
    <b v="0"/>
    <b v="0"/>
    <b v="0"/>
    <n v="15.353999999999999"/>
    <s v="NA"/>
    <s v="NA"/>
    <n v="100"/>
    <n v="0"/>
    <n v="0"/>
    <n v="0"/>
    <n v="0"/>
    <n v="100"/>
    <n v="0"/>
    <n v="0"/>
    <s v="NA"/>
    <s v="NA"/>
    <s v="NA"/>
    <s v="NA"/>
    <s v="NA"/>
    <s v="NA"/>
    <s v="NA"/>
    <s v="NA"/>
    <s v="NA"/>
    <b v="1"/>
    <n v="12"/>
    <n v="50"/>
    <s v="T12"/>
    <b v="0"/>
    <n v="0"/>
    <s v="NA"/>
    <b v="1"/>
    <n v="272"/>
    <n v="100"/>
    <s v="LED"/>
    <n v="0"/>
    <n v="0"/>
    <n v="0"/>
    <n v="1"/>
    <n v="0"/>
    <n v="1"/>
    <n v="2"/>
    <b v="0"/>
    <b v="0"/>
    <b v="0"/>
    <b v="0"/>
    <b v="0"/>
    <b v="0"/>
    <n v="0"/>
    <s v="N"/>
    <s v="E"/>
    <s v="N"/>
    <s v="N"/>
    <s v="N"/>
    <s v="E"/>
    <s v="N"/>
    <n v="0"/>
    <n v="0"/>
    <n v="0"/>
    <s v="NA"/>
    <s v="NA"/>
    <s v="NA"/>
    <s v="NA"/>
    <s v="NA"/>
    <n v="0"/>
    <n v="0"/>
    <n v="0"/>
    <x v="1"/>
    <s v="NA"/>
    <s v="NA"/>
    <n v="0"/>
    <n v="0"/>
    <n v="0"/>
    <s v="NA"/>
    <s v="NA"/>
    <s v="NA"/>
    <s v="NA"/>
    <s v="NA"/>
    <s v="NA"/>
    <n v="3"/>
    <n v="0"/>
    <n v="0"/>
    <n v="0"/>
    <n v="0"/>
    <n v="4"/>
    <n v="0"/>
    <n v="0"/>
    <n v="0"/>
    <n v="0"/>
    <n v="114.5187"/>
    <n v="125.8794"/>
    <s v="actual"/>
    <n v="280570.90000000002"/>
    <n v="308404.59999999998"/>
    <n v="22160.560000000001"/>
    <n v="20319.310000000001"/>
    <n v="22672.32"/>
    <n v="22878.71"/>
    <n v="24908"/>
    <n v="25101.38"/>
    <n v="27626.63"/>
    <n v="26879.63"/>
    <n v="24294.38"/>
    <n v="22750"/>
    <n v="20850.91"/>
    <n v="20129.09"/>
    <n v="25754.73"/>
    <n v="23262.34"/>
    <n v="25754.73"/>
    <n v="24923.93"/>
    <n v="25862.68"/>
    <n v="25445.67"/>
    <n v="27553.84"/>
    <n v="27625.8"/>
    <n v="25769.51"/>
    <n v="25772.720000000001"/>
    <n v="24923.93"/>
    <n v="25754.73"/>
    <s v="NA"/>
    <s v="NA"/>
    <s v="no gas"/>
    <s v="NA"/>
    <s v="NA"/>
    <s v="NA"/>
    <s v="NA"/>
    <s v="NA"/>
    <s v="NA"/>
    <s v="NA"/>
    <s v="NA"/>
    <s v="NA"/>
    <s v="NA"/>
    <s v="NA"/>
    <s v="NA"/>
    <s v="NA"/>
    <s v="NA"/>
    <s v="NA"/>
    <s v="NA"/>
    <s v="NA"/>
    <s v="NA"/>
    <s v="NA"/>
    <s v="NA"/>
    <s v="NA"/>
    <s v="NA"/>
    <s v="NA"/>
    <s v="NA"/>
    <s v="NA"/>
    <s v="NA"/>
  </r>
  <r>
    <x v="590"/>
    <x v="0"/>
    <s v="core"/>
    <x v="10"/>
    <x v="1"/>
    <s v="&lt;50,001"/>
    <s v="urban"/>
    <n v="45"/>
    <n v="138.43430000000001"/>
    <n v="3377520"/>
    <n v="3377520"/>
    <n v="1992737"/>
    <n v="2010"/>
    <n v="2010"/>
    <s v="2004-2013"/>
    <s v="F"/>
    <m/>
    <s v="Nursing Home"/>
    <m/>
    <s v="Hotel-Motel"/>
    <s v="Lodging"/>
    <s v="Lodging"/>
    <b v="0"/>
    <s v="Guest Room"/>
    <n v="41"/>
    <s v="Office"/>
    <n v="11"/>
    <s v="NA"/>
    <n v="0"/>
    <n v="48"/>
    <n v="0"/>
    <n v="0"/>
    <n v="24398"/>
    <n v="24398"/>
    <n v="0"/>
    <x v="1"/>
    <n v="100"/>
    <n v="0"/>
    <n v="0"/>
    <n v="59"/>
    <n v="0"/>
    <n v="0"/>
    <n v="0"/>
    <n v="1"/>
    <n v="0"/>
    <n v="28"/>
    <s v="S"/>
    <n v="0"/>
    <n v="4847"/>
    <n v="261"/>
    <s v="&lt; 6000 HDD"/>
    <n v="0"/>
    <n v="100"/>
    <n v="1"/>
    <s v="No"/>
    <n v="168"/>
    <n v="168"/>
    <n v="168"/>
    <n v="168"/>
    <n v="1"/>
    <n v="1"/>
    <n v="1"/>
    <s v="120-168 Hrs/Wk"/>
    <n v="52"/>
    <b v="1"/>
    <b v="1"/>
    <b v="0"/>
    <b v="0"/>
    <b v="0"/>
    <b v="0"/>
    <b v="0"/>
    <b v="0"/>
    <b v="0"/>
    <b v="1"/>
    <b v="0"/>
    <b v="0"/>
    <s v="NA"/>
    <s v="No"/>
    <s v="NA"/>
    <s v="NA"/>
    <s v="No"/>
    <s v="No"/>
    <s v="NA"/>
    <s v="NA"/>
    <s v="No"/>
    <s v="No"/>
    <s v="NA"/>
    <s v="NA"/>
    <s v="No"/>
    <s v="No"/>
    <s v="NA"/>
    <s v="NA"/>
    <s v="No"/>
    <s v="No"/>
    <s v="NA"/>
    <s v="NA"/>
    <s v="No"/>
    <s v="No"/>
    <s v="NA"/>
    <s v="NA"/>
    <s v="No"/>
    <s v="No"/>
    <s v="NA"/>
    <s v="NA"/>
    <s v="No"/>
    <s v="No"/>
    <s v="NA"/>
    <s v="NA"/>
    <s v="No"/>
    <n v="1034"/>
    <n v="0"/>
    <n v="9"/>
    <n v="9306"/>
    <n v="20"/>
    <n v="0"/>
    <n v="0"/>
    <n v="0"/>
    <n v="100"/>
    <n v="0"/>
    <n v="0"/>
    <n v="0"/>
    <n v="0"/>
    <n v="0"/>
    <n v="100"/>
    <n v="0"/>
    <n v="0"/>
    <n v="0"/>
    <n v="1861.2"/>
    <n v="0"/>
    <n v="100"/>
    <n v="0"/>
    <s v="P"/>
    <n v="50"/>
    <s v="Age of Building"/>
    <n v="100"/>
    <n v="0"/>
    <n v="0"/>
    <n v="0"/>
    <n v="0"/>
    <n v="0"/>
    <n v="0"/>
    <n v="100"/>
    <n v="0"/>
    <n v="24398"/>
    <n v="0"/>
    <n v="100"/>
    <n v="0"/>
    <n v="0"/>
    <b v="1"/>
    <n v="128"/>
    <n v="100"/>
    <n v="0"/>
    <n v="0"/>
    <n v="0"/>
    <n v="1.0431090000000001"/>
    <n v="1.0431090000000001"/>
    <s v="NA"/>
    <n v="0"/>
    <n v="0.22190299999999999"/>
    <n v="25449.78"/>
    <s v="NA"/>
    <n v="0"/>
    <n v="5414"/>
    <n v="8.835763"/>
    <n v="10.056419999999999"/>
    <s v="Y"/>
    <n v="8"/>
    <n v="0"/>
    <n v="0"/>
    <n v="0"/>
    <n v="21.42313"/>
    <n v="22.781230000000001"/>
    <n v="36.19744"/>
    <n v="0"/>
    <n v="0"/>
    <n v="0"/>
    <n v="58.453519999999997"/>
    <n v="62.777340000000002"/>
    <n v="54.942129999999999"/>
    <n v="0"/>
    <n v="0"/>
    <n v="0"/>
    <n v="0"/>
    <n v="0"/>
    <n v="0"/>
    <n v="0.62016700000000002"/>
    <n v="6.6650130000000001"/>
    <n v="1.074729"/>
    <n v="19.50319"/>
    <n v="7.7764220000000002"/>
    <n v="7.7856990000000001"/>
    <n v="0"/>
    <n v="0"/>
    <n v="0"/>
    <n v="0"/>
    <n v="0"/>
    <n v="0"/>
    <n v="100"/>
    <n v="100"/>
    <n v="100"/>
    <n v="23.015000000000001"/>
    <n v="36.798169999999999"/>
    <n v="23.015000000000001"/>
    <n v="76.984999999999999"/>
    <n v="63.201830000000001"/>
    <n v="76.984999999999999"/>
    <n v="0"/>
    <n v="0"/>
    <n v="0"/>
    <n v="97.006569999999996"/>
    <n v="91.986159999999998"/>
    <n v="97.006569999999996"/>
    <n v="0"/>
    <n v="0"/>
    <n v="0"/>
    <n v="0"/>
    <n v="0"/>
    <n v="0"/>
    <n v="2.993433"/>
    <n v="8.0138379999999998"/>
    <n v="2.993433"/>
    <n v="0"/>
    <n v="0"/>
    <n v="0"/>
    <s v="NA"/>
    <s v="NA"/>
    <s v="NA"/>
    <s v="NA"/>
    <s v="NA"/>
    <s v="NA"/>
    <n v="31.643049999999999"/>
    <n v="50.509720000000002"/>
    <n v="31.643049999999999"/>
    <n v="51.083919999999999"/>
    <n v="41.885539999999999"/>
    <n v="51.083919999999999"/>
    <n v="0"/>
    <n v="0"/>
    <n v="0"/>
    <n v="17.273040000000002"/>
    <n v="7.6047479999999998"/>
    <n v="17.273040000000002"/>
    <s v="NA"/>
    <s v="NA"/>
    <s v="NA"/>
    <s v="NA"/>
    <s v="NA"/>
    <s v="NA"/>
    <s v="NA"/>
    <s v="NA"/>
    <s v="NA"/>
    <s v="NA"/>
    <s v="NA"/>
    <s v="NA"/>
    <n v="0"/>
    <n v="0"/>
    <n v="0"/>
    <n v="21.42313"/>
    <n v="22.781230000000001"/>
    <n v="36.19744"/>
    <n v="11.287089999999999"/>
    <n v="22.22711"/>
    <n v="10.60905"/>
    <n v="0.58381499999999997"/>
    <n v="0.62319000000000002"/>
    <n v="0.23305999999999999"/>
    <n v="66.705969999999994"/>
    <n v="54.368470000000002"/>
    <n v="52.960450000000002"/>
    <s v="NA"/>
    <s v="NA"/>
    <s v="NA"/>
    <s v="NA"/>
    <s v="NA"/>
    <s v="NA"/>
    <s v="NA"/>
    <s v="NA"/>
    <s v="NA"/>
    <s v="NA"/>
    <s v="NA"/>
    <s v="NA"/>
    <s v="NA"/>
    <s v="NA"/>
    <s v="NA"/>
    <b v="1"/>
    <n v="5.9082049999999997"/>
    <b v="0"/>
    <n v="0"/>
    <b v="0"/>
    <n v="0"/>
    <b v="1"/>
    <n v="2.802311"/>
    <b v="1"/>
    <n v="90.669319999999999"/>
    <b v="0"/>
    <n v="0"/>
    <b v="1"/>
    <n v="0.62016700000000002"/>
    <b v="0"/>
    <n v="0"/>
    <n v="0"/>
    <n v="0"/>
    <n v="0"/>
    <n v="75.36018"/>
    <n v="32.608699999999999"/>
    <n v="86.640190000000004"/>
    <n v="0"/>
    <n v="0"/>
    <n v="0"/>
    <n v="24.63982"/>
    <n v="67.391300000000001"/>
    <n v="13.35981"/>
    <n v="0"/>
    <n v="0"/>
    <n v="0"/>
    <n v="0"/>
    <n v="0"/>
    <n v="0"/>
    <n v="0"/>
    <n v="0"/>
    <n v="0"/>
    <n v="14.29627"/>
    <n v="45.652169999999998"/>
    <n v="9.9406759999999998"/>
    <n v="0"/>
    <n v="0"/>
    <n v="0"/>
    <n v="75.36018"/>
    <n v="32.608699999999999"/>
    <n v="86.640190000000004"/>
    <n v="0.36941299999999999"/>
    <n v="8.6956520000000008"/>
    <n v="0.47358800000000001"/>
    <n v="9.9741409999999995"/>
    <n v="13.043480000000001"/>
    <n v="2.9455469999999999"/>
    <n v="0"/>
    <n v="0"/>
    <n v="0"/>
    <b v="1"/>
    <n v="99.630589999999998"/>
    <b v="0"/>
    <n v="0"/>
    <b v="0"/>
    <n v="0"/>
    <b v="0"/>
    <n v="0"/>
    <b v="1"/>
    <n v="0.36941299999999999"/>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41"/>
    <n v="59"/>
    <s v="Furnace"/>
    <s v="Natural Gas"/>
    <s v="None"/>
    <s v="0-4 Years"/>
    <s v="Electric Resistance"/>
    <s v="Electricity"/>
    <s v="None"/>
    <s v="0-4 Years"/>
    <s v="NA"/>
    <s v="NA"/>
    <s v="NA"/>
    <s v="NA"/>
    <s v="NA"/>
    <s v="NA"/>
    <s v="NA"/>
    <s v="NA"/>
    <s v="DX - Air"/>
    <s v="0-4 Years"/>
    <s v="None"/>
    <s v="NA"/>
    <s v="NA"/>
    <s v="NA"/>
    <s v="NA"/>
    <s v="NA"/>
    <s v="NA"/>
    <s v="NA"/>
    <s v="NA"/>
    <b v="0"/>
    <b v="0"/>
    <b v="0"/>
    <b v="0"/>
    <b v="1"/>
    <b v="1"/>
    <b v="0"/>
    <b v="0"/>
    <b v="0"/>
    <b v="0"/>
    <b v="0"/>
    <n v="599.70000000000005"/>
    <n v="3"/>
    <n v="3"/>
    <n v="100"/>
    <n v="0"/>
    <n v="0"/>
    <n v="0"/>
    <n v="0"/>
    <n v="0"/>
    <n v="100"/>
    <n v="0"/>
    <s v="NA"/>
    <s v="NA"/>
    <s v="NA"/>
    <s v="NA"/>
    <s v="NA"/>
    <s v="NA"/>
    <s v="NA"/>
    <s v="NA"/>
    <s v="NA"/>
    <s v="NA"/>
    <s v="NA"/>
    <s v="NA"/>
    <s v="NA"/>
    <s v="NA"/>
    <s v="NA"/>
    <s v="NA"/>
    <s v="NA"/>
    <s v="NA"/>
    <s v="NA"/>
    <s v="NA"/>
    <n v="1"/>
    <n v="0"/>
    <n v="0"/>
    <n v="0"/>
    <n v="2"/>
    <n v="0"/>
    <n v="1"/>
    <b v="0"/>
    <b v="0"/>
    <b v="0"/>
    <b v="1"/>
    <b v="0"/>
    <b v="0"/>
    <n v="650"/>
    <s v="E"/>
    <s v="E"/>
    <s v="N"/>
    <s v="G"/>
    <s v="N"/>
    <s v="G"/>
    <s v="G"/>
    <s v="NA"/>
    <s v="NA"/>
    <s v="NA"/>
    <b v="1"/>
    <s v="L"/>
    <n v="99"/>
    <n v="0"/>
    <n v="2"/>
    <n v="48"/>
    <n v="92"/>
    <n v="0"/>
    <x v="0"/>
    <n v="0"/>
    <s v="N"/>
    <n v="0"/>
    <n v="0"/>
    <n v="0"/>
    <b v="0"/>
    <b v="0"/>
    <s v="None"/>
    <b v="0"/>
    <b v="0"/>
    <s v="None"/>
    <n v="0"/>
    <n v="0"/>
    <n v="0"/>
    <n v="0"/>
    <n v="0"/>
    <n v="28"/>
    <n v="0"/>
    <n v="0"/>
    <n v="0"/>
    <n v="0"/>
    <n v="28.427219999999998"/>
    <n v="28.27054"/>
    <s v="actual"/>
    <n v="693567.3"/>
    <n v="689744.7"/>
    <n v="67920.649999999994"/>
    <n v="57218.62"/>
    <n v="60262.07"/>
    <n v="54203.55"/>
    <n v="55948.17"/>
    <n v="53758.84"/>
    <n v="56999.78"/>
    <n v="54575.63"/>
    <n v="51817.47"/>
    <n v="54621.32"/>
    <n v="57748.3"/>
    <n v="68492.92"/>
    <n v="64840.26"/>
    <n v="56921.74"/>
    <n v="60689.75"/>
    <n v="56409.51"/>
    <n v="55052.45"/>
    <n v="51602.29"/>
    <n v="55261.54"/>
    <n v="55527.9"/>
    <n v="52396.62"/>
    <n v="56434.96"/>
    <n v="59600.6"/>
    <n v="65007.11"/>
    <n v="0.36243300000000001"/>
    <n v="0.36266500000000002"/>
    <s v="actual"/>
    <n v="8842.6470000000008"/>
    <n v="8848.3060000000005"/>
    <n v="1396.6469999999999"/>
    <n v="915"/>
    <n v="733.4828"/>
    <n v="610.83979999999997"/>
    <n v="560.71079999999995"/>
    <n v="482.9667"/>
    <n v="426.72410000000002"/>
    <n v="409.80919999999998"/>
    <n v="408.70800000000003"/>
    <n v="487.66180000000003"/>
    <n v="903.47180000000003"/>
    <n v="1506.625"/>
    <n v="1176.797"/>
    <n v="971.17280000000005"/>
    <n v="945.13639999999998"/>
    <n v="785.01760000000002"/>
    <n v="613.36180000000002"/>
    <n v="427.63229999999999"/>
    <n v="326.988"/>
    <n v="328.15210000000002"/>
    <n v="417.15530000000001"/>
    <n v="707.65570000000002"/>
    <n v="963.12819999999999"/>
    <n v="1186.1099999999999"/>
  </r>
  <r>
    <x v="591"/>
    <x v="2"/>
    <s v="core"/>
    <x v="6"/>
    <x v="0"/>
    <s v="20,001-100,000"/>
    <s v="rural"/>
    <n v="28"/>
    <n v="111.91379999999999"/>
    <n v="7612936"/>
    <n v="6630893"/>
    <n v="6630893"/>
    <n v="1979"/>
    <n v="1979"/>
    <s v="Pre-1980"/>
    <s v="F"/>
    <m/>
    <s v="Office- Admin, Professional, Government, Financial"/>
    <m/>
    <s v="Office"/>
    <s v="Office"/>
    <s v="Medium Office"/>
    <b v="0"/>
    <s v="Office"/>
    <n v="76"/>
    <s v="NA"/>
    <n v="0"/>
    <s v="NA"/>
    <n v="0"/>
    <n v="24"/>
    <n v="0"/>
    <n v="12.89967"/>
    <n v="68025"/>
    <n v="59250"/>
    <n v="8775"/>
    <x v="2"/>
    <n v="100"/>
    <n v="0"/>
    <n v="100"/>
    <n v="100"/>
    <n v="100"/>
    <n v="0"/>
    <n v="0"/>
    <n v="5"/>
    <n v="0"/>
    <n v="0"/>
    <s v="S"/>
    <n v="0"/>
    <n v="5227"/>
    <n v="147"/>
    <s v="&lt; 6000 HDD"/>
    <n v="5"/>
    <n v="95"/>
    <n v="7"/>
    <s v="Yes"/>
    <n v="60.076920000000001"/>
    <n v="49.153849999999998"/>
    <n v="65.538460000000001"/>
    <n v="98.307689999999994"/>
    <n v="0.230769"/>
    <n v="0.230769"/>
    <n v="0"/>
    <s v="60-79 Hrs/Wk"/>
    <n v="52"/>
    <b v="1"/>
    <b v="1"/>
    <b v="0"/>
    <b v="0"/>
    <b v="0"/>
    <b v="0"/>
    <b v="0"/>
    <b v="0"/>
    <b v="0"/>
    <b v="1"/>
    <b v="0"/>
    <b v="0"/>
    <s v="NA"/>
    <s v="Yes"/>
    <s v="NA"/>
    <n v="95"/>
    <s v="Unknown"/>
    <s v="No"/>
    <s v="NA"/>
    <s v="NA"/>
    <s v="Unknown"/>
    <s v="No"/>
    <s v="NA"/>
    <s v="NA"/>
    <s v="Unknown"/>
    <s v="No"/>
    <s v="NA"/>
    <s v="NA"/>
    <s v="Unknown"/>
    <s v="No"/>
    <s v="NA"/>
    <s v="NA"/>
    <s v="Unknown"/>
    <s v="No"/>
    <s v="NA"/>
    <s v="NA"/>
    <s v="Unknown"/>
    <s v="No"/>
    <s v="NA"/>
    <s v="NA"/>
    <s v="Unknown"/>
    <s v="No"/>
    <s v="NA"/>
    <s v="NA"/>
    <s v="Unknown"/>
    <n v="440"/>
    <n v="440"/>
    <n v="12"/>
    <n v="26400"/>
    <n v="20"/>
    <n v="0"/>
    <n v="100"/>
    <n v="0"/>
    <n v="0"/>
    <n v="0"/>
    <n v="0"/>
    <n v="0"/>
    <n v="0"/>
    <n v="0"/>
    <n v="0"/>
    <n v="100"/>
    <n v="0"/>
    <n v="0"/>
    <n v="5280"/>
    <n v="100"/>
    <n v="0"/>
    <n v="0"/>
    <s v="C"/>
    <n v="25"/>
    <s v="Age of Building"/>
    <n v="0"/>
    <n v="0"/>
    <n v="0"/>
    <n v="100"/>
    <n v="100"/>
    <n v="0"/>
    <n v="0"/>
    <n v="0"/>
    <n v="0"/>
    <n v="12100"/>
    <n v="100"/>
    <n v="0"/>
    <n v="0"/>
    <n v="0"/>
    <b v="0"/>
    <n v="0"/>
    <n v="0"/>
    <n v="100"/>
    <n v="0"/>
    <n v="0"/>
    <n v="0.66838200000000003"/>
    <n v="0.59909699999999999"/>
    <n v="0.13128200000000001"/>
    <n v="0"/>
    <n v="1.443E-2"/>
    <n v="39601.61"/>
    <n v="1152"/>
    <n v="0"/>
    <n v="855"/>
    <n v="8"/>
    <n v="8"/>
    <s v="Y"/>
    <n v="0"/>
    <n v="0"/>
    <n v="0"/>
    <n v="0"/>
    <n v="96.345460000000003"/>
    <n v="98.1374"/>
    <n v="96.345460000000003"/>
    <n v="3.6545380000000001"/>
    <n v="1.862603"/>
    <n v="3.6545380000000001"/>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86.876469999999998"/>
    <n v="92.408180000000002"/>
    <n v="86.876469999999998"/>
    <n v="0"/>
    <n v="0"/>
    <n v="0"/>
    <n v="13.123530000000001"/>
    <n v="7.5918159999999997"/>
    <n v="13.123530000000001"/>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1"/>
    <n v="100"/>
    <b v="0"/>
    <n v="0"/>
    <b v="0"/>
    <n v="0"/>
    <b v="0"/>
    <n v="0"/>
    <b v="0"/>
    <n v="0"/>
    <b v="0"/>
    <n v="0"/>
    <n v="0"/>
    <n v="0"/>
    <n v="0"/>
    <n v="100"/>
    <n v="100"/>
    <n v="100"/>
    <n v="0"/>
    <n v="0"/>
    <n v="0"/>
    <n v="0"/>
    <n v="0"/>
    <n v="0"/>
    <n v="0"/>
    <n v="0"/>
    <n v="0"/>
    <n v="0"/>
    <n v="0"/>
    <n v="0"/>
    <n v="0"/>
    <n v="0"/>
    <n v="0"/>
    <n v="0"/>
    <n v="0"/>
    <n v="0"/>
    <n v="0"/>
    <n v="0"/>
    <n v="0"/>
    <b v="1"/>
    <n v="100"/>
    <b v="0"/>
    <n v="0"/>
    <b v="0"/>
    <n v="0"/>
    <b v="0"/>
    <n v="0"/>
    <b v="0"/>
    <n v="0"/>
    <s v="Water-source HP Loop"/>
    <s v="none"/>
    <s v="Constant Volume"/>
    <s v="N"/>
    <s v="N"/>
    <s v="NA"/>
    <s v="NA"/>
    <n v="100"/>
    <n v="0"/>
    <s v="Heat Pump"/>
    <s v="Electricity"/>
    <s v="Natural Gas"/>
    <s v="20+ Years"/>
    <s v="None"/>
    <s v="NA"/>
    <s v="NA"/>
    <s v="NA"/>
    <n v="1"/>
    <s v="Natural Gas"/>
    <n v="1260"/>
    <n v="35"/>
    <n v="35"/>
    <s v="SH"/>
    <s v="N"/>
    <s v="N"/>
    <s v="DX - Water"/>
    <s v="20+ Years"/>
    <s v="None"/>
    <s v="NA"/>
    <n v="1"/>
    <n v="0"/>
    <n v="0"/>
    <n v="0"/>
    <s v="NA"/>
    <s v="NA"/>
    <s v="NA"/>
    <b v="0"/>
    <b v="0"/>
    <b v="1"/>
    <b v="0"/>
    <b v="0"/>
    <b v="0"/>
    <b v="0"/>
    <b v="1"/>
    <b v="0"/>
    <b v="1"/>
    <b v="1"/>
    <n v="30.707999999999998"/>
    <n v="14"/>
    <n v="21"/>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35"/>
    <n v="0"/>
    <n v="0"/>
    <n v="8"/>
    <n v="2"/>
    <n v="0"/>
    <n v="0"/>
    <n v="0"/>
    <n v="0"/>
    <n v="13.956"/>
    <n v="27.58821"/>
    <s v="model"/>
    <n v="826893.1"/>
    <n v="1634601"/>
    <s v="NA"/>
    <s v="NA"/>
    <s v="NA"/>
    <s v="NA"/>
    <s v="NA"/>
    <s v="NA"/>
    <s v="NA"/>
    <s v="NA"/>
    <s v="NA"/>
    <s v="NA"/>
    <s v="NA"/>
    <s v="NA"/>
    <s v="NA"/>
    <s v="NA"/>
    <s v="NA"/>
    <s v="NA"/>
    <s v="NA"/>
    <s v="NA"/>
    <s v="NA"/>
    <s v="NA"/>
    <s v="NA"/>
    <s v="NA"/>
    <s v="NA"/>
    <s v="NA"/>
    <n v="0.20838200000000001"/>
    <n v="0.23336999999999999"/>
    <s v="model"/>
    <n v="12346.62"/>
    <n v="13827.15"/>
    <s v="NA"/>
    <s v="NA"/>
    <s v="NA"/>
    <s v="NA"/>
    <s v="NA"/>
    <s v="NA"/>
    <s v="NA"/>
    <s v="NA"/>
    <s v="NA"/>
    <s v="NA"/>
    <s v="NA"/>
    <s v="NA"/>
    <s v="NA"/>
    <s v="NA"/>
    <s v="NA"/>
    <s v="NA"/>
    <s v="NA"/>
    <s v="NA"/>
    <s v="NA"/>
    <s v="NA"/>
    <s v="NA"/>
    <s v="NA"/>
    <s v="NA"/>
    <s v="NA"/>
  </r>
  <r>
    <x v="592"/>
    <x v="2"/>
    <s v="core"/>
    <x v="8"/>
    <x v="1"/>
    <s v="100,001+"/>
    <s v="urban"/>
    <n v="6"/>
    <n v="29.68553"/>
    <n v="3105552"/>
    <n v="3105552"/>
    <n v="3105552"/>
    <n v="2008"/>
    <n v="2008"/>
    <s v="2004-2013"/>
    <s v="F"/>
    <m/>
    <s v="Department Store"/>
    <m/>
    <s v="Dry Goods Retail"/>
    <s v="Mercantile - Retail"/>
    <s v="High End"/>
    <b v="0"/>
    <s v="Sales"/>
    <n v="83"/>
    <s v="Storage - Low Bay"/>
    <n v="12"/>
    <s v="Kitchen"/>
    <n v="5"/>
    <n v="0"/>
    <n v="0"/>
    <n v="0"/>
    <n v="104615"/>
    <n v="104615"/>
    <n v="0"/>
    <x v="3"/>
    <n v="100"/>
    <n v="0"/>
    <n v="100"/>
    <n v="100"/>
    <n v="100"/>
    <n v="0"/>
    <n v="0"/>
    <n v="1"/>
    <n v="0"/>
    <n v="350"/>
    <s v="S"/>
    <n v="0"/>
    <n v="4990"/>
    <n v="197"/>
    <s v="&lt; 6000 HDD"/>
    <n v="100"/>
    <n v="0"/>
    <n v="0"/>
    <s v="No"/>
    <n v="73"/>
    <n v="84.42"/>
    <n v="82.04"/>
    <n v="84.42"/>
    <n v="1"/>
    <n v="1"/>
    <n v="0"/>
    <s v="60-79 Hrs/Wk"/>
    <n v="52"/>
    <b v="1"/>
    <b v="1"/>
    <b v="0"/>
    <b v="0"/>
    <b v="0"/>
    <b v="0"/>
    <b v="0"/>
    <b v="0"/>
    <b v="0"/>
    <b v="1"/>
    <b v="0"/>
    <b v="0"/>
    <n v="45"/>
    <s v="No"/>
    <s v="NA"/>
    <s v="NA"/>
    <s v="No"/>
    <s v="No"/>
    <s v="NA"/>
    <s v="NA"/>
    <s v="No"/>
    <s v="No"/>
    <s v="NA"/>
    <s v="NA"/>
    <s v="No"/>
    <s v="No"/>
    <s v="NA"/>
    <s v="NA"/>
    <s v="No"/>
    <s v="No"/>
    <s v="NA"/>
    <s v="NA"/>
    <s v="No"/>
    <s v="No"/>
    <s v="NA"/>
    <s v="NA"/>
    <s v="No"/>
    <s v="No"/>
    <s v="NA"/>
    <s v="NA"/>
    <s v="No"/>
    <s v="No"/>
    <s v="NA"/>
    <s v="NA"/>
    <s v="No"/>
    <n v="1325"/>
    <n v="0"/>
    <n v="12"/>
    <n v="15900"/>
    <n v="1"/>
    <n v="0"/>
    <n v="0"/>
    <n v="0"/>
    <n v="0"/>
    <n v="0"/>
    <n v="100"/>
    <n v="0"/>
    <n v="0"/>
    <n v="100"/>
    <n v="0"/>
    <n v="0"/>
    <n v="0"/>
    <n v="0"/>
    <n v="159"/>
    <n v="0"/>
    <n v="100"/>
    <n v="0"/>
    <s v="P"/>
    <n v="0"/>
    <s v="5-10 years"/>
    <n v="100"/>
    <n v="0"/>
    <n v="0"/>
    <n v="0"/>
    <n v="0"/>
    <n v="0"/>
    <n v="100"/>
    <n v="0"/>
    <n v="0"/>
    <n v="100000"/>
    <n v="100"/>
    <n v="0"/>
    <n v="0"/>
    <n v="0"/>
    <b v="0"/>
    <n v="0"/>
    <n v="100"/>
    <n v="0"/>
    <n v="0"/>
    <n v="0"/>
    <n v="1.329634"/>
    <n v="1.329634"/>
    <s v="NA"/>
    <n v="0"/>
    <n v="6.0349E-2"/>
    <n v="139099.70000000001"/>
    <s v="NA"/>
    <n v="0"/>
    <n v="6313.4009999999998"/>
    <n v="11.709989999999999"/>
    <n v="12.078670000000001"/>
    <s v="Y"/>
    <n v="5"/>
    <n v="1.4054789999999999"/>
    <n v="4.6679300000000001"/>
    <n v="3.8407719999999999"/>
    <n v="8.7195649999999993"/>
    <n v="28.840060000000001"/>
    <n v="23.82807"/>
    <n v="0"/>
    <n v="0"/>
    <n v="0"/>
    <n v="13.278119999999999"/>
    <n v="13.194889999999999"/>
    <n v="20.185079999999999"/>
    <n v="0"/>
    <n v="0"/>
    <n v="0"/>
    <n v="0"/>
    <n v="0"/>
    <n v="0"/>
    <n v="1.2479629999999999"/>
    <n v="5.258807"/>
    <n v="3.4977680000000002"/>
    <n v="75.348870000000005"/>
    <n v="48.038319999999999"/>
    <n v="48.648319999999998"/>
    <n v="0"/>
    <n v="0"/>
    <n v="0"/>
    <n v="100"/>
    <n v="100"/>
    <n v="100"/>
    <n v="0"/>
    <n v="0"/>
    <n v="0"/>
    <n v="0"/>
    <n v="0"/>
    <n v="0"/>
    <n v="100"/>
    <n v="100"/>
    <n v="100"/>
    <n v="0"/>
    <n v="0"/>
    <n v="0"/>
    <n v="0"/>
    <n v="0"/>
    <n v="0"/>
    <n v="0"/>
    <n v="0"/>
    <n v="0"/>
    <n v="100"/>
    <n v="100"/>
    <n v="100"/>
    <n v="0"/>
    <n v="0"/>
    <n v="0"/>
    <n v="0"/>
    <n v="0"/>
    <n v="0"/>
    <s v="NA"/>
    <s v="NA"/>
    <s v="NA"/>
    <s v="NA"/>
    <s v="NA"/>
    <s v="NA"/>
    <n v="100"/>
    <n v="100"/>
    <n v="100"/>
    <n v="0"/>
    <n v="0"/>
    <n v="0"/>
    <n v="0"/>
    <n v="0"/>
    <n v="0"/>
    <n v="0"/>
    <n v="0"/>
    <n v="0"/>
    <s v="NA"/>
    <s v="NA"/>
    <s v="NA"/>
    <s v="NA"/>
    <s v="NA"/>
    <s v="NA"/>
    <s v="NA"/>
    <s v="NA"/>
    <s v="NA"/>
    <s v="NA"/>
    <s v="NA"/>
    <s v="NA"/>
    <n v="0"/>
    <n v="0"/>
    <n v="0"/>
    <n v="8.7195649999999993"/>
    <n v="28.840060000000001"/>
    <n v="23.82807"/>
    <n v="6.0658289999999999"/>
    <n v="7.1496139999999997"/>
    <n v="3.916347"/>
    <n v="71.936490000000006"/>
    <n v="50.815440000000002"/>
    <n v="52.070509999999999"/>
    <n v="13.278119999999999"/>
    <n v="13.194889999999999"/>
    <n v="20.185079999999999"/>
    <s v="NA"/>
    <s v="NA"/>
    <s v="NA"/>
    <s v="NA"/>
    <s v="NA"/>
    <s v="NA"/>
    <s v="NA"/>
    <s v="NA"/>
    <s v="NA"/>
    <s v="NA"/>
    <s v="NA"/>
    <s v="NA"/>
    <s v="NA"/>
    <s v="NA"/>
    <s v="NA"/>
    <b v="0"/>
    <n v="0"/>
    <b v="1"/>
    <n v="97.551010000000005"/>
    <b v="0"/>
    <n v="0"/>
    <b v="0"/>
    <n v="0"/>
    <b v="1"/>
    <n v="0.60573600000000005"/>
    <b v="0"/>
    <n v="0"/>
    <b v="1"/>
    <n v="0.23647299999999999"/>
    <b v="1"/>
    <n v="1.6067800000000001"/>
    <n v="16.84571"/>
    <n v="38.461539999999999"/>
    <n v="13.86964"/>
    <n v="63.592730000000003"/>
    <n v="28.20513"/>
    <n v="65.868690000000001"/>
    <n v="0"/>
    <n v="0"/>
    <n v="0"/>
    <n v="19.56156"/>
    <n v="33.333329999999997"/>
    <n v="20.261669999999999"/>
    <n v="0"/>
    <n v="0"/>
    <n v="0"/>
    <n v="0"/>
    <n v="0"/>
    <n v="0"/>
    <n v="0"/>
    <n v="0"/>
    <n v="0"/>
    <n v="8.7433060000000005"/>
    <n v="30.76923"/>
    <n v="5.4772559999999997"/>
    <n v="0"/>
    <n v="0"/>
    <n v="0"/>
    <n v="91.256690000000006"/>
    <n v="69.230770000000007"/>
    <n v="94.522739999999999"/>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
    <s v="NA"/>
    <s v="NA"/>
    <n v="0"/>
    <n v="100"/>
    <s v="Furnace"/>
    <s v="Natural Gas"/>
    <s v="None"/>
    <s v="5-9 Years"/>
    <s v="Furnace"/>
    <s v="Natural Gas"/>
    <s v="None"/>
    <s v="5-9 Years"/>
    <s v="NA"/>
    <s v="NA"/>
    <s v="NA"/>
    <s v="NA"/>
    <s v="NA"/>
    <s v="NA"/>
    <s v="NA"/>
    <s v="NA"/>
    <s v="DX - Air"/>
    <s v="5-9 Years"/>
    <s v="DX - Air"/>
    <s v="5-9 Years"/>
    <s v="NA"/>
    <s v="NA"/>
    <s v="NA"/>
    <s v="NA"/>
    <s v="NA"/>
    <s v="NA"/>
    <s v="NA"/>
    <b v="1"/>
    <b v="0"/>
    <b v="0"/>
    <b v="0"/>
    <b v="0"/>
    <b v="0"/>
    <b v="0"/>
    <b v="1"/>
    <b v="1"/>
    <b v="1"/>
    <b v="1"/>
    <n v="251.94200000000001"/>
    <n v="5"/>
    <n v="5"/>
    <n v="100"/>
    <n v="0"/>
    <n v="0"/>
    <n v="0"/>
    <n v="0"/>
    <n v="4.7399800000000001"/>
    <n v="95.260019999999997"/>
    <n v="0"/>
    <s v="NA"/>
    <s v="NA"/>
    <s v="NA"/>
    <s v="NA"/>
    <s v="NA"/>
    <s v="NA"/>
    <s v="NA"/>
    <s v="NA"/>
    <s v="NA"/>
    <s v="NA"/>
    <s v="NA"/>
    <s v="NA"/>
    <s v="NA"/>
    <s v="NA"/>
    <s v="NA"/>
    <s v="NA"/>
    <s v="NA"/>
    <s v="NA"/>
    <s v="NA"/>
    <s v="NA"/>
    <n v="1"/>
    <n v="1"/>
    <n v="0"/>
    <n v="0"/>
    <n v="0"/>
    <n v="0"/>
    <n v="0"/>
    <b v="1"/>
    <b v="0"/>
    <b v="0"/>
    <b v="0"/>
    <b v="0"/>
    <b v="0"/>
    <n v="50"/>
    <s v="N"/>
    <s v="N"/>
    <s v="N"/>
    <s v="N"/>
    <s v="N"/>
    <s v="N"/>
    <s v="N"/>
    <n v="0"/>
    <n v="0"/>
    <n v="0"/>
    <s v="NA"/>
    <s v="NA"/>
    <s v="NA"/>
    <s v="NA"/>
    <s v="NA"/>
    <n v="0"/>
    <n v="0"/>
    <n v="0"/>
    <x v="1"/>
    <s v="NA"/>
    <s v="NA"/>
    <n v="0"/>
    <n v="0"/>
    <n v="0"/>
    <s v="NA"/>
    <s v="NA"/>
    <s v="NA"/>
    <s v="NA"/>
    <s v="NA"/>
    <s v="NA"/>
    <n v="0"/>
    <n v="0"/>
    <n v="0"/>
    <n v="0"/>
    <n v="0"/>
    <n v="2"/>
    <n v="0"/>
    <n v="0"/>
    <n v="1"/>
    <n v="0"/>
    <n v="12.458360000000001"/>
    <n v="11.8993"/>
    <s v="model"/>
    <n v="1303332"/>
    <n v="1244845"/>
    <s v="NA"/>
    <s v="NA"/>
    <s v="NA"/>
    <s v="NA"/>
    <s v="NA"/>
    <s v="NA"/>
    <s v="NA"/>
    <s v="NA"/>
    <s v="NA"/>
    <s v="NA"/>
    <s v="NA"/>
    <s v="NA"/>
    <s v="NA"/>
    <s v="NA"/>
    <s v="NA"/>
    <s v="NA"/>
    <s v="NA"/>
    <s v="NA"/>
    <s v="NA"/>
    <s v="NA"/>
    <s v="NA"/>
    <s v="NA"/>
    <s v="NA"/>
    <s v="NA"/>
    <n v="0.134603"/>
    <n v="0.33192100000000002"/>
    <s v="model"/>
    <n v="14081.45"/>
    <n v="34723.93"/>
    <s v="NA"/>
    <s v="NA"/>
    <s v="NA"/>
    <s v="NA"/>
    <s v="NA"/>
    <s v="NA"/>
    <s v="NA"/>
    <s v="NA"/>
    <s v="NA"/>
    <s v="NA"/>
    <s v="NA"/>
    <s v="NA"/>
    <s v="NA"/>
    <s v="NA"/>
    <s v="NA"/>
    <s v="NA"/>
    <s v="NA"/>
    <s v="NA"/>
    <s v="NA"/>
    <s v="NA"/>
    <s v="NA"/>
    <s v="NA"/>
    <s v="NA"/>
    <s v="NA"/>
  </r>
  <r>
    <x v="593"/>
    <x v="2"/>
    <s v="core"/>
    <x v="11"/>
    <x v="0"/>
    <s v="5,001+"/>
    <s v="urban"/>
    <n v="14"/>
    <n v="92.65455"/>
    <n v="487085"/>
    <n v="487085"/>
    <n v="487085"/>
    <n v="1920"/>
    <n v="1920"/>
    <s v="Pre-1980"/>
    <s v="F"/>
    <m/>
    <s v="Convenience Store (&lt;"/>
    <m/>
    <s v="Grocery"/>
    <s v="Food Sales"/>
    <s v="MiniMart"/>
    <b v="1"/>
    <s v="Sales"/>
    <n v="68"/>
    <s v="Storage - Low Bay"/>
    <n v="32"/>
    <s v="Other"/>
    <n v="0"/>
    <n v="0"/>
    <n v="0"/>
    <n v="0"/>
    <n v="5257"/>
    <n v="5257"/>
    <n v="0"/>
    <x v="0"/>
    <n v="100"/>
    <n v="0"/>
    <n v="100"/>
    <n v="100"/>
    <n v="100"/>
    <n v="0"/>
    <n v="0"/>
    <n v="1"/>
    <n v="1"/>
    <n v="6"/>
    <s v="S"/>
    <n v="0"/>
    <n v="5165"/>
    <n v="160"/>
    <s v="&lt; 6000 HDD"/>
    <n v="0"/>
    <n v="100"/>
    <n v="3"/>
    <s v="No"/>
    <n v="105"/>
    <n v="108.5"/>
    <n v="168"/>
    <n v="108.5"/>
    <n v="1"/>
    <n v="1"/>
    <n v="0"/>
    <s v="80-119 Hrs/Wk"/>
    <n v="52"/>
    <b v="1"/>
    <b v="0"/>
    <b v="0"/>
    <b v="0"/>
    <b v="0"/>
    <b v="0"/>
    <b v="0"/>
    <b v="0"/>
    <b v="0"/>
    <s v="NA"/>
    <s v="NA"/>
    <s v="NA"/>
    <s v="NA"/>
    <s v="Yes"/>
    <n v="10"/>
    <n v="100"/>
    <s v="Unknown"/>
    <s v="No"/>
    <s v="NA"/>
    <s v="NA"/>
    <s v="Unknown"/>
    <s v="No"/>
    <s v="NA"/>
    <s v="NA"/>
    <s v="Unknown"/>
    <s v="No"/>
    <s v="NA"/>
    <s v="NA"/>
    <s v="Unknown"/>
    <s v="No"/>
    <s v="NA"/>
    <s v="NA"/>
    <s v="Unknown"/>
    <s v="Yes"/>
    <s v="NA"/>
    <s v="NA"/>
    <s v="Unknown"/>
    <s v="No"/>
    <s v="NA"/>
    <s v="NA"/>
    <s v="Unknown"/>
    <s v="Yes"/>
    <s v="NA"/>
    <s v="NA"/>
    <s v="Unknown"/>
    <s v="NA"/>
    <n v="0"/>
    <n v="18"/>
    <n v="4384.6899999999996"/>
    <n v="15.136419999999999"/>
    <n v="0"/>
    <n v="0"/>
    <n v="0"/>
    <n v="100"/>
    <n v="0"/>
    <n v="0"/>
    <n v="0"/>
    <n v="0"/>
    <n v="0"/>
    <n v="100"/>
    <n v="0"/>
    <n v="0"/>
    <n v="0"/>
    <n v="663.68510000000003"/>
    <n v="100"/>
    <n v="0"/>
    <n v="0"/>
    <s v="P"/>
    <n v="0"/>
    <s v="Age of Building"/>
    <n v="100"/>
    <n v="0"/>
    <n v="0"/>
    <n v="0"/>
    <n v="0"/>
    <n v="0"/>
    <n v="0"/>
    <n v="0"/>
    <n v="100"/>
    <n v="5776.3370000000004"/>
    <n v="100"/>
    <n v="0"/>
    <n v="0"/>
    <n v="0"/>
    <b v="0"/>
    <n v="0"/>
    <n v="0"/>
    <n v="0"/>
    <n v="0"/>
    <n v="100"/>
    <n v="1.306119"/>
    <n v="1.306119"/>
    <s v="NA"/>
    <n v="3.8000000000000002E-4"/>
    <n v="6.0491000000000003E-2"/>
    <n v="6866.2659999999996"/>
    <s v="NA"/>
    <n v="2"/>
    <n v="318"/>
    <n v="11.919129999999999"/>
    <n v="12"/>
    <s v="Y"/>
    <n v="25"/>
    <n v="0"/>
    <n v="0"/>
    <n v="0"/>
    <n v="97.978149999999999"/>
    <n v="94.024600000000007"/>
    <n v="98.865089999999995"/>
    <n v="0"/>
    <n v="0"/>
    <n v="0"/>
    <n v="2.0218509999999998"/>
    <n v="5.9753949999999998"/>
    <n v="1.1349130000000001"/>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7.978149999999999"/>
    <n v="94.024600000000007"/>
    <n v="98.865089999999995"/>
    <n v="0"/>
    <n v="0"/>
    <n v="0"/>
    <n v="0"/>
    <n v="0"/>
    <n v="0"/>
    <n v="2.0218509999999998"/>
    <n v="5.9753949999999998"/>
    <n v="1.1349130000000001"/>
    <s v="NA"/>
    <s v="NA"/>
    <s v="NA"/>
    <s v="NA"/>
    <s v="NA"/>
    <s v="NA"/>
    <s v="NA"/>
    <s v="NA"/>
    <s v="NA"/>
    <s v="NA"/>
    <s v="NA"/>
    <s v="NA"/>
    <s v="NA"/>
    <s v="NA"/>
    <s v="NA"/>
    <b v="0"/>
    <n v="0"/>
    <b v="0"/>
    <n v="0"/>
    <b v="0"/>
    <n v="0"/>
    <b v="0"/>
    <n v="0"/>
    <b v="1"/>
    <n v="100"/>
    <b v="0"/>
    <n v="0"/>
    <b v="0"/>
    <n v="0"/>
    <b v="0"/>
    <n v="0"/>
    <n v="59.748429999999999"/>
    <n v="20"/>
    <n v="57.72204"/>
    <n v="0"/>
    <n v="0"/>
    <n v="0"/>
    <n v="0"/>
    <n v="0"/>
    <n v="0"/>
    <n v="40.251570000000001"/>
    <n v="80"/>
    <n v="42.27796"/>
    <n v="0"/>
    <n v="0"/>
    <n v="0"/>
    <n v="40.251570000000001"/>
    <n v="80"/>
    <n v="42.27796"/>
    <n v="0"/>
    <n v="0"/>
    <n v="0"/>
    <n v="0"/>
    <n v="0"/>
    <n v="0"/>
    <n v="0"/>
    <n v="0"/>
    <n v="0"/>
    <n v="59.748429999999999"/>
    <n v="20"/>
    <n v="57.72204"/>
    <n v="0"/>
    <n v="0"/>
    <n v="0"/>
    <n v="0"/>
    <n v="0"/>
    <n v="0"/>
    <n v="0"/>
    <n v="0"/>
    <n v="0"/>
    <b v="0"/>
    <n v="0"/>
    <b v="0"/>
    <n v="0"/>
    <b v="0"/>
    <n v="0"/>
    <b v="1"/>
    <n v="40.251570000000001"/>
    <b v="0"/>
    <n v="0"/>
    <b v="1"/>
    <n v="59.748429999999999"/>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20+ Years"/>
    <s v="None"/>
    <s v="NA"/>
    <s v="NA"/>
    <s v="NA"/>
    <s v="NA"/>
    <s v="NA"/>
    <s v="NA"/>
    <s v="NA"/>
    <s v="NA"/>
    <s v="NA"/>
    <s v="NA"/>
    <s v="NA"/>
    <s v="DX - Air"/>
    <s v="20+ Years"/>
    <s v="None"/>
    <s v="NA"/>
    <s v="NA"/>
    <s v="NA"/>
    <s v="NA"/>
    <s v="NA"/>
    <s v="NA"/>
    <s v="NA"/>
    <s v="NA"/>
    <b v="0"/>
    <b v="0"/>
    <b v="0"/>
    <b v="0"/>
    <b v="1"/>
    <b v="0"/>
    <b v="0"/>
    <b v="0"/>
    <b v="0"/>
    <b v="1"/>
    <b v="1"/>
    <n v="13.648"/>
    <s v="NA"/>
    <s v="NA"/>
    <n v="100"/>
    <n v="0"/>
    <n v="0"/>
    <n v="0"/>
    <n v="0"/>
    <n v="100"/>
    <n v="0"/>
    <n v="0"/>
    <s v="NA"/>
    <s v="NA"/>
    <s v="NA"/>
    <s v="NA"/>
    <s v="NA"/>
    <s v="NA"/>
    <s v="NA"/>
    <s v="NA"/>
    <s v="NA"/>
    <b v="1"/>
    <n v="12"/>
    <n v="100"/>
    <s v="LED"/>
    <b v="0"/>
    <n v="0"/>
    <s v="NA"/>
    <b v="1"/>
    <n v="200"/>
    <n v="100"/>
    <s v="LED"/>
    <n v="0"/>
    <n v="0"/>
    <n v="4"/>
    <n v="0"/>
    <n v="0"/>
    <n v="0"/>
    <n v="0"/>
    <b v="1"/>
    <b v="0"/>
    <b v="0"/>
    <b v="0"/>
    <b v="0"/>
    <b v="0"/>
    <n v="68"/>
    <s v="N"/>
    <s v="E"/>
    <s v="N"/>
    <s v="N"/>
    <s v="N"/>
    <s v="E"/>
    <s v="N"/>
    <n v="0"/>
    <n v="0"/>
    <n v="0"/>
    <s v="NA"/>
    <s v="NA"/>
    <s v="NA"/>
    <s v="NA"/>
    <s v="NA"/>
    <n v="0"/>
    <n v="0"/>
    <n v="0"/>
    <x v="1"/>
    <s v="NA"/>
    <s v="NA"/>
    <n v="0"/>
    <n v="0"/>
    <n v="0"/>
    <s v="NA"/>
    <s v="NA"/>
    <s v="NA"/>
    <s v="NA"/>
    <s v="NA"/>
    <s v="NA"/>
    <n v="1"/>
    <n v="0"/>
    <n v="0"/>
    <n v="0"/>
    <n v="0"/>
    <n v="0"/>
    <n v="0"/>
    <n v="0"/>
    <n v="0"/>
    <n v="0"/>
    <n v="25.787459999999999"/>
    <n v="25.333639999999999"/>
    <s v="actual"/>
    <n v="135564.70000000001"/>
    <n v="133178.9"/>
    <n v="15020.65"/>
    <n v="11010.71"/>
    <n v="12322.42"/>
    <n v="10254.1"/>
    <n v="9909.9130000000005"/>
    <n v="10460.34"/>
    <n v="11458.24"/>
    <n v="12784"/>
    <n v="10614.57"/>
    <n v="9512.991"/>
    <n v="9903.125"/>
    <n v="12313.64"/>
    <n v="13349.85"/>
    <n v="11484.37"/>
    <n v="11960.76"/>
    <n v="10849.45"/>
    <n v="10125.65"/>
    <n v="9210.84"/>
    <n v="10324.780000000001"/>
    <n v="10509.96"/>
    <n v="9481.0439999999999"/>
    <n v="10690.74"/>
    <n v="11861.5"/>
    <n v="13330.01"/>
    <s v="NA"/>
    <s v="NA"/>
    <s v="no gas"/>
    <s v="NA"/>
    <s v="NA"/>
    <s v="NA"/>
    <s v="NA"/>
    <s v="NA"/>
    <s v="NA"/>
    <s v="NA"/>
    <s v="NA"/>
    <s v="NA"/>
    <s v="NA"/>
    <s v="NA"/>
    <s v="NA"/>
    <s v="NA"/>
    <s v="NA"/>
    <s v="NA"/>
    <s v="NA"/>
    <s v="NA"/>
    <s v="NA"/>
    <s v="NA"/>
    <s v="NA"/>
    <s v="NA"/>
    <s v="NA"/>
    <s v="NA"/>
    <s v="NA"/>
    <s v="NA"/>
    <s v="NA"/>
  </r>
  <r>
    <x v="594"/>
    <x v="0"/>
    <s v="core"/>
    <x v="7"/>
    <x v="0"/>
    <s v="&lt;20,001"/>
    <s v="urban"/>
    <n v="81"/>
    <n v="111.0321"/>
    <n v="1061689"/>
    <n v="1061689"/>
    <n v="1061689"/>
    <n v="1949"/>
    <n v="2000"/>
    <s v="1981-2003"/>
    <s v="F"/>
    <s v="Funeral Home"/>
    <s v="Crematorium"/>
    <s v="Had crematorium srvice"/>
    <s v="Other"/>
    <s v="Other"/>
    <s v="Other"/>
    <b v="0"/>
    <s v="Assembly / Recreation"/>
    <n v="61"/>
    <s v="Office"/>
    <n v="28"/>
    <s v="Dining"/>
    <n v="11"/>
    <n v="0"/>
    <n v="0"/>
    <n v="0"/>
    <n v="9562"/>
    <n v="9562"/>
    <n v="0"/>
    <x v="0"/>
    <n v="100"/>
    <n v="0"/>
    <n v="0"/>
    <n v="100"/>
    <n v="0"/>
    <n v="0"/>
    <n v="0"/>
    <n v="2"/>
    <n v="0"/>
    <n v="72"/>
    <s v="S"/>
    <n v="0"/>
    <n v="4777"/>
    <n v="262"/>
    <s v="&lt; 6000 HDD"/>
    <n v="100"/>
    <n v="0"/>
    <n v="0"/>
    <s v="No"/>
    <n v="63"/>
    <n v="63"/>
    <n v="63"/>
    <n v="63"/>
    <n v="1"/>
    <n v="1"/>
    <n v="0"/>
    <s v="60-79 Hrs/Wk"/>
    <n v="52"/>
    <b v="1"/>
    <b v="1"/>
    <b v="0"/>
    <b v="0"/>
    <b v="0"/>
    <b v="0"/>
    <b v="0"/>
    <b v="0"/>
    <b v="0"/>
    <s v="NA"/>
    <s v="NA"/>
    <s v="NA"/>
    <s v="NA"/>
    <s v="No"/>
    <s v="NA"/>
    <s v="NA"/>
    <s v="No"/>
    <s v="Yes"/>
    <n v="5"/>
    <n v="90"/>
    <s v="No"/>
    <s v="No"/>
    <s v="NA"/>
    <s v="NA"/>
    <s v="No"/>
    <s v="Yes"/>
    <n v="13"/>
    <n v="100"/>
    <s v="No"/>
    <s v="Yes"/>
    <n v="13"/>
    <n v="100"/>
    <s v="No"/>
    <s v="No"/>
    <s v="NA"/>
    <s v="NA"/>
    <s v="No"/>
    <s v="No"/>
    <s v="NA"/>
    <s v="NA"/>
    <s v="No"/>
    <s v="No"/>
    <s v="NA"/>
    <s v="NA"/>
    <s v="No"/>
    <n v="550"/>
    <n v="192"/>
    <n v="9"/>
    <n v="6678"/>
    <n v="19.5"/>
    <n v="0"/>
    <n v="0"/>
    <n v="0"/>
    <n v="0"/>
    <n v="0"/>
    <n v="100"/>
    <n v="0"/>
    <n v="0"/>
    <n v="0"/>
    <n v="100"/>
    <n v="0"/>
    <n v="0"/>
    <n v="0"/>
    <n v="1302.21"/>
    <n v="46.153849999999998"/>
    <n v="53.846150000000002"/>
    <n v="0"/>
    <s v="P"/>
    <n v="2.6923080000000001"/>
    <s v="10-20 years"/>
    <n v="0"/>
    <n v="100"/>
    <n v="0"/>
    <n v="0"/>
    <n v="46.153849999999998"/>
    <n v="0"/>
    <n v="0"/>
    <n v="53.846150000000002"/>
    <n v="0"/>
    <n v="9562"/>
    <n v="100"/>
    <n v="0"/>
    <n v="0"/>
    <n v="0"/>
    <b v="0"/>
    <n v="0"/>
    <n v="100"/>
    <n v="0"/>
    <n v="0"/>
    <n v="0"/>
    <n v="0.66894699999999996"/>
    <n v="0.66894699999999996"/>
    <s v="NA"/>
    <n v="1.05E-4"/>
    <n v="0.11001900000000001"/>
    <n v="6396.4709999999995"/>
    <s v="NA"/>
    <n v="1"/>
    <n v="1052"/>
    <n v="9.2842459999999996"/>
    <n v="9.1666810000000005"/>
    <s v="Y"/>
    <n v="50"/>
    <n v="0"/>
    <n v="0"/>
    <n v="0"/>
    <n v="29.09864"/>
    <n v="14.56878"/>
    <n v="47.677399999999999"/>
    <n v="0"/>
    <n v="0"/>
    <n v="0"/>
    <n v="47.441049999999997"/>
    <n v="64.954800000000006"/>
    <n v="43.240819999999999"/>
    <n v="0"/>
    <n v="0"/>
    <n v="0"/>
    <n v="0"/>
    <n v="0"/>
    <n v="0"/>
    <n v="0"/>
    <n v="0"/>
    <n v="0"/>
    <n v="23.46031"/>
    <n v="20.476420000000001"/>
    <n v="9.0817750000000004"/>
    <n v="0"/>
    <n v="0"/>
    <n v="0"/>
    <n v="0"/>
    <n v="0"/>
    <n v="0"/>
    <n v="100"/>
    <n v="100"/>
    <n v="100"/>
    <n v="13.237719999999999"/>
    <n v="26.122250000000001"/>
    <n v="13.237719999999999"/>
    <n v="86.762280000000004"/>
    <n v="73.877750000000006"/>
    <n v="86.762280000000004"/>
    <n v="0"/>
    <n v="0"/>
    <n v="0"/>
    <n v="26.619240000000001"/>
    <n v="35.238720000000001"/>
    <n v="26.619240000000001"/>
    <n v="0"/>
    <n v="0"/>
    <n v="0"/>
    <n v="73.380759999999995"/>
    <n v="64.761279999999999"/>
    <n v="73.380759999999995"/>
    <n v="0"/>
    <n v="0"/>
    <n v="0"/>
    <n v="0"/>
    <n v="0"/>
    <n v="0"/>
    <s v="NA"/>
    <s v="NA"/>
    <s v="NA"/>
    <s v="NA"/>
    <s v="NA"/>
    <s v="NA"/>
    <n v="0"/>
    <n v="0"/>
    <n v="0"/>
    <n v="17.266539999999999"/>
    <n v="25.70797"/>
    <n v="17.266539999999999"/>
    <n v="39.918089999999999"/>
    <n v="39.622419999999998"/>
    <n v="39.918089999999999"/>
    <n v="42.815370000000001"/>
    <n v="34.669620000000002"/>
    <n v="42.815370000000001"/>
    <s v="NA"/>
    <s v="NA"/>
    <s v="NA"/>
    <s v="NA"/>
    <s v="NA"/>
    <s v="NA"/>
    <s v="NA"/>
    <s v="NA"/>
    <s v="NA"/>
    <s v="NA"/>
    <s v="NA"/>
    <s v="NA"/>
    <n v="0"/>
    <n v="0"/>
    <n v="0"/>
    <n v="29.09864"/>
    <n v="14.56878"/>
    <n v="47.677399999999999"/>
    <n v="9.2340979999999995"/>
    <n v="15.80649"/>
    <n v="8.4165510000000001"/>
    <n v="17.21536"/>
    <n v="13.26079"/>
    <n v="6.6642760000000001"/>
    <n v="44.451909999999998"/>
    <n v="56.363939999999999"/>
    <n v="37.241770000000002"/>
    <s v="NA"/>
    <s v="NA"/>
    <s v="NA"/>
    <s v="NA"/>
    <s v="NA"/>
    <s v="NA"/>
    <s v="NA"/>
    <s v="NA"/>
    <s v="NA"/>
    <s v="NA"/>
    <s v="NA"/>
    <s v="NA"/>
    <s v="NA"/>
    <s v="NA"/>
    <s v="NA"/>
    <b v="0"/>
    <n v="0"/>
    <b v="0"/>
    <n v="0"/>
    <b v="0"/>
    <n v="0"/>
    <b v="1"/>
    <n v="21.204219999999999"/>
    <b v="1"/>
    <n v="78.795779999999993"/>
    <b v="0"/>
    <n v="0"/>
    <b v="0"/>
    <n v="0"/>
    <b v="0"/>
    <n v="0"/>
    <n v="28.517109999999999"/>
    <n v="55.55556"/>
    <n v="9.2949660000000005"/>
    <n v="71.482889999999998"/>
    <n v="44.44444"/>
    <n v="90.705029999999994"/>
    <n v="0"/>
    <n v="0"/>
    <n v="0"/>
    <n v="0"/>
    <n v="0"/>
    <n v="0"/>
    <n v="0"/>
    <n v="0"/>
    <n v="0"/>
    <n v="0"/>
    <n v="0"/>
    <n v="0"/>
    <n v="0"/>
    <n v="0"/>
    <n v="0"/>
    <n v="0"/>
    <n v="0"/>
    <n v="0"/>
    <n v="0"/>
    <n v="0"/>
    <n v="0"/>
    <n v="71.482889999999998"/>
    <n v="44.44444"/>
    <n v="90.705029999999994"/>
    <n v="0"/>
    <n v="0"/>
    <n v="0"/>
    <n v="28.517109999999999"/>
    <n v="55.55556"/>
    <n v="9.2949660000000005"/>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DX - Air"/>
    <s v="10-19 Years"/>
    <s v="DX - Air"/>
    <s v="10-19 Years"/>
    <s v="NA"/>
    <s v="NA"/>
    <s v="NA"/>
    <s v="NA"/>
    <s v="NA"/>
    <s v="NA"/>
    <s v="NA"/>
    <b v="0"/>
    <b v="0"/>
    <b v="0"/>
    <b v="0"/>
    <b v="1"/>
    <b v="0"/>
    <b v="0"/>
    <b v="0"/>
    <b v="0"/>
    <b v="1"/>
    <b v="1"/>
    <n v="82.052790000000002"/>
    <s v="NA"/>
    <s v="NA"/>
    <n v="100"/>
    <n v="0"/>
    <n v="0"/>
    <n v="0"/>
    <n v="0"/>
    <n v="0"/>
    <n v="100"/>
    <n v="0"/>
    <s v="NA"/>
    <s v="NA"/>
    <s v="NA"/>
    <s v="NA"/>
    <s v="NA"/>
    <s v="NA"/>
    <s v="NA"/>
    <s v="NA"/>
    <s v="NA"/>
    <b v="0"/>
    <n v="0"/>
    <s v="NA"/>
    <s v="NA"/>
    <b v="1"/>
    <n v="25"/>
    <s v="NA"/>
    <b v="0"/>
    <n v="0"/>
    <s v="NA"/>
    <s v="NA"/>
    <n v="0"/>
    <n v="0"/>
    <n v="0"/>
    <n v="0"/>
    <n v="0"/>
    <n v="0"/>
    <n v="0"/>
    <b v="0"/>
    <b v="0"/>
    <b v="0"/>
    <b v="0"/>
    <b v="0"/>
    <b v="0"/>
    <n v="0"/>
    <s v="NA"/>
    <s v="NA"/>
    <s v="NA"/>
    <s v="NA"/>
    <s v="NA"/>
    <s v="NA"/>
    <s v="NA"/>
    <s v="NA"/>
    <s v="NA"/>
    <s v="NA"/>
    <s v="NA"/>
    <s v="NA"/>
    <s v="NA"/>
    <s v="NA"/>
    <s v="NA"/>
    <n v="0"/>
    <n v="0"/>
    <n v="0"/>
    <x v="1"/>
    <s v="NA"/>
    <s v="NA"/>
    <n v="0"/>
    <n v="0"/>
    <n v="0"/>
    <s v="NA"/>
    <s v="NA"/>
    <s v="NA"/>
    <s v="NA"/>
    <s v="NA"/>
    <s v="NA"/>
    <n v="0"/>
    <n v="9"/>
    <n v="0"/>
    <n v="0"/>
    <n v="2"/>
    <n v="0"/>
    <n v="0"/>
    <n v="0"/>
    <n v="0"/>
    <n v="0"/>
    <n v="9.3608709999999995"/>
    <n v="9.1547409999999996"/>
    <s v="actual"/>
    <n v="89508.65"/>
    <n v="87537.63"/>
    <n v="8076.2380000000003"/>
    <n v="6846.8969999999999"/>
    <n v="6948.9660000000003"/>
    <n v="6800.1719999999996"/>
    <n v="7063"/>
    <n v="7587"/>
    <n v="8263.6669999999995"/>
    <n v="8200"/>
    <n v="7537.4620000000004"/>
    <n v="7310.0780000000004"/>
    <n v="6941.7929999999997"/>
    <n v="7933.3720000000003"/>
    <n v="7744.5379999999996"/>
    <n v="6854.9489999999996"/>
    <n v="7396.3329999999996"/>
    <n v="6984.8140000000003"/>
    <n v="7024.3789999999999"/>
    <n v="6838.3559999999998"/>
    <n v="7741.0209999999997"/>
    <n v="7856.018"/>
    <n v="7037.5789999999997"/>
    <n v="7067.9219999999996"/>
    <n v="7235.8459999999995"/>
    <n v="7755.875"/>
    <n v="2.635383"/>
    <n v="2.7721480000000001"/>
    <s v="actual"/>
    <n v="25199.53"/>
    <n v="26507.279999999999"/>
    <n v="1498"/>
    <n v="2338.5010000000002"/>
    <n v="2716.1120000000001"/>
    <n v="2205.6759999999999"/>
    <n v="2608.5169999999998"/>
    <n v="2522.4490000000001"/>
    <n v="1746.6969999999999"/>
    <n v="1612.0319999999999"/>
    <n v="2248.1379999999999"/>
    <n v="2206.701"/>
    <n v="1981.1659999999999"/>
    <n v="1515.5440000000001"/>
    <n v="2251.3029999999999"/>
    <n v="2033.4349999999999"/>
    <n v="2251.3029999999999"/>
    <n v="2178.681"/>
    <n v="2251.3029999999999"/>
    <n v="2178.681"/>
    <n v="2251.3029999999999"/>
    <n v="2251.3029999999999"/>
    <n v="2178.681"/>
    <n v="2251.3029999999999"/>
    <n v="2178.681"/>
    <n v="2251.3029999999999"/>
  </r>
  <r>
    <x v="595"/>
    <x v="2"/>
    <s v="core"/>
    <x v="4"/>
    <x v="0"/>
    <s v="20,001-100,000"/>
    <s v="urban"/>
    <n v="70"/>
    <n v="100.9871"/>
    <n v="2171223"/>
    <n v="2171223"/>
    <n v="2171223"/>
    <n v="2003"/>
    <n v="2003"/>
    <s v="1981-2003"/>
    <s v="F"/>
    <m/>
    <s v="Religious Assembly"/>
    <m/>
    <s v="Other"/>
    <s v="Religious Worship"/>
    <s v="Other"/>
    <b v="0"/>
    <s v="Assembly / Recreation"/>
    <n v="62"/>
    <s v="Office"/>
    <n v="8"/>
    <s v="NA"/>
    <n v="0"/>
    <n v="30"/>
    <n v="0"/>
    <n v="0"/>
    <n v="21500"/>
    <n v="21500"/>
    <n v="0"/>
    <x v="1"/>
    <n v="100"/>
    <n v="0"/>
    <n v="100"/>
    <n v="100"/>
    <n v="100"/>
    <n v="0"/>
    <n v="0"/>
    <n v="1"/>
    <n v="1"/>
    <n v="207"/>
    <s v="S"/>
    <n v="0"/>
    <n v="5195"/>
    <n v="143"/>
    <s v="&lt; 6000 HDD"/>
    <n v="100"/>
    <n v="0"/>
    <n v="0"/>
    <s v="Yes"/>
    <n v="21.05"/>
    <n v="21.05"/>
    <n v="21.05"/>
    <n v="21.05"/>
    <n v="0"/>
    <n v="0.92"/>
    <n v="0"/>
    <s v="&lt; 40 Hrs/Wk"/>
    <n v="51.92"/>
    <b v="1"/>
    <b v="1"/>
    <b v="0"/>
    <b v="0"/>
    <b v="0"/>
    <b v="0"/>
    <b v="0"/>
    <b v="0"/>
    <b v="0"/>
    <s v="NA"/>
    <s v="NA"/>
    <s v="NA"/>
    <s v="NA"/>
    <s v="No"/>
    <s v="NA"/>
    <s v="NA"/>
    <s v="No"/>
    <s v="No"/>
    <s v="NA"/>
    <s v="NA"/>
    <s v="No"/>
    <s v="No"/>
    <s v="NA"/>
    <s v="NA"/>
    <s v="No"/>
    <s v="No"/>
    <s v="NA"/>
    <s v="NA"/>
    <s v="No"/>
    <s v="No"/>
    <s v="NA"/>
    <s v="NA"/>
    <s v="No"/>
    <s v="No"/>
    <s v="NA"/>
    <s v="NA"/>
    <s v="No"/>
    <s v="No"/>
    <s v="NA"/>
    <s v="NA"/>
    <s v="No"/>
    <s v="No"/>
    <s v="NA"/>
    <s v="NA"/>
    <s v="No"/>
    <n v="424"/>
    <n v="424"/>
    <n v="10"/>
    <n v="4240"/>
    <n v="20"/>
    <n v="0"/>
    <n v="0"/>
    <n v="0"/>
    <n v="100"/>
    <n v="0"/>
    <n v="0"/>
    <n v="0"/>
    <n v="0"/>
    <n v="0"/>
    <n v="100"/>
    <n v="0"/>
    <n v="0"/>
    <n v="0"/>
    <n v="848"/>
    <n v="0"/>
    <n v="100"/>
    <n v="0"/>
    <s v="P"/>
    <n v="0"/>
    <s v="Age of Building"/>
    <n v="100"/>
    <n v="0"/>
    <n v="0"/>
    <n v="0"/>
    <n v="100"/>
    <n v="0"/>
    <n v="0"/>
    <n v="0"/>
    <n v="0"/>
    <n v="25741.79"/>
    <n v="0"/>
    <n v="100"/>
    <n v="0"/>
    <n v="0"/>
    <b v="0"/>
    <n v="0"/>
    <n v="100"/>
    <n v="0"/>
    <n v="0"/>
    <n v="0"/>
    <n v="1.072864"/>
    <n v="1.072864"/>
    <s v="NA"/>
    <n v="0"/>
    <n v="0.19209300000000001"/>
    <n v="23066.58"/>
    <s v="NA"/>
    <n v="0"/>
    <n v="4130"/>
    <n v="15.59122"/>
    <n v="26.663309999999999"/>
    <s v="Y"/>
    <n v="70"/>
    <n v="0"/>
    <n v="0"/>
    <n v="0"/>
    <n v="37.912520000000001"/>
    <n v="48.412100000000002"/>
    <n v="57.594029999999997"/>
    <n v="0"/>
    <n v="0"/>
    <n v="0"/>
    <n v="2.4122539999999999"/>
    <n v="6.2199939999999998"/>
    <n v="2.0385330000000002"/>
    <n v="0"/>
    <n v="0"/>
    <n v="0"/>
    <n v="18.249230000000001"/>
    <n v="9.3299909999999997"/>
    <n v="25.499020000000002"/>
    <n v="0"/>
    <n v="0"/>
    <n v="0"/>
    <n v="41.426000000000002"/>
    <n v="36.03792"/>
    <n v="14.86842"/>
    <n v="0"/>
    <n v="0"/>
    <n v="0"/>
    <n v="0"/>
    <n v="0"/>
    <n v="0"/>
    <n v="100"/>
    <n v="100"/>
    <n v="100"/>
    <n v="0"/>
    <n v="0"/>
    <n v="0"/>
    <n v="100"/>
    <n v="100"/>
    <n v="100"/>
    <n v="56.964570000000002"/>
    <n v="51.778750000000002"/>
    <n v="56.964570000000002"/>
    <n v="43.035429999999998"/>
    <n v="48.221249999999998"/>
    <n v="43.035429999999998"/>
    <n v="0"/>
    <n v="0"/>
    <n v="0"/>
    <n v="0"/>
    <n v="0"/>
    <n v="0"/>
    <n v="0"/>
    <n v="0"/>
    <n v="0"/>
    <n v="0"/>
    <n v="0"/>
    <n v="0"/>
    <n v="0"/>
    <n v="0"/>
    <n v="0"/>
    <n v="100"/>
    <n v="100"/>
    <n v="100"/>
    <n v="0"/>
    <n v="0"/>
    <n v="0"/>
    <n v="0"/>
    <n v="0"/>
    <n v="0"/>
    <n v="100"/>
    <n v="100"/>
    <n v="100"/>
    <n v="0"/>
    <n v="0"/>
    <n v="0"/>
    <s v="NA"/>
    <s v="NA"/>
    <s v="NA"/>
    <s v="NA"/>
    <s v="NA"/>
    <s v="NA"/>
    <s v="NA"/>
    <s v="NA"/>
    <s v="NA"/>
    <s v="NA"/>
    <s v="NA"/>
    <s v="NA"/>
    <n v="18.249230000000001"/>
    <n v="9.3299909999999997"/>
    <n v="25.499020000000002"/>
    <n v="37.912520000000001"/>
    <n v="48.412100000000002"/>
    <n v="57.594029999999997"/>
    <n v="23.598140000000001"/>
    <n v="18.659980000000001"/>
    <n v="8.4697329999999997"/>
    <n v="0"/>
    <n v="0"/>
    <n v="0"/>
    <n v="20.240110000000001"/>
    <n v="23.597930000000002"/>
    <n v="8.4372220000000002"/>
    <n v="0"/>
    <n v="0"/>
    <n v="0"/>
    <n v="0"/>
    <n v="0"/>
    <n v="0"/>
    <n v="0"/>
    <n v="0"/>
    <n v="0"/>
    <n v="100"/>
    <n v="100"/>
    <n v="100"/>
    <n v="0"/>
    <n v="0"/>
    <n v="0"/>
    <b v="0"/>
    <n v="0"/>
    <b v="0"/>
    <n v="0"/>
    <b v="0"/>
    <n v="0"/>
    <b v="1"/>
    <n v="2.8655819999999999"/>
    <b v="1"/>
    <n v="46.372190000000003"/>
    <b v="0"/>
    <n v="0"/>
    <b v="0"/>
    <n v="0"/>
    <b v="1"/>
    <n v="50.762219999999999"/>
    <n v="50"/>
    <n v="50"/>
    <n v="50"/>
    <n v="0"/>
    <n v="0"/>
    <n v="0"/>
    <n v="0"/>
    <n v="0"/>
    <n v="0"/>
    <n v="50"/>
    <n v="50"/>
    <n v="5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2.8021739999999999"/>
    <n v="97.197829999999996"/>
    <s v="Furnace"/>
    <s v="Natural Gas"/>
    <s v="None"/>
    <s v="10-19 Years"/>
    <s v="Furnace"/>
    <s v="Natural Gas"/>
    <s v="None"/>
    <s v="10-19 Years"/>
    <s v="NA"/>
    <s v="NA"/>
    <s v="NA"/>
    <s v="NA"/>
    <s v="NA"/>
    <s v="NA"/>
    <s v="NA"/>
    <s v="NA"/>
    <s v="DX - Air"/>
    <s v="10-19 Years"/>
    <s v="DX - Air"/>
    <s v="10-19 Years"/>
    <s v="NA"/>
    <s v="NA"/>
    <s v="NA"/>
    <s v="NA"/>
    <s v="NA"/>
    <s v="NA"/>
    <s v="NA"/>
    <b v="0"/>
    <b v="0"/>
    <b v="0"/>
    <b v="0"/>
    <b v="0"/>
    <b v="1"/>
    <b v="0"/>
    <b v="1"/>
    <b v="0"/>
    <b v="1"/>
    <b v="1"/>
    <n v="228"/>
    <n v="10"/>
    <n v="10"/>
    <n v="100"/>
    <n v="0"/>
    <n v="0"/>
    <n v="0"/>
    <n v="0"/>
    <n v="0"/>
    <n v="100"/>
    <n v="0"/>
    <s v="NA"/>
    <s v="NA"/>
    <s v="NA"/>
    <s v="NA"/>
    <s v="NA"/>
    <s v="NA"/>
    <s v="NA"/>
    <s v="NA"/>
    <s v="NA"/>
    <s v="NA"/>
    <s v="NA"/>
    <s v="NA"/>
    <s v="NA"/>
    <s v="NA"/>
    <s v="NA"/>
    <s v="NA"/>
    <s v="NA"/>
    <s v="NA"/>
    <s v="NA"/>
    <s v="NA"/>
    <n v="0"/>
    <n v="0"/>
    <n v="0"/>
    <n v="1"/>
    <n v="2"/>
    <n v="1"/>
    <n v="3"/>
    <b v="0"/>
    <b v="0"/>
    <b v="0"/>
    <b v="0"/>
    <b v="1"/>
    <b v="0"/>
    <n v="531"/>
    <s v="N"/>
    <s v="N"/>
    <s v="N"/>
    <s v="N"/>
    <s v="N"/>
    <s v="E"/>
    <s v="E"/>
    <s v="NA"/>
    <s v="NA"/>
    <s v="NA"/>
    <s v="NA"/>
    <s v="NA"/>
    <s v="NA"/>
    <s v="NA"/>
    <s v="NA"/>
    <n v="0"/>
    <n v="0"/>
    <n v="0"/>
    <x v="1"/>
    <s v="NA"/>
    <s v="NA"/>
    <n v="0"/>
    <n v="0"/>
    <n v="0"/>
    <s v="NA"/>
    <s v="NA"/>
    <s v="NA"/>
    <s v="NA"/>
    <s v="NA"/>
    <s v="NA"/>
    <n v="0"/>
    <n v="0"/>
    <n v="0"/>
    <n v="0"/>
    <n v="0"/>
    <n v="4"/>
    <n v="0"/>
    <n v="0"/>
    <n v="0"/>
    <n v="0"/>
    <n v="8.8583719999999992"/>
    <n v="10.047000000000001"/>
    <s v="actual"/>
    <n v="190455"/>
    <n v="216010.6"/>
    <n v="16407"/>
    <n v="15078"/>
    <n v="15367.24"/>
    <n v="13462.07"/>
    <n v="13618.02"/>
    <n v="15402.67"/>
    <n v="15569.66"/>
    <n v="14347.68"/>
    <n v="15256.86"/>
    <n v="16065.81"/>
    <n v="18958.79"/>
    <n v="20921.21"/>
    <n v="18678.169999999998"/>
    <n v="15949.8"/>
    <n v="16587.939999999999"/>
    <n v="14635.16"/>
    <n v="13581.94"/>
    <n v="14132.42"/>
    <n v="28120.23"/>
    <n v="27927.29"/>
    <n v="16582.09"/>
    <n v="14529.87"/>
    <n v="16564.599999999999"/>
    <n v="18721.05"/>
    <n v="0.25294899999999998"/>
    <n v="0.33281100000000002"/>
    <s v="actual"/>
    <n v="5438.402"/>
    <n v="7155.43"/>
    <n v="1039.2860000000001"/>
    <n v="839.15719999999999"/>
    <n v="632.09519999999998"/>
    <n v="371.5908"/>
    <n v="185.8168"/>
    <n v="67.163399999999996"/>
    <n v="44.248139999999999"/>
    <n v="42.791359999999997"/>
    <n v="92.039730000000006"/>
    <n v="367.72590000000002"/>
    <n v="840.78399999999999"/>
    <n v="915.70309999999995"/>
    <n v="1111.5360000000001"/>
    <n v="885.64800000000002"/>
    <n v="842.94960000000003"/>
    <n v="633.58960000000002"/>
    <n v="418.7201"/>
    <n v="227.26580000000001"/>
    <n v="122.58580000000001"/>
    <n v="97.793170000000003"/>
    <n v="238.28479999999999"/>
    <n v="578.49480000000005"/>
    <n v="881.51589999999999"/>
    <n v="1117.046"/>
  </r>
  <r>
    <x v="596"/>
    <x v="2"/>
    <s v="core"/>
    <x v="8"/>
    <x v="1"/>
    <s v="&lt;20,001"/>
    <s v="urban"/>
    <n v="4"/>
    <n v="334.46519999999998"/>
    <n v="1259930"/>
    <n v="1259930"/>
    <n v="188989.5"/>
    <n v="2004"/>
    <n v="2004"/>
    <s v="2004-2013"/>
    <s v="F"/>
    <m/>
    <s v="Other Specialty Merchandise"/>
    <s v="Truck and Trailer Sales Yard"/>
    <s v="Dry Goods Retail"/>
    <s v="Mercantile - Retail"/>
    <s v="Small Box"/>
    <b v="0"/>
    <s v="Sales"/>
    <n v="70"/>
    <s v="Office"/>
    <n v="15"/>
    <s v="Storage - Low Bay"/>
    <n v="15"/>
    <n v="0"/>
    <n v="0"/>
    <n v="0"/>
    <n v="3767"/>
    <n v="3767"/>
    <n v="0"/>
    <x v="4"/>
    <n v="100"/>
    <n v="15"/>
    <n v="0"/>
    <n v="15"/>
    <n v="100"/>
    <n v="0"/>
    <n v="0"/>
    <n v="2"/>
    <n v="0"/>
    <n v="5"/>
    <s v="S"/>
    <n v="0"/>
    <n v="6540"/>
    <n v="426"/>
    <s v="6000-8000 HDD"/>
    <n v="100"/>
    <n v="0"/>
    <n v="0"/>
    <s v="Yes"/>
    <n v="49"/>
    <n v="61"/>
    <n v="81.692310000000006"/>
    <n v="61"/>
    <n v="1"/>
    <n v="0"/>
    <n v="0"/>
    <s v="40-49 Hrs/Wk"/>
    <n v="52"/>
    <b v="1"/>
    <b v="1"/>
    <b v="1"/>
    <b v="0"/>
    <b v="0"/>
    <b v="0"/>
    <b v="0"/>
    <b v="0"/>
    <b v="0"/>
    <b v="1"/>
    <b v="0"/>
    <b v="0"/>
    <n v="5"/>
    <s v="No"/>
    <s v="NA"/>
    <s v="NA"/>
    <s v="Yes"/>
    <s v="No"/>
    <s v="NA"/>
    <s v="NA"/>
    <s v="Yes"/>
    <s v="No"/>
    <s v="NA"/>
    <s v="NA"/>
    <s v="Unknown"/>
    <s v="No"/>
    <s v="NA"/>
    <s v="NA"/>
    <s v="No"/>
    <s v="No"/>
    <s v="NA"/>
    <s v="NA"/>
    <s v="No"/>
    <s v="No"/>
    <s v="NA"/>
    <s v="NA"/>
    <s v="No"/>
    <s v="No"/>
    <s v="NA"/>
    <s v="NA"/>
    <s v="No"/>
    <s v="No"/>
    <s v="NA"/>
    <s v="NA"/>
    <s v="No"/>
    <n v="240"/>
    <n v="240"/>
    <n v="8"/>
    <n v="3840"/>
    <n v="4"/>
    <n v="0"/>
    <n v="0"/>
    <n v="0"/>
    <n v="100"/>
    <n v="0"/>
    <n v="0"/>
    <n v="0"/>
    <n v="0"/>
    <n v="100"/>
    <n v="0"/>
    <n v="0"/>
    <n v="0"/>
    <n v="0"/>
    <n v="153.6"/>
    <n v="0"/>
    <n v="100"/>
    <n v="0"/>
    <s v="P"/>
    <n v="25"/>
    <s v="Age of Building"/>
    <n v="100"/>
    <n v="0"/>
    <n v="0"/>
    <n v="0"/>
    <n v="0"/>
    <n v="0"/>
    <n v="0"/>
    <n v="100"/>
    <n v="0"/>
    <n v="3200"/>
    <n v="0"/>
    <n v="100"/>
    <n v="0"/>
    <n v="0"/>
    <b v="0"/>
    <n v="0"/>
    <n v="100"/>
    <n v="0"/>
    <n v="0"/>
    <n v="0"/>
    <n v="1.522913"/>
    <n v="1.522913"/>
    <s v="NA"/>
    <n v="0"/>
    <n v="0.121582"/>
    <n v="5736.8149999999996"/>
    <s v="NA"/>
    <n v="0"/>
    <n v="458"/>
    <n v="15.636749999999999"/>
    <n v="18.435120000000001"/>
    <s v="Y"/>
    <n v="20"/>
    <n v="0"/>
    <n v="0"/>
    <n v="0"/>
    <n v="0"/>
    <n v="0"/>
    <n v="0"/>
    <n v="20.046510000000001"/>
    <n v="54.423319999999997"/>
    <n v="21.420380000000002"/>
    <n v="0"/>
    <n v="0"/>
    <n v="0"/>
    <n v="0"/>
    <n v="0"/>
    <n v="0"/>
    <n v="79.953490000000002"/>
    <n v="45.576680000000003"/>
    <n v="78.579620000000006"/>
    <n v="0"/>
    <n v="0"/>
    <n v="0"/>
    <n v="0"/>
    <n v="0"/>
    <n v="0"/>
    <n v="0"/>
    <n v="0"/>
    <n v="0"/>
    <s v="NA"/>
    <s v="NA"/>
    <s v="NA"/>
    <s v="NA"/>
    <s v="NA"/>
    <s v="NA"/>
    <s v="NA"/>
    <s v="NA"/>
    <s v="NA"/>
    <s v="NA"/>
    <s v="NA"/>
    <s v="NA"/>
    <s v="NA"/>
    <s v="NA"/>
    <s v="NA"/>
    <s v="NA"/>
    <s v="NA"/>
    <s v="NA"/>
    <s v="NA"/>
    <s v="NA"/>
    <s v="NA"/>
    <s v="NA"/>
    <s v="NA"/>
    <s v="NA"/>
    <s v="NA"/>
    <s v="NA"/>
    <s v="NA"/>
    <s v="NA"/>
    <s v="NA"/>
    <s v="NA"/>
    <n v="0"/>
    <n v="0"/>
    <n v="0"/>
    <n v="100"/>
    <n v="100"/>
    <n v="100"/>
    <s v="NA"/>
    <s v="NA"/>
    <s v="NA"/>
    <s v="NA"/>
    <s v="NA"/>
    <s v="NA"/>
    <s v="NA"/>
    <s v="NA"/>
    <s v="NA"/>
    <s v="NA"/>
    <s v="NA"/>
    <s v="NA"/>
    <n v="0"/>
    <n v="0"/>
    <n v="0"/>
    <n v="100"/>
    <n v="100"/>
    <n v="100"/>
    <n v="0"/>
    <n v="0"/>
    <n v="0"/>
    <n v="0"/>
    <n v="0"/>
    <n v="0"/>
    <n v="79.953490000000002"/>
    <n v="45.576680000000003"/>
    <n v="78.579620000000006"/>
    <n v="20.046510000000001"/>
    <n v="54.423319999999997"/>
    <n v="21.420380000000002"/>
    <n v="0"/>
    <n v="0"/>
    <n v="0"/>
    <n v="0"/>
    <n v="0"/>
    <n v="0"/>
    <n v="0"/>
    <n v="0"/>
    <n v="0"/>
    <n v="0"/>
    <n v="0"/>
    <n v="0"/>
    <n v="0"/>
    <n v="0"/>
    <n v="0"/>
    <n v="0"/>
    <n v="0"/>
    <n v="0"/>
    <n v="100"/>
    <n v="100"/>
    <n v="10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7.5"/>
    <n v="92.5"/>
    <s v="Boiler"/>
    <s v="Natural Gas"/>
    <s v="Natural Gas"/>
    <s v="5-9 Years"/>
    <s v="Electric Resistance"/>
    <s v="Electricity"/>
    <s v="None"/>
    <s v="5-9 Years"/>
    <n v="1"/>
    <s v="Natural Gas"/>
    <n v="145"/>
    <n v="7"/>
    <n v="7"/>
    <s v="SH"/>
    <s v="NA"/>
    <s v="N"/>
    <s v="DX - Air"/>
    <s v="5-9 Years"/>
    <s v="None"/>
    <s v="NA"/>
    <s v="NA"/>
    <s v="NA"/>
    <s v="NA"/>
    <s v="NA"/>
    <s v="NA"/>
    <s v="NA"/>
    <s v="NA"/>
    <b v="0"/>
    <b v="0"/>
    <b v="0"/>
    <b v="0"/>
    <b v="0"/>
    <b v="1"/>
    <b v="0"/>
    <b v="0"/>
    <b v="0"/>
    <b v="1"/>
    <b v="1"/>
    <n v="16.79646"/>
    <n v="9"/>
    <n v="9"/>
    <n v="100"/>
    <n v="0"/>
    <n v="0"/>
    <n v="0"/>
    <n v="0"/>
    <n v="100"/>
    <n v="0"/>
    <n v="0"/>
    <s v="NA"/>
    <s v="NA"/>
    <s v="NA"/>
    <s v="NA"/>
    <s v="NA"/>
    <s v="NA"/>
    <s v="NA"/>
    <s v="NA"/>
    <s v="NA"/>
    <s v="NA"/>
    <s v="NA"/>
    <s v="NA"/>
    <s v="NA"/>
    <s v="NA"/>
    <s v="NA"/>
    <s v="NA"/>
    <s v="NA"/>
    <s v="NA"/>
    <s v="NA"/>
    <s v="NA"/>
    <n v="1"/>
    <n v="0"/>
    <n v="0"/>
    <n v="0"/>
    <n v="0"/>
    <n v="0"/>
    <n v="0"/>
    <b v="0"/>
    <b v="0"/>
    <b v="0"/>
    <b v="0"/>
    <b v="0"/>
    <b v="0"/>
    <n v="0"/>
    <s v="NA"/>
    <s v="NA"/>
    <s v="NA"/>
    <s v="NA"/>
    <s v="NA"/>
    <s v="NA"/>
    <s v="NA"/>
    <n v="0"/>
    <n v="0"/>
    <n v="0"/>
    <s v="NA"/>
    <s v="NA"/>
    <s v="NA"/>
    <s v="NA"/>
    <s v="NA"/>
    <n v="0"/>
    <n v="0"/>
    <n v="0"/>
    <x v="1"/>
    <s v="NA"/>
    <s v="NA"/>
    <n v="0"/>
    <n v="0"/>
    <n v="0"/>
    <s v="NA"/>
    <s v="NA"/>
    <s v="NA"/>
    <s v="NA"/>
    <s v="NA"/>
    <s v="NA"/>
    <n v="0"/>
    <n v="3"/>
    <n v="1"/>
    <n v="1"/>
    <n v="1"/>
    <n v="0"/>
    <n v="0"/>
    <n v="0"/>
    <n v="0"/>
    <n v="5"/>
    <n v="5.8133720000000002"/>
    <n v="6.0348040000000003"/>
    <s v="actual"/>
    <n v="21898.97"/>
    <n v="22733.11"/>
    <n v="2291.5990000000002"/>
    <n v="1991.7239999999999"/>
    <n v="2175.0859999999998"/>
    <n v="1911.8330000000001"/>
    <n v="1529.152"/>
    <n v="1367.644"/>
    <n v="1331.4570000000001"/>
    <n v="1315.271"/>
    <n v="1624.4159999999999"/>
    <n v="1992.038"/>
    <n v="2101.5990000000002"/>
    <n v="2267.1550000000002"/>
    <n v="2379.9850000000001"/>
    <n v="2048.7710000000002"/>
    <n v="2111.788"/>
    <n v="1879.6869999999999"/>
    <n v="1751.35"/>
    <n v="1562.6569999999999"/>
    <n v="1535.8620000000001"/>
    <n v="1531.9870000000001"/>
    <n v="1599.8630000000001"/>
    <n v="1886.999"/>
    <n v="2109.9029999999998"/>
    <n v="2334.252"/>
    <n v="0.33554299999999998"/>
    <n v="0.43399199999999999"/>
    <s v="actual"/>
    <n v="1263.99"/>
    <n v="1634.848"/>
    <n v="248.7722"/>
    <n v="181.65520000000001"/>
    <n v="133.47409999999999"/>
    <n v="74.25"/>
    <n v="45.969700000000003"/>
    <n v="21.417400000000001"/>
    <n v="4.6129030000000002"/>
    <n v="0"/>
    <n v="3.6363639999999999"/>
    <n v="65.087770000000006"/>
    <n v="204.97280000000001"/>
    <n v="280.14170000000001"/>
    <n v="283.72359999999998"/>
    <n v="223.72919999999999"/>
    <n v="197.23169999999999"/>
    <n v="137.9872"/>
    <n v="80.99248"/>
    <n v="35.746679999999998"/>
    <n v="11.49893"/>
    <n v="10.24905"/>
    <n v="47.745570000000001"/>
    <n v="124.7384"/>
    <n v="212.2303"/>
    <n v="268.97500000000002"/>
  </r>
  <r>
    <x v="597"/>
    <x v="3"/>
    <s v="core"/>
    <x v="1"/>
    <x v="0"/>
    <s v="&lt;50,001"/>
    <s v="rural"/>
    <n v="63"/>
    <n v="87.243549999999999"/>
    <n v="171171.8"/>
    <n v="171171.8"/>
    <n v="171171.8"/>
    <n v="1955"/>
    <n v="1955"/>
    <s v="Pre-1980"/>
    <s v="F"/>
    <m/>
    <s v="Pre-school"/>
    <m/>
    <s v="School"/>
    <s v="Education"/>
    <s v="K-12"/>
    <b v="0"/>
    <s v="Classroom"/>
    <n v="46"/>
    <s v="Kitchen"/>
    <n v="15"/>
    <s v="NA"/>
    <n v="0"/>
    <n v="39"/>
    <n v="0"/>
    <n v="0"/>
    <n v="1962"/>
    <n v="1962"/>
    <n v="0"/>
    <x v="4"/>
    <n v="100"/>
    <n v="0"/>
    <n v="100"/>
    <n v="100"/>
    <n v="100"/>
    <n v="0"/>
    <n v="0"/>
    <n v="1"/>
    <n v="0"/>
    <n v="0"/>
    <s v="S"/>
    <n v="0"/>
    <n v="7562"/>
    <n v="298"/>
    <s v="6000-8000 HDD"/>
    <n v="0"/>
    <n v="100"/>
    <n v="1"/>
    <s v="Yes"/>
    <n v="50"/>
    <n v="55"/>
    <n v="120"/>
    <n v="5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191"/>
    <n v="191"/>
    <s v="NA"/>
    <n v="963.32460000000003"/>
    <n v="19.403169999999999"/>
    <n v="0"/>
    <n v="0"/>
    <n v="0"/>
    <n v="100"/>
    <n v="0"/>
    <n v="0"/>
    <n v="0"/>
    <n v="0"/>
    <n v="0"/>
    <n v="100"/>
    <n v="0"/>
    <n v="0"/>
    <n v="0"/>
    <n v="186.91550000000001"/>
    <n v="0"/>
    <n v="100"/>
    <n v="0"/>
    <s v="P"/>
    <n v="20"/>
    <s v="Age of Building"/>
    <n v="100"/>
    <n v="0"/>
    <n v="0"/>
    <n v="0"/>
    <n v="0"/>
    <n v="0"/>
    <n v="0"/>
    <n v="100"/>
    <n v="0"/>
    <n v="2109.02"/>
    <n v="0"/>
    <n v="0"/>
    <n v="100"/>
    <n v="0"/>
    <b v="0"/>
    <n v="0"/>
    <n v="0"/>
    <n v="0"/>
    <n v="100"/>
    <n v="0"/>
    <n v="0.64862299999999995"/>
    <n v="0.64862299999999995"/>
    <s v="NA"/>
    <n v="0"/>
    <n v="3.8736E-2"/>
    <n v="1272.5989999999999"/>
    <s v="NA"/>
    <n v="0"/>
    <n v="76"/>
    <n v="7.8622319999999997"/>
    <n v="8"/>
    <s v="Y"/>
    <n v="5"/>
    <n v="0"/>
    <n v="0"/>
    <n v="0"/>
    <n v="0"/>
    <n v="0"/>
    <n v="0"/>
    <n v="50.872190000000003"/>
    <n v="34.815339999999999"/>
    <n v="69.733969999999999"/>
    <n v="32.724040000000002"/>
    <n v="47.72099"/>
    <n v="24.95346"/>
    <n v="0"/>
    <n v="0"/>
    <n v="0"/>
    <n v="0"/>
    <n v="0"/>
    <n v="0"/>
    <n v="0"/>
    <n v="0"/>
    <n v="0"/>
    <n v="16.403770000000002"/>
    <n v="17.463660000000001"/>
    <n v="5.3125689999999999"/>
    <n v="0"/>
    <n v="0"/>
    <n v="0"/>
    <s v="NA"/>
    <s v="NA"/>
    <s v="NA"/>
    <s v="NA"/>
    <s v="NA"/>
    <s v="NA"/>
    <n v="100"/>
    <n v="100"/>
    <n v="100"/>
    <n v="0"/>
    <n v="0"/>
    <n v="0"/>
    <n v="58.007069999999999"/>
    <n v="50.322719999999997"/>
    <n v="58.007069999999999"/>
    <n v="41.992930000000001"/>
    <n v="49.677280000000003"/>
    <n v="41.992930000000001"/>
    <n v="0"/>
    <n v="0"/>
    <n v="0"/>
    <n v="0"/>
    <n v="0"/>
    <n v="0"/>
    <n v="0"/>
    <n v="0"/>
    <n v="0"/>
    <n v="0"/>
    <n v="0"/>
    <n v="0"/>
    <s v="NA"/>
    <s v="NA"/>
    <s v="NA"/>
    <s v="NA"/>
    <s v="NA"/>
    <s v="NA"/>
    <s v="NA"/>
    <s v="NA"/>
    <s v="NA"/>
    <s v="NA"/>
    <s v="NA"/>
    <s v="NA"/>
    <s v="NA"/>
    <s v="NA"/>
    <s v="NA"/>
    <s v="NA"/>
    <s v="NA"/>
    <s v="NA"/>
    <n v="0"/>
    <n v="0"/>
    <n v="0"/>
    <n v="77.838819999999998"/>
    <n v="87.538619999999995"/>
    <n v="77.838819999999998"/>
    <n v="0"/>
    <n v="0"/>
    <n v="0"/>
    <n v="22.161180000000002"/>
    <n v="12.46138"/>
    <n v="22.161180000000002"/>
    <n v="0"/>
    <n v="0"/>
    <n v="0"/>
    <n v="50.872190000000003"/>
    <n v="34.815339999999999"/>
    <n v="69.733969999999999"/>
    <n v="0"/>
    <n v="0"/>
    <n v="0"/>
    <n v="0"/>
    <n v="0"/>
    <n v="0"/>
    <n v="49.127809999999997"/>
    <n v="65.184659999999994"/>
    <n v="30.26603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45.882350000000002"/>
    <n v="54.117649999999998"/>
    <s v="Furnace"/>
    <s v="Natural Gas"/>
    <s v="None"/>
    <s v="10-19 Years"/>
    <s v="Electric Resistance"/>
    <s v="Electricity"/>
    <s v="None"/>
    <s v="10-19 Years"/>
    <s v="NA"/>
    <s v="NA"/>
    <s v="NA"/>
    <s v="NA"/>
    <s v="NA"/>
    <s v="NA"/>
    <s v="NA"/>
    <s v="NA"/>
    <s v="DX - Air"/>
    <s v="10-19 Years"/>
    <s v="None"/>
    <s v="NA"/>
    <s v="NA"/>
    <s v="NA"/>
    <s v="NA"/>
    <s v="NA"/>
    <s v="NA"/>
    <s v="NA"/>
    <s v="NA"/>
    <b v="0"/>
    <b v="0"/>
    <b v="0"/>
    <b v="0"/>
    <b v="1"/>
    <b v="1"/>
    <b v="0"/>
    <b v="1"/>
    <b v="1"/>
    <b v="0"/>
    <b v="0"/>
    <n v="40"/>
    <n v="1"/>
    <n v="1"/>
    <n v="100"/>
    <n v="0"/>
    <n v="0"/>
    <n v="0"/>
    <n v="0"/>
    <n v="0"/>
    <n v="100"/>
    <n v="0"/>
    <s v="NA"/>
    <s v="NA"/>
    <s v="NA"/>
    <s v="NA"/>
    <s v="NA"/>
    <s v="NA"/>
    <s v="NA"/>
    <s v="NA"/>
    <s v="NA"/>
    <s v="NA"/>
    <s v="NA"/>
    <s v="NA"/>
    <s v="NA"/>
    <s v="NA"/>
    <s v="NA"/>
    <s v="NA"/>
    <s v="NA"/>
    <s v="NA"/>
    <s v="NA"/>
    <s v="NA"/>
    <n v="0"/>
    <n v="0"/>
    <n v="0"/>
    <n v="0"/>
    <n v="0"/>
    <n v="0"/>
    <n v="0"/>
    <b v="0"/>
    <b v="0"/>
    <b v="0"/>
    <b v="0"/>
    <b v="1"/>
    <b v="0"/>
    <n v="288"/>
    <s v="N"/>
    <s v="N"/>
    <s v="N"/>
    <s v="N"/>
    <s v="N"/>
    <s v="E"/>
    <s v="E"/>
    <s v="NA"/>
    <s v="NA"/>
    <s v="NA"/>
    <b v="1"/>
    <s v="L"/>
    <n v="100"/>
    <n v="1"/>
    <n v="1"/>
    <n v="0"/>
    <n v="0"/>
    <n v="0"/>
    <x v="0"/>
    <n v="0"/>
    <s v="N"/>
    <n v="0"/>
    <n v="0"/>
    <n v="0"/>
    <b v="0"/>
    <b v="0"/>
    <s v="None"/>
    <b v="0"/>
    <b v="0"/>
    <s v="None"/>
    <n v="0"/>
    <n v="0"/>
    <n v="0"/>
    <n v="0"/>
    <n v="0"/>
    <n v="1"/>
    <n v="0"/>
    <n v="0"/>
    <n v="0"/>
    <n v="0"/>
    <n v="6.7981990000000003"/>
    <n v="6.1062940000000001"/>
    <s v="actual"/>
    <n v="13338.07"/>
    <n v="11980.55"/>
    <n v="1016.67"/>
    <n v="791.27470000000005"/>
    <n v="786.1046"/>
    <n v="766.13789999999995"/>
    <n v="874.72410000000002"/>
    <n v="1196.1420000000001"/>
    <n v="1817.875"/>
    <n v="1834.2650000000001"/>
    <n v="1426.856"/>
    <n v="897.11260000000004"/>
    <n v="926.10749999999996"/>
    <n v="1004.797"/>
    <n v="956.07659999999998"/>
    <n v="845.26400000000001"/>
    <n v="908.0779"/>
    <n v="852.37400000000002"/>
    <n v="868.81110000000001"/>
    <n v="962.18790000000001"/>
    <n v="1491.0129999999999"/>
    <n v="1416.22"/>
    <n v="946.55219999999997"/>
    <n v="880.28920000000005"/>
    <n v="897.12469999999996"/>
    <n v="956.55780000000004"/>
    <n v="0.550678"/>
    <n v="0.59135099999999996"/>
    <s v="actual"/>
    <n v="1080.43"/>
    <n v="1160.232"/>
    <n v="201.36949999999999"/>
    <n v="146.0222"/>
    <n v="134.56399999999999"/>
    <n v="83.413790000000006"/>
    <n v="37.793100000000003"/>
    <n v="22.17672"/>
    <n v="17.475000000000001"/>
    <n v="16.31176"/>
    <n v="25.898579999999999"/>
    <n v="94.422989999999999"/>
    <n v="120.4066"/>
    <n v="180.57599999999999"/>
    <n v="191.78649999999999"/>
    <n v="149.90029999999999"/>
    <n v="130.56819999999999"/>
    <n v="92.671229999999994"/>
    <n v="60.14425"/>
    <n v="29.30498"/>
    <n v="12.88805"/>
    <n v="12.427759999999999"/>
    <n v="43.267029999999998"/>
    <n v="95.126099999999994"/>
    <n v="149.74690000000001"/>
    <n v="192.40020000000001"/>
  </r>
  <r>
    <x v="598"/>
    <x v="3"/>
    <s v="core"/>
    <x v="0"/>
    <x v="1"/>
    <s v="&lt;100,001"/>
    <s v="rural"/>
    <n v="53"/>
    <n v="62.683140000000002"/>
    <n v="319558.7"/>
    <n v="319558.7"/>
    <n v="319558.7"/>
    <n v="2004"/>
    <n v="2004"/>
    <s v="2004-2013"/>
    <s v="F"/>
    <m/>
    <s v="Shelter, Orphanage, Or Childrens Home"/>
    <m/>
    <s v="Hotel-Motel"/>
    <s v="Lodging"/>
    <s v="Lodging"/>
    <b v="0"/>
    <s v="Guest Room"/>
    <n v="15"/>
    <s v="Kitchen"/>
    <n v="10"/>
    <s v="NA"/>
    <n v="0"/>
    <n v="25"/>
    <n v="50"/>
    <n v="0"/>
    <n v="5098"/>
    <n v="5098"/>
    <n v="0"/>
    <x v="0"/>
    <n v="100"/>
    <n v="0"/>
    <n v="0"/>
    <n v="100"/>
    <n v="0"/>
    <n v="0"/>
    <n v="0"/>
    <n v="1"/>
    <n v="1"/>
    <n v="0"/>
    <s v="S"/>
    <n v="0"/>
    <n v="7494"/>
    <n v="262"/>
    <s v="6000-8000 HDD"/>
    <n v="100"/>
    <n v="0"/>
    <n v="0"/>
    <s v="Yes"/>
    <n v="168"/>
    <n v="168"/>
    <n v="168"/>
    <n v="112"/>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0"/>
    <n v="10"/>
    <n v="3000"/>
    <n v="30"/>
    <n v="0"/>
    <n v="0"/>
    <n v="0"/>
    <n v="100"/>
    <n v="0"/>
    <n v="0"/>
    <n v="0"/>
    <n v="0"/>
    <n v="0"/>
    <n v="100"/>
    <n v="0"/>
    <n v="0"/>
    <n v="0"/>
    <n v="900"/>
    <n v="0"/>
    <n v="100"/>
    <n v="0"/>
    <s v="P"/>
    <n v="25"/>
    <s v="Age of Building"/>
    <n v="100"/>
    <n v="0"/>
    <n v="0"/>
    <n v="0"/>
    <n v="0"/>
    <n v="0"/>
    <n v="0"/>
    <n v="100"/>
    <n v="0"/>
    <n v="6579.4040000000005"/>
    <n v="0"/>
    <n v="0"/>
    <n v="100"/>
    <n v="0"/>
    <b v="0"/>
    <n v="0"/>
    <n v="0"/>
    <n v="0"/>
    <n v="0"/>
    <n v="100"/>
    <n v="0.40076400000000001"/>
    <n v="0.40076400000000001"/>
    <s v="NA"/>
    <n v="0"/>
    <n v="3.1385000000000003E-2"/>
    <n v="2043.097"/>
    <s v="NA"/>
    <n v="0"/>
    <n v="160"/>
    <n v="10"/>
    <n v="10"/>
    <s v="Y"/>
    <n v="20"/>
    <n v="0"/>
    <n v="0"/>
    <n v="0"/>
    <n v="0"/>
    <n v="0"/>
    <n v="0"/>
    <n v="0"/>
    <n v="0"/>
    <n v="0"/>
    <n v="100"/>
    <n v="100"/>
    <n v="100"/>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1"/>
    <b v="1"/>
    <b v="0"/>
    <b v="0"/>
    <n v="30.707999999999998"/>
    <n v="10"/>
    <n v="10"/>
    <n v="100"/>
    <n v="0"/>
    <n v="0"/>
    <n v="0"/>
    <n v="0"/>
    <n v="100"/>
    <n v="0"/>
    <n v="0"/>
    <s v="NA"/>
    <s v="NA"/>
    <s v="NA"/>
    <s v="NA"/>
    <s v="NA"/>
    <s v="NA"/>
    <s v="NA"/>
    <s v="NA"/>
    <s v="NA"/>
    <s v="NA"/>
    <s v="NA"/>
    <s v="NA"/>
    <s v="NA"/>
    <s v="NA"/>
    <s v="NA"/>
    <s v="NA"/>
    <s v="NA"/>
    <s v="NA"/>
    <s v="NA"/>
    <s v="NA"/>
    <n v="0"/>
    <n v="0"/>
    <n v="0"/>
    <n v="0"/>
    <n v="2"/>
    <n v="0"/>
    <n v="0"/>
    <b v="0"/>
    <b v="0"/>
    <b v="0"/>
    <b v="0"/>
    <b v="1"/>
    <b v="0"/>
    <n v="288"/>
    <s v="N"/>
    <s v="N"/>
    <s v="N"/>
    <s v="N"/>
    <s v="N"/>
    <s v="E"/>
    <s v="E"/>
    <s v="NA"/>
    <s v="NA"/>
    <s v="NA"/>
    <s v="NA"/>
    <s v="NA"/>
    <s v="NA"/>
    <s v="NA"/>
    <s v="NA"/>
    <n v="6"/>
    <n v="80"/>
    <n v="0"/>
    <x v="1"/>
    <s v="NA"/>
    <s v="NA"/>
    <n v="0"/>
    <n v="0"/>
    <n v="0"/>
    <s v="NA"/>
    <s v="NA"/>
    <s v="NA"/>
    <s v="NA"/>
    <s v="NA"/>
    <s v="NA"/>
    <n v="0"/>
    <n v="3"/>
    <n v="0"/>
    <n v="0"/>
    <n v="2"/>
    <n v="1"/>
    <n v="0"/>
    <n v="0"/>
    <n v="0"/>
    <n v="0"/>
    <n v="16.65042"/>
    <n v="13.335089999999999"/>
    <s v="model"/>
    <n v="84883.85"/>
    <n v="67982.31"/>
    <s v="NA"/>
    <s v="NA"/>
    <s v="NA"/>
    <s v="NA"/>
    <s v="NA"/>
    <s v="NA"/>
    <s v="NA"/>
    <s v="NA"/>
    <s v="NA"/>
    <s v="NA"/>
    <s v="NA"/>
    <s v="NA"/>
    <s v="NA"/>
    <s v="NA"/>
    <s v="NA"/>
    <s v="NA"/>
    <s v="NA"/>
    <s v="NA"/>
    <s v="NA"/>
    <s v="NA"/>
    <s v="NA"/>
    <s v="NA"/>
    <s v="NA"/>
    <s v="NA"/>
    <n v="0.62829000000000002"/>
    <n v="0.22236700000000001"/>
    <s v="model"/>
    <n v="3203.0250000000001"/>
    <n v="1133.6279999999999"/>
    <s v="NA"/>
    <s v="NA"/>
    <s v="NA"/>
    <s v="NA"/>
    <s v="NA"/>
    <s v="NA"/>
    <s v="NA"/>
    <s v="NA"/>
    <s v="NA"/>
    <s v="NA"/>
    <s v="NA"/>
    <s v="NA"/>
    <s v="NA"/>
    <s v="NA"/>
    <s v="NA"/>
    <s v="NA"/>
    <s v="NA"/>
    <s v="NA"/>
    <s v="NA"/>
    <s v="NA"/>
    <s v="NA"/>
    <s v="NA"/>
    <s v="NA"/>
    <s v="NA"/>
  </r>
  <r>
    <x v="599"/>
    <x v="0"/>
    <s v="core"/>
    <x v="11"/>
    <x v="0"/>
    <s v="&lt;5,001"/>
    <s v="rural"/>
    <n v="17"/>
    <n v="115.53279999999999"/>
    <n v="277394.3"/>
    <n v="277394.3"/>
    <n v="277394.3"/>
    <n v="1993"/>
    <n v="1993"/>
    <s v="1981-2003"/>
    <s v="F"/>
    <m/>
    <s v="Gas Station With A Convenience Store"/>
    <m/>
    <s v="Grocery"/>
    <s v="Food Sales"/>
    <s v="MiniMart"/>
    <b v="0"/>
    <s v="Sales"/>
    <n v="88"/>
    <s v="Storage - Low Bay"/>
    <n v="12"/>
    <s v="NA"/>
    <n v="0"/>
    <n v="0"/>
    <n v="0"/>
    <n v="0"/>
    <n v="2401"/>
    <n v="2401"/>
    <n v="0"/>
    <x v="4"/>
    <n v="100"/>
    <n v="0"/>
    <n v="0"/>
    <n v="100"/>
    <n v="0"/>
    <n v="0"/>
    <n v="0"/>
    <n v="1"/>
    <n v="0"/>
    <n v="6"/>
    <s v="S"/>
    <n v="0"/>
    <n v="7186"/>
    <n v="267"/>
    <s v="6000-8000 HDD"/>
    <n v="0"/>
    <n v="100"/>
    <n v="1"/>
    <s v="No"/>
    <n v="104"/>
    <n v="119"/>
    <n v="168"/>
    <n v="119"/>
    <n v="1"/>
    <n v="1"/>
    <n v="0"/>
    <s v="80-119 Hrs/Wk"/>
    <n v="52"/>
    <b v="1"/>
    <b v="1"/>
    <b v="0"/>
    <b v="0"/>
    <b v="0"/>
    <b v="0"/>
    <b v="0"/>
    <b v="0"/>
    <b v="0"/>
    <s v="NA"/>
    <s v="NA"/>
    <s v="NA"/>
    <s v="NA"/>
    <s v="Unknown"/>
    <s v="NA"/>
    <s v="NA"/>
    <s v="No"/>
    <s v="Unknown"/>
    <s v="NA"/>
    <s v="NA"/>
    <s v="No"/>
    <s v="Unknown"/>
    <s v="NA"/>
    <s v="NA"/>
    <s v="No"/>
    <s v="Unknown"/>
    <s v="NA"/>
    <s v="NA"/>
    <s v="No"/>
    <s v="Unknown"/>
    <s v="NA"/>
    <s v="NA"/>
    <s v="No"/>
    <s v="Unknown"/>
    <s v="NA"/>
    <s v="NA"/>
    <s v="No"/>
    <s v="Unknown"/>
    <s v="NA"/>
    <s v="NA"/>
    <s v="No"/>
    <s v="Unknown"/>
    <s v="NA"/>
    <s v="NA"/>
    <s v="No"/>
    <n v="200"/>
    <n v="0"/>
    <n v="13"/>
    <n v="2600"/>
    <n v="15"/>
    <n v="0"/>
    <n v="0"/>
    <n v="0"/>
    <n v="0"/>
    <n v="100"/>
    <n v="0"/>
    <n v="0"/>
    <n v="0"/>
    <n v="100"/>
    <n v="0"/>
    <n v="0"/>
    <n v="0"/>
    <n v="0"/>
    <n v="390"/>
    <n v="0"/>
    <n v="100"/>
    <n v="0"/>
    <s v="P"/>
    <n v="0"/>
    <s v="Unknown"/>
    <n v="100"/>
    <n v="0"/>
    <n v="0"/>
    <n v="0"/>
    <n v="100"/>
    <n v="0"/>
    <n v="0"/>
    <n v="0"/>
    <n v="0"/>
    <n v="2400"/>
    <n v="100"/>
    <n v="0"/>
    <n v="0"/>
    <n v="0"/>
    <b v="0"/>
    <n v="0"/>
    <n v="100"/>
    <n v="0"/>
    <n v="0"/>
    <n v="0"/>
    <n v="1.155735"/>
    <n v="1.155735"/>
    <s v="NA"/>
    <n v="5.8310000000000002E-3"/>
    <n v="4.5297790000000004"/>
    <n v="2774.92"/>
    <s v="NA"/>
    <n v="14"/>
    <n v="10876"/>
    <n v="9.3858420000000002"/>
    <n v="9.4305470000000007"/>
    <s v="Y"/>
    <n v="75"/>
    <n v="0"/>
    <n v="0"/>
    <n v="0"/>
    <n v="97.225859999999997"/>
    <n v="93.187539999999998"/>
    <n v="98.437550000000002"/>
    <n v="0"/>
    <n v="0"/>
    <n v="0"/>
    <n v="2.7741389999999999"/>
    <n v="6.8124609999999999"/>
    <n v="1.562453000000000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87.362260000000006"/>
    <n v="92.706400000000002"/>
    <n v="87.362260000000006"/>
    <n v="0"/>
    <n v="0"/>
    <n v="0"/>
    <n v="12.637740000000001"/>
    <n v="7.2936009999999998"/>
    <n v="12.637740000000001"/>
    <s v="NA"/>
    <s v="NA"/>
    <s v="NA"/>
    <s v="NA"/>
    <s v="NA"/>
    <s v="NA"/>
    <s v="NA"/>
    <s v="NA"/>
    <s v="NA"/>
    <s v="NA"/>
    <s v="NA"/>
    <s v="NA"/>
    <n v="0"/>
    <n v="0"/>
    <n v="0"/>
    <n v="97.225859999999997"/>
    <n v="93.187539999999998"/>
    <n v="98.437550000000002"/>
    <n v="0"/>
    <n v="0"/>
    <n v="0"/>
    <n v="0"/>
    <n v="0"/>
    <n v="0"/>
    <n v="2.7741389999999999"/>
    <n v="6.8124609999999999"/>
    <n v="1.5624530000000001"/>
    <s v="NA"/>
    <s v="NA"/>
    <s v="NA"/>
    <s v="NA"/>
    <s v="NA"/>
    <s v="NA"/>
    <s v="NA"/>
    <s v="NA"/>
    <s v="NA"/>
    <s v="NA"/>
    <s v="NA"/>
    <s v="NA"/>
    <s v="NA"/>
    <s v="NA"/>
    <s v="NA"/>
    <s v="NA"/>
    <s v="NA"/>
    <s v="NA"/>
    <s v="NA"/>
    <s v="NA"/>
    <s v="NA"/>
    <s v="NA"/>
    <s v="NA"/>
    <s v="NA"/>
    <s v="NA"/>
    <s v="NA"/>
    <s v="NA"/>
    <s v="NA"/>
    <s v="NA"/>
    <s v="NA"/>
    <s v="NA"/>
    <n v="2.3538070000000002"/>
    <n v="5.2631579999999998"/>
    <n v="2.3538070000000002"/>
    <n v="0"/>
    <n v="0"/>
    <n v="0"/>
    <n v="0"/>
    <n v="0"/>
    <n v="0"/>
    <n v="97.646190000000004"/>
    <n v="94.736840000000001"/>
    <n v="97.646190000000004"/>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NA"/>
    <s v="None"/>
    <s v="NA"/>
    <s v="NA"/>
    <s v="NA"/>
    <s v="NA"/>
    <s v="NA"/>
    <s v="NA"/>
    <s v="NA"/>
    <s v="NA"/>
    <s v="NA"/>
    <s v="NA"/>
    <s v="NA"/>
    <s v="DX - Air"/>
    <s v="NA"/>
    <s v="None"/>
    <s v="NA"/>
    <s v="NA"/>
    <s v="NA"/>
    <s v="NA"/>
    <s v="NA"/>
    <s v="NA"/>
    <s v="NA"/>
    <s v="NA"/>
    <b v="0"/>
    <b v="0"/>
    <b v="0"/>
    <b v="0"/>
    <b v="1"/>
    <b v="0"/>
    <b v="0"/>
    <b v="0"/>
    <b v="0"/>
    <b v="0"/>
    <b v="0"/>
    <n v="40"/>
    <n v="7"/>
    <n v="7"/>
    <n v="100"/>
    <n v="0"/>
    <n v="0"/>
    <n v="0"/>
    <n v="0"/>
    <n v="0"/>
    <n v="100"/>
    <n v="0"/>
    <s v="NA"/>
    <s v="NA"/>
    <s v="NA"/>
    <s v="NA"/>
    <s v="NA"/>
    <s v="NA"/>
    <s v="NA"/>
    <s v="NA"/>
    <s v="NA"/>
    <b v="0"/>
    <n v="0"/>
    <s v="NA"/>
    <s v="NA"/>
    <b v="1"/>
    <n v="68"/>
    <s v="CFL"/>
    <b v="1"/>
    <n v="206"/>
    <n v="100"/>
    <s v="LED"/>
    <n v="0"/>
    <n v="0"/>
    <n v="1"/>
    <n v="1"/>
    <n v="0"/>
    <n v="3"/>
    <n v="0"/>
    <b v="0"/>
    <b v="0"/>
    <b v="0"/>
    <b v="0"/>
    <b v="0"/>
    <b v="1"/>
    <n v="390"/>
    <s v="N"/>
    <s v="E"/>
    <s v="N"/>
    <s v="N"/>
    <s v="N"/>
    <s v="E"/>
    <s v="N"/>
    <n v="0"/>
    <n v="0"/>
    <n v="0"/>
    <b v="0"/>
    <s v="N"/>
    <n v="0"/>
    <n v="0"/>
    <n v="0"/>
    <n v="0"/>
    <n v="0"/>
    <n v="0"/>
    <x v="0"/>
    <n v="0"/>
    <s v="N"/>
    <n v="0"/>
    <n v="0"/>
    <n v="0"/>
    <b v="0"/>
    <b v="0"/>
    <s v="None"/>
    <b v="0"/>
    <b v="0"/>
    <s v="None"/>
    <n v="1"/>
    <n v="2"/>
    <n v="0"/>
    <n v="0"/>
    <n v="2"/>
    <n v="0"/>
    <n v="0"/>
    <n v="0"/>
    <n v="0"/>
    <n v="0"/>
    <n v="64.493970000000004"/>
    <n v="64.357370000000003"/>
    <s v="actual"/>
    <n v="154850"/>
    <n v="154522"/>
    <n v="13462.07"/>
    <n v="11718.62"/>
    <n v="12600"/>
    <n v="11928"/>
    <n v="12197"/>
    <n v="12518.87"/>
    <n v="13983.63"/>
    <n v="14092.5"/>
    <n v="13200"/>
    <n v="12952.5"/>
    <n v="12604.83"/>
    <n v="13592"/>
    <n v="13394.17"/>
    <n v="11890.49"/>
    <n v="12900.64"/>
    <n v="12262.72"/>
    <n v="12418.84"/>
    <n v="12297.1"/>
    <n v="14354.33"/>
    <n v="14025.98"/>
    <n v="12345.16"/>
    <n v="12624.07"/>
    <n v="12639.42"/>
    <n v="13369.13"/>
    <n v="1.680158"/>
    <n v="2.2925"/>
    <s v="actual"/>
    <n v="4034.0590000000002"/>
    <n v="5504.2920000000004"/>
    <n v="862.05669999999998"/>
    <n v="630.35709999999995"/>
    <n v="422.66669999999999"/>
    <n v="242.33330000000001"/>
    <n v="86.548389999999998"/>
    <n v="19.576609999999999"/>
    <n v="16.455649999999999"/>
    <n v="11.971080000000001"/>
    <n v="105.21299999999999"/>
    <n v="261.0686"/>
    <n v="576.2604"/>
    <n v="799.55139999999994"/>
    <n v="933.72280000000001"/>
    <n v="710.05830000000003"/>
    <n v="616.60940000000005"/>
    <n v="454.22280000000001"/>
    <n v="294.13420000000002"/>
    <n v="140.9393"/>
    <n v="54.384180000000001"/>
    <n v="49.788339999999998"/>
    <n v="197.62139999999999"/>
    <n v="438.9033"/>
    <n v="696.27070000000003"/>
    <n v="917.63739999999996"/>
  </r>
  <r>
    <x v="600"/>
    <x v="2"/>
    <s v="core"/>
    <x v="11"/>
    <x v="1"/>
    <s v="5,001+"/>
    <s v="rural"/>
    <n v="16"/>
    <n v="97.814350000000005"/>
    <n v="503450.5"/>
    <n v="503450.5"/>
    <n v="143483.4"/>
    <n v="2010"/>
    <n v="2010"/>
    <s v="2004-2013"/>
    <s v="F"/>
    <m/>
    <s v="Other Grocery"/>
    <s v="Other"/>
    <s v="Grocery"/>
    <s v="Food Sales"/>
    <s v="Supermarket"/>
    <b v="0"/>
    <s v="Warehouse - High Bay"/>
    <n v="71.5"/>
    <s v="Office"/>
    <n v="28.5"/>
    <s v="NA"/>
    <n v="0"/>
    <n v="0"/>
    <n v="0"/>
    <n v="0"/>
    <n v="5147"/>
    <n v="5147"/>
    <n v="0"/>
    <x v="0"/>
    <n v="100"/>
    <n v="0"/>
    <n v="100"/>
    <n v="28.5"/>
    <n v="100"/>
    <n v="0"/>
    <n v="0"/>
    <n v="1"/>
    <n v="0"/>
    <n v="10"/>
    <s v="S"/>
    <n v="0"/>
    <n v="6706"/>
    <n v="254"/>
    <s v="6000-8000 HDD"/>
    <n v="100"/>
    <n v="0"/>
    <n v="0"/>
    <s v="No"/>
    <n v="35"/>
    <n v="66.5"/>
    <n v="66.5"/>
    <n v="66.5"/>
    <n v="1"/>
    <n v="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294"/>
    <n v="0"/>
    <n v="15"/>
    <n v="4410"/>
    <n v="1"/>
    <n v="0"/>
    <n v="0"/>
    <n v="0"/>
    <n v="0"/>
    <n v="100"/>
    <n v="0"/>
    <n v="0"/>
    <n v="0"/>
    <n v="0"/>
    <n v="0"/>
    <n v="0"/>
    <n v="0"/>
    <n v="100"/>
    <n v="44.1"/>
    <n v="0"/>
    <n v="100"/>
    <n v="0"/>
    <s v="P"/>
    <n v="50"/>
    <s v="0-5 years"/>
    <n v="100"/>
    <n v="0"/>
    <n v="0"/>
    <n v="0"/>
    <n v="100"/>
    <n v="0"/>
    <n v="0"/>
    <n v="0"/>
    <n v="0"/>
    <n v="5655.47"/>
    <n v="0"/>
    <n v="100"/>
    <n v="0"/>
    <n v="0"/>
    <b v="0"/>
    <n v="0"/>
    <n v="0"/>
    <n v="0"/>
    <n v="100"/>
    <n v="0"/>
    <n v="0.978348"/>
    <n v="0.978348"/>
    <s v="NA"/>
    <n v="0.10102999999999999"/>
    <n v="8.4709999999999994E-2"/>
    <n v="5035.5569999999998"/>
    <s v="NA"/>
    <n v="520"/>
    <n v="436"/>
    <n v="16.400960000000001"/>
    <n v="14.8942"/>
    <s v="Y"/>
    <n v="50"/>
    <n v="57.451700000000002"/>
    <n v="24.33183"/>
    <n v="60.75761"/>
    <n v="35.423929999999999"/>
    <n v="69.614710000000002"/>
    <n v="37.462310000000002"/>
    <n v="0"/>
    <n v="0"/>
    <n v="0"/>
    <n v="0"/>
    <n v="0"/>
    <n v="0"/>
    <n v="0"/>
    <n v="0"/>
    <n v="0"/>
    <n v="0"/>
    <n v="0"/>
    <n v="0"/>
    <n v="0"/>
    <n v="0"/>
    <n v="0"/>
    <n v="7.1243660000000002"/>
    <n v="6.0534530000000002"/>
    <n v="1.7800860000000001"/>
    <n v="0"/>
    <n v="0"/>
    <n v="0"/>
    <n v="0"/>
    <n v="0"/>
    <n v="0"/>
    <n v="100"/>
    <n v="100"/>
    <n v="100"/>
    <s v="NA"/>
    <s v="NA"/>
    <s v="NA"/>
    <s v="NA"/>
    <s v="NA"/>
    <s v="NA"/>
    <n v="0"/>
    <n v="0"/>
    <n v="0"/>
    <n v="100"/>
    <n v="100"/>
    <n v="100"/>
    <n v="0"/>
    <n v="0"/>
    <n v="0"/>
    <n v="0"/>
    <n v="0"/>
    <n v="0"/>
    <n v="0"/>
    <n v="0"/>
    <n v="0"/>
    <n v="0"/>
    <n v="0"/>
    <n v="0"/>
    <s v="NA"/>
    <s v="NA"/>
    <s v="NA"/>
    <s v="NA"/>
    <s v="NA"/>
    <s v="NA"/>
    <n v="0"/>
    <n v="0"/>
    <n v="0"/>
    <n v="55.418990000000001"/>
    <n v="69.565219999999997"/>
    <n v="55.418990000000001"/>
    <n v="0"/>
    <n v="0"/>
    <n v="0"/>
    <n v="44.581009999999999"/>
    <n v="30.43478"/>
    <n v="44.581009999999999"/>
    <s v="NA"/>
    <s v="NA"/>
    <s v="NA"/>
    <s v="NA"/>
    <s v="NA"/>
    <s v="NA"/>
    <s v="NA"/>
    <s v="NA"/>
    <s v="NA"/>
    <s v="NA"/>
    <s v="NA"/>
    <s v="NA"/>
    <n v="57.451700000000002"/>
    <n v="24.33183"/>
    <n v="60.75761"/>
    <n v="35.423929999999999"/>
    <n v="69.614710000000002"/>
    <n v="37.462310000000002"/>
    <n v="0"/>
    <n v="0"/>
    <n v="0"/>
    <n v="0"/>
    <n v="0"/>
    <n v="0"/>
    <n v="7.1243660000000002"/>
    <n v="6.0534530000000002"/>
    <n v="1.7800860000000001"/>
    <n v="100"/>
    <n v="100"/>
    <n v="100"/>
    <n v="0"/>
    <n v="0"/>
    <n v="0"/>
    <n v="0"/>
    <n v="0"/>
    <n v="0"/>
    <n v="0"/>
    <n v="0"/>
    <n v="0"/>
    <n v="0"/>
    <n v="0"/>
    <n v="0"/>
    <s v="NA"/>
    <s v="NA"/>
    <s v="NA"/>
    <s v="NA"/>
    <s v="NA"/>
    <s v="NA"/>
    <s v="NA"/>
    <s v="NA"/>
    <s v="NA"/>
    <s v="NA"/>
    <s v="NA"/>
    <s v="NA"/>
    <s v="NA"/>
    <s v="NA"/>
    <s v="NA"/>
    <s v="NA"/>
    <n v="58.715600000000002"/>
    <n v="40"/>
    <n v="84.701859999999996"/>
    <n v="0"/>
    <n v="0"/>
    <n v="0"/>
    <n v="0"/>
    <n v="0"/>
    <n v="0"/>
    <n v="41.284399999999998"/>
    <n v="60"/>
    <n v="15.29814"/>
    <n v="0"/>
    <n v="0"/>
    <n v="0"/>
    <n v="0"/>
    <n v="0"/>
    <n v="0"/>
    <n v="0"/>
    <n v="0"/>
    <n v="0"/>
    <n v="0"/>
    <n v="0"/>
    <n v="0"/>
    <n v="0"/>
    <n v="0"/>
    <n v="0"/>
    <n v="58.715600000000002"/>
    <n v="40"/>
    <n v="84.701859999999996"/>
    <n v="0"/>
    <n v="0"/>
    <n v="0"/>
    <n v="41.284399999999998"/>
    <n v="60"/>
    <n v="15.29814"/>
    <n v="0"/>
    <n v="0"/>
    <n v="0"/>
    <b v="0"/>
    <n v="0"/>
    <b v="1"/>
    <n v="58.715600000000002"/>
    <b v="0"/>
    <n v="0"/>
    <b v="1"/>
    <n v="41.284399999999998"/>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0-4 Years"/>
    <s v="Furnace"/>
    <s v="Natural Gas"/>
    <s v="None"/>
    <s v="0-4 Years"/>
    <s v="NA"/>
    <s v="NA"/>
    <s v="NA"/>
    <s v="NA"/>
    <s v="NA"/>
    <s v="NA"/>
    <s v="NA"/>
    <s v="NA"/>
    <s v="DX - Air"/>
    <s v="0-4 Years"/>
    <s v="None"/>
    <s v="NA"/>
    <s v="NA"/>
    <s v="NA"/>
    <s v="NA"/>
    <s v="NA"/>
    <s v="NA"/>
    <s v="NA"/>
    <s v="NA"/>
    <b v="0"/>
    <b v="0"/>
    <b v="0"/>
    <b v="0"/>
    <b v="1"/>
    <b v="0"/>
    <b v="0"/>
    <b v="1"/>
    <b v="0"/>
    <b v="1"/>
    <b v="1"/>
    <n v="11.942"/>
    <n v="3"/>
    <n v="3"/>
    <n v="100"/>
    <n v="0"/>
    <n v="0"/>
    <n v="0"/>
    <n v="0"/>
    <n v="100"/>
    <n v="0"/>
    <n v="0"/>
    <n v="66.666669999999996"/>
    <n v="33.333329999999997"/>
    <n v="0"/>
    <s v="Non-VSD"/>
    <s v="No"/>
    <s v="None"/>
    <s v="Air-cooled"/>
    <s v="No"/>
    <s v="Shaded Pole"/>
    <b v="1"/>
    <n v="12"/>
    <n v="100"/>
    <s v="T12"/>
    <b v="1"/>
    <n v="613"/>
    <s v="INC"/>
    <b v="0"/>
    <n v="0"/>
    <s v="NA"/>
    <s v="NA"/>
    <n v="0"/>
    <n v="0"/>
    <n v="0"/>
    <n v="0"/>
    <n v="2"/>
    <n v="0"/>
    <n v="3"/>
    <b v="0"/>
    <b v="0"/>
    <b v="0"/>
    <b v="0"/>
    <b v="0"/>
    <b v="0"/>
    <n v="0"/>
    <s v="N"/>
    <s v="N"/>
    <s v="N"/>
    <s v="N"/>
    <s v="N"/>
    <s v="N"/>
    <s v="N"/>
    <n v="0"/>
    <n v="0"/>
    <n v="0"/>
    <b v="0"/>
    <s v="N"/>
    <n v="0"/>
    <n v="0"/>
    <n v="0"/>
    <n v="0"/>
    <n v="0"/>
    <n v="0"/>
    <x v="0"/>
    <n v="0"/>
    <s v="N"/>
    <n v="0"/>
    <n v="0"/>
    <n v="0"/>
    <b v="0"/>
    <b v="0"/>
    <s v="None"/>
    <b v="0"/>
    <b v="0"/>
    <s v="None"/>
    <n v="0"/>
    <n v="1"/>
    <n v="0"/>
    <n v="0"/>
    <n v="3"/>
    <n v="0"/>
    <n v="0"/>
    <n v="0"/>
    <n v="0"/>
    <n v="0"/>
    <n v="19.229679999999998"/>
    <n v="19.587479999999999"/>
    <s v="actual"/>
    <n v="98975.17"/>
    <n v="100816.8"/>
    <n v="7604.848"/>
    <n v="6797.241"/>
    <n v="7094.3720000000003"/>
    <n v="7668.3869999999997"/>
    <n v="8480"/>
    <n v="9019.3549999999996"/>
    <n v="10505.81"/>
    <n v="10062.34"/>
    <n v="9225"/>
    <n v="7988.7120000000004"/>
    <n v="7236.3639999999996"/>
    <n v="7292.7470000000003"/>
    <n v="8457.2360000000008"/>
    <n v="7638.7939999999999"/>
    <n v="8457.2360000000008"/>
    <n v="8184.4219999999996"/>
    <n v="8466.9969999999994"/>
    <n v="8272.27"/>
    <n v="8886.7150000000001"/>
    <n v="8998.9660000000003"/>
    <n v="8355.2379999999994"/>
    <n v="8457.2360000000008"/>
    <n v="8184.4219999999996"/>
    <n v="8457.2360000000008"/>
    <n v="0.28925600000000001"/>
    <n v="0.69271300000000002"/>
    <s v="model"/>
    <n v="1488.799"/>
    <n v="3565.393"/>
    <s v="NA"/>
    <s v="NA"/>
    <s v="NA"/>
    <s v="NA"/>
    <s v="NA"/>
    <s v="NA"/>
    <s v="NA"/>
    <s v="NA"/>
    <s v="NA"/>
    <s v="NA"/>
    <s v="NA"/>
    <s v="NA"/>
    <s v="NA"/>
    <s v="NA"/>
    <s v="NA"/>
    <s v="NA"/>
    <s v="NA"/>
    <s v="NA"/>
    <s v="NA"/>
    <s v="NA"/>
    <s v="NA"/>
    <s v="NA"/>
    <s v="NA"/>
    <s v="NA"/>
  </r>
  <r>
    <x v="601"/>
    <x v="2"/>
    <s v="core"/>
    <x v="8"/>
    <x v="1"/>
    <s v="&lt;20,001"/>
    <s v="urban"/>
    <n v="4"/>
    <n v="334.46519999999998"/>
    <n v="968276.7"/>
    <n v="968276.7"/>
    <n v="968276.7"/>
    <n v="2008"/>
    <n v="2008"/>
    <s v="2004-2013"/>
    <s v="F"/>
    <m/>
    <s v="Beer, Wine, Or Liquor Store"/>
    <m/>
    <s v="Dry Goods Retail"/>
    <s v="Mercantile - Retail"/>
    <s v="Small Box"/>
    <b v="0"/>
    <s v="Sales"/>
    <n v="64"/>
    <s v="Storage - Low Bay"/>
    <n v="36"/>
    <s v="NA"/>
    <n v="0"/>
    <n v="0"/>
    <n v="0"/>
    <n v="0"/>
    <n v="2895"/>
    <n v="2895"/>
    <n v="0"/>
    <x v="4"/>
    <n v="100"/>
    <n v="0"/>
    <n v="100"/>
    <n v="100"/>
    <n v="100"/>
    <n v="0"/>
    <n v="0"/>
    <n v="1"/>
    <n v="0"/>
    <n v="0"/>
    <s v="S"/>
    <n v="0"/>
    <n v="7189"/>
    <n v="240"/>
    <s v="6000-8000 HDD"/>
    <n v="0"/>
    <n v="100"/>
    <n v="1"/>
    <s v="No"/>
    <n v="62"/>
    <n v="79"/>
    <n v="73.5"/>
    <n v="79"/>
    <n v="1"/>
    <n v="1"/>
    <n v="0"/>
    <s v="60-79 Hrs/Wk"/>
    <n v="51"/>
    <b v="1"/>
    <b v="1"/>
    <b v="0"/>
    <b v="0"/>
    <b v="0"/>
    <b v="0"/>
    <b v="0"/>
    <b v="0"/>
    <b v="0"/>
    <s v="NA"/>
    <s v="NA"/>
    <s v="NA"/>
    <s v="NA"/>
    <s v="No"/>
    <s v="NA"/>
    <s v="NA"/>
    <s v="No"/>
    <s v="No"/>
    <s v="NA"/>
    <s v="NA"/>
    <s v="No"/>
    <s v="No"/>
    <s v="NA"/>
    <s v="NA"/>
    <s v="No"/>
    <s v="Yes"/>
    <n v="1"/>
    <n v="100"/>
    <s v="No"/>
    <s v="No"/>
    <s v="NA"/>
    <s v="NA"/>
    <s v="No"/>
    <s v="Yes"/>
    <n v="1"/>
    <n v="100"/>
    <s v="No"/>
    <s v="No"/>
    <s v="NA"/>
    <s v="NA"/>
    <s v="No"/>
    <s v="No"/>
    <s v="NA"/>
    <s v="NA"/>
    <s v="No"/>
    <n v="216"/>
    <n v="0"/>
    <n v="16"/>
    <n v="3456"/>
    <n v="35"/>
    <n v="0"/>
    <n v="36"/>
    <n v="0"/>
    <n v="0"/>
    <n v="0"/>
    <n v="0"/>
    <n v="64"/>
    <n v="0"/>
    <n v="64"/>
    <n v="0"/>
    <n v="36"/>
    <n v="0"/>
    <n v="0"/>
    <n v="1209.5999999999999"/>
    <n v="0"/>
    <n v="100"/>
    <n v="0"/>
    <s v="S"/>
    <n v="0"/>
    <s v="Age of Building"/>
    <n v="100"/>
    <n v="0"/>
    <n v="0"/>
    <n v="0"/>
    <n v="0"/>
    <n v="0"/>
    <n v="100"/>
    <n v="0"/>
    <n v="0"/>
    <n v="2895"/>
    <n v="100"/>
    <n v="0"/>
    <n v="0"/>
    <n v="0"/>
    <b v="0"/>
    <n v="0"/>
    <n v="100"/>
    <n v="0"/>
    <n v="0"/>
    <n v="0"/>
    <n v="2.2100140000000001"/>
    <n v="2.2100140000000001"/>
    <s v="NA"/>
    <n v="3.4499999999999998E-4"/>
    <n v="0"/>
    <n v="6397.9889999999996"/>
    <s v="NA"/>
    <n v="1"/>
    <n v="0"/>
    <n v="11.353680000000001"/>
    <n v="16"/>
    <s v="N"/>
    <n v="25"/>
    <n v="0"/>
    <n v="0"/>
    <n v="0"/>
    <n v="96.918580000000006"/>
    <n v="94.313829999999996"/>
    <n v="98.866590000000002"/>
    <n v="0"/>
    <n v="0"/>
    <n v="0"/>
    <n v="0.77035600000000004"/>
    <n v="2.8430840000000002"/>
    <n v="0.43715300000000001"/>
    <n v="0"/>
    <n v="0"/>
    <n v="0"/>
    <n v="0"/>
    <n v="0"/>
    <n v="0"/>
    <n v="0.17293700000000001"/>
    <n v="1.895389"/>
    <n v="0.18093600000000001"/>
    <n v="2.138131"/>
    <n v="0.94769499999999995"/>
    <n v="0.515316"/>
    <n v="0"/>
    <n v="0"/>
    <n v="0"/>
    <n v="0"/>
    <n v="0"/>
    <n v="0"/>
    <n v="100"/>
    <n v="100"/>
    <n v="100"/>
    <n v="100"/>
    <n v="100"/>
    <n v="100"/>
    <n v="0"/>
    <n v="0"/>
    <n v="0"/>
    <n v="0"/>
    <n v="0"/>
    <n v="0"/>
    <n v="0"/>
    <n v="0"/>
    <n v="0"/>
    <n v="0"/>
    <n v="0"/>
    <n v="0"/>
    <n v="0"/>
    <n v="0"/>
    <n v="0"/>
    <n v="100"/>
    <n v="100"/>
    <n v="100"/>
    <n v="0"/>
    <n v="0"/>
    <n v="0"/>
    <s v="NA"/>
    <s v="NA"/>
    <s v="NA"/>
    <s v="NA"/>
    <s v="NA"/>
    <s v="NA"/>
    <n v="0"/>
    <n v="0"/>
    <n v="0"/>
    <n v="98.515590000000003"/>
    <n v="99.011269999999996"/>
    <n v="98.515590000000003"/>
    <n v="1.4844139999999999"/>
    <n v="0.98872800000000005"/>
    <n v="1.4844139999999999"/>
    <n v="0"/>
    <n v="0"/>
    <n v="0"/>
    <s v="NA"/>
    <s v="NA"/>
    <s v="NA"/>
    <s v="NA"/>
    <s v="NA"/>
    <s v="NA"/>
    <s v="NA"/>
    <s v="NA"/>
    <s v="NA"/>
    <s v="NA"/>
    <s v="NA"/>
    <s v="NA"/>
    <n v="0"/>
    <n v="0"/>
    <n v="0"/>
    <n v="88.460380000000001"/>
    <n v="85.784580000000005"/>
    <n v="90.238389999999995"/>
    <n v="0.77035600000000004"/>
    <n v="2.8430840000000002"/>
    <n v="0.43715300000000001"/>
    <n v="10.59633"/>
    <n v="9.4769459999999999"/>
    <n v="9.1435169999999992"/>
    <n v="0.17293700000000001"/>
    <n v="1.895389"/>
    <n v="0.18093600000000001"/>
    <s v="NA"/>
    <s v="NA"/>
    <s v="NA"/>
    <s v="NA"/>
    <s v="NA"/>
    <s v="NA"/>
    <s v="NA"/>
    <s v="NA"/>
    <s v="NA"/>
    <s v="NA"/>
    <s v="NA"/>
    <s v="NA"/>
    <s v="NA"/>
    <s v="NA"/>
    <s v="NA"/>
    <b v="0"/>
    <n v="0"/>
    <b v="0"/>
    <n v="0"/>
    <b v="0"/>
    <n v="0"/>
    <b v="0"/>
    <n v="0"/>
    <b v="1"/>
    <n v="87.532409999999999"/>
    <b v="0"/>
    <n v="0"/>
    <b v="1"/>
    <n v="12.46759"/>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5-9 Years"/>
    <s v="None"/>
    <s v="NA"/>
    <s v="NA"/>
    <s v="NA"/>
    <s v="NA"/>
    <s v="NA"/>
    <s v="NA"/>
    <s v="NA"/>
    <s v="NA"/>
    <s v="NA"/>
    <s v="NA"/>
    <s v="NA"/>
    <s v="DX - Air"/>
    <s v="5-9 Years"/>
    <s v="None"/>
    <s v="NA"/>
    <s v="NA"/>
    <s v="NA"/>
    <s v="NA"/>
    <s v="NA"/>
    <s v="NA"/>
    <s v="NA"/>
    <s v="NA"/>
    <b v="0"/>
    <b v="0"/>
    <b v="0"/>
    <b v="0"/>
    <b v="1"/>
    <b v="0"/>
    <b v="0"/>
    <b v="1"/>
    <b v="0"/>
    <b v="0"/>
    <b v="1"/>
    <n v="5.1180000000000003"/>
    <n v="5"/>
    <n v="5"/>
    <n v="0"/>
    <n v="100"/>
    <n v="0"/>
    <n v="0"/>
    <n v="0"/>
    <n v="100"/>
    <n v="0"/>
    <n v="0"/>
    <s v="NA"/>
    <s v="NA"/>
    <s v="NA"/>
    <s v="NA"/>
    <s v="NA"/>
    <s v="NA"/>
    <s v="NA"/>
    <s v="NA"/>
    <s v="NA"/>
    <b v="0"/>
    <n v="0"/>
    <s v="NA"/>
    <s v="NA"/>
    <b v="0"/>
    <n v="0"/>
    <s v="NA"/>
    <b v="1"/>
    <n v="144"/>
    <n v="100"/>
    <s v="LED"/>
    <n v="0"/>
    <n v="0"/>
    <n v="0"/>
    <n v="0"/>
    <n v="0"/>
    <n v="0"/>
    <n v="2"/>
    <b v="0"/>
    <b v="0"/>
    <b v="0"/>
    <b v="0"/>
    <b v="0"/>
    <b v="0"/>
    <n v="0"/>
    <s v="NA"/>
    <s v="NA"/>
    <s v="NA"/>
    <s v="NA"/>
    <s v="NA"/>
    <s v="NA"/>
    <s v="NA"/>
    <n v="0"/>
    <n v="0"/>
    <n v="0"/>
    <s v="NA"/>
    <s v="NA"/>
    <s v="NA"/>
    <s v="NA"/>
    <s v="NA"/>
    <n v="0"/>
    <n v="0"/>
    <n v="0"/>
    <x v="1"/>
    <s v="NA"/>
    <s v="NA"/>
    <n v="0"/>
    <n v="0"/>
    <n v="0"/>
    <s v="NA"/>
    <s v="NA"/>
    <s v="NA"/>
    <s v="NA"/>
    <s v="NA"/>
    <s v="NA"/>
    <n v="2"/>
    <n v="0"/>
    <n v="0"/>
    <n v="0"/>
    <n v="0"/>
    <n v="0"/>
    <n v="0"/>
    <n v="0"/>
    <n v="0"/>
    <n v="0"/>
    <n v="16.429849999999998"/>
    <n v="15.48474"/>
    <s v="actual"/>
    <n v="47564.42"/>
    <n v="44828.32"/>
    <n v="3888.1880000000001"/>
    <n v="3475.364"/>
    <n v="3789.931"/>
    <n v="3671.9169999999999"/>
    <n v="3988.8420000000001"/>
    <n v="4062.8609999999999"/>
    <n v="5337.7150000000001"/>
    <n v="5089.1149999999998"/>
    <n v="4074.1010000000001"/>
    <n v="3204.4169999999999"/>
    <n v="3169.9549999999999"/>
    <n v="3812.0129999999999"/>
    <n v="3702.6060000000002"/>
    <n v="3339.3069999999998"/>
    <n v="3688.8270000000002"/>
    <n v="3560.895"/>
    <n v="3682.6190000000001"/>
    <n v="3719.761"/>
    <n v="4295.1350000000002"/>
    <n v="4201.8969999999999"/>
    <n v="3680.55"/>
    <n v="3680.43"/>
    <n v="3574.3690000000001"/>
    <n v="3701.9189999999999"/>
    <n v="0.23150000000000001"/>
    <n v="0.38127100000000003"/>
    <s v="actual"/>
    <n v="670.19349999999997"/>
    <n v="1103.7809999999999"/>
    <n v="159"/>
    <n v="81.413790000000006"/>
    <n v="56.793100000000003"/>
    <n v="5.7931030000000003"/>
    <n v="0"/>
    <n v="0"/>
    <n v="0"/>
    <n v="0"/>
    <n v="4.6896550000000001"/>
    <n v="49.632930000000002"/>
    <n v="116.86490000000001"/>
    <n v="196.006"/>
    <n v="183.17019999999999"/>
    <n v="145.4"/>
    <n v="127.7432"/>
    <n v="87.669889999999995"/>
    <n v="52.663350000000001"/>
    <n v="25.180140000000002"/>
    <n v="11.0547"/>
    <n v="11.822380000000001"/>
    <n v="42.836950000000002"/>
    <n v="93.964920000000006"/>
    <n v="141.86859999999999"/>
    <n v="180.40649999999999"/>
  </r>
  <r>
    <x v="602"/>
    <x v="2"/>
    <s v="core"/>
    <x v="8"/>
    <x v="0"/>
    <s v="&lt;20,001"/>
    <s v="urban"/>
    <n v="1"/>
    <n v="907.65440000000001"/>
    <n v="1199919"/>
    <n v="1199919"/>
    <n v="1199919"/>
    <n v="2001"/>
    <n v="2001"/>
    <s v="1981-2003"/>
    <s v="F"/>
    <m/>
    <s v="Beauty / Barber"/>
    <m/>
    <s v="Other"/>
    <s v="Service"/>
    <s v="Other"/>
    <b v="0"/>
    <s v="Sales"/>
    <n v="81"/>
    <s v="Storage - Low Bay"/>
    <n v="19"/>
    <s v="NA"/>
    <n v="0"/>
    <n v="0"/>
    <n v="0"/>
    <n v="0"/>
    <n v="1322"/>
    <n v="1322"/>
    <n v="0"/>
    <x v="4"/>
    <n v="100"/>
    <n v="0"/>
    <n v="100"/>
    <n v="100"/>
    <n v="100"/>
    <n v="0"/>
    <n v="0"/>
    <n v="1"/>
    <n v="0"/>
    <n v="0"/>
    <s v="S"/>
    <n v="0"/>
    <n v="6540"/>
    <n v="426"/>
    <s v="6000-8000 HDD"/>
    <n v="0"/>
    <n v="100"/>
    <n v="1"/>
    <s v="No"/>
    <n v="64"/>
    <n v="64"/>
    <n v="64"/>
    <n v="64"/>
    <n v="1"/>
    <n v="1"/>
    <n v="0"/>
    <s v="60-79 Hrs/Wk"/>
    <n v="51"/>
    <b v="1"/>
    <b v="0"/>
    <b v="0"/>
    <b v="0"/>
    <b v="0"/>
    <b v="0"/>
    <b v="0"/>
    <b v="0"/>
    <b v="0"/>
    <s v="NA"/>
    <s v="NA"/>
    <s v="NA"/>
    <s v="NA"/>
    <s v="No"/>
    <s v="NA"/>
    <s v="NA"/>
    <s v="Unknown"/>
    <s v="No"/>
    <s v="NA"/>
    <s v="NA"/>
    <s v="Unknown"/>
    <s v="No"/>
    <s v="NA"/>
    <s v="NA"/>
    <s v="Unknown"/>
    <s v="Unknown"/>
    <s v="NA"/>
    <s v="NA"/>
    <s v="No"/>
    <s v="Unknown"/>
    <s v="NA"/>
    <s v="NA"/>
    <s v="No"/>
    <s v="No"/>
    <s v="NA"/>
    <s v="NA"/>
    <s v="No"/>
    <s v="No"/>
    <s v="NA"/>
    <s v="NA"/>
    <s v="No"/>
    <s v="No"/>
    <s v="NA"/>
    <s v="NA"/>
    <s v="No"/>
    <n v="186"/>
    <n v="0"/>
    <n v="10"/>
    <n v="1860"/>
    <n v="20"/>
    <n v="0"/>
    <n v="0"/>
    <n v="0"/>
    <n v="0"/>
    <n v="0"/>
    <n v="0"/>
    <n v="100"/>
    <n v="0"/>
    <n v="100"/>
    <n v="0"/>
    <n v="0"/>
    <n v="0"/>
    <n v="0"/>
    <n v="372"/>
    <n v="0"/>
    <n v="100"/>
    <n v="0"/>
    <s v="S"/>
    <n v="0"/>
    <s v="Age of Building"/>
    <n v="100"/>
    <n v="0"/>
    <n v="0"/>
    <n v="0"/>
    <n v="0"/>
    <n v="0"/>
    <n v="100"/>
    <n v="0"/>
    <n v="0"/>
    <n v="1322"/>
    <n v="100"/>
    <n v="0"/>
    <n v="0"/>
    <n v="0"/>
    <b v="0"/>
    <n v="0"/>
    <n v="100"/>
    <n v="0"/>
    <n v="0"/>
    <n v="0"/>
    <n v="1.6745110000000001"/>
    <n v="1.6745110000000001"/>
    <s v="NA"/>
    <n v="0"/>
    <n v="0"/>
    <n v="2213.7040000000002"/>
    <s v="NA"/>
    <n v="0"/>
    <n v="0"/>
    <n v="9.4722810000000006"/>
    <n v="10"/>
    <s v="N"/>
    <s v="NA"/>
    <n v="0"/>
    <n v="0"/>
    <n v="0"/>
    <n v="86.912049999999994"/>
    <n v="60.103520000000003"/>
    <n v="89.891710000000003"/>
    <n v="0"/>
    <n v="0"/>
    <n v="0"/>
    <n v="7.7773349999999999"/>
    <n v="31.28913"/>
    <n v="4.4747659999999998"/>
    <n v="0"/>
    <n v="0"/>
    <n v="0"/>
    <n v="0"/>
    <n v="0"/>
    <n v="0"/>
    <n v="5.3106150000000003"/>
    <n v="8.6073450000000005"/>
    <n v="5.633521"/>
    <n v="0"/>
    <n v="0"/>
    <n v="0"/>
    <n v="0"/>
    <n v="0"/>
    <n v="0"/>
    <n v="0"/>
    <n v="0"/>
    <n v="0"/>
    <n v="100"/>
    <n v="100"/>
    <n v="100"/>
    <n v="39.306359999999998"/>
    <n v="36.363639999999997"/>
    <n v="39.306359999999998"/>
    <n v="60.693640000000002"/>
    <n v="63.636360000000003"/>
    <n v="60.693640000000002"/>
    <s v="NA"/>
    <s v="NA"/>
    <s v="NA"/>
    <s v="NA"/>
    <s v="NA"/>
    <s v="NA"/>
    <s v="NA"/>
    <s v="NA"/>
    <s v="NA"/>
    <s v="NA"/>
    <s v="NA"/>
    <s v="NA"/>
    <s v="NA"/>
    <s v="NA"/>
    <s v="NA"/>
    <s v="NA"/>
    <s v="NA"/>
    <s v="NA"/>
    <s v="NA"/>
    <s v="NA"/>
    <s v="NA"/>
    <s v="NA"/>
    <s v="NA"/>
    <s v="NA"/>
    <n v="0"/>
    <n v="0"/>
    <n v="0"/>
    <n v="3.2903500000000001"/>
    <n v="4.8556419999999996"/>
    <n v="3.2903500000000001"/>
    <n v="96.709649999999996"/>
    <n v="95.144360000000006"/>
    <n v="96.709649999999996"/>
    <n v="0"/>
    <n v="0"/>
    <n v="0"/>
    <s v="NA"/>
    <s v="NA"/>
    <s v="NA"/>
    <s v="NA"/>
    <s v="NA"/>
    <s v="NA"/>
    <s v="NA"/>
    <s v="NA"/>
    <s v="NA"/>
    <s v="NA"/>
    <s v="NA"/>
    <s v="NA"/>
    <n v="0"/>
    <n v="0"/>
    <n v="0"/>
    <n v="86.912049999999994"/>
    <n v="60.103520000000003"/>
    <n v="89.891710000000003"/>
    <n v="0"/>
    <n v="0"/>
    <n v="0"/>
    <n v="0"/>
    <n v="0"/>
    <n v="0"/>
    <n v="13.087949999999999"/>
    <n v="39.896479999999997"/>
    <n v="10.10829"/>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Unknown"/>
    <s v="none"/>
    <s v="NA"/>
    <s v="NA"/>
    <s v="NA"/>
    <s v="NA"/>
    <s v="NA"/>
    <n v="100"/>
    <n v="0"/>
    <s v="Electric Resistance"/>
    <s v="Electricity"/>
    <s v="None"/>
    <s v="5-9 Years"/>
    <s v="None"/>
    <s v="NA"/>
    <s v="NA"/>
    <s v="NA"/>
    <s v="NA"/>
    <s v="NA"/>
    <s v="NA"/>
    <s v="NA"/>
    <s v="NA"/>
    <s v="NA"/>
    <s v="NA"/>
    <s v="NA"/>
    <s v="DX - Air"/>
    <s v="5-9 Years"/>
    <s v="None"/>
    <s v="NA"/>
    <s v="NA"/>
    <s v="NA"/>
    <s v="NA"/>
    <s v="NA"/>
    <s v="NA"/>
    <s v="NA"/>
    <s v="NA"/>
    <b v="0"/>
    <b v="0"/>
    <b v="0"/>
    <b v="0"/>
    <b v="0"/>
    <b v="1"/>
    <b v="0"/>
    <b v="0"/>
    <b v="0"/>
    <b v="1"/>
    <b v="1"/>
    <n v="15.353999999999999"/>
    <n v="9"/>
    <n v="9"/>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b v="1"/>
    <s v="S"/>
    <n v="100"/>
    <n v="1"/>
    <n v="0"/>
    <n v="0"/>
    <n v="0"/>
    <n v="0"/>
    <x v="0"/>
    <n v="0"/>
    <s v="N"/>
    <n v="0"/>
    <n v="0"/>
    <n v="0"/>
    <b v="0"/>
    <b v="0"/>
    <s v="None"/>
    <b v="0"/>
    <b v="0"/>
    <s v="None"/>
    <n v="1"/>
    <n v="0"/>
    <n v="0"/>
    <n v="0"/>
    <n v="0"/>
    <n v="2"/>
    <n v="0"/>
    <n v="0"/>
    <n v="0"/>
    <n v="0"/>
    <n v="20.617619999999999"/>
    <n v="20.746009999999998"/>
    <s v="actual"/>
    <n v="27256.49"/>
    <n v="27426.23"/>
    <n v="2054.2220000000002"/>
    <n v="2004.5060000000001"/>
    <n v="2347.9079999999999"/>
    <n v="2379.1219999999998"/>
    <n v="2312.3029999999999"/>
    <n v="2146.3330000000001"/>
    <n v="2535"/>
    <n v="2562"/>
    <n v="2209.1759999999999"/>
    <n v="2204.895"/>
    <n v="2180.8980000000001"/>
    <n v="2320.127"/>
    <n v="2296.3119999999999"/>
    <n v="2074.0880000000002"/>
    <n v="2296.3119999999999"/>
    <n v="2222.2370000000001"/>
    <n v="2299.9639999999999"/>
    <n v="2261.5030000000002"/>
    <n v="2442.4189999999999"/>
    <n v="2452.4639999999999"/>
    <n v="2266.069"/>
    <n v="2296.3119999999999"/>
    <n v="2222.2370000000001"/>
    <n v="2296.3119999999999"/>
    <n v="0.98870400000000003"/>
    <n v="1.259868"/>
    <s v="actual"/>
    <n v="1307.066"/>
    <n v="1665.546"/>
    <n v="204.79730000000001"/>
    <n v="175.4391"/>
    <n v="147.5609"/>
    <n v="86.445139999999995"/>
    <n v="39.127270000000003"/>
    <n v="6.1"/>
    <n v="0.5"/>
    <n v="0"/>
    <n v="18.529409999999999"/>
    <n v="102.1849"/>
    <n v="254.58869999999999"/>
    <n v="271.7937"/>
    <n v="289.05119999999999"/>
    <n v="227.93020000000001"/>
    <n v="200.93510000000001"/>
    <n v="140.57820000000001"/>
    <n v="82.513279999999995"/>
    <n v="36.417900000000003"/>
    <n v="11.71485"/>
    <n v="10.4415"/>
    <n v="48.642090000000003"/>
    <n v="127.0806"/>
    <n v="216.21539999999999"/>
    <n v="274.0256"/>
  </r>
  <r>
    <x v="603"/>
    <x v="2"/>
    <s v="core"/>
    <x v="8"/>
    <x v="1"/>
    <s v="&lt;20,001"/>
    <s v="rural"/>
    <n v="4"/>
    <n v="334.46519999999998"/>
    <n v="799371.8"/>
    <n v="799371.8"/>
    <n v="799371.8"/>
    <n v="2005"/>
    <n v="2005"/>
    <s v="2004-2013"/>
    <s v="F"/>
    <m/>
    <s v="Vehicle Repair"/>
    <m/>
    <s v="Other"/>
    <s v="Service"/>
    <s v="Other"/>
    <b v="0"/>
    <s v="Warehouse - High Bay"/>
    <n v="65"/>
    <s v="Office"/>
    <n v="25"/>
    <s v="NA"/>
    <n v="0"/>
    <n v="10"/>
    <n v="0"/>
    <n v="0"/>
    <n v="2390"/>
    <n v="2390"/>
    <n v="0"/>
    <x v="4"/>
    <n v="100"/>
    <n v="0"/>
    <n v="0"/>
    <n v="100"/>
    <n v="10"/>
    <n v="0"/>
    <n v="0"/>
    <n v="1"/>
    <n v="0"/>
    <n v="30"/>
    <s v="S"/>
    <n v="0"/>
    <n v="5553"/>
    <n v="779"/>
    <s v="&lt; 6000 HDD"/>
    <n v="0"/>
    <n v="100"/>
    <n v="1"/>
    <s v="No"/>
    <n v="81"/>
    <n v="81"/>
    <n v="81"/>
    <n v="81"/>
    <n v="1"/>
    <n v="0"/>
    <n v="0"/>
    <s v="80-119 Hrs/Wk"/>
    <n v="52"/>
    <b v="1"/>
    <b v="1"/>
    <b v="0"/>
    <b v="1"/>
    <b v="0"/>
    <b v="0"/>
    <b v="0"/>
    <b v="0"/>
    <b v="0"/>
    <s v="NA"/>
    <s v="NA"/>
    <s v="NA"/>
    <s v="NA"/>
    <s v="No"/>
    <s v="NA"/>
    <s v="NA"/>
    <s v="No"/>
    <s v="No"/>
    <s v="NA"/>
    <s v="NA"/>
    <s v="No"/>
    <s v="No"/>
    <s v="NA"/>
    <s v="NA"/>
    <s v="No"/>
    <s v="No"/>
    <s v="NA"/>
    <s v="NA"/>
    <s v="No"/>
    <s v="No"/>
    <s v="NA"/>
    <s v="NA"/>
    <s v="No"/>
    <s v="No"/>
    <s v="NA"/>
    <s v="NA"/>
    <s v="No"/>
    <s v="No"/>
    <s v="NA"/>
    <s v="NA"/>
    <s v="No"/>
    <s v="No"/>
    <s v="NA"/>
    <s v="NA"/>
    <s v="No"/>
    <n v="180"/>
    <n v="0"/>
    <n v="12"/>
    <n v="2160"/>
    <n v="15"/>
    <n v="0"/>
    <n v="0"/>
    <n v="0"/>
    <n v="0"/>
    <n v="0"/>
    <n v="100"/>
    <n v="0"/>
    <n v="0"/>
    <n v="100"/>
    <n v="0"/>
    <n v="0"/>
    <n v="0"/>
    <n v="0"/>
    <n v="324"/>
    <n v="0"/>
    <n v="100"/>
    <n v="0"/>
    <s v="P"/>
    <n v="0"/>
    <s v="Age of Building"/>
    <n v="100"/>
    <n v="0"/>
    <n v="0"/>
    <n v="0"/>
    <n v="0"/>
    <n v="100"/>
    <n v="0"/>
    <n v="0"/>
    <n v="0"/>
    <n v="2553.0949999999998"/>
    <n v="0"/>
    <n v="100"/>
    <n v="0"/>
    <n v="0"/>
    <b v="0"/>
    <n v="0"/>
    <n v="100"/>
    <n v="0"/>
    <n v="0"/>
    <n v="0"/>
    <n v="1.792484"/>
    <n v="1.792484"/>
    <s v="NA"/>
    <n v="0"/>
    <n v="2.2300339999999998"/>
    <n v="4284.0370000000003"/>
    <s v="NA"/>
    <n v="0"/>
    <n v="5329.7820000000002"/>
    <n v="13.333920000000001"/>
    <n v="14.774100000000001"/>
    <s v="Y"/>
    <n v="0"/>
    <n v="0"/>
    <n v="0"/>
    <n v="0"/>
    <n v="34.218269999999997"/>
    <n v="69.481610000000003"/>
    <n v="36.124569999999999"/>
    <n v="0"/>
    <n v="0"/>
    <n v="0"/>
    <n v="0"/>
    <n v="0"/>
    <n v="0"/>
    <n v="0"/>
    <n v="0"/>
    <n v="0"/>
    <n v="65.781729999999996"/>
    <n v="30.51839"/>
    <n v="63.875430000000001"/>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0"/>
    <n v="0"/>
    <n v="0"/>
    <n v="100"/>
    <n v="100"/>
    <n v="100"/>
    <n v="0"/>
    <n v="0"/>
    <n v="0"/>
    <s v="NA"/>
    <s v="NA"/>
    <s v="NA"/>
    <s v="NA"/>
    <s v="NA"/>
    <s v="NA"/>
    <s v="NA"/>
    <s v="NA"/>
    <s v="NA"/>
    <s v="NA"/>
    <s v="NA"/>
    <s v="NA"/>
    <n v="63.877830000000003"/>
    <n v="26.337789999999998"/>
    <n v="62.026710000000001"/>
    <n v="34.218269999999997"/>
    <n v="69.481610000000003"/>
    <n v="36.124569999999999"/>
    <n v="0"/>
    <n v="0"/>
    <n v="0"/>
    <n v="1.9038930000000001"/>
    <n v="4.1806020000000004"/>
    <n v="1.8487199999999999"/>
    <n v="0"/>
    <n v="0"/>
    <n v="0"/>
    <n v="0"/>
    <n v="0"/>
    <n v="0"/>
    <n v="0"/>
    <n v="0"/>
    <n v="0"/>
    <n v="0"/>
    <n v="0"/>
    <n v="0"/>
    <n v="100"/>
    <n v="100"/>
    <n v="100"/>
    <n v="0"/>
    <n v="0"/>
    <n v="0"/>
    <b v="0"/>
    <n v="0"/>
    <b v="0"/>
    <n v="0"/>
    <b v="0"/>
    <n v="0"/>
    <b v="0"/>
    <n v="0"/>
    <b v="1"/>
    <n v="100"/>
    <b v="0"/>
    <n v="0"/>
    <b v="0"/>
    <n v="0"/>
    <b v="0"/>
    <n v="0"/>
    <n v="8.5932220000000008"/>
    <n v="33.333329999999997"/>
    <n v="8.5932220000000008"/>
    <n v="91.406779999999998"/>
    <n v="66.666669999999996"/>
    <n v="91.406779999999998"/>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35"/>
    <n v="32.5"/>
    <s v="Heat Pump"/>
    <s v="Electricity"/>
    <s v="None"/>
    <s v="5-9 Years"/>
    <s v="Furnace"/>
    <s v="Propane"/>
    <s v="None"/>
    <s v="5-9 Years"/>
    <s v="NA"/>
    <s v="NA"/>
    <s v="NA"/>
    <s v="NA"/>
    <s v="NA"/>
    <s v="NA"/>
    <s v="NA"/>
    <s v="NA"/>
    <s v="DX - Air"/>
    <s v="5-9 Years"/>
    <s v="None"/>
    <s v="NA"/>
    <s v="NA"/>
    <s v="NA"/>
    <s v="NA"/>
    <s v="NA"/>
    <s v="NA"/>
    <s v="NA"/>
    <s v="NA"/>
    <b v="0"/>
    <b v="0"/>
    <b v="0"/>
    <b v="0"/>
    <b v="1"/>
    <b v="0"/>
    <b v="0"/>
    <b v="1"/>
    <b v="0"/>
    <b v="0"/>
    <b v="0"/>
    <n v="38"/>
    <n v="7"/>
    <n v="7"/>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0"/>
    <n v="2"/>
    <n v="0"/>
    <n v="0"/>
    <n v="1"/>
    <n v="0"/>
    <n v="0"/>
    <n v="0"/>
    <n v="0"/>
    <n v="0"/>
    <n v="16.6508"/>
    <n v="19.890989999999999"/>
    <s v="model"/>
    <n v="39795.410000000003"/>
    <n v="47539.47"/>
    <s v="NA"/>
    <s v="NA"/>
    <s v="NA"/>
    <s v="NA"/>
    <s v="NA"/>
    <s v="NA"/>
    <s v="NA"/>
    <s v="NA"/>
    <s v="NA"/>
    <s v="NA"/>
    <s v="NA"/>
    <s v="NA"/>
    <s v="NA"/>
    <s v="NA"/>
    <s v="NA"/>
    <s v="NA"/>
    <s v="NA"/>
    <s v="NA"/>
    <s v="NA"/>
    <s v="NA"/>
    <s v="NA"/>
    <s v="NA"/>
    <s v="NA"/>
    <s v="NA"/>
    <n v="0.34463100000000002"/>
    <n v="0.40816000000000002"/>
    <s v="actual"/>
    <n v="823.66740000000004"/>
    <n v="975.5027"/>
    <n v="173.6207"/>
    <n v="120.22410000000001"/>
    <n v="77.5"/>
    <n v="38.799999999999997"/>
    <n v="14.30345"/>
    <n v="4.8359459999999999"/>
    <n v="3.4606059999999998"/>
    <n v="3.0516130000000001"/>
    <n v="19.923390000000001"/>
    <n v="61.662039999999998"/>
    <n v="125.96299999999999"/>
    <n v="180.32259999999999"/>
    <n v="189.19800000000001"/>
    <n v="139.65870000000001"/>
    <n v="109.6189"/>
    <n v="67.984790000000004"/>
    <n v="31.445160000000001"/>
    <n v="11.06729"/>
    <n v="2.9864120000000001"/>
    <n v="2.2837269999999998"/>
    <n v="22.31026"/>
    <n v="74.133290000000002"/>
    <n v="136.32089999999999"/>
    <n v="188.49529999999999"/>
  </r>
  <r>
    <x v="604"/>
    <x v="3"/>
    <s v="core"/>
    <x v="9"/>
    <x v="0"/>
    <s v="All Sizes"/>
    <s v="rural"/>
    <n v="39"/>
    <n v="852.57399999999996"/>
    <n v="4016476"/>
    <n v="3718075"/>
    <n v="223084.5"/>
    <n v="1900"/>
    <n v="1980"/>
    <s v="Pre-1980"/>
    <s v="F"/>
    <m/>
    <s v="Warehouse, Distribution"/>
    <m/>
    <s v="Warehouse"/>
    <s v="Warehouse and Storage"/>
    <s v="Warehouse"/>
    <b v="1"/>
    <s v="Warehouse - High Bay"/>
    <n v="78.708770000000001"/>
    <s v="Storage - Low Bay"/>
    <n v="15.737"/>
    <s v="Office"/>
    <n v="5.5542350000000003"/>
    <n v="0"/>
    <n v="0"/>
    <n v="0"/>
    <n v="4711"/>
    <n v="4711"/>
    <n v="0"/>
    <x v="4"/>
    <n v="92.570580000000007"/>
    <n v="15.737"/>
    <n v="100"/>
    <n v="5.5542350000000003"/>
    <n v="100"/>
    <n v="78.708770000000001"/>
    <n v="0"/>
    <n v="1"/>
    <n v="1"/>
    <n v="0"/>
    <s v="S"/>
    <n v="0"/>
    <n v="8960"/>
    <n v="151"/>
    <s v="8000+ HDD"/>
    <n v="50"/>
    <n v="50"/>
    <n v="2"/>
    <s v="No"/>
    <n v="52"/>
    <n v="52"/>
    <n v="52"/>
    <n v="52"/>
    <n v="1"/>
    <n v="0"/>
    <n v="0"/>
    <s v="50-59 Hrs/Wk"/>
    <n v="52"/>
    <b v="1"/>
    <b v="1"/>
    <b v="0"/>
    <b v="0"/>
    <b v="0"/>
    <b v="0"/>
    <b v="0"/>
    <b v="0"/>
    <b v="0"/>
    <s v="NA"/>
    <s v="NA"/>
    <s v="NA"/>
    <s v="NA"/>
    <s v="Yes"/>
    <n v="3"/>
    <n v="80"/>
    <s v="No"/>
    <s v="Yes"/>
    <n v="3"/>
    <n v="80"/>
    <s v="No"/>
    <s v="No"/>
    <s v="NA"/>
    <s v="NA"/>
    <s v="No"/>
    <s v="No"/>
    <s v="NA"/>
    <s v="NA"/>
    <s v="No"/>
    <s v="No"/>
    <s v="NA"/>
    <s v="NA"/>
    <s v="No"/>
    <s v="No"/>
    <s v="NA"/>
    <s v="NA"/>
    <s v="No"/>
    <s v="No"/>
    <s v="NA"/>
    <s v="NA"/>
    <s v="No"/>
    <s v="No"/>
    <s v="NA"/>
    <s v="NA"/>
    <s v="Unknown"/>
    <n v="252"/>
    <n v="0"/>
    <n v="18"/>
    <n v="4536"/>
    <n v="2"/>
    <n v="0"/>
    <n v="0"/>
    <n v="0"/>
    <n v="0"/>
    <n v="100"/>
    <n v="0"/>
    <n v="0"/>
    <n v="0"/>
    <n v="0"/>
    <n v="100"/>
    <n v="0"/>
    <n v="0"/>
    <n v="0"/>
    <n v="90.72"/>
    <n v="100"/>
    <n v="0"/>
    <n v="0"/>
    <s v="P"/>
    <n v="20"/>
    <s v="30+ years"/>
    <n v="100"/>
    <n v="0"/>
    <n v="0"/>
    <n v="0"/>
    <n v="0"/>
    <n v="0"/>
    <n v="0"/>
    <n v="0"/>
    <n v="100"/>
    <n v="4711"/>
    <n v="100"/>
    <n v="0"/>
    <n v="0"/>
    <n v="0"/>
    <b v="0"/>
    <n v="0"/>
    <n v="0"/>
    <n v="0"/>
    <n v="0"/>
    <n v="100"/>
    <n v="0.74193500000000001"/>
    <n v="0.74193500000000001"/>
    <s v="NA"/>
    <n v="0.14094699999999999"/>
    <n v="0"/>
    <n v="3495.2550000000001"/>
    <s v="NA"/>
    <n v="664"/>
    <n v="0"/>
    <n v="13.029820000000001"/>
    <n v="17.124420000000001"/>
    <s v="N"/>
    <n v="0"/>
    <n v="81.891919999999999"/>
    <n v="51.325429999999997"/>
    <n v="88.191119999999998"/>
    <n v="0"/>
    <n v="0"/>
    <n v="0"/>
    <n v="8.7558100000000003"/>
    <n v="27.514559999999999"/>
    <n v="9.4293150000000008"/>
    <n v="0"/>
    <n v="0"/>
    <n v="0"/>
    <n v="0"/>
    <n v="0"/>
    <n v="0"/>
    <n v="0"/>
    <n v="0"/>
    <n v="0"/>
    <n v="0"/>
    <n v="0"/>
    <n v="0"/>
    <n v="9.352271"/>
    <n v="21.16001"/>
    <n v="2.3795670000000002"/>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90.647729999999996"/>
    <n v="78.83999"/>
    <n v="97.620429999999999"/>
    <n v="0"/>
    <n v="0"/>
    <n v="0"/>
    <n v="0"/>
    <n v="0"/>
    <n v="0"/>
    <n v="9.352271"/>
    <n v="21.16001"/>
    <n v="2.3795670000000002"/>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92.570580000000007"/>
    <s v="Furnace"/>
    <s v="Natural Gas"/>
    <s v="None"/>
    <s v="20+ Years"/>
    <s v="Furnace"/>
    <s v="Natural Gas"/>
    <s v="None"/>
    <s v="NA"/>
    <s v="NA"/>
    <s v="NA"/>
    <s v="NA"/>
    <s v="NA"/>
    <s v="NA"/>
    <s v="NA"/>
    <s v="NA"/>
    <s v="NA"/>
    <s v="DX - Air"/>
    <s v="NA"/>
    <s v="None"/>
    <s v="NA"/>
    <s v="NA"/>
    <s v="NA"/>
    <s v="NA"/>
    <s v="NA"/>
    <s v="NA"/>
    <s v="NA"/>
    <s v="NA"/>
    <b v="0"/>
    <b v="0"/>
    <b v="0"/>
    <b v="0"/>
    <b v="0"/>
    <b v="1"/>
    <b v="0"/>
    <b v="0"/>
    <b v="0"/>
    <b v="0"/>
    <b v="0"/>
    <n v="35"/>
    <n v="7"/>
    <n v="7"/>
    <n v="100"/>
    <n v="0"/>
    <n v="0"/>
    <n v="0"/>
    <n v="0"/>
    <n v="0"/>
    <n v="100"/>
    <n v="0"/>
    <n v="45.280439999999999"/>
    <n v="54.719560000000001"/>
    <n v="0"/>
    <s v="Unknown"/>
    <s v="No"/>
    <s v="None"/>
    <s v="Air-cooled"/>
    <s v="No"/>
    <s v="Shaded Pole"/>
    <b v="0"/>
    <n v="0"/>
    <s v="NA"/>
    <s v="NA"/>
    <b v="1"/>
    <n v="1880"/>
    <s v="INC"/>
    <b v="0"/>
    <n v="0"/>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31.50827"/>
    <n v="35.170580000000001"/>
    <s v="actual"/>
    <n v="148435.4"/>
    <n v="165688.6"/>
    <n v="10835.81"/>
    <n v="10076.56"/>
    <n v="11436"/>
    <n v="11399.31"/>
    <n v="12775.95"/>
    <n v="13758.9"/>
    <n v="15452.76"/>
    <n v="15415.64"/>
    <n v="13692.14"/>
    <n v="12403.06"/>
    <n v="10685.9"/>
    <n v="10503.41"/>
    <n v="13969.08"/>
    <n v="12617.23"/>
    <n v="13969.08"/>
    <n v="13518.47"/>
    <n v="13969.08"/>
    <n v="13614.94"/>
    <n v="14491.65"/>
    <n v="14467.53"/>
    <n v="13614.94"/>
    <n v="13969.08"/>
    <n v="13518.47"/>
    <n v="13969.08"/>
    <n v="0.42530800000000002"/>
    <n v="0.63539699999999999"/>
    <s v="actual"/>
    <n v="2003.6279999999999"/>
    <n v="2993.3560000000002"/>
    <n v="351.64519999999999"/>
    <n v="295.089"/>
    <n v="207"/>
    <n v="159.65520000000001"/>
    <n v="67.840519999999998"/>
    <n v="30.79167"/>
    <n v="28.71264"/>
    <n v="15.163550000000001"/>
    <n v="33.008870000000002"/>
    <n v="106.48050000000001"/>
    <n v="347.90109999999999"/>
    <n v="360.33940000000001"/>
    <n v="468.38"/>
    <n v="377.84429999999998"/>
    <n v="345.10449999999997"/>
    <n v="245.8828"/>
    <n v="168.71029999999999"/>
    <n v="91.203800000000001"/>
    <n v="45.10078"/>
    <n v="51.782380000000003"/>
    <n v="130.95930000000001"/>
    <n v="239.53530000000001"/>
    <n v="371.16269999999997"/>
    <n v="457.68939999999998"/>
  </r>
  <r>
    <x v="605"/>
    <x v="0"/>
    <s v="core"/>
    <x v="7"/>
    <x v="0"/>
    <s v="20,001-100,000"/>
    <s v="rural"/>
    <n v="88"/>
    <n v="55.639539999999997"/>
    <n v="3093558"/>
    <n v="3093558"/>
    <n v="3093558"/>
    <n v="1998"/>
    <n v="1998"/>
    <s v="1981-2003"/>
    <s v="F"/>
    <s v="Courthouse"/>
    <s v="Courthouse"/>
    <m/>
    <s v="Other"/>
    <s v="Other"/>
    <s v="Other"/>
    <b v="0"/>
    <s v="Office"/>
    <n v="79"/>
    <s v="NA"/>
    <n v="0"/>
    <s v="NA"/>
    <n v="0"/>
    <n v="21"/>
    <n v="0"/>
    <n v="0"/>
    <n v="55600"/>
    <n v="55600"/>
    <n v="0"/>
    <x v="2"/>
    <n v="100"/>
    <n v="0"/>
    <n v="100"/>
    <n v="100"/>
    <n v="100"/>
    <n v="0"/>
    <n v="0"/>
    <n v="3"/>
    <n v="1"/>
    <n v="0"/>
    <s v="S"/>
    <n v="0"/>
    <n v="6388"/>
    <n v="413"/>
    <s v="6000-8000 HDD"/>
    <n v="100"/>
    <n v="0"/>
    <n v="0"/>
    <s v="Yes"/>
    <n v="52.5"/>
    <n v="52.5"/>
    <n v="60"/>
    <n v="52.5"/>
    <n v="0"/>
    <n v="0"/>
    <n v="0"/>
    <s v="50-59 Hrs/Wk"/>
    <n v="52"/>
    <b v="1"/>
    <b v="1"/>
    <b v="0"/>
    <b v="0"/>
    <b v="0"/>
    <b v="0"/>
    <b v="1"/>
    <b v="0"/>
    <b v="0"/>
    <b v="1"/>
    <b v="0"/>
    <b v="0"/>
    <s v="NA"/>
    <s v="No"/>
    <s v="NA"/>
    <s v="NA"/>
    <s v="No"/>
    <s v="No"/>
    <s v="NA"/>
    <s v="NA"/>
    <s v="No"/>
    <s v="No"/>
    <s v="NA"/>
    <s v="NA"/>
    <s v="No"/>
    <s v="No"/>
    <s v="NA"/>
    <s v="NA"/>
    <s v="No"/>
    <s v="No"/>
    <s v="NA"/>
    <s v="NA"/>
    <s v="No"/>
    <s v="No"/>
    <s v="NA"/>
    <s v="NA"/>
    <s v="No"/>
    <s v="No"/>
    <s v="NA"/>
    <s v="NA"/>
    <s v="No"/>
    <s v="No"/>
    <s v="NA"/>
    <s v="NA"/>
    <s v="Yes"/>
    <n v="495"/>
    <n v="495"/>
    <n v="14"/>
    <n v="20790"/>
    <n v="40"/>
    <n v="100"/>
    <n v="0"/>
    <n v="0"/>
    <n v="0"/>
    <n v="0"/>
    <n v="0"/>
    <n v="0"/>
    <n v="0"/>
    <n v="100"/>
    <n v="0"/>
    <n v="0"/>
    <n v="0"/>
    <n v="0"/>
    <n v="8316"/>
    <n v="0"/>
    <n v="100"/>
    <n v="0"/>
    <s v="P"/>
    <n v="5"/>
    <s v="Age of Building"/>
    <n v="0"/>
    <n v="0"/>
    <n v="0"/>
    <n v="100"/>
    <n v="0"/>
    <n v="100"/>
    <n v="0"/>
    <n v="0"/>
    <n v="0"/>
    <n v="14250"/>
    <n v="100"/>
    <n v="0"/>
    <n v="0"/>
    <n v="0"/>
    <b v="0"/>
    <n v="0"/>
    <n v="0"/>
    <n v="0"/>
    <n v="0"/>
    <n v="100"/>
    <n v="0.97574700000000003"/>
    <n v="0.97574700000000003"/>
    <s v="NA"/>
    <n v="0"/>
    <n v="0.13020899999999999"/>
    <n v="54251.56"/>
    <s v="NA"/>
    <n v="0"/>
    <n v="7239.6310000000003"/>
    <n v="9.3961000000000006"/>
    <n v="9.3961000000000006"/>
    <s v="Y"/>
    <n v="80"/>
    <n v="0"/>
    <n v="0"/>
    <n v="0"/>
    <n v="80.921000000000006"/>
    <n v="67.555350000000004"/>
    <n v="88.405000000000001"/>
    <n v="0"/>
    <n v="0"/>
    <n v="0"/>
    <n v="19.079000000000001"/>
    <n v="32.444650000000003"/>
    <n v="11.595000000000001"/>
    <n v="0"/>
    <n v="0"/>
    <n v="0"/>
    <n v="0"/>
    <n v="0"/>
    <n v="0"/>
    <n v="0"/>
    <n v="0"/>
    <n v="0"/>
    <n v="0"/>
    <n v="0"/>
    <n v="0"/>
    <n v="0"/>
    <n v="0"/>
    <n v="0"/>
    <n v="0"/>
    <n v="0"/>
    <n v="0"/>
    <n v="100"/>
    <n v="100"/>
    <n v="100"/>
    <n v="87.024339999999995"/>
    <n v="87.259969999999996"/>
    <n v="87.024339999999995"/>
    <n v="12.97566"/>
    <n v="12.740030000000001"/>
    <n v="12.97566"/>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0.921000000000006"/>
    <n v="67.555350000000004"/>
    <n v="88.405000000000001"/>
    <n v="0"/>
    <n v="0"/>
    <n v="0"/>
    <n v="0"/>
    <n v="0"/>
    <n v="0"/>
    <n v="19.079000000000001"/>
    <n v="32.444650000000003"/>
    <n v="11.595000000000001"/>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A"/>
    <n v="95"/>
    <n v="60"/>
    <n v="0"/>
    <n v="100"/>
    <s v="Boiler"/>
    <s v="Natural Gas"/>
    <s v="Natural Gas"/>
    <s v="10-19 Years"/>
    <s v="Boiler"/>
    <s v="Natural Gas"/>
    <s v="Natural Gas"/>
    <s v="10-19 Years"/>
    <n v="1"/>
    <s v="Natural Gas"/>
    <n v="4000"/>
    <n v="1"/>
    <n v="1"/>
    <s v="SH"/>
    <s v="N"/>
    <s v="N"/>
    <s v="Chiller"/>
    <s v="10-19 Years"/>
    <s v="Chiller"/>
    <s v="10-19 Years"/>
    <n v="1"/>
    <n v="186"/>
    <n v="15"/>
    <n v="15"/>
    <s v="Screw"/>
    <s v="N"/>
    <s v="N"/>
    <b v="1"/>
    <b v="0"/>
    <b v="0"/>
    <b v="0"/>
    <b v="0"/>
    <b v="0"/>
    <b v="1"/>
    <b v="1"/>
    <b v="1"/>
    <b v="1"/>
    <b v="1"/>
    <n v="240"/>
    <n v="15"/>
    <n v="15"/>
    <n v="100"/>
    <n v="0"/>
    <n v="0"/>
    <n v="0"/>
    <n v="0"/>
    <n v="0"/>
    <n v="100"/>
    <n v="0"/>
    <s v="NA"/>
    <s v="NA"/>
    <s v="NA"/>
    <s v="NA"/>
    <s v="NA"/>
    <s v="NA"/>
    <s v="NA"/>
    <s v="NA"/>
    <s v="NA"/>
    <s v="NA"/>
    <s v="NA"/>
    <s v="NA"/>
    <s v="NA"/>
    <s v="NA"/>
    <s v="NA"/>
    <s v="NA"/>
    <s v="NA"/>
    <s v="NA"/>
    <s v="NA"/>
    <s v="NA"/>
    <n v="4"/>
    <n v="2"/>
    <n v="0"/>
    <n v="0"/>
    <n v="1"/>
    <n v="0"/>
    <n v="0"/>
    <b v="0"/>
    <b v="0"/>
    <b v="0"/>
    <b v="0"/>
    <b v="0"/>
    <b v="0"/>
    <n v="0"/>
    <s v="NA"/>
    <s v="NA"/>
    <s v="NA"/>
    <s v="NA"/>
    <s v="NA"/>
    <s v="NA"/>
    <s v="NA"/>
    <s v="NA"/>
    <s v="NA"/>
    <s v="NA"/>
    <s v="NA"/>
    <s v="NA"/>
    <s v="NA"/>
    <s v="NA"/>
    <s v="NA"/>
    <n v="0"/>
    <n v="0"/>
    <n v="0"/>
    <x v="1"/>
    <s v="NA"/>
    <s v="NA"/>
    <n v="0"/>
    <n v="0"/>
    <n v="0"/>
    <s v="NA"/>
    <s v="NA"/>
    <s v="NA"/>
    <s v="NA"/>
    <s v="NA"/>
    <s v="NA"/>
    <n v="0"/>
    <n v="35"/>
    <n v="5"/>
    <n v="4"/>
    <n v="6"/>
    <n v="12"/>
    <n v="0"/>
    <n v="0"/>
    <n v="0"/>
    <n v="0"/>
    <n v="15.865729999999999"/>
    <n v="15.95082"/>
    <s v="actual"/>
    <n v="882134.9"/>
    <n v="886865.5"/>
    <n v="76573.48"/>
    <n v="66041.38"/>
    <n v="70301.179999999993"/>
    <n v="66917.649999999994"/>
    <n v="71341.179999999993"/>
    <n v="75917.710000000006"/>
    <n v="90909.71"/>
    <n v="78317.570000000007"/>
    <n v="73575"/>
    <n v="71222.070000000007"/>
    <n v="67857.929999999993"/>
    <n v="73160"/>
    <n v="72777.570000000007"/>
    <n v="65443.87"/>
    <n v="72135.28"/>
    <n v="69443.520000000004"/>
    <n v="72616.570000000007"/>
    <n v="73872.56"/>
    <n v="88076.74"/>
    <n v="84292.49"/>
    <n v="73733.320000000007"/>
    <n v="71700.66"/>
    <n v="69990.89"/>
    <n v="72781.98"/>
    <n v="0.29256100000000002"/>
    <n v="5.3053000000000003E-2"/>
    <s v="model"/>
    <n v="16266.4"/>
    <n v="2949.7240000000002"/>
    <s v="NA"/>
    <s v="NA"/>
    <s v="NA"/>
    <s v="NA"/>
    <s v="NA"/>
    <s v="NA"/>
    <s v="NA"/>
    <s v="NA"/>
    <s v="NA"/>
    <s v="NA"/>
    <s v="NA"/>
    <s v="NA"/>
    <s v="NA"/>
    <s v="NA"/>
    <s v="NA"/>
    <s v="NA"/>
    <s v="NA"/>
    <s v="NA"/>
    <s v="NA"/>
    <s v="NA"/>
    <s v="NA"/>
    <s v="NA"/>
    <s v="NA"/>
    <s v="NA"/>
  </r>
  <r>
    <x v="606"/>
    <x v="2"/>
    <s v="core"/>
    <x v="8"/>
    <x v="1"/>
    <s v="&lt;20,001"/>
    <s v="rural"/>
    <n v="4"/>
    <n v="334.46519999999998"/>
    <n v="1679684"/>
    <n v="1679684"/>
    <n v="1679684"/>
    <n v="2010"/>
    <n v="2010"/>
    <s v="2004-2013"/>
    <s v="F"/>
    <m/>
    <s v="Other Specialty Merchandise"/>
    <s v="Music Store"/>
    <s v="Dry Goods Retail"/>
    <s v="Mercantile - Retail"/>
    <s v="Small Box"/>
    <b v="0"/>
    <s v="Sales"/>
    <n v="75"/>
    <s v="Office"/>
    <n v="17"/>
    <s v="Storage - Low Bay"/>
    <n v="8"/>
    <n v="0"/>
    <n v="0"/>
    <n v="0"/>
    <n v="5022"/>
    <n v="5022"/>
    <n v="0"/>
    <x v="0"/>
    <n v="100"/>
    <n v="0"/>
    <n v="100"/>
    <n v="100"/>
    <n v="100"/>
    <n v="0"/>
    <n v="0"/>
    <n v="1"/>
    <n v="0"/>
    <n v="19"/>
    <s v="S"/>
    <n v="0"/>
    <n v="5533"/>
    <n v="832"/>
    <s v="&lt; 6000 HDD"/>
    <n v="100"/>
    <n v="0"/>
    <n v="0"/>
    <s v="No"/>
    <n v="46.923079999999999"/>
    <n v="58.307690000000001"/>
    <n v="46.923079999999999"/>
    <n v="58"/>
    <n v="7.6923000000000005E-2"/>
    <n v="7.6923000000000005E-2"/>
    <n v="0"/>
    <s v="40-49 Hrs/Wk"/>
    <n v="52"/>
    <b v="1"/>
    <b v="0"/>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294"/>
    <n v="0"/>
    <n v="9"/>
    <n v="2646"/>
    <n v="30"/>
    <n v="0"/>
    <n v="0"/>
    <n v="0"/>
    <n v="0"/>
    <n v="0"/>
    <n v="100"/>
    <n v="0"/>
    <n v="0"/>
    <n v="0"/>
    <n v="100"/>
    <n v="0"/>
    <n v="0"/>
    <n v="0"/>
    <n v="793.8"/>
    <n v="0"/>
    <n v="100"/>
    <n v="0"/>
    <s v="S"/>
    <n v="0"/>
    <s v="Age of Building"/>
    <n v="100"/>
    <n v="0"/>
    <n v="0"/>
    <n v="0"/>
    <n v="100"/>
    <n v="0"/>
    <n v="0"/>
    <n v="0"/>
    <n v="0"/>
    <n v="5022"/>
    <n v="100"/>
    <n v="0"/>
    <n v="0"/>
    <n v="0"/>
    <b v="0"/>
    <n v="0"/>
    <n v="100"/>
    <n v="0"/>
    <n v="0"/>
    <n v="0"/>
    <n v="0.94744099999999998"/>
    <n v="0.94744099999999998"/>
    <s v="NA"/>
    <n v="0"/>
    <n v="0.38789299999999999"/>
    <n v="4758.0510000000004"/>
    <s v="NA"/>
    <n v="0"/>
    <n v="1948"/>
    <n v="8.9234760000000009"/>
    <n v="9"/>
    <s v="Y"/>
    <n v="70"/>
    <n v="0"/>
    <n v="0"/>
    <n v="0"/>
    <n v="93.162880000000001"/>
    <n v="79.140110000000007"/>
    <n v="94.814890000000005"/>
    <n v="1.513828"/>
    <n v="1.4935989999999999"/>
    <n v="1.5406709999999999"/>
    <n v="3.9571049999999999"/>
    <n v="10.41127"/>
    <n v="2.2403249999999999"/>
    <n v="0.84101499999999996"/>
    <n v="1.4935989999999999"/>
    <n v="0.85592900000000005"/>
    <n v="0"/>
    <n v="0"/>
    <n v="0"/>
    <n v="0.52517199999999997"/>
    <n v="7.4614200000000004"/>
    <n v="0.54818900000000004"/>
    <n v="0"/>
    <n v="0"/>
    <n v="0"/>
    <n v="0"/>
    <n v="0"/>
    <n v="0"/>
    <n v="0"/>
    <n v="0"/>
    <n v="0"/>
    <n v="100"/>
    <n v="100"/>
    <n v="100"/>
    <n v="0"/>
    <n v="0"/>
    <n v="0"/>
    <n v="100"/>
    <n v="100"/>
    <n v="100"/>
    <s v="NA"/>
    <s v="NA"/>
    <s v="NA"/>
    <s v="NA"/>
    <s v="NA"/>
    <s v="NA"/>
    <s v="NA"/>
    <s v="NA"/>
    <s v="NA"/>
    <s v="NA"/>
    <s v="NA"/>
    <s v="NA"/>
    <s v="NA"/>
    <s v="NA"/>
    <s v="NA"/>
    <s v="NA"/>
    <s v="NA"/>
    <s v="NA"/>
    <s v="NA"/>
    <s v="NA"/>
    <s v="NA"/>
    <s v="NA"/>
    <s v="NA"/>
    <s v="NA"/>
    <n v="0"/>
    <n v="0"/>
    <n v="0"/>
    <n v="22.42145"/>
    <n v="30.24184"/>
    <n v="22.42145"/>
    <n v="77.578550000000007"/>
    <n v="69.758160000000004"/>
    <n v="77.578550000000007"/>
    <n v="0"/>
    <n v="0"/>
    <n v="0"/>
    <n v="0"/>
    <n v="0"/>
    <n v="0"/>
    <n v="100"/>
    <n v="100"/>
    <n v="100"/>
    <n v="0"/>
    <n v="0"/>
    <n v="0"/>
    <n v="0"/>
    <n v="0"/>
    <n v="0"/>
    <n v="0"/>
    <n v="0"/>
    <n v="0"/>
    <n v="94.67671"/>
    <n v="80.633709999999994"/>
    <n v="96.355559999999997"/>
    <n v="3.9571049999999999"/>
    <n v="10.41127"/>
    <n v="2.2403249999999999"/>
    <n v="0"/>
    <n v="0"/>
    <n v="0"/>
    <n v="1.366187"/>
    <n v="8.9550180000000008"/>
    <n v="1.404118"/>
    <s v="NA"/>
    <s v="NA"/>
    <s v="NA"/>
    <s v="NA"/>
    <s v="NA"/>
    <s v="NA"/>
    <s v="NA"/>
    <s v="NA"/>
    <s v="NA"/>
    <s v="NA"/>
    <s v="NA"/>
    <s v="NA"/>
    <s v="NA"/>
    <s v="NA"/>
    <s v="NA"/>
    <b v="0"/>
    <n v="0"/>
    <b v="0"/>
    <n v="0"/>
    <b v="0"/>
    <n v="0"/>
    <b v="0"/>
    <n v="0"/>
    <b v="1"/>
    <n v="99.789519999999996"/>
    <b v="0"/>
    <n v="0"/>
    <b v="1"/>
    <n v="0.210476"/>
    <b v="0"/>
    <n v="0"/>
    <n v="0"/>
    <n v="0"/>
    <n v="0"/>
    <n v="0"/>
    <n v="0"/>
    <n v="0"/>
    <n v="0"/>
    <n v="0"/>
    <n v="0"/>
    <n v="100"/>
    <n v="100"/>
    <n v="100"/>
    <n v="0"/>
    <n v="0"/>
    <n v="0"/>
    <n v="22.279260000000001"/>
    <n v="46.666670000000003"/>
    <n v="23.760680000000001"/>
    <n v="0"/>
    <n v="0"/>
    <n v="0"/>
    <n v="0"/>
    <n v="0"/>
    <n v="0"/>
    <n v="0"/>
    <n v="0"/>
    <n v="0"/>
    <n v="77.720740000000006"/>
    <n v="53.333329999999997"/>
    <n v="76.239320000000006"/>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100"/>
    <n v="0"/>
    <s v="Heat Pump"/>
    <s v="Electricity"/>
    <s v="None"/>
    <s v="0-4 Years"/>
    <s v="None"/>
    <s v="NA"/>
    <s v="NA"/>
    <s v="NA"/>
    <s v="NA"/>
    <s v="NA"/>
    <s v="NA"/>
    <s v="NA"/>
    <s v="NA"/>
    <s v="NA"/>
    <s v="NA"/>
    <s v="NA"/>
    <s v="DX - Air"/>
    <s v="0-4 Years"/>
    <s v="None"/>
    <s v="NA"/>
    <s v="NA"/>
    <s v="NA"/>
    <s v="NA"/>
    <s v="NA"/>
    <s v="NA"/>
    <s v="NA"/>
    <s v="NA"/>
    <b v="0"/>
    <b v="0"/>
    <b v="0"/>
    <b v="0"/>
    <b v="1"/>
    <b v="0"/>
    <b v="0"/>
    <b v="1"/>
    <b v="0"/>
    <b v="1"/>
    <b v="1"/>
    <n v="23.884"/>
    <n v="3"/>
    <n v="3"/>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1"/>
    <n v="0"/>
    <n v="0"/>
    <n v="0"/>
    <n v="0"/>
    <n v="0"/>
    <n v="0"/>
    <n v="0"/>
    <n v="0"/>
    <n v="0"/>
    <n v="11.30498"/>
    <n v="10.662280000000001"/>
    <s v="actual"/>
    <n v="56773.599999999999"/>
    <n v="53545.99"/>
    <n v="8617.3919999999998"/>
    <n v="5253.8630000000003"/>
    <n v="4883.2380000000003"/>
    <n v="3643.348"/>
    <n v="3117.2710000000002"/>
    <n v="3316.857"/>
    <n v="4047.7139999999999"/>
    <n v="4234.03"/>
    <n v="4160.1639999999998"/>
    <n v="4631.5619999999999"/>
    <n v="4594.1540000000005"/>
    <n v="6274.0060000000003"/>
    <n v="7320.0349999999999"/>
    <n v="5716.6809999999996"/>
    <n v="4777.34"/>
    <n v="3308.098"/>
    <n v="2518.326"/>
    <n v="2787.1149999999998"/>
    <n v="4227.3159999999998"/>
    <n v="4027.0390000000002"/>
    <n v="2791.9879999999998"/>
    <n v="3485.9630000000002"/>
    <n v="5486.4620000000004"/>
    <n v="7099.6329999999998"/>
    <s v="NA"/>
    <s v="NA"/>
    <s v="no gas"/>
    <s v="NA"/>
    <s v="NA"/>
    <s v="NA"/>
    <s v="NA"/>
    <s v="NA"/>
    <s v="NA"/>
    <s v="NA"/>
    <s v="NA"/>
    <s v="NA"/>
    <s v="NA"/>
    <s v="NA"/>
    <s v="NA"/>
    <s v="NA"/>
    <s v="NA"/>
    <s v="NA"/>
    <s v="NA"/>
    <s v="NA"/>
    <s v="NA"/>
    <s v="NA"/>
    <s v="NA"/>
    <s v="NA"/>
    <s v="NA"/>
    <s v="NA"/>
    <s v="NA"/>
    <s v="NA"/>
    <s v="NA"/>
  </r>
  <r>
    <x v="607"/>
    <x v="2"/>
    <s v="core"/>
    <x v="9"/>
    <x v="1"/>
    <s v="All Sizes"/>
    <s v="urban"/>
    <n v="38"/>
    <n v="194.7627"/>
    <n v="583509.19999999995"/>
    <n v="583509.19999999995"/>
    <n v="460972.3"/>
    <n v="2008"/>
    <n v="2008"/>
    <s v="2004-2013"/>
    <s v="F"/>
    <m/>
    <s v="Warehouse, Storage"/>
    <m/>
    <s v="Warehouse"/>
    <s v="Warehouse and Storage"/>
    <s v="Warehouse"/>
    <b v="0"/>
    <s v="Warehouse - High Bay"/>
    <n v="58"/>
    <s v="Office"/>
    <n v="21"/>
    <s v="Storage - Low Bay"/>
    <n v="21"/>
    <n v="0"/>
    <n v="0"/>
    <n v="0"/>
    <n v="2996"/>
    <n v="2996"/>
    <n v="0"/>
    <x v="4"/>
    <n v="100"/>
    <n v="21"/>
    <n v="79"/>
    <n v="79"/>
    <n v="0"/>
    <n v="0"/>
    <n v="0"/>
    <n v="2"/>
    <n v="0"/>
    <n v="3"/>
    <s v="S"/>
    <n v="0"/>
    <n v="6540"/>
    <n v="426"/>
    <s v="6000-8000 HDD"/>
    <n v="100"/>
    <n v="0"/>
    <n v="0"/>
    <s v="No"/>
    <n v="47.5"/>
    <n v="47.5"/>
    <n v="47.5"/>
    <n v="47.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200"/>
    <n v="200"/>
    <n v="16"/>
    <n v="6400"/>
    <n v="5"/>
    <n v="0"/>
    <n v="0"/>
    <n v="0"/>
    <n v="0"/>
    <n v="100"/>
    <n v="0"/>
    <n v="0"/>
    <n v="0"/>
    <n v="0"/>
    <n v="100"/>
    <n v="0"/>
    <n v="0"/>
    <n v="0"/>
    <n v="320"/>
    <n v="0"/>
    <n v="100"/>
    <n v="0"/>
    <s v="P"/>
    <n v="40"/>
    <s v="Age of Building"/>
    <n v="100"/>
    <n v="0"/>
    <n v="0"/>
    <n v="0"/>
    <n v="0"/>
    <n v="0"/>
    <n v="0"/>
    <n v="100"/>
    <n v="0"/>
    <n v="2356"/>
    <n v="0"/>
    <n v="100"/>
    <n v="0"/>
    <n v="0"/>
    <b v="0"/>
    <n v="0"/>
    <n v="100"/>
    <n v="0"/>
    <n v="0"/>
    <n v="0"/>
    <n v="0.54501999999999995"/>
    <n v="0.54501999999999995"/>
    <s v="NA"/>
    <n v="0"/>
    <n v="6.1414999999999997E-2"/>
    <n v="1632.88"/>
    <s v="NA"/>
    <n v="0"/>
    <n v="184"/>
    <n v="12.766909999999999"/>
    <n v="16.230619999999998"/>
    <s v="Y"/>
    <n v="40"/>
    <n v="0"/>
    <n v="0"/>
    <n v="0"/>
    <n v="67.36027"/>
    <n v="59.365600000000001"/>
    <n v="85.412329999999997"/>
    <n v="4.3347030000000002"/>
    <n v="5.7800760000000002"/>
    <n v="5.4963709999999999"/>
    <n v="0"/>
    <n v="0"/>
    <n v="0"/>
    <n v="0"/>
    <n v="0"/>
    <n v="0"/>
    <n v="0"/>
    <n v="0"/>
    <n v="0"/>
    <n v="0.611097"/>
    <n v="11.734019999999999"/>
    <n v="0.79473499999999997"/>
    <n v="27.693930000000002"/>
    <n v="23.1203"/>
    <n v="8.2965680000000006"/>
    <n v="0"/>
    <n v="0"/>
    <n v="0"/>
    <n v="0"/>
    <n v="0"/>
    <n v="0"/>
    <n v="100"/>
    <n v="100"/>
    <n v="100"/>
    <s v="NA"/>
    <s v="NA"/>
    <s v="NA"/>
    <s v="NA"/>
    <s v="NA"/>
    <s v="NA"/>
    <n v="0"/>
    <n v="0"/>
    <n v="0"/>
    <n v="100"/>
    <n v="100"/>
    <n v="100"/>
    <n v="0"/>
    <n v="0"/>
    <n v="0"/>
    <n v="0"/>
    <n v="0"/>
    <n v="0"/>
    <n v="0"/>
    <n v="0"/>
    <n v="0"/>
    <n v="0"/>
    <n v="0"/>
    <n v="0"/>
    <s v="NA"/>
    <s v="NA"/>
    <s v="NA"/>
    <s v="NA"/>
    <s v="NA"/>
    <s v="NA"/>
    <n v="0"/>
    <n v="0"/>
    <n v="0"/>
    <n v="5.5413389999999998"/>
    <n v="9.7364069999999998"/>
    <n v="5.5413389999999998"/>
    <n v="0"/>
    <n v="0"/>
    <n v="0"/>
    <n v="94.458659999999995"/>
    <n v="90.263589999999994"/>
    <n v="94.458659999999995"/>
    <n v="0"/>
    <n v="0"/>
    <n v="0"/>
    <n v="100"/>
    <n v="100"/>
    <n v="100"/>
    <n v="0"/>
    <n v="0"/>
    <n v="0"/>
    <n v="0"/>
    <n v="0"/>
    <n v="0"/>
    <n v="63.627609999999997"/>
    <n v="53.585520000000002"/>
    <n v="80.679339999999996"/>
    <n v="8.0673630000000003"/>
    <n v="11.56015"/>
    <n v="10.22936"/>
    <n v="0"/>
    <n v="0"/>
    <n v="0"/>
    <n v="0"/>
    <n v="0"/>
    <n v="0"/>
    <n v="28.305029999999999"/>
    <n v="34.854329999999997"/>
    <n v="9.0913029999999999"/>
    <n v="0"/>
    <n v="0"/>
    <n v="0"/>
    <n v="100"/>
    <n v="100"/>
    <n v="100"/>
    <n v="0"/>
    <n v="0"/>
    <n v="0"/>
    <n v="0"/>
    <n v="0"/>
    <n v="0"/>
    <n v="0"/>
    <n v="0"/>
    <n v="0"/>
    <b v="0"/>
    <n v="0"/>
    <b v="0"/>
    <n v="0"/>
    <b v="0"/>
    <n v="0"/>
    <b v="0"/>
    <n v="0"/>
    <b v="1"/>
    <n v="99.388900000000007"/>
    <b v="0"/>
    <n v="0"/>
    <b v="1"/>
    <n v="0.611097"/>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21"/>
    <n v="79"/>
    <s v="Furnace"/>
    <s v="Natural Gas"/>
    <s v="None"/>
    <s v="5-9 Years"/>
    <s v="Electric Resistance"/>
    <s v="Electricity"/>
    <s v="None"/>
    <s v="5-9 Years"/>
    <s v="NA"/>
    <s v="NA"/>
    <s v="NA"/>
    <s v="NA"/>
    <s v="NA"/>
    <s v="NA"/>
    <s v="NA"/>
    <s v="NA"/>
    <s v="DX - Air"/>
    <s v="5-9 Years"/>
    <s v="None"/>
    <s v="NA"/>
    <s v="NA"/>
    <s v="NA"/>
    <s v="NA"/>
    <s v="NA"/>
    <s v="NA"/>
    <s v="NA"/>
    <s v="NA"/>
    <b v="0"/>
    <b v="0"/>
    <b v="0"/>
    <b v="0"/>
    <b v="0"/>
    <b v="1"/>
    <b v="0"/>
    <b v="0"/>
    <b v="0"/>
    <b v="1"/>
    <b v="1"/>
    <n v="9.4660539999999997"/>
    <n v="5"/>
    <n v="5"/>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1"/>
    <s v="S"/>
    <n v="100"/>
    <n v="1"/>
    <n v="0"/>
    <n v="0"/>
    <n v="0"/>
    <n v="0"/>
    <x v="0"/>
    <n v="0"/>
    <s v="N"/>
    <n v="0"/>
    <n v="0"/>
    <n v="0"/>
    <b v="0"/>
    <b v="0"/>
    <s v="None"/>
    <b v="0"/>
    <b v="0"/>
    <s v="None"/>
    <n v="0"/>
    <n v="3"/>
    <n v="0"/>
    <n v="0"/>
    <n v="3"/>
    <n v="1"/>
    <n v="0"/>
    <n v="0"/>
    <n v="0"/>
    <n v="0.75"/>
    <n v="3.049544"/>
    <n v="3.0123250000000001"/>
    <s v="actual"/>
    <n v="9136.4330000000009"/>
    <n v="9024.9269999999997"/>
    <n v="1186.3910000000001"/>
    <n v="1007.871"/>
    <n v="923.26670000000001"/>
    <n v="613.33330000000001"/>
    <n v="474.57580000000002"/>
    <n v="417.84949999999998"/>
    <n v="552.64139999999998"/>
    <n v="625.6"/>
    <n v="570.4828"/>
    <n v="669.5172"/>
    <n v="878.45450000000005"/>
    <n v="1216.4490000000001"/>
    <n v="1244.0350000000001"/>
    <n v="1003.2859999999999"/>
    <n v="924.09379999999999"/>
    <n v="698.66840000000002"/>
    <n v="500.56720000000001"/>
    <n v="389.83749999999998"/>
    <n v="495.15730000000002"/>
    <n v="508.27859999999998"/>
    <n v="442.28820000000002"/>
    <n v="655.93470000000002"/>
    <n v="973.30029999999999"/>
    <n v="1189.479"/>
    <n v="0.21825700000000001"/>
    <n v="0.38682699999999998"/>
    <s v="actual"/>
    <n v="653.89750000000004"/>
    <n v="1158.932"/>
    <n v="190.67949999999999"/>
    <n v="71.779309999999995"/>
    <n v="28.6"/>
    <n v="0"/>
    <n v="0"/>
    <n v="0"/>
    <n v="0"/>
    <n v="0"/>
    <n v="0"/>
    <n v="5.7931030000000003"/>
    <n v="99.752350000000007"/>
    <n v="257.29329999999999"/>
    <n v="201.12970000000001"/>
    <n v="158.6001"/>
    <n v="139.81620000000001"/>
    <n v="97.81814"/>
    <n v="57.414999999999999"/>
    <n v="25.34057"/>
    <n v="8.1515120000000003"/>
    <n v="7.2654779999999999"/>
    <n v="33.846499999999999"/>
    <n v="88.426180000000002"/>
    <n v="150.4486"/>
    <n v="190.67449999999999"/>
  </r>
  <r>
    <x v="608"/>
    <x v="2"/>
    <s v="core"/>
    <x v="11"/>
    <x v="0"/>
    <s v="&lt;5,001"/>
    <s v="rural"/>
    <n v="17"/>
    <n v="115.53279999999999"/>
    <n v="577664.1"/>
    <n v="577664.1"/>
    <n v="577664.1"/>
    <n v="2000"/>
    <n v="2000"/>
    <s v="1981-2003"/>
    <s v="F"/>
    <m/>
    <s v="Convenience Store (&lt;"/>
    <m/>
    <s v="Grocery"/>
    <s v="Food Sales"/>
    <s v="MiniMart"/>
    <b v="0"/>
    <s v="Sales"/>
    <n v="70"/>
    <s v="Storage - Low Bay"/>
    <n v="14"/>
    <s v="Office"/>
    <n v="12"/>
    <n v="4"/>
    <n v="0"/>
    <n v="0"/>
    <n v="5000"/>
    <n v="5000"/>
    <n v="0"/>
    <x v="4"/>
    <n v="100"/>
    <n v="0"/>
    <n v="0"/>
    <n v="100"/>
    <n v="0"/>
    <n v="0"/>
    <n v="0"/>
    <n v="1"/>
    <n v="0"/>
    <n v="11"/>
    <s v="S"/>
    <n v="0"/>
    <n v="5205"/>
    <n v="714"/>
    <s v="&lt; 6000 HDD"/>
    <n v="0"/>
    <n v="100"/>
    <n v="1"/>
    <s v="No"/>
    <n v="154.56"/>
    <n v="154.56"/>
    <n v="154.56"/>
    <n v="154.56"/>
    <n v="1"/>
    <n v="1"/>
    <n v="0.88"/>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20"/>
    <n v="0"/>
    <n v="10"/>
    <n v="3200"/>
    <n v="25"/>
    <n v="0"/>
    <n v="0"/>
    <n v="100"/>
    <n v="0"/>
    <n v="0"/>
    <n v="0"/>
    <n v="0"/>
    <n v="0"/>
    <n v="0"/>
    <n v="0"/>
    <n v="100"/>
    <n v="0"/>
    <n v="0"/>
    <n v="800"/>
    <n v="0"/>
    <n v="100"/>
    <n v="0"/>
    <s v="S"/>
    <n v="0"/>
    <s v="Age of Building"/>
    <n v="100"/>
    <n v="0"/>
    <n v="0"/>
    <n v="0"/>
    <n v="0"/>
    <n v="100"/>
    <n v="0"/>
    <n v="0"/>
    <n v="0"/>
    <n v="5000"/>
    <n v="100"/>
    <n v="0"/>
    <n v="0"/>
    <n v="0"/>
    <b v="0"/>
    <n v="0"/>
    <n v="100"/>
    <n v="0"/>
    <n v="0"/>
    <n v="0"/>
    <n v="2.0480809999999998"/>
    <n v="2.0480809999999998"/>
    <s v="NA"/>
    <n v="0.16639999999999999"/>
    <n v="1.3156000000000001"/>
    <n v="10240.4"/>
    <s v="NA"/>
    <n v="832"/>
    <n v="6578"/>
    <n v="9.9633029999999998"/>
    <n v="9.9808810000000001"/>
    <s v="Y"/>
    <n v="10"/>
    <n v="0"/>
    <n v="0"/>
    <n v="0"/>
    <n v="48.316009999999999"/>
    <n v="77.982830000000007"/>
    <n v="55.467669999999998"/>
    <n v="5.468534"/>
    <n v="3.1526879999999999"/>
    <n v="6.2779769999999999"/>
    <n v="0"/>
    <n v="0"/>
    <n v="0"/>
    <n v="0"/>
    <n v="0"/>
    <n v="0"/>
    <n v="32.776150000000001"/>
    <n v="8.6451930000000008"/>
    <n v="34.609139999999996"/>
    <n v="0"/>
    <n v="0"/>
    <n v="0"/>
    <n v="13.439310000000001"/>
    <n v="10.219290000000001"/>
    <n v="3.6452119999999999"/>
    <n v="0"/>
    <n v="0"/>
    <n v="0"/>
    <n v="18.501010000000001"/>
    <n v="34.265880000000003"/>
    <n v="18.501010000000001"/>
    <n v="81.498990000000006"/>
    <n v="65.734120000000004"/>
    <n v="81.498990000000006"/>
    <s v="NA"/>
    <s v="NA"/>
    <s v="NA"/>
    <s v="NA"/>
    <s v="NA"/>
    <s v="NA"/>
    <n v="0"/>
    <n v="0"/>
    <n v="0"/>
    <n v="100"/>
    <n v="100"/>
    <n v="100"/>
    <n v="0"/>
    <n v="0"/>
    <n v="0"/>
    <n v="0"/>
    <n v="0"/>
    <n v="0"/>
    <n v="0"/>
    <n v="0"/>
    <n v="0"/>
    <n v="0"/>
    <n v="0"/>
    <n v="0"/>
    <n v="0"/>
    <n v="0"/>
    <n v="0"/>
    <n v="100"/>
    <n v="100"/>
    <n v="100"/>
    <n v="18.501010000000001"/>
    <n v="34.265880000000003"/>
    <n v="18.501010000000001"/>
    <n v="81.498990000000006"/>
    <n v="65.734120000000004"/>
    <n v="81.498990000000006"/>
    <n v="0"/>
    <n v="0"/>
    <n v="0"/>
    <n v="0"/>
    <n v="0"/>
    <n v="0"/>
    <n v="100"/>
    <n v="100"/>
    <n v="100"/>
    <n v="0"/>
    <n v="0"/>
    <n v="0"/>
    <n v="0"/>
    <n v="0"/>
    <n v="0"/>
    <n v="0"/>
    <n v="0"/>
    <n v="0"/>
    <n v="0"/>
    <n v="0"/>
    <n v="0"/>
    <n v="53.784550000000003"/>
    <n v="81.13552"/>
    <n v="61.745649999999998"/>
    <n v="0"/>
    <n v="0"/>
    <n v="0"/>
    <n v="32.776150000000001"/>
    <n v="8.6451930000000008"/>
    <n v="34.609139999999996"/>
    <n v="13.439310000000001"/>
    <n v="10.219290000000001"/>
    <n v="3.6452119999999999"/>
    <s v="NA"/>
    <s v="NA"/>
    <s v="NA"/>
    <s v="NA"/>
    <s v="NA"/>
    <s v="NA"/>
    <s v="NA"/>
    <s v="NA"/>
    <s v="NA"/>
    <s v="NA"/>
    <s v="NA"/>
    <s v="NA"/>
    <s v="NA"/>
    <s v="NA"/>
    <s v="NA"/>
    <b v="0"/>
    <n v="0"/>
    <b v="0"/>
    <n v="0"/>
    <b v="0"/>
    <n v="0"/>
    <b v="0"/>
    <n v="0"/>
    <b v="1"/>
    <n v="98.245599999999996"/>
    <b v="0"/>
    <n v="0"/>
    <b v="1"/>
    <n v="1.7544040000000001"/>
    <b v="0"/>
    <n v="0"/>
    <n v="19.61082"/>
    <n v="17.64706"/>
    <n v="19.466799999999999"/>
    <n v="0"/>
    <n v="0"/>
    <n v="0"/>
    <n v="0"/>
    <n v="0"/>
    <n v="0"/>
    <n v="80.389179999999996"/>
    <n v="82.352940000000004"/>
    <n v="80.533199999999994"/>
    <n v="0"/>
    <n v="0"/>
    <n v="0"/>
    <n v="0"/>
    <n v="0"/>
    <n v="0"/>
    <n v="8.4828220000000005"/>
    <n v="17.64706"/>
    <n v="9.1549300000000002"/>
    <n v="0"/>
    <n v="0"/>
    <n v="0"/>
    <n v="0"/>
    <n v="0"/>
    <n v="0"/>
    <n v="91.517179999999996"/>
    <n v="82.352940000000004"/>
    <n v="90.845070000000007"/>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10-19 Years"/>
    <s v="Electric Resistance"/>
    <s v="Electricity"/>
    <s v="None"/>
    <s v="10-19 Years"/>
    <s v="NA"/>
    <s v="NA"/>
    <s v="NA"/>
    <s v="NA"/>
    <s v="NA"/>
    <s v="NA"/>
    <s v="NA"/>
    <s v="NA"/>
    <s v="DX - Air"/>
    <s v="10-19 Years"/>
    <s v="DX - Air"/>
    <s v="10-19 Years"/>
    <s v="NA"/>
    <s v="NA"/>
    <s v="NA"/>
    <s v="NA"/>
    <s v="NA"/>
    <s v="NA"/>
    <s v="NA"/>
    <b v="0"/>
    <b v="0"/>
    <b v="0"/>
    <b v="0"/>
    <b v="0"/>
    <b v="1"/>
    <b v="0"/>
    <b v="1"/>
    <b v="0"/>
    <b v="0"/>
    <b v="0"/>
    <n v="40"/>
    <n v="6"/>
    <n v="6"/>
    <n v="100"/>
    <n v="0"/>
    <n v="0"/>
    <n v="0"/>
    <n v="0"/>
    <n v="0"/>
    <n v="100"/>
    <n v="0"/>
    <n v="0"/>
    <n v="100"/>
    <n v="0"/>
    <s v="Non-VSD"/>
    <s v="No"/>
    <s v="None"/>
    <s v="Air-cooled"/>
    <s v="Yes"/>
    <s v="Electronically Commutated"/>
    <b v="1"/>
    <n v="27"/>
    <n v="55.55556"/>
    <s v="T8"/>
    <b v="0"/>
    <n v="0"/>
    <s v="NA"/>
    <b v="1"/>
    <n v="425"/>
    <n v="100"/>
    <s v="T8"/>
    <n v="0"/>
    <n v="0"/>
    <n v="9"/>
    <n v="1"/>
    <n v="2"/>
    <n v="0"/>
    <n v="0"/>
    <b v="1"/>
    <b v="0"/>
    <b v="0"/>
    <b v="0"/>
    <b v="0"/>
    <b v="0"/>
    <n v="150"/>
    <s v="N"/>
    <s v="E"/>
    <s v="G"/>
    <s v="N"/>
    <s v="N"/>
    <s v="N"/>
    <s v="N"/>
    <n v="0"/>
    <n v="0"/>
    <n v="0"/>
    <s v="NA"/>
    <s v="NA"/>
    <s v="NA"/>
    <s v="NA"/>
    <s v="NA"/>
    <n v="0"/>
    <n v="0"/>
    <n v="0"/>
    <x v="1"/>
    <s v="NA"/>
    <s v="NA"/>
    <n v="0"/>
    <n v="0"/>
    <n v="0"/>
    <s v="NA"/>
    <s v="NA"/>
    <s v="NA"/>
    <s v="NA"/>
    <s v="NA"/>
    <s v="NA"/>
    <n v="3"/>
    <n v="4"/>
    <n v="0"/>
    <n v="1"/>
    <n v="1"/>
    <n v="0"/>
    <n v="0"/>
    <n v="0"/>
    <n v="0"/>
    <n v="0"/>
    <n v="81.855189999999993"/>
    <n v="5.8949699999999998"/>
    <s v="model"/>
    <n v="409276"/>
    <n v="29474.85"/>
    <s v="NA"/>
    <s v="NA"/>
    <s v="NA"/>
    <s v="NA"/>
    <s v="NA"/>
    <s v="NA"/>
    <s v="NA"/>
    <s v="NA"/>
    <s v="NA"/>
    <s v="NA"/>
    <s v="NA"/>
    <s v="NA"/>
    <s v="NA"/>
    <s v="NA"/>
    <s v="NA"/>
    <s v="NA"/>
    <s v="NA"/>
    <s v="NA"/>
    <s v="NA"/>
    <s v="NA"/>
    <s v="NA"/>
    <s v="NA"/>
    <s v="NA"/>
    <s v="NA"/>
    <n v="0.15548300000000001"/>
    <n v="0.149369"/>
    <s v="actual"/>
    <n v="777.41250000000002"/>
    <n v="746.8433"/>
    <n v="183.28919999999999"/>
    <n v="114.8506"/>
    <n v="78.916669999999996"/>
    <n v="48.55"/>
    <n v="23.889659999999999"/>
    <n v="16.401250000000001"/>
    <n v="16.642420000000001"/>
    <n v="16.956320000000002"/>
    <n v="27.31034"/>
    <n v="29.384620000000002"/>
    <n v="90.099260000000001"/>
    <n v="131.12219999999999"/>
    <n v="140.81630000000001"/>
    <n v="104.9958"/>
    <n v="82.871989999999997"/>
    <n v="52.705219999999997"/>
    <n v="26.01586"/>
    <n v="10.403169999999999"/>
    <n v="4.932849"/>
    <n v="4.6608099999999997"/>
    <n v="19.516480000000001"/>
    <n v="57.028289999999998"/>
    <n v="102.3523"/>
    <n v="140.54419999999999"/>
  </r>
  <r>
    <x v="609"/>
    <x v="0"/>
    <s v="core"/>
    <x v="11"/>
    <x v="0"/>
    <s v="5,001+"/>
    <s v="rural"/>
    <n v="18"/>
    <n v="59.73836"/>
    <n v="2943787"/>
    <n v="2943787"/>
    <n v="2943787"/>
    <n v="1977"/>
    <n v="1977"/>
    <s v="Pre-1980"/>
    <s v="F"/>
    <m/>
    <s v="Grocery (&gt; 5000sf)"/>
    <m/>
    <s v="Grocery"/>
    <s v="Food Sales"/>
    <s v="Supermarket"/>
    <b v="1"/>
    <s v="Sales"/>
    <n v="76.161360000000002"/>
    <s v="Storage - Low Bay"/>
    <n v="14.646409999999999"/>
    <s v="Kitchen"/>
    <n v="6.834994"/>
    <n v="0"/>
    <n v="0"/>
    <n v="0"/>
    <n v="49278"/>
    <n v="49278"/>
    <n v="0"/>
    <x v="1"/>
    <n v="100"/>
    <n v="0"/>
    <n v="0"/>
    <n v="100"/>
    <n v="0"/>
    <n v="0"/>
    <n v="0"/>
    <n v="1"/>
    <n v="0"/>
    <n v="30"/>
    <s v="S"/>
    <n v="0"/>
    <n v="4545"/>
    <n v="320"/>
    <s v="&lt; 6000 HDD"/>
    <n v="59"/>
    <n v="41"/>
    <n v="2"/>
    <s v="No"/>
    <n v="96.892099999999999"/>
    <n v="165.24199999999999"/>
    <n v="167.43430000000001"/>
    <n v="165.24199999999999"/>
    <n v="1"/>
    <n v="0.97642799999999996"/>
    <n v="0"/>
    <s v="80-119 Hrs/Wk"/>
    <n v="52"/>
    <b v="1"/>
    <b v="0"/>
    <b v="0"/>
    <b v="0"/>
    <b v="0"/>
    <b v="0"/>
    <b v="0"/>
    <b v="0"/>
    <b v="0"/>
    <s v="NA"/>
    <s v="NA"/>
    <s v="NA"/>
    <s v="NA"/>
    <s v="Yes"/>
    <n v="10"/>
    <n v="100"/>
    <s v="No"/>
    <s v="Yes"/>
    <n v="10"/>
    <n v="100"/>
    <s v="No"/>
    <s v="No"/>
    <s v="NA"/>
    <s v="NA"/>
    <s v="No"/>
    <s v="Yes"/>
    <n v="16"/>
    <n v="5"/>
    <s v="No"/>
    <s v="No"/>
    <s v="NA"/>
    <s v="NA"/>
    <s v="No"/>
    <s v="Yes"/>
    <n v="1"/>
    <n v="25"/>
    <s v="No"/>
    <s v="No"/>
    <s v="NA"/>
    <s v="NA"/>
    <s v="No"/>
    <s v="No"/>
    <s v="NA"/>
    <s v="NA"/>
    <s v="No"/>
    <n v="980"/>
    <n v="0"/>
    <n v="12"/>
    <n v="11760"/>
    <n v="5"/>
    <n v="0"/>
    <n v="0"/>
    <n v="100"/>
    <n v="0"/>
    <n v="0"/>
    <n v="0"/>
    <n v="0"/>
    <n v="0"/>
    <n v="0"/>
    <n v="0"/>
    <n v="100"/>
    <n v="0"/>
    <n v="0"/>
    <n v="588"/>
    <n v="100"/>
    <n v="0"/>
    <n v="0"/>
    <s v="S"/>
    <n v="25"/>
    <s v="Age of Building"/>
    <n v="100"/>
    <n v="0"/>
    <n v="0"/>
    <n v="0"/>
    <n v="100"/>
    <n v="0"/>
    <n v="0"/>
    <n v="0"/>
    <n v="0"/>
    <n v="49000"/>
    <n v="100"/>
    <n v="0"/>
    <n v="0"/>
    <n v="0"/>
    <b v="0"/>
    <n v="0"/>
    <n v="100"/>
    <n v="0"/>
    <n v="0"/>
    <n v="0"/>
    <n v="1.2810349999999999"/>
    <n v="1.2810349999999999"/>
    <s v="NA"/>
    <n v="0.112139"/>
    <n v="6.1816000000000003E-2"/>
    <n v="63126.83"/>
    <s v="NA"/>
    <n v="5526"/>
    <n v="3046.1509999999998"/>
    <n v="11.90692"/>
    <n v="11.90692"/>
    <s v="Y"/>
    <n v="2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79.145719999999997"/>
    <n v="80.342939999999999"/>
    <n v="79.145719999999997"/>
    <n v="0"/>
    <n v="0"/>
    <n v="0"/>
    <n v="20.854279999999999"/>
    <n v="19.657060000000001"/>
    <n v="20.854279999999999"/>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42.348520000000001"/>
    <n v="30"/>
    <n v="50.475700000000003"/>
    <n v="35.984789999999997"/>
    <n v="15"/>
    <n v="42.890689999999999"/>
    <n v="0"/>
    <n v="0"/>
    <n v="0"/>
    <n v="21.666689999999999"/>
    <n v="55"/>
    <n v="6.6336050000000002"/>
    <n v="0"/>
    <n v="0"/>
    <n v="0"/>
    <n v="0"/>
    <n v="0"/>
    <n v="0"/>
    <n v="0"/>
    <n v="0"/>
    <n v="0"/>
    <n v="0"/>
    <n v="0"/>
    <n v="0"/>
    <n v="0"/>
    <n v="0"/>
    <n v="0"/>
    <n v="78.333309999999997"/>
    <n v="45"/>
    <n v="93.366399999999999"/>
    <n v="0"/>
    <n v="0"/>
    <n v="0"/>
    <n v="21.666689999999999"/>
    <n v="55"/>
    <n v="6.6336050000000002"/>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2.3572340000000001"/>
    <n v="0"/>
    <s v="Other"/>
    <s v="Other"/>
    <s v="None"/>
    <s v="10-19 Years"/>
    <s v="Heat Pump"/>
    <s v="Electricity"/>
    <s v="Electricity"/>
    <s v="10-19 Years"/>
    <s v="NA"/>
    <s v="NA"/>
    <s v="NA"/>
    <s v="NA"/>
    <s v="NA"/>
    <s v="NA"/>
    <s v="NA"/>
    <s v="NA"/>
    <s v="DX - Air"/>
    <s v="10-19 Years"/>
    <s v="None"/>
    <s v="NA"/>
    <s v="NA"/>
    <s v="NA"/>
    <s v="NA"/>
    <s v="NA"/>
    <s v="NA"/>
    <s v="NA"/>
    <s v="NA"/>
    <b v="0"/>
    <b v="0"/>
    <b v="0"/>
    <b v="0"/>
    <b v="1"/>
    <b v="0"/>
    <b v="0"/>
    <b v="1"/>
    <b v="0"/>
    <b v="0"/>
    <b v="0"/>
    <n v="30.707999999999998"/>
    <s v="NA"/>
    <s v="NA"/>
    <n v="100"/>
    <n v="0"/>
    <n v="0"/>
    <n v="0"/>
    <n v="0"/>
    <n v="100"/>
    <n v="0"/>
    <n v="0"/>
    <n v="33.333329999999997"/>
    <n v="33.333329999999997"/>
    <n v="33.333329999999997"/>
    <s v="Non-VSD"/>
    <s v="No"/>
    <s v="Space Heating/Reheat"/>
    <s v="Air-cooled"/>
    <s v="No"/>
    <s v="Shaded Pole"/>
    <b v="1"/>
    <n v="364"/>
    <n v="42.307690000000001"/>
    <s v="T8"/>
    <b v="1"/>
    <n v="1482"/>
    <s v="CFL"/>
    <b v="0"/>
    <n v="0"/>
    <s v="NA"/>
    <s v="NA"/>
    <n v="0"/>
    <n v="0"/>
    <n v="1"/>
    <n v="0"/>
    <n v="3"/>
    <n v="0"/>
    <n v="0"/>
    <b v="0"/>
    <b v="0"/>
    <b v="0"/>
    <b v="1"/>
    <b v="0"/>
    <b v="0"/>
    <n v="1320"/>
    <s v="N"/>
    <s v="E"/>
    <s v="E"/>
    <s v="N"/>
    <s v="E"/>
    <s v="N"/>
    <s v="N"/>
    <n v="1"/>
    <n v="1"/>
    <n v="1"/>
    <s v="NA"/>
    <s v="NA"/>
    <s v="NA"/>
    <s v="NA"/>
    <s v="NA"/>
    <n v="0"/>
    <n v="0"/>
    <n v="0"/>
    <x v="1"/>
    <s v="NA"/>
    <s v="NA"/>
    <n v="0"/>
    <n v="0"/>
    <n v="0"/>
    <s v="NA"/>
    <s v="NA"/>
    <s v="NA"/>
    <s v="NA"/>
    <s v="NA"/>
    <s v="NA"/>
    <n v="6"/>
    <n v="6"/>
    <n v="0"/>
    <n v="0"/>
    <n v="1"/>
    <n v="0"/>
    <n v="0"/>
    <n v="0"/>
    <n v="0"/>
    <n v="0"/>
    <n v="66.262100000000004"/>
    <n v="1.157346"/>
    <s v="model"/>
    <n v="3265264"/>
    <n v="57031.68"/>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10"/>
    <x v="2"/>
    <s v="core"/>
    <x v="5"/>
    <x v="0"/>
    <s v="All Sizes"/>
    <s v="rural"/>
    <n v="35"/>
    <n v="340.72059999999999"/>
    <n v="1677027"/>
    <n v="1677027"/>
    <n v="1677027"/>
    <n v="1973"/>
    <n v="1973"/>
    <s v="Pre-1980"/>
    <s v="F"/>
    <m/>
    <s v="Sit Down Restaurant"/>
    <m/>
    <s v="Restaurant"/>
    <s v="Food Service"/>
    <s v="Restaurant"/>
    <b v="0"/>
    <s v="Dining"/>
    <n v="76"/>
    <s v="Storage - Low Bay"/>
    <n v="13"/>
    <s v="Kitchen"/>
    <n v="11"/>
    <n v="0"/>
    <n v="0"/>
    <n v="0"/>
    <n v="4922"/>
    <n v="4922"/>
    <n v="0"/>
    <x v="4"/>
    <n v="100"/>
    <n v="0"/>
    <n v="100"/>
    <n v="100"/>
    <n v="100"/>
    <n v="0"/>
    <n v="0"/>
    <n v="1"/>
    <n v="0"/>
    <n v="13"/>
    <s v="S"/>
    <n v="0"/>
    <n v="5533"/>
    <n v="832"/>
    <s v="&lt; 6000 HDD"/>
    <n v="100"/>
    <n v="0"/>
    <n v="0"/>
    <s v="No"/>
    <n v="84"/>
    <n v="98"/>
    <n v="133"/>
    <n v="98"/>
    <n v="1"/>
    <n v="1"/>
    <n v="0"/>
    <s v="80-119 Hrs/Wk"/>
    <n v="52"/>
    <b v="1"/>
    <b v="1"/>
    <b v="0"/>
    <b v="0"/>
    <b v="0"/>
    <b v="0"/>
    <b v="0"/>
    <b v="0"/>
    <b v="0"/>
    <s v="NA"/>
    <s v="NA"/>
    <s v="NA"/>
    <s v="NA"/>
    <s v="No"/>
    <s v="NA"/>
    <s v="NA"/>
    <s v="No"/>
    <s v="No"/>
    <s v="NA"/>
    <s v="NA"/>
    <s v="No"/>
    <s v="No"/>
    <s v="NA"/>
    <s v="NA"/>
    <s v="No"/>
    <s v="Yes"/>
    <n v="21"/>
    <n v="75"/>
    <s v="No"/>
    <s v="Yes"/>
    <n v="4"/>
    <n v="100"/>
    <s v="No"/>
    <s v="Yes"/>
    <n v="5"/>
    <n v="33"/>
    <s v="No"/>
    <s v="No"/>
    <s v="NA"/>
    <s v="NA"/>
    <s v="No"/>
    <s v="Yes"/>
    <n v="27"/>
    <n v="100"/>
    <s v="No"/>
    <n v="283"/>
    <n v="0"/>
    <s v="NA"/>
    <n v="4611.8770000000004"/>
    <n v="94.678370000000001"/>
    <n v="0"/>
    <n v="0"/>
    <n v="25"/>
    <n v="75"/>
    <n v="0"/>
    <n v="0"/>
    <n v="0"/>
    <n v="0"/>
    <n v="0"/>
    <n v="0"/>
    <n v="100"/>
    <n v="0"/>
    <n v="0"/>
    <n v="4366.4489999999996"/>
    <n v="0"/>
    <n v="100"/>
    <n v="0"/>
    <s v="P"/>
    <n v="0"/>
    <s v="Age of Building"/>
    <n v="0"/>
    <n v="0"/>
    <n v="0"/>
    <n v="100"/>
    <n v="100"/>
    <n v="0"/>
    <n v="0"/>
    <n v="0"/>
    <n v="0"/>
    <n v="4922"/>
    <n v="100"/>
    <n v="0"/>
    <n v="0"/>
    <n v="0"/>
    <b v="0"/>
    <n v="0"/>
    <n v="100"/>
    <n v="0"/>
    <n v="0"/>
    <n v="0"/>
    <n v="0.66223500000000002"/>
    <n v="0.66223500000000002"/>
    <s v="NA"/>
    <n v="5.0790000000000002E-3"/>
    <n v="0.21002799999999999"/>
    <n v="3259.5189999999998"/>
    <s v="NA"/>
    <n v="25"/>
    <n v="1033.7570000000001"/>
    <n v="9.2261769999999999"/>
    <n v="10.33719"/>
    <s v="Y"/>
    <n v="25"/>
    <n v="0"/>
    <n v="0"/>
    <n v="0"/>
    <n v="0"/>
    <n v="0"/>
    <n v="0"/>
    <n v="31.508769999999998"/>
    <n v="16.584710000000001"/>
    <n v="43.325850000000003"/>
    <n v="60.080649999999999"/>
    <n v="73.793689999999998"/>
    <n v="45.956829999999997"/>
    <n v="0"/>
    <n v="0"/>
    <n v="0"/>
    <n v="7.8598460000000001"/>
    <n v="3.2062979999999999"/>
    <n v="9.940626"/>
    <n v="0.550728"/>
    <n v="6.4153089999999997"/>
    <n v="0.77669100000000002"/>
    <n v="0"/>
    <n v="0"/>
    <n v="0"/>
    <n v="0"/>
    <n v="0"/>
    <n v="0"/>
    <s v="NA"/>
    <s v="NA"/>
    <s v="NA"/>
    <s v="NA"/>
    <s v="NA"/>
    <s v="NA"/>
    <n v="100"/>
    <n v="100"/>
    <n v="100"/>
    <n v="0"/>
    <n v="0"/>
    <n v="0"/>
    <s v="NA"/>
    <s v="NA"/>
    <s v="NA"/>
    <s v="NA"/>
    <s v="NA"/>
    <s v="NA"/>
    <s v="NA"/>
    <s v="NA"/>
    <s v="NA"/>
    <s v="NA"/>
    <s v="NA"/>
    <s v="NA"/>
    <s v="NA"/>
    <s v="NA"/>
    <s v="NA"/>
    <s v="NA"/>
    <s v="NA"/>
    <s v="NA"/>
    <n v="0"/>
    <n v="0"/>
    <n v="0"/>
    <n v="100"/>
    <n v="100"/>
    <n v="100"/>
    <s v="NA"/>
    <s v="NA"/>
    <s v="NA"/>
    <s v="NA"/>
    <s v="NA"/>
    <s v="NA"/>
    <s v="NA"/>
    <s v="NA"/>
    <s v="NA"/>
    <s v="NA"/>
    <s v="NA"/>
    <s v="NA"/>
    <n v="5.5325369999999996"/>
    <n v="12.88857"/>
    <n v="5.5325369999999996"/>
    <n v="94.467460000000003"/>
    <n v="87.111429999999999"/>
    <n v="94.467460000000003"/>
    <n v="0"/>
    <n v="0"/>
    <n v="0"/>
    <n v="0"/>
    <n v="0"/>
    <n v="0"/>
    <n v="0"/>
    <n v="0"/>
    <n v="0"/>
    <n v="31.508769999999998"/>
    <n v="16.584710000000001"/>
    <n v="43.325850000000003"/>
    <n v="0"/>
    <n v="0"/>
    <n v="0"/>
    <n v="41.13693"/>
    <n v="47.060969999999998"/>
    <n v="31.466419999999999"/>
    <n v="27.354299999999999"/>
    <n v="36.354320000000001"/>
    <n v="25.207730000000002"/>
    <s v="NA"/>
    <s v="NA"/>
    <s v="NA"/>
    <s v="NA"/>
    <s v="NA"/>
    <s v="NA"/>
    <s v="NA"/>
    <s v="NA"/>
    <s v="NA"/>
    <s v="NA"/>
    <s v="NA"/>
    <s v="NA"/>
    <s v="NA"/>
    <s v="NA"/>
    <s v="NA"/>
    <b v="0"/>
    <n v="0"/>
    <b v="0"/>
    <n v="0"/>
    <b v="0"/>
    <n v="0"/>
    <b v="0"/>
    <n v="0"/>
    <b v="1"/>
    <n v="99.908019999999993"/>
    <b v="0"/>
    <n v="0"/>
    <b v="1"/>
    <n v="9.1981999999999994E-2"/>
    <b v="0"/>
    <n v="0"/>
    <n v="100"/>
    <n v="100"/>
    <n v="100"/>
    <n v="0"/>
    <n v="0"/>
    <n v="0"/>
    <n v="0"/>
    <n v="0"/>
    <n v="0"/>
    <n v="0"/>
    <n v="0"/>
    <n v="0"/>
    <n v="0"/>
    <n v="0"/>
    <n v="0"/>
    <n v="0"/>
    <n v="0"/>
    <n v="0"/>
    <n v="0"/>
    <n v="0"/>
    <n v="0"/>
    <n v="0"/>
    <n v="0"/>
    <n v="0"/>
    <n v="0"/>
    <n v="0"/>
    <n v="0"/>
    <n v="51.632730000000002"/>
    <n v="37.5"/>
    <n v="80.604579999999999"/>
    <n v="0"/>
    <n v="0"/>
    <n v="0"/>
    <n v="48.367269999999998"/>
    <n v="62.5"/>
    <n v="19.395420000000001"/>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0"/>
    <n v="100"/>
    <s v="Furnace"/>
    <s v="Natural Gas"/>
    <s v="None"/>
    <s v="20+ Years"/>
    <s v="Furnace"/>
    <s v="Natural Gas"/>
    <s v="None"/>
    <s v="NA"/>
    <s v="NA"/>
    <s v="NA"/>
    <s v="NA"/>
    <s v="NA"/>
    <s v="NA"/>
    <s v="NA"/>
    <s v="NA"/>
    <s v="NA"/>
    <s v="DX - Air"/>
    <s v="20+ Years"/>
    <s v="DX - Air"/>
    <s v="NA"/>
    <s v="NA"/>
    <s v="NA"/>
    <s v="NA"/>
    <s v="NA"/>
    <s v="NA"/>
    <s v="NA"/>
    <s v="NA"/>
    <b v="0"/>
    <b v="0"/>
    <b v="0"/>
    <b v="0"/>
    <b v="1"/>
    <b v="0"/>
    <b v="0"/>
    <b v="1"/>
    <b v="0"/>
    <b v="1"/>
    <b v="1"/>
    <n v="200"/>
    <n v="21"/>
    <n v="21"/>
    <n v="100"/>
    <n v="0"/>
    <n v="0"/>
    <n v="0"/>
    <n v="0"/>
    <n v="0"/>
    <n v="100"/>
    <n v="0"/>
    <s v="NA"/>
    <s v="NA"/>
    <s v="NA"/>
    <s v="NA"/>
    <s v="NA"/>
    <s v="NA"/>
    <s v="NA"/>
    <s v="NA"/>
    <s v="NA"/>
    <b v="0"/>
    <n v="0"/>
    <s v="NA"/>
    <s v="NA"/>
    <b v="1"/>
    <n v="112"/>
    <s v="CFL"/>
    <b v="0"/>
    <n v="0"/>
    <s v="NA"/>
    <s v="NA"/>
    <n v="0"/>
    <n v="0"/>
    <n v="1"/>
    <n v="1"/>
    <n v="1"/>
    <n v="0"/>
    <n v="2"/>
    <b v="0"/>
    <b v="0"/>
    <b v="0"/>
    <b v="1"/>
    <b v="0"/>
    <b v="0"/>
    <n v="556"/>
    <s v="N"/>
    <s v="E"/>
    <s v="N"/>
    <s v="N"/>
    <s v="N"/>
    <s v="G"/>
    <s v="N"/>
    <s v="NA"/>
    <s v="NA"/>
    <s v="NA"/>
    <s v="NA"/>
    <s v="NA"/>
    <s v="NA"/>
    <s v="NA"/>
    <s v="NA"/>
    <n v="0"/>
    <n v="0"/>
    <n v="0"/>
    <x v="1"/>
    <s v="NA"/>
    <s v="NA"/>
    <n v="0"/>
    <n v="0"/>
    <n v="0"/>
    <s v="NA"/>
    <s v="NA"/>
    <s v="NA"/>
    <s v="NA"/>
    <s v="NA"/>
    <s v="NA"/>
    <n v="0"/>
    <n v="0"/>
    <n v="0"/>
    <n v="0"/>
    <n v="0"/>
    <n v="2"/>
    <n v="0"/>
    <n v="1"/>
    <n v="0"/>
    <n v="1"/>
    <n v="43.536050000000003"/>
    <n v="35.200049999999997"/>
    <s v="model"/>
    <n v="214284.4"/>
    <n v="173254.7"/>
    <s v="NA"/>
    <s v="NA"/>
    <s v="NA"/>
    <s v="NA"/>
    <s v="NA"/>
    <s v="NA"/>
    <s v="NA"/>
    <s v="NA"/>
    <s v="NA"/>
    <s v="NA"/>
    <s v="NA"/>
    <s v="NA"/>
    <s v="NA"/>
    <s v="NA"/>
    <s v="NA"/>
    <s v="NA"/>
    <s v="NA"/>
    <s v="NA"/>
    <s v="NA"/>
    <s v="NA"/>
    <s v="NA"/>
    <s v="NA"/>
    <s v="NA"/>
    <s v="NA"/>
    <n v="2.1093280000000001"/>
    <n v="0.76380400000000004"/>
    <s v="model"/>
    <n v="10382.11"/>
    <n v="3759.444"/>
    <s v="NA"/>
    <s v="NA"/>
    <s v="NA"/>
    <s v="NA"/>
    <s v="NA"/>
    <s v="NA"/>
    <s v="NA"/>
    <s v="NA"/>
    <s v="NA"/>
    <s v="NA"/>
    <s v="NA"/>
    <s v="NA"/>
    <s v="NA"/>
    <s v="NA"/>
    <s v="NA"/>
    <s v="NA"/>
    <s v="NA"/>
    <s v="NA"/>
    <s v="NA"/>
    <s v="NA"/>
    <s v="NA"/>
    <s v="NA"/>
    <s v="NA"/>
    <s v="NA"/>
  </r>
  <r>
    <x v="611"/>
    <x v="2"/>
    <s v="core"/>
    <x v="1"/>
    <x v="0"/>
    <s v="&lt;50,001"/>
    <s v="urban"/>
    <n v="59"/>
    <n v="127.1157"/>
    <n v="584986.30000000005"/>
    <n v="584986.30000000005"/>
    <n v="584986.30000000005"/>
    <n v="1981"/>
    <n v="1981"/>
    <s v="1981-2003"/>
    <s v="F"/>
    <m/>
    <s v="Elementary School"/>
    <m/>
    <s v="School"/>
    <s v="Education"/>
    <s v="K-12"/>
    <b v="0"/>
    <s v="Classroom"/>
    <n v="75"/>
    <s v="Office"/>
    <n v="4"/>
    <s v="NA"/>
    <n v="0"/>
    <n v="21"/>
    <n v="0"/>
    <n v="0"/>
    <n v="4602"/>
    <n v="4602"/>
    <n v="0"/>
    <x v="4"/>
    <n v="100"/>
    <n v="0"/>
    <n v="100"/>
    <n v="100"/>
    <n v="100"/>
    <n v="0"/>
    <n v="0"/>
    <n v="1"/>
    <n v="0"/>
    <n v="0"/>
    <s v="S"/>
    <n v="0"/>
    <n v="6839"/>
    <n v="303"/>
    <s v="6000-8000 HDD"/>
    <n v="100"/>
    <n v="0"/>
    <n v="0"/>
    <s v="No"/>
    <n v="35.5"/>
    <n v="51"/>
    <n v="51"/>
    <n v="51"/>
    <n v="1"/>
    <n v="0"/>
    <n v="0"/>
    <s v="&lt; 40 Hrs/Wk"/>
    <n v="38"/>
    <b v="1"/>
    <b v="1"/>
    <b v="0"/>
    <b v="0"/>
    <b v="0"/>
    <b v="0"/>
    <b v="0"/>
    <b v="0"/>
    <b v="0"/>
    <s v="NA"/>
    <s v="NA"/>
    <s v="NA"/>
    <s v="NA"/>
    <s v="Yes"/>
    <n v="8"/>
    <n v="100"/>
    <s v="No"/>
    <s v="No"/>
    <s v="NA"/>
    <s v="NA"/>
    <s v="No"/>
    <s v="No"/>
    <s v="NA"/>
    <s v="NA"/>
    <s v="No"/>
    <s v="No"/>
    <s v="NA"/>
    <s v="NA"/>
    <s v="No"/>
    <s v="No"/>
    <s v="NA"/>
    <s v="NA"/>
    <s v="No"/>
    <s v="No"/>
    <s v="NA"/>
    <s v="NA"/>
    <s v="No"/>
    <s v="Yes"/>
    <n v="8"/>
    <n v="100"/>
    <s v="No"/>
    <s v="No"/>
    <s v="NA"/>
    <s v="NA"/>
    <s v="No"/>
    <n v="328"/>
    <n v="0"/>
    <n v="8"/>
    <n v="2624"/>
    <n v="40"/>
    <n v="100"/>
    <n v="0"/>
    <n v="0"/>
    <n v="0"/>
    <n v="0"/>
    <n v="0"/>
    <n v="0"/>
    <n v="0"/>
    <n v="0"/>
    <n v="100"/>
    <n v="0"/>
    <n v="0"/>
    <n v="0"/>
    <n v="1049.5999999999999"/>
    <n v="0"/>
    <n v="100"/>
    <n v="0"/>
    <s v="P"/>
    <n v="50"/>
    <s v="5-10 years"/>
    <n v="100"/>
    <n v="0"/>
    <n v="0"/>
    <n v="0"/>
    <n v="0"/>
    <n v="0"/>
    <n v="0"/>
    <n v="100"/>
    <n v="0"/>
    <n v="4946.8450000000003"/>
    <n v="0"/>
    <n v="100"/>
    <n v="0"/>
    <n v="0"/>
    <b v="0"/>
    <n v="0"/>
    <n v="0"/>
    <n v="0"/>
    <n v="100"/>
    <n v="0"/>
    <n v="1.288931"/>
    <n v="1.288931"/>
    <s v="NA"/>
    <n v="0"/>
    <n v="0.114733"/>
    <n v="5931.6589999999997"/>
    <s v="NA"/>
    <n v="0"/>
    <n v="528"/>
    <n v="7.9393140000000004"/>
    <n v="8"/>
    <s v="Y"/>
    <n v="30"/>
    <n v="0"/>
    <n v="0"/>
    <n v="0"/>
    <n v="94.414529999999999"/>
    <n v="95.16865"/>
    <n v="96.569969999999998"/>
    <n v="1.391537"/>
    <n v="1.2078390000000001"/>
    <n v="1.423305"/>
    <n v="3.0343230000000001"/>
    <n v="2.4156770000000001"/>
    <n v="1.7264930000000001"/>
    <n v="0"/>
    <n v="0"/>
    <n v="0"/>
    <n v="0"/>
    <n v="0"/>
    <n v="0"/>
    <n v="0"/>
    <n v="0"/>
    <n v="0"/>
    <n v="1.1596139999999999"/>
    <n v="1.2078390000000001"/>
    <n v="0.28022900000000001"/>
    <n v="0"/>
    <n v="0"/>
    <n v="0"/>
    <n v="0"/>
    <n v="0"/>
    <n v="0"/>
    <n v="100"/>
    <n v="100"/>
    <n v="100"/>
    <n v="100"/>
    <n v="100"/>
    <n v="100"/>
    <n v="0"/>
    <n v="0"/>
    <n v="0"/>
    <n v="0"/>
    <n v="0"/>
    <n v="0"/>
    <n v="100"/>
    <n v="100"/>
    <n v="100"/>
    <n v="0"/>
    <n v="0"/>
    <n v="0"/>
    <n v="0"/>
    <n v="0"/>
    <n v="0"/>
    <n v="0"/>
    <n v="0"/>
    <n v="0"/>
    <n v="0"/>
    <n v="0"/>
    <n v="0"/>
    <s v="NA"/>
    <s v="NA"/>
    <s v="NA"/>
    <s v="NA"/>
    <s v="NA"/>
    <s v="NA"/>
    <n v="0"/>
    <n v="0"/>
    <n v="0"/>
    <n v="100"/>
    <n v="100"/>
    <n v="100"/>
    <n v="0"/>
    <n v="0"/>
    <n v="0"/>
    <n v="0"/>
    <n v="0"/>
    <n v="0"/>
    <n v="0"/>
    <n v="0"/>
    <n v="0"/>
    <n v="100"/>
    <n v="100"/>
    <n v="100"/>
    <n v="0"/>
    <n v="0"/>
    <n v="0"/>
    <n v="0"/>
    <n v="0"/>
    <n v="0"/>
    <n v="0"/>
    <n v="0"/>
    <n v="0"/>
    <n v="95.806060000000002"/>
    <n v="96.376480000000001"/>
    <n v="97.993279999999999"/>
    <n v="0"/>
    <n v="0"/>
    <n v="0"/>
    <n v="0"/>
    <n v="0"/>
    <n v="0"/>
    <n v="4.193937"/>
    <n v="3.623516"/>
    <n v="2.006723"/>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DX - Air"/>
    <s v="NA"/>
    <s v="None"/>
    <s v="NA"/>
    <s v="NA"/>
    <s v="NA"/>
    <s v="NA"/>
    <s v="NA"/>
    <s v="NA"/>
    <s v="NA"/>
    <s v="NA"/>
    <b v="0"/>
    <b v="0"/>
    <b v="0"/>
    <b v="0"/>
    <b v="1"/>
    <b v="0"/>
    <b v="0"/>
    <b v="0"/>
    <b v="0"/>
    <b v="1"/>
    <b v="1"/>
    <n v="40"/>
    <s v="NA"/>
    <s v="NA"/>
    <n v="100"/>
    <n v="0"/>
    <n v="0"/>
    <n v="0"/>
    <n v="0"/>
    <n v="0"/>
    <n v="100"/>
    <n v="0"/>
    <s v="NA"/>
    <s v="NA"/>
    <s v="NA"/>
    <s v="NA"/>
    <s v="NA"/>
    <s v="NA"/>
    <s v="NA"/>
    <s v="NA"/>
    <s v="NA"/>
    <s v="NA"/>
    <s v="NA"/>
    <s v="NA"/>
    <s v="NA"/>
    <s v="NA"/>
    <s v="NA"/>
    <s v="NA"/>
    <s v="NA"/>
    <s v="NA"/>
    <s v="NA"/>
    <s v="NA"/>
    <n v="0"/>
    <n v="0"/>
    <n v="0"/>
    <n v="0"/>
    <n v="0"/>
    <n v="0"/>
    <n v="0"/>
    <b v="0"/>
    <b v="0"/>
    <b v="0"/>
    <b v="0"/>
    <b v="1"/>
    <b v="0"/>
    <n v="133"/>
    <s v="N"/>
    <s v="N"/>
    <s v="N"/>
    <s v="N"/>
    <s v="N"/>
    <s v="E"/>
    <s v="E"/>
    <s v="NA"/>
    <s v="NA"/>
    <s v="NA"/>
    <b v="0"/>
    <s v="N"/>
    <n v="0"/>
    <n v="0"/>
    <n v="0"/>
    <n v="0"/>
    <n v="0"/>
    <n v="0"/>
    <x v="0"/>
    <n v="0"/>
    <s v="N"/>
    <n v="0"/>
    <n v="0"/>
    <n v="0"/>
    <b v="0"/>
    <b v="0"/>
    <s v="None"/>
    <b v="0"/>
    <b v="0"/>
    <s v="None"/>
    <n v="0"/>
    <n v="11"/>
    <n v="0"/>
    <n v="0"/>
    <n v="1"/>
    <n v="0"/>
    <n v="0"/>
    <n v="0"/>
    <n v="0"/>
    <n v="0"/>
    <n v="9.2029720000000008"/>
    <n v="0.62659799999999999"/>
    <s v="model"/>
    <n v="42352.08"/>
    <n v="2883.6060000000002"/>
    <s v="NA"/>
    <s v="NA"/>
    <s v="NA"/>
    <s v="NA"/>
    <s v="NA"/>
    <s v="NA"/>
    <s v="NA"/>
    <s v="NA"/>
    <s v="NA"/>
    <s v="NA"/>
    <s v="NA"/>
    <s v="NA"/>
    <s v="NA"/>
    <s v="NA"/>
    <s v="NA"/>
    <s v="NA"/>
    <s v="NA"/>
    <s v="NA"/>
    <s v="NA"/>
    <s v="NA"/>
    <s v="NA"/>
    <s v="NA"/>
    <s v="NA"/>
    <s v="NA"/>
    <n v="0.339418"/>
    <n v="0.35496800000000001"/>
    <s v="actual"/>
    <n v="1562"/>
    <n v="1633.5650000000001"/>
    <n v="280.52499999999998"/>
    <n v="206.82980000000001"/>
    <n v="209.03229999999999"/>
    <n v="131.48390000000001"/>
    <n v="66.797380000000004"/>
    <n v="37.925649999999997"/>
    <n v="7.2413790000000002"/>
    <n v="8.2576059999999991"/>
    <n v="24.43205"/>
    <n v="112.27589999999999"/>
    <n v="209.2636"/>
    <n v="267.93549999999999"/>
    <n v="269.67320000000001"/>
    <n v="210.197"/>
    <n v="185.11670000000001"/>
    <n v="133.28399999999999"/>
    <n v="85.511960000000002"/>
    <n v="46.577739999999999"/>
    <n v="16.95908"/>
    <n v="16.481349999999999"/>
    <n v="59.476190000000003"/>
    <n v="132.80629999999999"/>
    <n v="209.4804"/>
    <n v="268.00119999999998"/>
  </r>
  <r>
    <x v="612"/>
    <x v="2"/>
    <s v="core"/>
    <x v="7"/>
    <x v="1"/>
    <s v="&lt;20,001"/>
    <s v="urban"/>
    <n v="84"/>
    <n v="641.81460000000004"/>
    <n v="6526613"/>
    <n v="6526613"/>
    <n v="6526613"/>
    <n v="2004"/>
    <n v="2004"/>
    <s v="2004-2013"/>
    <s v="F"/>
    <s v="Fire Station"/>
    <s v="Fire Station"/>
    <m/>
    <s v="Other"/>
    <s v="Public Order and Safety"/>
    <s v="Other"/>
    <b v="0"/>
    <s v="Other"/>
    <n v="31"/>
    <s v="Guest Room"/>
    <n v="14"/>
    <s v="NA"/>
    <n v="0"/>
    <n v="55"/>
    <n v="0"/>
    <n v="0"/>
    <n v="10169"/>
    <n v="10169"/>
    <n v="0"/>
    <x v="0"/>
    <n v="100"/>
    <n v="0"/>
    <n v="100"/>
    <n v="100"/>
    <n v="100"/>
    <n v="0"/>
    <n v="0"/>
    <n v="2"/>
    <n v="0"/>
    <n v="20"/>
    <s v="S"/>
    <n v="0"/>
    <n v="6883"/>
    <n v="485"/>
    <s v="6000-8000 HDD"/>
    <n v="100"/>
    <n v="0"/>
    <n v="0"/>
    <s v="Yes"/>
    <n v="168"/>
    <n v="168"/>
    <n v="168"/>
    <n v="105"/>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476"/>
    <n v="410"/>
    <n v="8"/>
    <n v="7088"/>
    <n v="40"/>
    <n v="100"/>
    <n v="0"/>
    <n v="0"/>
    <n v="0"/>
    <n v="0"/>
    <n v="0"/>
    <n v="0"/>
    <n v="0"/>
    <n v="100"/>
    <n v="0"/>
    <n v="0"/>
    <n v="0"/>
    <n v="0"/>
    <n v="2835.2"/>
    <n v="0"/>
    <n v="100"/>
    <n v="0"/>
    <s v="P"/>
    <n v="9.375"/>
    <s v="Age of Building"/>
    <n v="100"/>
    <n v="0"/>
    <n v="0"/>
    <n v="0"/>
    <n v="100"/>
    <n v="0"/>
    <n v="0"/>
    <n v="0"/>
    <n v="0"/>
    <n v="7647.3370000000004"/>
    <n v="0"/>
    <n v="100"/>
    <n v="0"/>
    <n v="0"/>
    <b v="0"/>
    <n v="0"/>
    <n v="100"/>
    <n v="0"/>
    <n v="0"/>
    <n v="0"/>
    <n v="1.060818"/>
    <n v="1.060818"/>
    <s v="NA"/>
    <n v="0"/>
    <n v="0.25961299999999998"/>
    <n v="10787.45"/>
    <s v="NA"/>
    <n v="0"/>
    <n v="2640"/>
    <n v="10.401070000000001"/>
    <n v="10.616529999999999"/>
    <s v="Y"/>
    <n v="75"/>
    <n v="0"/>
    <n v="0"/>
    <n v="0"/>
    <n v="98.083539999999999"/>
    <n v="97.053460000000001"/>
    <n v="99.485810000000001"/>
    <n v="0"/>
    <n v="0"/>
    <n v="0"/>
    <n v="0.27909600000000001"/>
    <n v="1.4732700000000001"/>
    <n v="0.15747800000000001"/>
    <n v="0"/>
    <n v="0"/>
    <n v="0"/>
    <n v="0"/>
    <n v="0"/>
    <n v="0"/>
    <n v="0"/>
    <n v="0"/>
    <n v="0"/>
    <n v="1.4885139999999999"/>
    <n v="0.73663500000000004"/>
    <n v="0.35671000000000003"/>
    <n v="0.14885100000000001"/>
    <n v="0.73663500000000004"/>
    <n v="0"/>
    <n v="0"/>
    <n v="0"/>
    <n v="0"/>
    <n v="100"/>
    <n v="100"/>
    <n v="100"/>
    <n v="100"/>
    <n v="100"/>
    <n v="100"/>
    <n v="0"/>
    <n v="0"/>
    <n v="0"/>
    <n v="0"/>
    <n v="0"/>
    <n v="0"/>
    <n v="0"/>
    <n v="0"/>
    <n v="0"/>
    <n v="0"/>
    <n v="0"/>
    <n v="0"/>
    <n v="100"/>
    <n v="100"/>
    <n v="100"/>
    <n v="0"/>
    <n v="0"/>
    <n v="0"/>
    <n v="0"/>
    <n v="0"/>
    <n v="0"/>
    <s v="NA"/>
    <s v="NA"/>
    <s v="NA"/>
    <s v="NA"/>
    <s v="NA"/>
    <s v="NA"/>
    <n v="4.5527939999999996"/>
    <n v="11.38499"/>
    <n v="4.5527939999999996"/>
    <n v="15.87787"/>
    <n v="20.492979999999999"/>
    <n v="15.87787"/>
    <n v="77.406760000000006"/>
    <n v="66.604029999999995"/>
    <n v="77.406760000000006"/>
    <n v="2.1625770000000002"/>
    <n v="1.5179990000000001"/>
    <n v="2.1625770000000002"/>
    <s v="NA"/>
    <s v="NA"/>
    <s v="NA"/>
    <s v="NA"/>
    <s v="NA"/>
    <s v="NA"/>
    <s v="NA"/>
    <s v="NA"/>
    <s v="NA"/>
    <s v="NA"/>
    <s v="NA"/>
    <s v="NA"/>
    <n v="0"/>
    <n v="0"/>
    <n v="0"/>
    <n v="98.083539999999999"/>
    <n v="97.053460000000001"/>
    <n v="99.485810000000001"/>
    <n v="0.27909600000000001"/>
    <n v="1.4732700000000001"/>
    <n v="0.15747800000000001"/>
    <n v="1.4885139999999999"/>
    <n v="0.73663500000000004"/>
    <n v="0.35671000000000003"/>
    <n v="0.14885100000000001"/>
    <n v="0.73663500000000004"/>
    <n v="0"/>
    <s v="NA"/>
    <s v="NA"/>
    <s v="NA"/>
    <s v="NA"/>
    <s v="NA"/>
    <s v="NA"/>
    <s v="NA"/>
    <s v="NA"/>
    <s v="NA"/>
    <s v="NA"/>
    <s v="NA"/>
    <s v="NA"/>
    <s v="NA"/>
    <s v="NA"/>
    <s v="NA"/>
    <b v="0"/>
    <n v="0"/>
    <b v="0"/>
    <n v="0"/>
    <b v="0"/>
    <n v="0"/>
    <b v="0"/>
    <n v="0"/>
    <b v="1"/>
    <n v="100"/>
    <b v="0"/>
    <n v="0"/>
    <b v="0"/>
    <n v="0"/>
    <b v="0"/>
    <n v="0"/>
    <n v="81.25"/>
    <n v="81.25"/>
    <n v="81.25"/>
    <n v="18.75"/>
    <n v="18.75"/>
    <n v="18.75"/>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1"/>
    <b v="1"/>
    <n v="199"/>
    <n v="9"/>
    <n v="9"/>
    <n v="100"/>
    <n v="0"/>
    <n v="0"/>
    <n v="0"/>
    <n v="0"/>
    <n v="0"/>
    <n v="100"/>
    <n v="0"/>
    <s v="NA"/>
    <s v="NA"/>
    <s v="NA"/>
    <s v="NA"/>
    <s v="NA"/>
    <s v="NA"/>
    <s v="NA"/>
    <s v="NA"/>
    <s v="NA"/>
    <s v="NA"/>
    <s v="NA"/>
    <s v="NA"/>
    <s v="NA"/>
    <s v="NA"/>
    <s v="NA"/>
    <s v="NA"/>
    <s v="NA"/>
    <s v="NA"/>
    <s v="NA"/>
    <s v="NA"/>
    <n v="0"/>
    <n v="0"/>
    <n v="0"/>
    <n v="0"/>
    <n v="0"/>
    <n v="0"/>
    <n v="0"/>
    <b v="0"/>
    <b v="0"/>
    <b v="0"/>
    <b v="0"/>
    <b v="1"/>
    <b v="0"/>
    <n v="233"/>
    <s v="N"/>
    <s v="N"/>
    <s v="N"/>
    <s v="N"/>
    <s v="N"/>
    <s v="E"/>
    <s v="G"/>
    <s v="NA"/>
    <s v="NA"/>
    <s v="NA"/>
    <b v="1"/>
    <s v="L"/>
    <n v="100"/>
    <n v="1"/>
    <n v="0"/>
    <n v="0"/>
    <n v="0"/>
    <n v="0"/>
    <x v="0"/>
    <n v="0"/>
    <s v="N"/>
    <n v="0"/>
    <n v="0"/>
    <n v="0"/>
    <b v="0"/>
    <b v="0"/>
    <s v="None"/>
    <b v="0"/>
    <b v="0"/>
    <s v="None"/>
    <n v="0"/>
    <n v="0"/>
    <n v="0"/>
    <n v="0"/>
    <n v="0"/>
    <n v="10"/>
    <n v="0"/>
    <n v="0"/>
    <n v="0"/>
    <n v="0"/>
    <n v="7.2105589999999999"/>
    <n v="7.0830510000000002"/>
    <s v="actual"/>
    <n v="73324.17"/>
    <n v="72027.55"/>
    <n v="6984.8630000000003"/>
    <n v="5954.2219999999998"/>
    <n v="5649.6059999999998"/>
    <n v="5022.3389999999999"/>
    <n v="4967.1670000000004"/>
    <n v="5721.5829999999996"/>
    <n v="7382.4170000000004"/>
    <n v="7565.3329999999996"/>
    <n v="5969.75"/>
    <n v="5232.4570000000003"/>
    <n v="5822.2780000000002"/>
    <n v="7052.16"/>
    <n v="7217.1549999999997"/>
    <n v="6101.2640000000001"/>
    <n v="6070.5439999999999"/>
    <n v="5175.0410000000002"/>
    <n v="4878.1750000000002"/>
    <n v="4971.268"/>
    <n v="6897.5730000000003"/>
    <n v="6713.5730000000003"/>
    <n v="5183.3519999999999"/>
    <n v="5337.53"/>
    <n v="6270.8909999999996"/>
    <n v="7211.1840000000002"/>
    <n v="0.405387"/>
    <n v="0.54224099999999997"/>
    <s v="actual"/>
    <n v="4122.3850000000002"/>
    <n v="5514.0460000000003"/>
    <n v="841.98630000000003"/>
    <n v="622.03330000000005"/>
    <n v="416.23660000000001"/>
    <n v="211.4093"/>
    <n v="95.887500000000003"/>
    <n v="36.737499999999997"/>
    <n v="28.995830000000002"/>
    <n v="30.633330000000001"/>
    <n v="95.245829999999998"/>
    <n v="282.9461"/>
    <n v="650.33230000000003"/>
    <n v="809.94129999999996"/>
    <n v="945.31079999999997"/>
    <n v="741.82870000000003"/>
    <n v="637.68420000000003"/>
    <n v="429.3954"/>
    <n v="260.36099999999999"/>
    <n v="127.3766"/>
    <n v="51.271090000000001"/>
    <n v="41.657760000000003"/>
    <n v="175.44329999999999"/>
    <n v="436.60539999999997"/>
    <n v="723.40309999999999"/>
    <n v="943.70860000000005"/>
  </r>
  <r>
    <x v="613"/>
    <x v="2"/>
    <s v="core"/>
    <x v="1"/>
    <x v="1"/>
    <s v="&lt;50,001"/>
    <s v="urban"/>
    <n v="61"/>
    <n v="143.53389999999999"/>
    <n v="907708.6"/>
    <n v="907708.6"/>
    <n v="907708.6"/>
    <n v="2009"/>
    <n v="2009"/>
    <s v="2004-2013"/>
    <s v="F"/>
    <m/>
    <s v="Pre-school"/>
    <m/>
    <s v="School"/>
    <s v="Education"/>
    <s v="K-12"/>
    <b v="0"/>
    <s v="Classroom"/>
    <n v="81"/>
    <s v="Office"/>
    <n v="5"/>
    <s v="Kitchen"/>
    <n v="4"/>
    <n v="7"/>
    <n v="0"/>
    <n v="0"/>
    <n v="6324"/>
    <n v="6324"/>
    <n v="0"/>
    <x v="0"/>
    <n v="100"/>
    <n v="0"/>
    <n v="100"/>
    <n v="100"/>
    <n v="100"/>
    <n v="0"/>
    <n v="0"/>
    <n v="1"/>
    <n v="0"/>
    <n v="0"/>
    <s v="S"/>
    <n v="0"/>
    <n v="6540"/>
    <n v="426"/>
    <s v="6000-8000 HDD"/>
    <n v="100"/>
    <n v="0"/>
    <n v="0"/>
    <s v="Yes"/>
    <n v="62.5"/>
    <n v="62.5"/>
    <n v="65"/>
    <n v="47.5"/>
    <n v="0"/>
    <n v="0"/>
    <n v="0"/>
    <s v="60-79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330"/>
    <n v="0"/>
    <n v="10"/>
    <n v="3300"/>
    <n v="5"/>
    <n v="0"/>
    <n v="0"/>
    <n v="0"/>
    <n v="100"/>
    <n v="0"/>
    <n v="0"/>
    <n v="0"/>
    <n v="0"/>
    <n v="0"/>
    <n v="100"/>
    <n v="0"/>
    <n v="0"/>
    <n v="0"/>
    <n v="165"/>
    <n v="0"/>
    <n v="100"/>
    <n v="0"/>
    <s v="P"/>
    <n v="50"/>
    <s v="Age of Building"/>
    <n v="100"/>
    <n v="0"/>
    <n v="0"/>
    <n v="0"/>
    <n v="0"/>
    <n v="0"/>
    <n v="0"/>
    <n v="100"/>
    <n v="0"/>
    <n v="6797.8810000000003"/>
    <n v="0"/>
    <n v="0"/>
    <n v="100"/>
    <n v="0"/>
    <b v="0"/>
    <n v="0"/>
    <n v="100"/>
    <n v="0"/>
    <n v="0"/>
    <n v="0"/>
    <n v="1.1433420000000001"/>
    <n v="1.1433420000000001"/>
    <s v="NA"/>
    <n v="0"/>
    <n v="3.7634000000000001E-2"/>
    <n v="7230.4970000000003"/>
    <s v="NA"/>
    <n v="0"/>
    <n v="238"/>
    <n v="9.7907089999999997"/>
    <n v="9.7907089999999997"/>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33.966720000000002"/>
    <n v="43.553269999999998"/>
    <n v="33.966720000000002"/>
    <n v="66.033280000000005"/>
    <n v="56.446730000000002"/>
    <n v="66.033280000000005"/>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1"/>
    <n v="5.2117459999999998"/>
    <b v="1"/>
    <n v="94.788250000000005"/>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0-4 Years"/>
    <s v="None"/>
    <s v="NA"/>
    <s v="NA"/>
    <s v="NA"/>
    <s v="NA"/>
    <s v="NA"/>
    <s v="NA"/>
    <s v="NA"/>
    <s v="NA"/>
    <s v="NA"/>
    <s v="NA"/>
    <s v="NA"/>
    <s v="DX - Air"/>
    <s v="0-4 Years"/>
    <s v="None"/>
    <s v="NA"/>
    <s v="NA"/>
    <s v="NA"/>
    <s v="NA"/>
    <s v="NA"/>
    <s v="NA"/>
    <s v="NA"/>
    <s v="NA"/>
    <b v="0"/>
    <b v="0"/>
    <b v="0"/>
    <b v="0"/>
    <b v="1"/>
    <b v="0"/>
    <b v="0"/>
    <b v="1"/>
    <b v="0"/>
    <b v="1"/>
    <b v="1"/>
    <n v="116"/>
    <n v="4"/>
    <n v="4"/>
    <n v="100"/>
    <n v="0"/>
    <n v="0"/>
    <n v="0"/>
    <n v="0"/>
    <n v="0"/>
    <n v="100"/>
    <n v="0"/>
    <s v="NA"/>
    <s v="NA"/>
    <s v="NA"/>
    <s v="NA"/>
    <s v="NA"/>
    <s v="NA"/>
    <s v="NA"/>
    <s v="NA"/>
    <s v="NA"/>
    <s v="NA"/>
    <s v="NA"/>
    <s v="NA"/>
    <s v="NA"/>
    <s v="NA"/>
    <s v="NA"/>
    <s v="NA"/>
    <s v="NA"/>
    <s v="NA"/>
    <s v="NA"/>
    <s v="NA"/>
    <n v="0"/>
    <n v="0"/>
    <n v="0"/>
    <n v="0"/>
    <n v="0"/>
    <n v="0"/>
    <n v="0"/>
    <b v="0"/>
    <b v="0"/>
    <b v="0"/>
    <b v="0"/>
    <b v="1"/>
    <b v="0"/>
    <n v="242"/>
    <s v="N"/>
    <s v="N"/>
    <s v="N"/>
    <s v="N"/>
    <s v="N"/>
    <s v="E"/>
    <s v="N"/>
    <s v="NA"/>
    <s v="NA"/>
    <s v="NA"/>
    <b v="1"/>
    <s v="S"/>
    <n v="100"/>
    <n v="1"/>
    <n v="0"/>
    <n v="0"/>
    <n v="0"/>
    <n v="0"/>
    <x v="0"/>
    <n v="0"/>
    <s v="N"/>
    <n v="0"/>
    <n v="0"/>
    <n v="0"/>
    <b v="0"/>
    <b v="0"/>
    <s v="None"/>
    <b v="0"/>
    <b v="0"/>
    <s v="None"/>
    <n v="0"/>
    <n v="4"/>
    <n v="0"/>
    <n v="0"/>
    <n v="3"/>
    <n v="1"/>
    <n v="0"/>
    <n v="0"/>
    <n v="0"/>
    <n v="0"/>
    <n v="12.235810000000001"/>
    <n v="5.1117470000000003"/>
    <s v="model"/>
    <n v="77379.27"/>
    <n v="32326.69"/>
    <s v="NA"/>
    <s v="NA"/>
    <s v="NA"/>
    <s v="NA"/>
    <s v="NA"/>
    <s v="NA"/>
    <s v="NA"/>
    <s v="NA"/>
    <s v="NA"/>
    <s v="NA"/>
    <s v="NA"/>
    <s v="NA"/>
    <s v="NA"/>
    <s v="NA"/>
    <s v="NA"/>
    <s v="NA"/>
    <s v="NA"/>
    <s v="NA"/>
    <s v="NA"/>
    <s v="NA"/>
    <s v="NA"/>
    <s v="NA"/>
    <s v="NA"/>
    <s v="NA"/>
    <n v="0.42331999999999997"/>
    <n v="0.23578499999999999"/>
    <s v="model"/>
    <n v="2677.0749999999998"/>
    <n v="1491.1020000000001"/>
    <s v="NA"/>
    <s v="NA"/>
    <s v="NA"/>
    <s v="NA"/>
    <s v="NA"/>
    <s v="NA"/>
    <s v="NA"/>
    <s v="NA"/>
    <s v="NA"/>
    <s v="NA"/>
    <s v="NA"/>
    <s v="NA"/>
    <s v="NA"/>
    <s v="NA"/>
    <s v="NA"/>
    <s v="NA"/>
    <s v="NA"/>
    <s v="NA"/>
    <s v="NA"/>
    <s v="NA"/>
    <s v="NA"/>
    <s v="NA"/>
    <s v="NA"/>
    <s v="NA"/>
  </r>
  <r>
    <x v="614"/>
    <x v="2"/>
    <s v="core"/>
    <x v="1"/>
    <x v="0"/>
    <s v="50,001+"/>
    <s v="urban"/>
    <n v="60"/>
    <n v="34.400460000000002"/>
    <n v="11283352"/>
    <n v="11283352"/>
    <n v="11283352"/>
    <n v="1968"/>
    <n v="1968"/>
    <s v="Pre-1980"/>
    <s v="F"/>
    <m/>
    <s v="High School"/>
    <m/>
    <s v="School"/>
    <s v="Education"/>
    <s v="K-12"/>
    <b v="0"/>
    <s v="Classroom"/>
    <n v="54"/>
    <s v="Assembly / Recreation"/>
    <n v="15"/>
    <s v="Dining"/>
    <n v="3"/>
    <n v="26"/>
    <n v="0"/>
    <n v="0"/>
    <n v="328000"/>
    <n v="328000"/>
    <n v="0"/>
    <x v="3"/>
    <n v="100"/>
    <n v="15"/>
    <n v="100"/>
    <n v="100"/>
    <n v="100"/>
    <n v="0"/>
    <n v="0"/>
    <n v="2"/>
    <n v="0"/>
    <n v="250"/>
    <s v="M"/>
    <n v="3"/>
    <n v="4624"/>
    <n v="219"/>
    <s v="&lt; 6000 HDD"/>
    <n v="100"/>
    <n v="0"/>
    <n v="0"/>
    <s v="Yes"/>
    <n v="60"/>
    <n v="110"/>
    <n v="65"/>
    <n v="110"/>
    <n v="1"/>
    <n v="1"/>
    <n v="0"/>
    <s v="60-79 Hrs/Wk"/>
    <n v="52"/>
    <b v="1"/>
    <b v="1"/>
    <b v="1"/>
    <b v="0"/>
    <b v="0"/>
    <b v="0"/>
    <b v="0"/>
    <b v="0"/>
    <b v="0"/>
    <b v="1"/>
    <b v="0"/>
    <b v="0"/>
    <n v="10"/>
    <s v="Yes"/>
    <n v="7"/>
    <n v="30"/>
    <s v="Yes"/>
    <s v="Yes"/>
    <n v="7"/>
    <n v="30"/>
    <s v="Yes"/>
    <s v="No"/>
    <s v="NA"/>
    <s v="NA"/>
    <s v="Yes"/>
    <s v="Yes"/>
    <n v="3"/>
    <n v="50"/>
    <s v="Yes"/>
    <s v="No"/>
    <s v="NA"/>
    <s v="NA"/>
    <s v="Yes"/>
    <s v="Yes"/>
    <n v="1"/>
    <n v="100"/>
    <s v="No"/>
    <s v="Yes"/>
    <n v="11"/>
    <n v="80"/>
    <s v="No"/>
    <s v="Unknown"/>
    <s v="NA"/>
    <s v="NA"/>
    <s v="No"/>
    <n v="2180"/>
    <n v="1559"/>
    <n v="10"/>
    <n v="37390"/>
    <n v="40"/>
    <n v="100"/>
    <n v="0"/>
    <n v="0"/>
    <n v="0"/>
    <n v="0"/>
    <n v="0"/>
    <n v="0"/>
    <n v="0"/>
    <n v="100"/>
    <n v="0"/>
    <n v="0"/>
    <n v="0"/>
    <n v="0"/>
    <n v="14956"/>
    <n v="0"/>
    <n v="100"/>
    <n v="0"/>
    <s v="P"/>
    <n v="5"/>
    <s v="10-20 years"/>
    <n v="100"/>
    <n v="0"/>
    <n v="0"/>
    <n v="0"/>
    <n v="50"/>
    <n v="0"/>
    <n v="0"/>
    <n v="50"/>
    <n v="0"/>
    <n v="100000"/>
    <n v="100"/>
    <n v="0"/>
    <n v="0"/>
    <n v="0"/>
    <b v="0"/>
    <n v="0"/>
    <n v="100"/>
    <n v="0"/>
    <n v="0"/>
    <n v="0"/>
    <n v="1.000667"/>
    <n v="1.000667"/>
    <s v="NA"/>
    <n v="3.8999999999999999E-4"/>
    <n v="1.3625999999999999E-2"/>
    <n v="328218.8"/>
    <s v="NA"/>
    <n v="128"/>
    <n v="4469.2969999999996"/>
    <n v="9.8974530000000005"/>
    <n v="12.779350000000001"/>
    <s v="Y"/>
    <n v="100"/>
    <n v="0"/>
    <n v="0"/>
    <n v="0"/>
    <n v="91.375200000000007"/>
    <n v="93.606020000000001"/>
    <n v="91.664959999999994"/>
    <n v="4.4386989999999997"/>
    <n v="1.2130000000000001"/>
    <n v="4.4527739999999998"/>
    <n v="0.10875"/>
    <n v="0.21886900000000001"/>
    <n v="6.0687999999999999E-2"/>
    <n v="0"/>
    <n v="0"/>
    <n v="0"/>
    <n v="3.5178039999999999"/>
    <n v="1.3232299999999999"/>
    <n v="3.2458670000000001"/>
    <n v="0.55954700000000002"/>
    <n v="3.5148389999999998"/>
    <n v="0.57571399999999995"/>
    <n v="0"/>
    <n v="0"/>
    <n v="0"/>
    <n v="0"/>
    <n v="0.124044"/>
    <n v="0"/>
    <n v="2.2774930000000002"/>
    <n v="0.92762"/>
    <n v="2.2774930000000002"/>
    <n v="97.72251"/>
    <n v="99.072379999999995"/>
    <n v="97.72251"/>
    <n v="0"/>
    <n v="0"/>
    <n v="0"/>
    <n v="100"/>
    <n v="100"/>
    <n v="100"/>
    <s v="NA"/>
    <s v="NA"/>
    <s v="NA"/>
    <s v="NA"/>
    <s v="NA"/>
    <s v="NA"/>
    <s v="NA"/>
    <s v="NA"/>
    <s v="NA"/>
    <s v="NA"/>
    <s v="NA"/>
    <s v="NA"/>
    <s v="NA"/>
    <s v="NA"/>
    <s v="NA"/>
    <s v="NA"/>
    <s v="NA"/>
    <s v="NA"/>
    <n v="0"/>
    <n v="0"/>
    <n v="0"/>
    <n v="100"/>
    <n v="100"/>
    <n v="100"/>
    <n v="0"/>
    <n v="0"/>
    <n v="0"/>
    <n v="82.223259999999996"/>
    <n v="87.393730000000005"/>
    <n v="82.223259999999996"/>
    <n v="17.77674"/>
    <n v="12.60627"/>
    <n v="17.77674"/>
    <n v="0"/>
    <n v="0"/>
    <n v="0"/>
    <n v="0"/>
    <n v="0"/>
    <n v="0"/>
    <n v="50"/>
    <n v="66.666669999999996"/>
    <n v="50"/>
    <n v="0"/>
    <n v="0"/>
    <n v="0"/>
    <n v="50"/>
    <n v="33.333329999999997"/>
    <n v="50"/>
    <n v="4.1415829999999998"/>
    <n v="1.2817879999999999"/>
    <n v="3.9888979999999998"/>
    <n v="93.732830000000007"/>
    <n v="93.950710000000001"/>
    <n v="94.030069999999995"/>
    <n v="0.30120599999999997"/>
    <n v="1.231895"/>
    <n v="0.25870500000000002"/>
    <n v="0"/>
    <n v="0"/>
    <n v="0"/>
    <n v="1.824376"/>
    <n v="3.5356070000000002"/>
    <n v="1.7223299999999999"/>
    <n v="0"/>
    <n v="0"/>
    <n v="0"/>
    <n v="50.24803"/>
    <n v="67.74194"/>
    <n v="52.336840000000002"/>
    <n v="0"/>
    <n v="0"/>
    <n v="0"/>
    <n v="49.75197"/>
    <n v="32.25806"/>
    <n v="47.663159999999998"/>
    <n v="0"/>
    <n v="0"/>
    <n v="0"/>
    <b v="0"/>
    <n v="0"/>
    <b v="1"/>
    <n v="89.606139999999996"/>
    <b v="0"/>
    <n v="0"/>
    <b v="0"/>
    <n v="0"/>
    <b v="0"/>
    <n v="0"/>
    <b v="1"/>
    <n v="0.19245599999999999"/>
    <b v="0"/>
    <n v="0"/>
    <b v="1"/>
    <n v="10.201409999999999"/>
    <n v="18.317789999999999"/>
    <n v="41.176470000000002"/>
    <n v="20.00431"/>
    <n v="81.682209999999998"/>
    <n v="23.529409999999999"/>
    <n v="79.995689999999996"/>
    <n v="0"/>
    <n v="35.294119999999999"/>
    <n v="0"/>
    <n v="0"/>
    <n v="0"/>
    <n v="0"/>
    <n v="0"/>
    <n v="0"/>
    <n v="0"/>
    <n v="0"/>
    <n v="0"/>
    <n v="0"/>
    <n v="0"/>
    <n v="0"/>
    <n v="0"/>
    <n v="0"/>
    <n v="0"/>
    <n v="0"/>
    <n v="0"/>
    <n v="0"/>
    <n v="0"/>
    <n v="81.682209999999998"/>
    <n v="58.823529999999998"/>
    <n v="79.995689999999996"/>
    <n v="18.317789999999999"/>
    <n v="41.176470000000002"/>
    <n v="20.00431"/>
    <n v="0"/>
    <n v="0"/>
    <n v="0"/>
    <n v="0"/>
    <n v="0"/>
    <n v="0"/>
    <b v="1"/>
    <n v="100"/>
    <b v="0"/>
    <n v="0"/>
    <b v="0"/>
    <n v="0"/>
    <b v="1"/>
    <n v="0"/>
    <b v="0"/>
    <n v="0"/>
    <b v="0"/>
    <n v="0"/>
    <s v="NA"/>
    <s v="NA"/>
    <s v="NA"/>
    <s v="NA"/>
    <s v="NA"/>
    <s v="NA"/>
    <s v="NA"/>
    <s v="NA"/>
    <s v="NA"/>
    <s v="NA"/>
    <s v="NA"/>
    <s v="NA"/>
    <s v="NA"/>
    <s v="NA"/>
    <s v="NA"/>
    <s v="NA"/>
    <s v="NA"/>
    <s v="NA"/>
    <s v="NA"/>
    <s v="NA"/>
    <s v="NA"/>
    <s v="NA"/>
    <s v="NA"/>
    <s v="NA"/>
    <s v="NA"/>
    <s v="NA"/>
    <s v="NA"/>
    <s v="NA"/>
    <s v="NA"/>
    <s v="NA"/>
    <s v="NA"/>
    <s v="NA"/>
    <s v="NA"/>
    <s v="NA"/>
    <s v="NA"/>
    <s v="NA"/>
    <s v="NA"/>
    <s v="Other"/>
    <s v="standard"/>
    <s v="Discharge Damper"/>
    <s v="A"/>
    <s v="NA"/>
    <n v="32"/>
    <s v="NA"/>
    <n v="0"/>
    <n v="73"/>
    <s v="Furnace"/>
    <s v="Natural Gas"/>
    <s v="None"/>
    <s v="10-19 Years"/>
    <s v="Furnace"/>
    <s v="Fuel Oil"/>
    <s v="None"/>
    <s v="10-19 Years"/>
    <n v="7"/>
    <s v="Natural Gas"/>
    <n v="5062.3329999999996"/>
    <n v="10.8"/>
    <n v="50"/>
    <s v="C"/>
    <s v="Y"/>
    <s v="N"/>
    <s v="Purchased/Off-site"/>
    <s v="10-19 Years"/>
    <s v="DX - Air"/>
    <s v="10-19 Years"/>
    <s v="NA"/>
    <s v="NA"/>
    <s v="NA"/>
    <s v="NA"/>
    <s v="NA"/>
    <s v="NA"/>
    <s v="NA"/>
    <b v="0"/>
    <b v="0"/>
    <b v="1"/>
    <b v="0"/>
    <b v="0"/>
    <b v="0"/>
    <b v="0"/>
    <b v="1"/>
    <b v="1"/>
    <b v="1"/>
    <b v="1"/>
    <n v="368.49599999999998"/>
    <n v="5"/>
    <n v="5"/>
    <n v="100"/>
    <n v="0"/>
    <n v="0"/>
    <n v="0"/>
    <n v="0"/>
    <n v="0"/>
    <n v="100"/>
    <n v="0"/>
    <s v="NA"/>
    <s v="NA"/>
    <s v="NA"/>
    <s v="NA"/>
    <s v="NA"/>
    <s v="NA"/>
    <s v="NA"/>
    <s v="NA"/>
    <s v="NA"/>
    <b v="0"/>
    <n v="0"/>
    <s v="NA"/>
    <s v="NA"/>
    <b v="1"/>
    <n v="300"/>
    <s v="T8"/>
    <b v="0"/>
    <n v="0"/>
    <s v="NA"/>
    <s v="NA"/>
    <n v="10"/>
    <n v="2"/>
    <n v="2"/>
    <n v="1"/>
    <n v="1"/>
    <n v="0"/>
    <n v="1"/>
    <b v="0"/>
    <b v="0"/>
    <b v="0"/>
    <b v="0"/>
    <b v="1"/>
    <b v="0"/>
    <n v="1600"/>
    <s v="N"/>
    <s v="E"/>
    <s v="N"/>
    <s v="E"/>
    <s v="E"/>
    <s v="E"/>
    <s v="N"/>
    <s v="NA"/>
    <s v="NA"/>
    <s v="NA"/>
    <b v="0"/>
    <s v="N"/>
    <n v="0"/>
    <n v="0"/>
    <n v="0"/>
    <n v="0"/>
    <n v="0"/>
    <n v="0"/>
    <x v="3"/>
    <n v="10"/>
    <s v="Y"/>
    <n v="0"/>
    <n v="0"/>
    <n v="0"/>
    <b v="1"/>
    <b v="0"/>
    <s v="Natural Gas"/>
    <b v="0"/>
    <b v="0"/>
    <s v="NA"/>
    <n v="0"/>
    <n v="175"/>
    <n v="40"/>
    <n v="100"/>
    <n v="6"/>
    <n v="12"/>
    <n v="1"/>
    <n v="0"/>
    <n v="0"/>
    <n v="0"/>
    <n v="7.998068"/>
    <n v="8.7434750000000001"/>
    <s v="actual"/>
    <n v="2623366"/>
    <n v="2867860"/>
    <n v="224330.6"/>
    <n v="200791.2"/>
    <n v="235787.7"/>
    <n v="216255.4"/>
    <n v="238119.6"/>
    <n v="214014"/>
    <n v="173592.9"/>
    <n v="195290.8"/>
    <n v="225564.79999999999"/>
    <n v="242215.3"/>
    <n v="228764.5"/>
    <n v="228639.4"/>
    <n v="243571.7"/>
    <n v="220000.2"/>
    <n v="243571.7"/>
    <n v="235714.5"/>
    <n v="243571.7"/>
    <n v="235714.5"/>
    <n v="243571.7"/>
    <n v="243571.7"/>
    <n v="235714.5"/>
    <n v="243571.7"/>
    <n v="235714.5"/>
    <n v="243571.7"/>
    <n v="0.27665699999999999"/>
    <n v="5.8519000000000002E-2"/>
    <s v="model"/>
    <n v="90743.37"/>
    <n v="19194.169999999998"/>
    <s v="NA"/>
    <s v="NA"/>
    <s v="NA"/>
    <s v="NA"/>
    <s v="NA"/>
    <s v="NA"/>
    <s v="NA"/>
    <s v="NA"/>
    <s v="NA"/>
    <s v="NA"/>
    <s v="NA"/>
    <s v="NA"/>
    <s v="NA"/>
    <s v="NA"/>
    <s v="NA"/>
    <s v="NA"/>
    <s v="NA"/>
    <s v="NA"/>
    <s v="NA"/>
    <s v="NA"/>
    <s v="NA"/>
    <s v="NA"/>
    <s v="NA"/>
    <s v="NA"/>
  </r>
  <r>
    <x v="615"/>
    <x v="2"/>
    <s v="core"/>
    <x v="7"/>
    <x v="1"/>
    <s v="&lt;20,001"/>
    <s v="urban"/>
    <n v="84"/>
    <n v="641.81460000000004"/>
    <n v="1532011"/>
    <n v="1532011"/>
    <n v="0"/>
    <n v="2005"/>
    <n v="2005"/>
    <s v="2004-2013"/>
    <s v="F"/>
    <s v="Fire Station"/>
    <s v="Fire Station"/>
    <m/>
    <s v="Other"/>
    <s v="Public Order and Safety"/>
    <s v="Other"/>
    <b v="0"/>
    <s v="Other"/>
    <n v="95"/>
    <s v="Storage - Low Bay"/>
    <n v="5"/>
    <s v="NA"/>
    <n v="0"/>
    <n v="0"/>
    <n v="0"/>
    <n v="0"/>
    <n v="2387"/>
    <n v="2387"/>
    <n v="0"/>
    <x v="4"/>
    <n v="100"/>
    <n v="0"/>
    <n v="0"/>
    <n v="0"/>
    <n v="0"/>
    <n v="0"/>
    <n v="0"/>
    <n v="1"/>
    <n v="0"/>
    <n v="8"/>
    <s v="S"/>
    <n v="0"/>
    <n v="6839"/>
    <n v="303"/>
    <s v="6000-8000 HDD"/>
    <n v="100"/>
    <n v="0"/>
    <n v="0"/>
    <s v="No"/>
    <n v="1.5"/>
    <n v="1.5"/>
    <n v="168"/>
    <n v="1.5"/>
    <n v="0"/>
    <n v="0"/>
    <n v="0"/>
    <s v="&lt; 40 Hrs/Wk"/>
    <n v="52"/>
    <b v="1"/>
    <b v="0"/>
    <b v="0"/>
    <b v="0"/>
    <b v="0"/>
    <b v="0"/>
    <b v="0"/>
    <b v="0"/>
    <b v="0"/>
    <s v="NA"/>
    <s v="NA"/>
    <s v="NA"/>
    <s v="NA"/>
    <s v="No"/>
    <s v="NA"/>
    <s v="NA"/>
    <s v="Unknown"/>
    <s v="No"/>
    <s v="NA"/>
    <s v="NA"/>
    <s v="Unknown"/>
    <s v="No"/>
    <s v="NA"/>
    <s v="NA"/>
    <s v="Unknown"/>
    <s v="No"/>
    <s v="NA"/>
    <s v="NA"/>
    <s v="Unknown"/>
    <s v="No"/>
    <s v="NA"/>
    <s v="NA"/>
    <s v="Unknown"/>
    <s v="No"/>
    <s v="NA"/>
    <s v="NA"/>
    <s v="No"/>
    <s v="No"/>
    <s v="NA"/>
    <s v="NA"/>
    <s v="No"/>
    <s v="No"/>
    <s v="NA"/>
    <s v="NA"/>
    <s v="Unknown"/>
    <n v="200"/>
    <n v="0"/>
    <n v="14"/>
    <n v="2800"/>
    <n v="0"/>
    <n v="0"/>
    <n v="0"/>
    <n v="0"/>
    <n v="0"/>
    <n v="100"/>
    <n v="0"/>
    <n v="0"/>
    <n v="0"/>
    <n v="0"/>
    <n v="100"/>
    <n v="0"/>
    <n v="0"/>
    <n v="0"/>
    <n v="0"/>
    <s v="NA"/>
    <s v="NA"/>
    <s v="NA"/>
    <s v="None"/>
    <s v="NA"/>
    <s v="None"/>
    <s v="NA"/>
    <s v="NA"/>
    <s v="NA"/>
    <s v="NA"/>
    <s v="NA"/>
    <s v="NA"/>
    <s v="NA"/>
    <s v="NA"/>
    <s v="NA"/>
    <n v="2387"/>
    <n v="0"/>
    <n v="100"/>
    <n v="0"/>
    <n v="0"/>
    <b v="0"/>
    <n v="0"/>
    <n v="100"/>
    <n v="0"/>
    <n v="0"/>
    <n v="0"/>
    <n v="0.59864200000000001"/>
    <n v="0.59864200000000001"/>
    <s v="NA"/>
    <n v="0"/>
    <n v="0.24418000000000001"/>
    <n v="1428.9580000000001"/>
    <s v="NA"/>
    <n v="0"/>
    <n v="582.85709999999995"/>
    <n v="13.5107"/>
    <n v="13.5107"/>
    <s v="Y"/>
    <n v="5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5-9 Years"/>
    <s v="Electric Resistance"/>
    <s v="Electricity"/>
    <s v="None"/>
    <s v="5-9 Years"/>
    <s v="NA"/>
    <s v="NA"/>
    <s v="NA"/>
    <s v="NA"/>
    <s v="NA"/>
    <s v="NA"/>
    <s v="NA"/>
    <s v="NA"/>
    <s v="None"/>
    <s v="NA"/>
    <s v="None"/>
    <s v="NA"/>
    <s v="NA"/>
    <s v="NA"/>
    <s v="NA"/>
    <s v="NA"/>
    <s v="NA"/>
    <s v="NA"/>
    <s v="NA"/>
    <b v="0"/>
    <b v="0"/>
    <b v="0"/>
    <b v="0"/>
    <b v="0"/>
    <b v="1"/>
    <b v="0"/>
    <b v="0"/>
    <b v="0"/>
    <b v="0"/>
    <b v="0"/>
    <n v="15.353999999999999"/>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1"/>
    <n v="0"/>
    <n v="0"/>
    <n v="0"/>
    <n v="1.2"/>
    <n v="14.20965"/>
    <n v="14.5928"/>
    <s v="actual"/>
    <n v="33918.43"/>
    <n v="34833.019999999997"/>
    <n v="4586.4759999999997"/>
    <n v="4981.4669999999996"/>
    <n v="4968.8860000000004"/>
    <n v="3756.1709999999998"/>
    <n v="2578.5709999999999"/>
    <n v="1245.6790000000001"/>
    <n v="1004.369"/>
    <n v="993.12379999999996"/>
    <n v="1170.971"/>
    <n v="1403.5540000000001"/>
    <n v="2397.7080000000001"/>
    <n v="4831.4520000000002"/>
    <n v="4630.1090000000004"/>
    <n v="3755.8670000000002"/>
    <n v="3550.5250000000001"/>
    <n v="2850.4549999999999"/>
    <n v="2278.8119999999999"/>
    <n v="1743.425"/>
    <n v="1403.557"/>
    <n v="1397.4570000000001"/>
    <n v="1908.107"/>
    <n v="2882.6469999999999"/>
    <n v="3823.3009999999999"/>
    <n v="4608.7610000000004"/>
    <s v="NA"/>
    <s v="NA"/>
    <s v="no gas"/>
    <s v="NA"/>
    <s v="NA"/>
    <s v="NA"/>
    <s v="NA"/>
    <s v="NA"/>
    <s v="NA"/>
    <s v="NA"/>
    <s v="NA"/>
    <s v="NA"/>
    <s v="NA"/>
    <s v="NA"/>
    <s v="NA"/>
    <s v="NA"/>
    <s v="NA"/>
    <s v="NA"/>
    <s v="NA"/>
    <s v="NA"/>
    <s v="NA"/>
    <s v="NA"/>
    <s v="NA"/>
    <s v="NA"/>
    <s v="NA"/>
    <s v="NA"/>
    <s v="NA"/>
    <s v="NA"/>
    <s v="NA"/>
  </r>
  <r>
    <x v="616"/>
    <x v="2"/>
    <s v="core"/>
    <x v="6"/>
    <x v="1"/>
    <s v="&lt;20,001"/>
    <s v="rural"/>
    <n v="24"/>
    <n v="702.05409999999995"/>
    <n v="4379414"/>
    <n v="4379414"/>
    <n v="4379414"/>
    <n v="2007"/>
    <n v="2007"/>
    <s v="2004-2013"/>
    <s v="F"/>
    <m/>
    <s v="Office- Admin, Professional, Government, Financial"/>
    <m/>
    <s v="Office"/>
    <s v="Office"/>
    <s v="Medium Office"/>
    <b v="0"/>
    <s v="Classroom"/>
    <n v="31"/>
    <s v="Office"/>
    <n v="22"/>
    <s v="NA"/>
    <n v="0"/>
    <n v="47"/>
    <n v="0"/>
    <n v="0"/>
    <n v="6238"/>
    <n v="6238"/>
    <n v="0"/>
    <x v="0"/>
    <n v="100"/>
    <n v="0"/>
    <n v="100"/>
    <n v="100"/>
    <n v="100"/>
    <n v="0"/>
    <n v="0"/>
    <n v="1"/>
    <n v="0"/>
    <n v="70"/>
    <s v="S"/>
    <n v="0"/>
    <n v="4731"/>
    <n v="909"/>
    <s v="&lt; 6000 HDD"/>
    <n v="100"/>
    <n v="0"/>
    <n v="0"/>
    <s v="No"/>
    <n v="50"/>
    <n v="50"/>
    <n v="50"/>
    <n v="50"/>
    <n v="0"/>
    <n v="0"/>
    <n v="0"/>
    <s v="50-59 Hrs/Wk"/>
    <n v="52"/>
    <b v="1"/>
    <b v="0"/>
    <b v="0"/>
    <b v="0"/>
    <b v="0"/>
    <b v="0"/>
    <b v="0"/>
    <b v="0"/>
    <b v="0"/>
    <s v="NA"/>
    <s v="NA"/>
    <s v="NA"/>
    <s v="NA"/>
    <s v="No"/>
    <s v="NA"/>
    <s v="NA"/>
    <s v="No"/>
    <s v="Yes"/>
    <n v="2"/>
    <n v="50"/>
    <s v="Yes"/>
    <s v="No"/>
    <s v="NA"/>
    <s v="NA"/>
    <s v="No"/>
    <s v="No"/>
    <s v="NA"/>
    <s v="NA"/>
    <s v="No"/>
    <s v="No"/>
    <s v="NA"/>
    <s v="NA"/>
    <s v="No"/>
    <s v="No"/>
    <s v="NA"/>
    <s v="NA"/>
    <s v="No"/>
    <s v="No"/>
    <s v="NA"/>
    <s v="NA"/>
    <s v="No"/>
    <s v="No"/>
    <s v="NA"/>
    <s v="NA"/>
    <s v="No"/>
    <n v="400"/>
    <n v="0"/>
    <n v="10"/>
    <n v="4000"/>
    <n v="30"/>
    <n v="0"/>
    <n v="0"/>
    <n v="0"/>
    <n v="0"/>
    <n v="0"/>
    <n v="100"/>
    <n v="0"/>
    <n v="0"/>
    <n v="0"/>
    <n v="100"/>
    <n v="0"/>
    <n v="0"/>
    <n v="0"/>
    <n v="1200"/>
    <n v="0"/>
    <n v="100"/>
    <n v="0"/>
    <s v="P"/>
    <n v="0"/>
    <s v="Age of Building"/>
    <n v="0"/>
    <n v="0"/>
    <n v="100"/>
    <n v="0"/>
    <n v="100"/>
    <n v="0"/>
    <n v="0"/>
    <n v="0"/>
    <n v="0"/>
    <n v="6618.8509999999997"/>
    <n v="0"/>
    <n v="0"/>
    <n v="100"/>
    <n v="0"/>
    <b v="0"/>
    <n v="0"/>
    <n v="100"/>
    <n v="0"/>
    <n v="0"/>
    <n v="0"/>
    <n v="0.97726500000000005"/>
    <n v="0.97726500000000005"/>
    <s v="NA"/>
    <n v="0"/>
    <n v="1.5237259999999999"/>
    <n v="6096.1809999999996"/>
    <s v="NA"/>
    <n v="0"/>
    <n v="9505"/>
    <n v="9.9196380000000008"/>
    <n v="10.31625"/>
    <s v="Y"/>
    <s v="NA"/>
    <n v="0"/>
    <n v="0"/>
    <n v="0"/>
    <n v="64.504710000000003"/>
    <n v="40.965679999999999"/>
    <n v="82.142300000000006"/>
    <n v="0"/>
    <n v="0"/>
    <n v="0"/>
    <n v="8.4431340000000006"/>
    <n v="26.851600000000001"/>
    <n v="5.981071"/>
    <n v="0"/>
    <n v="0"/>
    <n v="0"/>
    <n v="0"/>
    <n v="0"/>
    <n v="0"/>
    <n v="3.7181649999999999"/>
    <n v="10.9802"/>
    <n v="4.8562329999999996"/>
    <n v="23.33399"/>
    <n v="21.20252"/>
    <n v="7.0203949999999997"/>
    <n v="0"/>
    <n v="0"/>
    <n v="0"/>
    <n v="0"/>
    <n v="0"/>
    <n v="0"/>
    <n v="100"/>
    <n v="100"/>
    <n v="100"/>
    <n v="23.076920000000001"/>
    <n v="28.571429999999999"/>
    <n v="23.076920000000001"/>
    <n v="76.923079999999999"/>
    <n v="71.428569999999993"/>
    <n v="76.923079999999999"/>
    <n v="0"/>
    <n v="0"/>
    <n v="0"/>
    <n v="100"/>
    <n v="100"/>
    <n v="100"/>
    <n v="0"/>
    <n v="0"/>
    <n v="0"/>
    <n v="0"/>
    <n v="0"/>
    <n v="0"/>
    <n v="0"/>
    <n v="0"/>
    <n v="0"/>
    <n v="0"/>
    <n v="0"/>
    <n v="0"/>
    <s v="NA"/>
    <s v="NA"/>
    <s v="NA"/>
    <s v="NA"/>
    <s v="NA"/>
    <s v="NA"/>
    <n v="0"/>
    <n v="0"/>
    <n v="0"/>
    <n v="0"/>
    <n v="0"/>
    <n v="0"/>
    <n v="100"/>
    <n v="100"/>
    <n v="100"/>
    <n v="0"/>
    <n v="0"/>
    <n v="0"/>
    <s v="NA"/>
    <s v="NA"/>
    <s v="NA"/>
    <s v="NA"/>
    <s v="NA"/>
    <s v="NA"/>
    <s v="NA"/>
    <s v="NA"/>
    <s v="NA"/>
    <s v="NA"/>
    <s v="NA"/>
    <s v="NA"/>
    <n v="0"/>
    <n v="0"/>
    <n v="0"/>
    <n v="64.504710000000003"/>
    <n v="40.965679999999999"/>
    <n v="82.142300000000006"/>
    <n v="33.546869999999998"/>
    <n v="51.362430000000003"/>
    <n v="16.477450000000001"/>
    <n v="0"/>
    <n v="0"/>
    <n v="0"/>
    <n v="1.9484159999999999"/>
    <n v="7.6718849999999996"/>
    <n v="1.380247"/>
    <s v="NA"/>
    <s v="NA"/>
    <s v="NA"/>
    <s v="NA"/>
    <s v="NA"/>
    <s v="NA"/>
    <s v="NA"/>
    <s v="NA"/>
    <s v="NA"/>
    <s v="NA"/>
    <s v="NA"/>
    <s v="NA"/>
    <s v="NA"/>
    <s v="NA"/>
    <s v="NA"/>
    <b v="0"/>
    <n v="0"/>
    <b v="0"/>
    <n v="0"/>
    <b v="0"/>
    <n v="0"/>
    <b v="0"/>
    <n v="0"/>
    <b v="1"/>
    <n v="100"/>
    <b v="0"/>
    <n v="0"/>
    <b v="0"/>
    <n v="0"/>
    <b v="0"/>
    <n v="0"/>
    <n v="19.51604"/>
    <n v="60.869570000000003"/>
    <n v="16.071090000000002"/>
    <n v="80.483959999999996"/>
    <n v="39.130429999999997"/>
    <n v="83.928910000000002"/>
    <n v="0"/>
    <n v="0"/>
    <n v="0"/>
    <n v="0"/>
    <n v="0"/>
    <n v="0"/>
    <n v="0"/>
    <n v="0"/>
    <n v="0"/>
    <n v="0"/>
    <n v="0"/>
    <n v="0"/>
    <n v="0"/>
    <n v="0"/>
    <n v="0"/>
    <n v="0"/>
    <n v="0"/>
    <n v="0"/>
    <n v="0"/>
    <n v="0"/>
    <n v="0"/>
    <n v="94.476590000000002"/>
    <n v="69.565219999999997"/>
    <n v="98.520470000000003"/>
    <n v="0"/>
    <n v="0"/>
    <n v="0"/>
    <n v="5.523409"/>
    <n v="30.43478"/>
    <n v="1.4795259999999999"/>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Heat Pump"/>
    <s v="Electricity"/>
    <s v="None"/>
    <s v="5-9 Years"/>
    <s v="None"/>
    <s v="NA"/>
    <s v="NA"/>
    <s v="NA"/>
    <s v="NA"/>
    <s v="NA"/>
    <s v="NA"/>
    <s v="NA"/>
    <s v="NA"/>
    <s v="NA"/>
    <s v="NA"/>
    <s v="NA"/>
    <s v="DX - Air"/>
    <s v="5-9 Years"/>
    <s v="None"/>
    <s v="NA"/>
    <s v="NA"/>
    <s v="NA"/>
    <s v="NA"/>
    <s v="NA"/>
    <s v="NA"/>
    <s v="NA"/>
    <s v="NA"/>
    <b v="0"/>
    <b v="0"/>
    <b v="0"/>
    <b v="0"/>
    <b v="1"/>
    <b v="0"/>
    <b v="0"/>
    <b v="1"/>
    <b v="0"/>
    <b v="1"/>
    <b v="1"/>
    <n v="11.942"/>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5"/>
    <n v="0"/>
    <n v="0"/>
    <n v="3"/>
    <n v="0"/>
    <n v="0"/>
    <n v="0"/>
    <n v="0"/>
    <n v="0"/>
    <n v="17.43683"/>
    <n v="14.69542"/>
    <s v="model"/>
    <n v="108771"/>
    <n v="91670.06"/>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17"/>
    <x v="2"/>
    <s v="core"/>
    <x v="6"/>
    <x v="1"/>
    <s v="&lt;20,001"/>
    <s v="rural"/>
    <n v="24"/>
    <n v="702.05409999999995"/>
    <n v="4248832"/>
    <n v="4248832"/>
    <n v="4248832"/>
    <n v="2007"/>
    <n v="2007"/>
    <s v="2004-2013"/>
    <s v="F"/>
    <m/>
    <s v="Office- Admin, Professional, Government, Financial"/>
    <m/>
    <s v="Office"/>
    <s v="Office"/>
    <s v="Medium Office"/>
    <b v="0"/>
    <s v="Office"/>
    <n v="95"/>
    <s v="NA"/>
    <n v="0"/>
    <s v="NA"/>
    <n v="0"/>
    <n v="5"/>
    <n v="0"/>
    <n v="0"/>
    <n v="6052"/>
    <n v="6052"/>
    <n v="0"/>
    <x v="0"/>
    <n v="100"/>
    <n v="0"/>
    <n v="100"/>
    <n v="100"/>
    <n v="100"/>
    <n v="0"/>
    <n v="0"/>
    <n v="1"/>
    <n v="0"/>
    <n v="80"/>
    <s v="S"/>
    <n v="0"/>
    <n v="4731"/>
    <n v="909"/>
    <s v="&lt; 6000 HDD"/>
    <n v="33"/>
    <n v="67"/>
    <n v="3"/>
    <s v="No"/>
    <n v="58"/>
    <n v="58"/>
    <n v="58"/>
    <n v="58"/>
    <n v="1"/>
    <n v="1"/>
    <n v="0"/>
    <s v="50-59 Hrs/Wk"/>
    <n v="52"/>
    <b v="1"/>
    <b v="0"/>
    <b v="0"/>
    <b v="0"/>
    <b v="0"/>
    <b v="0"/>
    <b v="0"/>
    <b v="0"/>
    <b v="0"/>
    <s v="NA"/>
    <s v="NA"/>
    <s v="NA"/>
    <s v="NA"/>
    <s v="No"/>
    <s v="NA"/>
    <s v="NA"/>
    <s v="No"/>
    <s v="No"/>
    <s v="NA"/>
    <s v="NA"/>
    <s v="No"/>
    <s v="No"/>
    <s v="NA"/>
    <s v="NA"/>
    <s v="No"/>
    <s v="No"/>
    <s v="NA"/>
    <s v="NA"/>
    <s v="No"/>
    <s v="No"/>
    <s v="NA"/>
    <s v="NA"/>
    <s v="No"/>
    <s v="No"/>
    <s v="NA"/>
    <s v="NA"/>
    <s v="No"/>
    <s v="No"/>
    <s v="NA"/>
    <s v="NA"/>
    <s v="No"/>
    <s v="No"/>
    <s v="NA"/>
    <s v="NA"/>
    <s v="No"/>
    <n v="430"/>
    <n v="0"/>
    <s v="NA"/>
    <n v="4647.7309999999998"/>
    <n v="19.864370000000001"/>
    <n v="0"/>
    <n v="0"/>
    <n v="0"/>
    <n v="0"/>
    <n v="0"/>
    <n v="100"/>
    <n v="0"/>
    <n v="0"/>
    <n v="0"/>
    <n v="100"/>
    <n v="0"/>
    <n v="0"/>
    <n v="0"/>
    <n v="923.24239999999998"/>
    <n v="0"/>
    <n v="100"/>
    <n v="0"/>
    <s v="P"/>
    <n v="0"/>
    <s v="Age of Building"/>
    <n v="0"/>
    <n v="0"/>
    <n v="100"/>
    <n v="0"/>
    <n v="0"/>
    <n v="100"/>
    <n v="0"/>
    <n v="0"/>
    <n v="0"/>
    <n v="6421.4960000000001"/>
    <n v="0"/>
    <n v="0"/>
    <n v="100"/>
    <n v="0"/>
    <b v="0"/>
    <n v="0"/>
    <n v="100"/>
    <n v="0"/>
    <n v="0"/>
    <n v="0"/>
    <n v="1.4531350000000001"/>
    <n v="1.4531350000000001"/>
    <s v="NA"/>
    <n v="0"/>
    <n v="0.24798100000000001"/>
    <n v="8794.3700000000008"/>
    <s v="NA"/>
    <n v="0"/>
    <n v="1500.78"/>
    <n v="8.9213170000000002"/>
    <n v="8.9213170000000002"/>
    <s v="Y"/>
    <n v="0"/>
    <n v="0"/>
    <n v="0"/>
    <n v="0"/>
    <n v="73.343490000000003"/>
    <n v="54.884210000000003"/>
    <n v="88.385000000000005"/>
    <n v="0"/>
    <n v="0"/>
    <n v="0"/>
    <n v="10.43788"/>
    <n v="35.794049999999999"/>
    <n v="6.9972760000000003"/>
    <n v="0"/>
    <n v="0"/>
    <n v="0"/>
    <n v="0"/>
    <n v="0"/>
    <n v="0"/>
    <n v="0"/>
    <n v="0"/>
    <n v="0"/>
    <n v="16.218630000000001"/>
    <n v="9.3217359999999996"/>
    <n v="4.6177260000000002"/>
    <n v="0"/>
    <n v="0"/>
    <n v="0"/>
    <n v="0"/>
    <n v="0"/>
    <n v="0"/>
    <n v="100"/>
    <n v="100"/>
    <n v="100"/>
    <n v="100"/>
    <n v="100"/>
    <n v="100"/>
    <n v="0"/>
    <n v="0"/>
    <n v="0"/>
    <n v="0"/>
    <n v="0"/>
    <n v="0"/>
    <n v="100"/>
    <n v="100"/>
    <n v="100"/>
    <n v="0"/>
    <n v="0"/>
    <n v="0"/>
    <n v="0"/>
    <n v="0"/>
    <n v="0"/>
    <n v="0"/>
    <n v="0"/>
    <n v="0"/>
    <n v="0"/>
    <n v="0"/>
    <n v="0"/>
    <s v="NA"/>
    <s v="NA"/>
    <s v="NA"/>
    <s v="NA"/>
    <s v="NA"/>
    <s v="NA"/>
    <n v="0"/>
    <n v="0"/>
    <n v="0"/>
    <n v="2.941176"/>
    <n v="4.3478260000000004"/>
    <n v="2.941176"/>
    <n v="97.058819999999997"/>
    <n v="95.652169999999998"/>
    <n v="97.058819999999997"/>
    <n v="0"/>
    <n v="0"/>
    <n v="0"/>
    <s v="NA"/>
    <s v="NA"/>
    <s v="NA"/>
    <s v="NA"/>
    <s v="NA"/>
    <s v="NA"/>
    <s v="NA"/>
    <s v="NA"/>
    <s v="NA"/>
    <s v="NA"/>
    <s v="NA"/>
    <s v="NA"/>
    <n v="0"/>
    <n v="0"/>
    <n v="0"/>
    <n v="73.343490000000003"/>
    <n v="54.884210000000003"/>
    <n v="88.385000000000005"/>
    <n v="10.43788"/>
    <n v="35.794049999999999"/>
    <n v="6.9972760000000003"/>
    <n v="0"/>
    <n v="0"/>
    <n v="0"/>
    <n v="16.218630000000001"/>
    <n v="9.3217359999999996"/>
    <n v="4.6177260000000002"/>
    <s v="NA"/>
    <s v="NA"/>
    <s v="NA"/>
    <s v="NA"/>
    <s v="NA"/>
    <s v="NA"/>
    <s v="NA"/>
    <s v="NA"/>
    <s v="NA"/>
    <s v="NA"/>
    <s v="NA"/>
    <s v="NA"/>
    <s v="NA"/>
    <s v="NA"/>
    <s v="NA"/>
    <b v="0"/>
    <n v="0"/>
    <b v="0"/>
    <n v="0"/>
    <b v="0"/>
    <n v="0"/>
    <b v="0"/>
    <n v="0"/>
    <b v="1"/>
    <n v="100"/>
    <b v="0"/>
    <n v="0"/>
    <b v="0"/>
    <n v="0"/>
    <b v="0"/>
    <n v="0"/>
    <n v="63.300420000000003"/>
    <n v="80"/>
    <n v="30.70261"/>
    <n v="0"/>
    <n v="0"/>
    <n v="0"/>
    <n v="0"/>
    <n v="0"/>
    <n v="0"/>
    <n v="36.699579999999997"/>
    <n v="20"/>
    <n v="69.297389999999993"/>
    <n v="0"/>
    <n v="0"/>
    <n v="0"/>
    <n v="0"/>
    <n v="0"/>
    <n v="0"/>
    <n v="0"/>
    <n v="0"/>
    <n v="0"/>
    <n v="0"/>
    <n v="0"/>
    <n v="0"/>
    <n v="0"/>
    <n v="0"/>
    <n v="0"/>
    <n v="36.699579999999997"/>
    <n v="20"/>
    <n v="69.297389999999993"/>
    <n v="0"/>
    <n v="0"/>
    <n v="0"/>
    <n v="63.300420000000003"/>
    <n v="80"/>
    <n v="30.70261"/>
    <n v="0"/>
    <n v="0"/>
    <n v="0"/>
    <b v="0"/>
    <n v="0"/>
    <b v="1"/>
    <n v="70.015590000000003"/>
    <b v="0"/>
    <n v="0"/>
    <b v="1"/>
    <n v="29.98441"/>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100"/>
    <n v="0"/>
    <s v="Heat Pump"/>
    <s v="Electricity"/>
    <s v="None"/>
    <s v="5-9 Years"/>
    <s v="None"/>
    <s v="NA"/>
    <s v="NA"/>
    <s v="NA"/>
    <s v="NA"/>
    <s v="NA"/>
    <s v="NA"/>
    <s v="NA"/>
    <s v="NA"/>
    <s v="NA"/>
    <s v="NA"/>
    <s v="NA"/>
    <s v="DX - Air"/>
    <s v="5-9 Years"/>
    <s v="None"/>
    <s v="NA"/>
    <s v="NA"/>
    <s v="NA"/>
    <s v="NA"/>
    <s v="NA"/>
    <s v="NA"/>
    <s v="NA"/>
    <s v="NA"/>
    <b v="0"/>
    <b v="0"/>
    <b v="0"/>
    <b v="0"/>
    <b v="1"/>
    <b v="0"/>
    <b v="0"/>
    <b v="1"/>
    <b v="0"/>
    <b v="1"/>
    <b v="1"/>
    <n v="33.671129999999998"/>
    <n v="6"/>
    <n v="6"/>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
    <n v="0"/>
    <n v="0"/>
    <n v="6"/>
    <n v="0"/>
    <n v="0"/>
    <n v="0"/>
    <n v="0"/>
    <n v="0"/>
    <n v="18.9374"/>
    <n v="159.18690000000001"/>
    <s v="model"/>
    <n v="114609.2"/>
    <n v="96339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18"/>
    <x v="2"/>
    <s v="core"/>
    <x v="7"/>
    <x v="1"/>
    <s v="100,001+"/>
    <s v="rural"/>
    <n v="86"/>
    <n v="55.69511"/>
    <n v="5672547"/>
    <n v="5388920"/>
    <n v="5388920"/>
    <n v="2013"/>
    <n v="2013"/>
    <s v="2004-2013"/>
    <s v="F"/>
    <s v="Water Treatment"/>
    <s v="Other"/>
    <s v="Water treatment"/>
    <s v="Other"/>
    <s v="Other"/>
    <s v="Other"/>
    <b v="0"/>
    <s v="Other"/>
    <n v="91"/>
    <s v="Storage - Low Bay"/>
    <n v="5"/>
    <s v="Office"/>
    <n v="4"/>
    <n v="0"/>
    <n v="0"/>
    <n v="0"/>
    <n v="101850"/>
    <n v="101850"/>
    <n v="0"/>
    <x v="3"/>
    <n v="95"/>
    <n v="0"/>
    <n v="0"/>
    <n v="95"/>
    <n v="0"/>
    <n v="0"/>
    <n v="5"/>
    <n v="1"/>
    <n v="1"/>
    <n v="15"/>
    <s v="M"/>
    <n v="5"/>
    <n v="5197"/>
    <n v="47"/>
    <s v="&lt; 6000 HDD"/>
    <n v="100"/>
    <n v="0"/>
    <n v="0"/>
    <s v="Yes"/>
    <n v="168"/>
    <n v="168"/>
    <n v="168"/>
    <n v="168"/>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400"/>
    <n v="1400"/>
    <n v="9"/>
    <n v="12600"/>
    <n v="20"/>
    <n v="0"/>
    <n v="0"/>
    <n v="95"/>
    <n v="5"/>
    <n v="0"/>
    <n v="0"/>
    <n v="0"/>
    <n v="0"/>
    <n v="0"/>
    <n v="5"/>
    <n v="95"/>
    <n v="0"/>
    <n v="0"/>
    <n v="2520"/>
    <n v="0"/>
    <n v="100"/>
    <n v="0"/>
    <s v="P"/>
    <n v="0"/>
    <s v="Age of Building"/>
    <n v="0"/>
    <n v="0"/>
    <n v="0"/>
    <n v="100"/>
    <n v="100"/>
    <n v="0"/>
    <n v="0"/>
    <n v="0"/>
    <n v="0"/>
    <n v="153187.4"/>
    <n v="0"/>
    <n v="100"/>
    <n v="0"/>
    <n v="0"/>
    <b v="0"/>
    <n v="0"/>
    <n v="0"/>
    <n v="0"/>
    <n v="0"/>
    <n v="100"/>
    <n v="0.62039500000000003"/>
    <n v="0.62039500000000003"/>
    <s v="NA"/>
    <n v="0"/>
    <n v="0.16053000000000001"/>
    <n v="63187.19"/>
    <s v="NA"/>
    <n v="0"/>
    <n v="16350"/>
    <n v="9.9428249999999991"/>
    <n v="14.603059999999999"/>
    <s v="Y"/>
    <n v="100"/>
    <n v="91.588070000000002"/>
    <n v="85.450689999999994"/>
    <n v="92.085999999999999"/>
    <n v="5.0486589999999998"/>
    <n v="9.1201059999999998"/>
    <n v="5.0761060000000002"/>
    <n v="2.1446450000000001"/>
    <n v="1.520246"/>
    <n v="2.1563050000000001"/>
    <n v="1.2186239999999999"/>
    <n v="3.90896"/>
    <n v="0.68159199999999998"/>
    <n v="0"/>
    <n v="0"/>
    <n v="0"/>
    <n v="0"/>
    <n v="0"/>
    <n v="0"/>
    <n v="0"/>
    <n v="0"/>
    <n v="0"/>
    <n v="0"/>
    <n v="0"/>
    <n v="0"/>
    <n v="0"/>
    <n v="0"/>
    <n v="0"/>
    <n v="0"/>
    <n v="0"/>
    <n v="0"/>
    <n v="100"/>
    <n v="100"/>
    <n v="100"/>
    <n v="45.11112"/>
    <n v="58.33699"/>
    <n v="45.11112"/>
    <n v="54.88888"/>
    <n v="41.66301"/>
    <n v="54.88888"/>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n v="98.781379999999999"/>
    <n v="96.091040000000007"/>
    <n v="99.31841"/>
    <n v="0.66888899999999996"/>
    <n v="1.62859"/>
    <n v="0.37411800000000001"/>
    <n v="0"/>
    <n v="0"/>
    <n v="0"/>
    <n v="0.54973499999999997"/>
    <n v="2.2803689999999999"/>
    <n v="0.30747400000000003"/>
    <s v="NA"/>
    <s v="NA"/>
    <s v="NA"/>
    <s v="NA"/>
    <s v="NA"/>
    <s v="NA"/>
    <s v="NA"/>
    <s v="NA"/>
    <s v="NA"/>
    <s v="NA"/>
    <s v="NA"/>
    <s v="NA"/>
    <s v="NA"/>
    <s v="NA"/>
    <s v="NA"/>
    <b v="0"/>
    <n v="0"/>
    <b v="0"/>
    <n v="0"/>
    <b v="0"/>
    <n v="0"/>
    <b v="0"/>
    <n v="0"/>
    <b v="1"/>
    <n v="81.003039999999999"/>
    <b v="0"/>
    <n v="0"/>
    <b v="1"/>
    <n v="18.996960000000001"/>
    <b v="0"/>
    <n v="0"/>
    <n v="0"/>
    <n v="0"/>
    <n v="0"/>
    <n v="82.568809999999999"/>
    <n v="57.142859999999999"/>
    <n v="84.081559999999996"/>
    <n v="0"/>
    <n v="0"/>
    <n v="0"/>
    <n v="17.431190000000001"/>
    <n v="42.857140000000001"/>
    <n v="15.91844"/>
    <n v="0"/>
    <n v="0"/>
    <n v="0"/>
    <n v="0"/>
    <n v="0"/>
    <n v="0"/>
    <n v="0"/>
    <n v="0"/>
    <n v="0"/>
    <n v="0"/>
    <n v="0"/>
    <n v="0"/>
    <n v="0"/>
    <n v="0"/>
    <n v="0"/>
    <n v="17.431190000000001"/>
    <n v="42.857140000000001"/>
    <n v="15.91844"/>
    <n v="82.568809999999999"/>
    <n v="57.142859999999999"/>
    <n v="84.081559999999996"/>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A"/>
    <s v="N"/>
    <n v="41.5"/>
    <s v="NA"/>
    <n v="95"/>
    <n v="0"/>
    <s v="Boiler"/>
    <s v="Electricity"/>
    <s v="Natural Gas"/>
    <s v="0-4 Years"/>
    <s v="Boiler"/>
    <s v="Electricity"/>
    <s v="Natural Gas"/>
    <s v="0-4 Years"/>
    <n v="1"/>
    <s v="Electricity"/>
    <n v="399"/>
    <n v="0"/>
    <n v="0"/>
    <s v="C"/>
    <s v="NA"/>
    <s v="Y"/>
    <s v="DX - Air"/>
    <s v="0-4 Years"/>
    <s v="Chiller"/>
    <s v="0-4 Years"/>
    <n v="2"/>
    <n v="50"/>
    <n v="1"/>
    <n v="1"/>
    <s v="Scroll"/>
    <s v="NA"/>
    <s v="Y"/>
    <b v="1"/>
    <b v="0"/>
    <b v="0"/>
    <b v="0"/>
    <b v="0"/>
    <b v="0"/>
    <b v="0"/>
    <b v="0"/>
    <b v="0"/>
    <b v="0"/>
    <b v="0"/>
    <n v="873.98839999999996"/>
    <n v="1"/>
    <n v="1"/>
    <n v="0"/>
    <n v="0"/>
    <n v="0"/>
    <n v="0"/>
    <n v="100"/>
    <n v="0"/>
    <n v="100"/>
    <n v="0"/>
    <s v="NA"/>
    <s v="NA"/>
    <s v="NA"/>
    <s v="NA"/>
    <s v="NA"/>
    <s v="NA"/>
    <s v="NA"/>
    <s v="NA"/>
    <s v="NA"/>
    <s v="NA"/>
    <s v="NA"/>
    <s v="NA"/>
    <s v="NA"/>
    <s v="NA"/>
    <s v="NA"/>
    <s v="NA"/>
    <s v="NA"/>
    <s v="NA"/>
    <s v="NA"/>
    <s v="NA"/>
    <n v="1"/>
    <n v="0"/>
    <n v="0"/>
    <n v="0"/>
    <n v="0"/>
    <n v="0"/>
    <n v="0"/>
    <b v="0"/>
    <b v="0"/>
    <b v="0"/>
    <b v="0"/>
    <b v="0"/>
    <b v="0"/>
    <n v="0"/>
    <s v="NA"/>
    <s v="NA"/>
    <s v="NA"/>
    <s v="NA"/>
    <s v="NA"/>
    <s v="NA"/>
    <s v="NA"/>
    <s v="NA"/>
    <s v="NA"/>
    <s v="NA"/>
    <b v="0"/>
    <s v="N"/>
    <n v="0"/>
    <n v="0"/>
    <n v="0"/>
    <n v="0"/>
    <n v="0"/>
    <n v="0"/>
    <x v="3"/>
    <n v="0"/>
    <s v="Y"/>
    <n v="0"/>
    <n v="0"/>
    <n v="0"/>
    <b v="0"/>
    <b v="0"/>
    <s v="None"/>
    <b v="0"/>
    <b v="0"/>
    <s v="None"/>
    <n v="0"/>
    <n v="5"/>
    <n v="1"/>
    <n v="4"/>
    <n v="2"/>
    <n v="1"/>
    <n v="0"/>
    <n v="0"/>
    <n v="0"/>
    <n v="0"/>
    <n v="16.765920000000001"/>
    <n v="1.4777830000000001"/>
    <s v="model"/>
    <n v="1707609"/>
    <n v="150512.20000000001"/>
    <s v="NA"/>
    <s v="NA"/>
    <s v="NA"/>
    <s v="NA"/>
    <s v="NA"/>
    <s v="NA"/>
    <s v="NA"/>
    <s v="NA"/>
    <s v="NA"/>
    <s v="NA"/>
    <s v="NA"/>
    <s v="NA"/>
    <s v="NA"/>
    <s v="NA"/>
    <s v="NA"/>
    <s v="NA"/>
    <s v="NA"/>
    <s v="NA"/>
    <s v="NA"/>
    <s v="NA"/>
    <s v="NA"/>
    <s v="NA"/>
    <s v="NA"/>
    <s v="NA"/>
    <n v="0.21399299999999999"/>
    <n v="3.7985999999999999E-2"/>
    <s v="model"/>
    <n v="21795.22"/>
    <n v="3868.866"/>
    <s v="NA"/>
    <s v="NA"/>
    <s v="NA"/>
    <s v="NA"/>
    <s v="NA"/>
    <s v="NA"/>
    <s v="NA"/>
    <s v="NA"/>
    <s v="NA"/>
    <s v="NA"/>
    <s v="NA"/>
    <s v="NA"/>
    <s v="NA"/>
    <s v="NA"/>
    <s v="NA"/>
    <s v="NA"/>
    <s v="NA"/>
    <s v="NA"/>
    <s v="NA"/>
    <s v="NA"/>
    <s v="NA"/>
    <s v="NA"/>
    <s v="NA"/>
    <s v="NA"/>
  </r>
  <r>
    <x v="619"/>
    <x v="2"/>
    <s v="core"/>
    <x v="0"/>
    <x v="0"/>
    <s v="&lt;100,001"/>
    <s v="urban"/>
    <n v="51"/>
    <n v="58.928809999999999"/>
    <n v="3593833"/>
    <n v="3593833"/>
    <n v="3593833"/>
    <n v="2000"/>
    <n v="2000"/>
    <s v="1981-2003"/>
    <s v="F"/>
    <m/>
    <s v="Hotel"/>
    <m/>
    <s v="Hotel-Motel"/>
    <s v="Lodging"/>
    <s v="Lodging"/>
    <b v="0"/>
    <s v="Guest Room"/>
    <n v="70"/>
    <s v="NA"/>
    <n v="0"/>
    <s v="NA"/>
    <n v="0"/>
    <n v="30"/>
    <n v="0"/>
    <n v="0"/>
    <n v="60986"/>
    <n v="60986"/>
    <n v="0"/>
    <x v="2"/>
    <n v="100"/>
    <n v="0"/>
    <n v="0"/>
    <n v="100"/>
    <n v="0"/>
    <n v="0"/>
    <n v="0"/>
    <n v="4"/>
    <n v="1"/>
    <n v="136"/>
    <s v="S"/>
    <n v="0"/>
    <n v="6540"/>
    <n v="426"/>
    <s v="6000-8000 HDD"/>
    <n v="100"/>
    <n v="0"/>
    <n v="0"/>
    <s v="Yes"/>
    <n v="168"/>
    <n v="50.4"/>
    <n v="50.4"/>
    <n v="50.4"/>
    <n v="1"/>
    <n v="1"/>
    <n v="1"/>
    <s v="120-168 Hrs/Wk"/>
    <n v="52"/>
    <b v="1"/>
    <b v="1"/>
    <b v="0"/>
    <b v="0"/>
    <b v="0"/>
    <b v="0"/>
    <b v="0"/>
    <b v="0"/>
    <b v="0"/>
    <b v="1"/>
    <b v="0"/>
    <b v="1"/>
    <s v="NA"/>
    <s v="Yes"/>
    <n v="1"/>
    <n v="15"/>
    <s v="No"/>
    <s v="No"/>
    <s v="NA"/>
    <s v="NA"/>
    <s v="No"/>
    <s v="Yes"/>
    <n v="1"/>
    <n v="5"/>
    <s v="No"/>
    <s v="No"/>
    <s v="NA"/>
    <s v="NA"/>
    <s v="No"/>
    <s v="Yes"/>
    <n v="5"/>
    <n v="50"/>
    <s v="No"/>
    <s v="Yes"/>
    <n v="1"/>
    <n v="50"/>
    <s v="No"/>
    <s v="No"/>
    <s v="NA"/>
    <s v="NA"/>
    <s v="No"/>
    <s v="No"/>
    <s v="NA"/>
    <s v="NA"/>
    <s v="No"/>
    <n v="620"/>
    <n v="620"/>
    <n v="8"/>
    <n v="19840"/>
    <n v="50"/>
    <n v="0"/>
    <n v="0"/>
    <n v="0"/>
    <n v="0"/>
    <n v="0"/>
    <n v="100"/>
    <n v="0"/>
    <n v="0"/>
    <n v="0"/>
    <n v="100"/>
    <n v="0"/>
    <n v="0"/>
    <n v="0"/>
    <n v="9920"/>
    <n v="0"/>
    <n v="100"/>
    <n v="0"/>
    <s v="P"/>
    <n v="50"/>
    <s v="Age of Building"/>
    <n v="100"/>
    <n v="0"/>
    <n v="0"/>
    <n v="0"/>
    <n v="0"/>
    <n v="0"/>
    <n v="0"/>
    <n v="100"/>
    <n v="0"/>
    <n v="19676.91"/>
    <n v="0"/>
    <n v="100"/>
    <n v="0"/>
    <n v="0"/>
    <b v="0"/>
    <n v="0"/>
    <n v="0"/>
    <n v="0"/>
    <n v="0"/>
    <n v="100"/>
    <n v="0.66514899999999999"/>
    <n v="0.66514899999999999"/>
    <s v="NA"/>
    <n v="4.26E-4"/>
    <n v="9.3457999999999999E-2"/>
    <n v="40564.769999999997"/>
    <s v="NA"/>
    <n v="26"/>
    <n v="5699.61"/>
    <n v="7.5955139999999997"/>
    <n v="8.2464560000000002"/>
    <s v="Y"/>
    <n v="60"/>
    <n v="0"/>
    <n v="0"/>
    <n v="0"/>
    <n v="44.209139999999998"/>
    <n v="32.416870000000003"/>
    <n v="59.972169999999998"/>
    <n v="0"/>
    <n v="0"/>
    <n v="0"/>
    <n v="44.575620000000001"/>
    <n v="59.719900000000003"/>
    <n v="33.638370000000002"/>
    <n v="0"/>
    <n v="0"/>
    <n v="0"/>
    <n v="2.7408960000000002"/>
    <n v="1.1736169999999999"/>
    <n v="3.4199069999999998"/>
    <n v="0.23671400000000001"/>
    <n v="1.5257019999999999"/>
    <n v="0.329349"/>
    <n v="8.2376369999999994"/>
    <n v="5.1639150000000003"/>
    <n v="2.6402040000000002"/>
    <n v="0"/>
    <n v="0"/>
    <n v="0"/>
    <n v="0"/>
    <n v="0"/>
    <n v="0"/>
    <n v="100"/>
    <n v="100"/>
    <n v="100"/>
    <n v="92.207710000000006"/>
    <n v="91.942670000000007"/>
    <n v="92.207710000000006"/>
    <n v="7.7922919999999998"/>
    <n v="8.0573320000000006"/>
    <n v="7.7922919999999998"/>
    <n v="82.577129999999997"/>
    <n v="81.818179999999998"/>
    <n v="82.577129999999997"/>
    <n v="0"/>
    <n v="0"/>
    <n v="0"/>
    <n v="17.42287"/>
    <n v="18.181819999999998"/>
    <n v="17.42287"/>
    <n v="0"/>
    <n v="0"/>
    <n v="0"/>
    <n v="0"/>
    <n v="0"/>
    <n v="0"/>
    <n v="0"/>
    <n v="0"/>
    <n v="0"/>
    <n v="0"/>
    <n v="0"/>
    <n v="0"/>
    <n v="100"/>
    <n v="100"/>
    <n v="100"/>
    <n v="2.1643080000000001"/>
    <n v="4.344468"/>
    <n v="2.1643080000000001"/>
    <n v="85.62764"/>
    <n v="88.776790000000005"/>
    <n v="85.62764"/>
    <n v="0"/>
    <n v="0"/>
    <n v="0"/>
    <n v="12.20805"/>
    <n v="6.8787409999999998"/>
    <n v="12.20805"/>
    <s v="NA"/>
    <s v="NA"/>
    <s v="NA"/>
    <s v="NA"/>
    <s v="NA"/>
    <s v="NA"/>
    <s v="NA"/>
    <s v="NA"/>
    <s v="NA"/>
    <s v="NA"/>
    <s v="NA"/>
    <s v="NA"/>
    <n v="0"/>
    <n v="0"/>
    <n v="0"/>
    <n v="44.209139999999998"/>
    <n v="32.416870000000003"/>
    <n v="59.972169999999998"/>
    <n v="8.8182089999999995"/>
    <n v="8.6847670000000008"/>
    <n v="4.3342179999999999"/>
    <n v="1.7192890000000001"/>
    <n v="0.469447"/>
    <n v="0.66462299999999996"/>
    <n v="45.253369999999997"/>
    <n v="58.428919999999998"/>
    <n v="35.02899"/>
    <s v="NA"/>
    <s v="NA"/>
    <s v="NA"/>
    <s v="NA"/>
    <s v="NA"/>
    <s v="NA"/>
    <s v="NA"/>
    <s v="NA"/>
    <s v="NA"/>
    <s v="NA"/>
    <s v="NA"/>
    <s v="NA"/>
    <s v="NA"/>
    <s v="NA"/>
    <s v="NA"/>
    <b v="0"/>
    <n v="0"/>
    <b v="0"/>
    <n v="0"/>
    <b v="0"/>
    <n v="0"/>
    <b v="1"/>
    <n v="0.77243399999999995"/>
    <b v="1"/>
    <n v="99.190190000000001"/>
    <b v="0"/>
    <n v="0"/>
    <b v="1"/>
    <n v="3.7376E-2"/>
    <b v="0"/>
    <n v="0"/>
    <n v="15.229710000000001"/>
    <n v="61.363639999999997"/>
    <n v="11.61364"/>
    <n v="60.944099999999999"/>
    <n v="15.909090000000001"/>
    <n v="65.560540000000003"/>
    <n v="0"/>
    <n v="0"/>
    <n v="0"/>
    <n v="23.82619"/>
    <n v="22.727270000000001"/>
    <n v="22.82582"/>
    <n v="0"/>
    <n v="0"/>
    <n v="0"/>
    <n v="0"/>
    <n v="0"/>
    <n v="0"/>
    <n v="0"/>
    <n v="0"/>
    <n v="0"/>
    <n v="11.21941"/>
    <n v="52.272730000000003"/>
    <n v="7.2995599999999996"/>
    <n v="0"/>
    <n v="0"/>
    <n v="0"/>
    <n v="85.27158"/>
    <n v="38.636360000000003"/>
    <n v="91.730800000000002"/>
    <n v="0"/>
    <n v="0"/>
    <n v="0"/>
    <n v="3.5090119999999998"/>
    <n v="9.0909089999999999"/>
    <n v="0.96963600000000005"/>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Heat Pump"/>
    <s v="Electricity"/>
    <s v="None"/>
    <s v="10-19 Years"/>
    <s v="Heat Pump"/>
    <s v="Electricity"/>
    <s v="Natural Gas"/>
    <s v="10-19 Years"/>
    <n v="1"/>
    <s v="Natural Gas"/>
    <s v="NA"/>
    <n v="13"/>
    <n v="13"/>
    <s v="SH"/>
    <s v="N"/>
    <s v="N"/>
    <s v="DX - Air"/>
    <s v="10-19 Years"/>
    <s v="DX - Water"/>
    <s v="10-19 Years"/>
    <n v="1"/>
    <n v="0"/>
    <n v="0"/>
    <n v="0"/>
    <s v="NA"/>
    <s v="NA"/>
    <s v="NA"/>
    <b v="0"/>
    <b v="0"/>
    <b v="0"/>
    <b v="0"/>
    <b v="1"/>
    <b v="1"/>
    <b v="1"/>
    <b v="0"/>
    <b v="0"/>
    <b v="0"/>
    <b v="0"/>
    <n v="1100.944"/>
    <n v="13"/>
    <n v="13"/>
    <n v="3.7189899999999998"/>
    <n v="0"/>
    <n v="96.281009999999995"/>
    <n v="0"/>
    <n v="0"/>
    <n v="3.7189899999999998"/>
    <n v="96.281009999999995"/>
    <n v="0"/>
    <s v="NA"/>
    <s v="NA"/>
    <s v="NA"/>
    <s v="NA"/>
    <s v="NA"/>
    <s v="NA"/>
    <s v="NA"/>
    <s v="NA"/>
    <s v="NA"/>
    <b v="0"/>
    <n v="0"/>
    <s v="NA"/>
    <s v="NA"/>
    <b v="1"/>
    <n v="60"/>
    <s v="CFL"/>
    <b v="0"/>
    <n v="0"/>
    <s v="NA"/>
    <s v="NA"/>
    <n v="1"/>
    <n v="0"/>
    <n v="0"/>
    <n v="6"/>
    <n v="0"/>
    <n v="0"/>
    <n v="2"/>
    <b v="0"/>
    <b v="0"/>
    <b v="0"/>
    <b v="1"/>
    <b v="0"/>
    <b v="0"/>
    <n v="462"/>
    <s v="N"/>
    <s v="N"/>
    <s v="N"/>
    <s v="N"/>
    <s v="N"/>
    <s v="G"/>
    <s v="G"/>
    <s v="NA"/>
    <s v="NA"/>
    <s v="NA"/>
    <b v="1"/>
    <s v="L"/>
    <n v="100"/>
    <n v="0"/>
    <n v="3"/>
    <n v="128"/>
    <n v="68"/>
    <n v="5"/>
    <x v="0"/>
    <n v="0"/>
    <s v="N"/>
    <n v="0"/>
    <n v="0"/>
    <n v="0"/>
    <b v="1"/>
    <b v="0"/>
    <s v="Natural Gas"/>
    <b v="1"/>
    <b v="0"/>
    <s v="Natural Gas"/>
    <n v="0"/>
    <n v="0"/>
    <n v="0"/>
    <n v="0"/>
    <n v="0"/>
    <n v="130"/>
    <n v="0"/>
    <n v="0"/>
    <n v="0"/>
    <n v="0"/>
    <n v="14.470420000000001"/>
    <n v="1.321663"/>
    <s v="model"/>
    <n v="882492.9"/>
    <n v="80602.92"/>
    <s v="NA"/>
    <s v="NA"/>
    <s v="NA"/>
    <s v="NA"/>
    <s v="NA"/>
    <s v="NA"/>
    <s v="NA"/>
    <s v="NA"/>
    <s v="NA"/>
    <s v="NA"/>
    <s v="NA"/>
    <s v="NA"/>
    <s v="NA"/>
    <s v="NA"/>
    <s v="NA"/>
    <s v="NA"/>
    <s v="NA"/>
    <s v="NA"/>
    <s v="NA"/>
    <s v="NA"/>
    <s v="NA"/>
    <s v="NA"/>
    <s v="NA"/>
    <s v="NA"/>
    <n v="0.42756899999999998"/>
    <n v="3.4792999999999998E-2"/>
    <s v="model"/>
    <n v="26075.7"/>
    <n v="2121.866"/>
    <s v="NA"/>
    <s v="NA"/>
    <s v="NA"/>
    <s v="NA"/>
    <s v="NA"/>
    <s v="NA"/>
    <s v="NA"/>
    <s v="NA"/>
    <s v="NA"/>
    <s v="NA"/>
    <s v="NA"/>
    <s v="NA"/>
    <s v="NA"/>
    <s v="NA"/>
    <s v="NA"/>
    <s v="NA"/>
    <s v="NA"/>
    <s v="NA"/>
    <s v="NA"/>
    <s v="NA"/>
    <s v="NA"/>
    <s v="NA"/>
    <s v="NA"/>
    <s v="NA"/>
  </r>
  <r>
    <x v="620"/>
    <x v="2"/>
    <s v="core"/>
    <x v="7"/>
    <x v="0"/>
    <s v="100,001+"/>
    <s v="urban"/>
    <n v="83"/>
    <n v="29.997050000000002"/>
    <n v="6431668"/>
    <n v="2533551"/>
    <n v="4919516"/>
    <n v="1948"/>
    <n v="1980"/>
    <s v="Pre-1980"/>
    <s v="F"/>
    <s v="Other"/>
    <s v="Other"/>
    <s v="Television Office/Studio"/>
    <s v="Other"/>
    <s v="Other"/>
    <s v="Other"/>
    <b v="0"/>
    <s v="Office"/>
    <n v="30"/>
    <s v="Other"/>
    <n v="20"/>
    <s v="Dining"/>
    <n v="1.5"/>
    <n v="48.5"/>
    <n v="0"/>
    <n v="23.511030000000002"/>
    <n v="214410"/>
    <n v="164000"/>
    <n v="50410"/>
    <x v="3"/>
    <n v="51.5"/>
    <n v="20"/>
    <n v="100"/>
    <n v="100"/>
    <n v="51.5"/>
    <n v="0"/>
    <n v="0"/>
    <n v="5"/>
    <n v="1"/>
    <n v="92"/>
    <s v="S"/>
    <n v="0"/>
    <n v="4615"/>
    <n v="192"/>
    <s v="&lt; 6000 HDD"/>
    <n v="100"/>
    <n v="0"/>
    <n v="0"/>
    <s v="No"/>
    <n v="68.8"/>
    <n v="68.8"/>
    <n v="85.8"/>
    <n v="82.6"/>
    <n v="0.2"/>
    <n v="0.2"/>
    <n v="0"/>
    <s v="60-79 Hrs/Wk"/>
    <n v="52"/>
    <b v="1"/>
    <b v="0"/>
    <b v="1"/>
    <b v="0"/>
    <b v="0"/>
    <b v="0"/>
    <b v="0"/>
    <b v="0"/>
    <b v="0"/>
    <b v="1"/>
    <b v="0"/>
    <b v="0"/>
    <n v="700"/>
    <s v="Yes"/>
    <n v="10"/>
    <n v="50"/>
    <s v="No"/>
    <s v="No"/>
    <s v="NA"/>
    <s v="NA"/>
    <s v="No"/>
    <s v="No"/>
    <s v="NA"/>
    <s v="NA"/>
    <s v="No"/>
    <s v="No"/>
    <s v="NA"/>
    <s v="NA"/>
    <s v="No"/>
    <s v="No"/>
    <s v="NA"/>
    <s v="NA"/>
    <s v="No"/>
    <s v="No"/>
    <s v="NA"/>
    <s v="NA"/>
    <s v="No"/>
    <s v="No"/>
    <s v="NA"/>
    <s v="NA"/>
    <s v="No"/>
    <s v="No"/>
    <s v="NA"/>
    <s v="NA"/>
    <s v="No"/>
    <n v="668"/>
    <n v="1072"/>
    <n v="13"/>
    <n v="64428"/>
    <n v="52"/>
    <n v="0"/>
    <n v="0"/>
    <n v="0"/>
    <n v="0"/>
    <n v="0"/>
    <n v="100"/>
    <n v="0"/>
    <n v="0"/>
    <n v="100"/>
    <n v="0"/>
    <n v="0"/>
    <n v="0"/>
    <n v="0"/>
    <n v="33502.559999999998"/>
    <n v="3.8461539999999999"/>
    <n v="96.153850000000006"/>
    <n v="0"/>
    <s v="C"/>
    <n v="0"/>
    <s v="Age of Building"/>
    <n v="3.8461539999999999"/>
    <n v="0"/>
    <n v="0"/>
    <n v="96.153850000000006"/>
    <n v="100"/>
    <n v="0"/>
    <n v="0"/>
    <n v="0"/>
    <n v="0"/>
    <n v="61000"/>
    <n v="100"/>
    <n v="0"/>
    <n v="0"/>
    <n v="0"/>
    <b v="1"/>
    <n v="400"/>
    <n v="100"/>
    <n v="0"/>
    <n v="0"/>
    <n v="0"/>
    <n v="2.327054"/>
    <n v="1.830525"/>
    <n v="0.21515599999999999"/>
    <n v="0"/>
    <n v="6.6009999999999999E-2"/>
    <n v="381636.8"/>
    <n v="10846"/>
    <n v="0"/>
    <n v="10825.7"/>
    <n v="14.417669999999999"/>
    <n v="14.15875"/>
    <s v="Y"/>
    <s v="NA"/>
    <n v="0"/>
    <n v="0"/>
    <n v="0"/>
    <n v="12.822839999999999"/>
    <n v="22.196470000000001"/>
    <n v="15.501429999999999"/>
    <n v="21.423940000000002"/>
    <n v="27.063179999999999"/>
    <n v="25.899239999999999"/>
    <n v="7.9402400000000002"/>
    <n v="22.256740000000001"/>
    <n v="5.3397509999999997"/>
    <n v="0"/>
    <n v="0"/>
    <n v="0"/>
    <n v="44.472079999999998"/>
    <n v="17.864619999999999"/>
    <n v="49.449179999999998"/>
    <n v="0"/>
    <n v="0"/>
    <n v="0"/>
    <n v="13.34089"/>
    <n v="10.61899"/>
    <n v="3.8103910000000001"/>
    <n v="0"/>
    <n v="0"/>
    <n v="0"/>
    <n v="0"/>
    <n v="0"/>
    <n v="0"/>
    <n v="100"/>
    <n v="100"/>
    <n v="100"/>
    <n v="0"/>
    <n v="0"/>
    <n v="0"/>
    <n v="100"/>
    <n v="100"/>
    <n v="100"/>
    <n v="0"/>
    <n v="0"/>
    <n v="0"/>
    <n v="9.5557449999999999"/>
    <n v="14.57488"/>
    <n v="9.5557449999999999"/>
    <n v="0"/>
    <n v="0"/>
    <n v="0"/>
    <n v="90.44426"/>
    <n v="85.425120000000007"/>
    <n v="90.44426"/>
    <n v="0"/>
    <n v="0"/>
    <n v="0"/>
    <n v="0"/>
    <n v="0"/>
    <n v="0"/>
    <n v="59.332439999999998"/>
    <n v="55.901649999999997"/>
    <n v="59.332439999999998"/>
    <n v="40.667560000000002"/>
    <n v="44.098350000000003"/>
    <n v="40.667560000000002"/>
    <n v="0"/>
    <n v="0"/>
    <n v="0"/>
    <n v="93.286429999999996"/>
    <n v="95.433480000000003"/>
    <n v="93.286429999999996"/>
    <n v="6.7135680000000004"/>
    <n v="4.566516"/>
    <n v="6.7135680000000004"/>
    <n v="0"/>
    <n v="0"/>
    <n v="0"/>
    <n v="1.747644"/>
    <n v="3.30131"/>
    <n v="1.747644"/>
    <n v="98.252359999999996"/>
    <n v="96.698689999999999"/>
    <n v="98.252359999999996"/>
    <n v="0"/>
    <n v="0"/>
    <n v="0"/>
    <n v="0"/>
    <n v="0"/>
    <n v="0"/>
    <n v="10.86185"/>
    <n v="3.246426"/>
    <n v="12.07746"/>
    <n v="34.246789999999997"/>
    <n v="49.259650000000001"/>
    <n v="41.400669999999998"/>
    <n v="52.408810000000003"/>
    <n v="45.549729999999997"/>
    <n v="45.0762"/>
    <n v="0.578542"/>
    <n v="0.42233500000000002"/>
    <n v="0.165242"/>
    <n v="1.90401"/>
    <n v="1.5218640000000001"/>
    <n v="1.280432"/>
    <n v="0"/>
    <n v="0"/>
    <n v="0"/>
    <n v="0"/>
    <n v="0"/>
    <n v="0"/>
    <n v="0"/>
    <n v="0"/>
    <n v="0"/>
    <n v="100"/>
    <n v="100"/>
    <n v="100"/>
    <n v="0"/>
    <n v="0"/>
    <n v="0"/>
    <b v="0"/>
    <n v="0"/>
    <b v="0"/>
    <n v="0"/>
    <b v="0"/>
    <n v="0"/>
    <b v="1"/>
    <n v="2.896309"/>
    <b v="1"/>
    <n v="96.884839999999997"/>
    <b v="1"/>
    <n v="0.21885299999999999"/>
    <b v="0"/>
    <n v="0"/>
    <b v="0"/>
    <n v="0"/>
    <n v="21.846170000000001"/>
    <n v="28.20513"/>
    <n v="21.846170000000001"/>
    <n v="0"/>
    <n v="0"/>
    <n v="0"/>
    <n v="0"/>
    <n v="0"/>
    <n v="0"/>
    <n v="78.153829999999999"/>
    <n v="71.794870000000003"/>
    <n v="78.153829999999999"/>
    <n v="0"/>
    <n v="0"/>
    <n v="0"/>
    <n v="0"/>
    <n v="0"/>
    <n v="0"/>
    <n v="0"/>
    <n v="0"/>
    <n v="0"/>
    <n v="0"/>
    <n v="0"/>
    <n v="0"/>
    <n v="0"/>
    <n v="0"/>
    <n v="0"/>
    <n v="100"/>
    <n v="100"/>
    <n v="100"/>
    <n v="0"/>
    <n v="0"/>
    <n v="0"/>
    <n v="0"/>
    <n v="0"/>
    <n v="0"/>
    <n v="0"/>
    <n v="0"/>
    <n v="0"/>
    <b v="0"/>
    <n v="0"/>
    <b v="1"/>
    <n v="100"/>
    <b v="0"/>
    <n v="0"/>
    <b v="0"/>
    <n v="0"/>
    <b v="0"/>
    <n v="0"/>
    <b v="0"/>
    <n v="0"/>
    <n v="0"/>
    <n v="0"/>
    <n v="0"/>
    <n v="0"/>
    <n v="0"/>
    <n v="0"/>
    <n v="0"/>
    <n v="0"/>
    <n v="0"/>
    <n v="0"/>
    <n v="0"/>
    <n v="0"/>
    <n v="0"/>
    <n v="0"/>
    <n v="0"/>
    <n v="100"/>
    <n v="100"/>
    <n v="100"/>
    <n v="0"/>
    <n v="0"/>
    <n v="0"/>
    <n v="0"/>
    <n v="0"/>
    <n v="0"/>
    <n v="0"/>
    <n v="0"/>
    <n v="0"/>
    <b v="1"/>
    <n v="31.20044"/>
    <b v="0"/>
    <n v="0"/>
    <b v="0"/>
    <n v="0"/>
    <b v="1"/>
    <n v="68.79956"/>
    <b v="0"/>
    <n v="0"/>
    <s v="VAV"/>
    <s v="standard"/>
    <s v="Variable Air Volume"/>
    <s v="A"/>
    <s v="N"/>
    <n v="100"/>
    <n v="50"/>
    <n v="51.5"/>
    <n v="0"/>
    <s v="Electric Resistance"/>
    <s v="Electricity"/>
    <s v="None"/>
    <s v="20+ Years"/>
    <s v="None"/>
    <s v="NA"/>
    <s v="NA"/>
    <s v="NA"/>
    <s v="NA"/>
    <s v="NA"/>
    <s v="NA"/>
    <s v="NA"/>
    <s v="NA"/>
    <s v="NA"/>
    <s v="NA"/>
    <s v="NA"/>
    <s v="Chiller"/>
    <s v="20+ Years"/>
    <s v="Chiller"/>
    <s v="NA"/>
    <n v="3"/>
    <n v="162.5"/>
    <n v="29.5"/>
    <n v="33"/>
    <s v="Centrifugal"/>
    <s v="N"/>
    <s v="N"/>
    <b v="0"/>
    <b v="1"/>
    <b v="0"/>
    <b v="0"/>
    <b v="0"/>
    <b v="0"/>
    <b v="0"/>
    <b v="0"/>
    <b v="1"/>
    <b v="1"/>
    <b v="1"/>
    <n v="245.66399999999999"/>
    <n v="5"/>
    <n v="5"/>
    <n v="100"/>
    <n v="0"/>
    <n v="0"/>
    <n v="0"/>
    <n v="0"/>
    <n v="100"/>
    <n v="0"/>
    <n v="0"/>
    <s v="NA"/>
    <s v="NA"/>
    <s v="NA"/>
    <s v="NA"/>
    <s v="NA"/>
    <s v="NA"/>
    <s v="NA"/>
    <s v="NA"/>
    <s v="NA"/>
    <s v="NA"/>
    <s v="NA"/>
    <s v="NA"/>
    <s v="NA"/>
    <s v="NA"/>
    <s v="NA"/>
    <s v="NA"/>
    <s v="NA"/>
    <s v="NA"/>
    <s v="NA"/>
    <s v="NA"/>
    <n v="0"/>
    <n v="0"/>
    <n v="2"/>
    <n v="2"/>
    <n v="1"/>
    <n v="0"/>
    <n v="1"/>
    <b v="0"/>
    <b v="0"/>
    <b v="1"/>
    <b v="0"/>
    <b v="0"/>
    <b v="0"/>
    <n v="400"/>
    <s v="N"/>
    <s v="E"/>
    <s v="E"/>
    <s v="E"/>
    <s v="E"/>
    <s v="N"/>
    <s v="E"/>
    <s v="NA"/>
    <s v="NA"/>
    <s v="NA"/>
    <s v="NA"/>
    <s v="NA"/>
    <s v="NA"/>
    <s v="NA"/>
    <s v="NA"/>
    <n v="0"/>
    <n v="0"/>
    <n v="0"/>
    <x v="1"/>
    <s v="NA"/>
    <s v="NA"/>
    <n v="0"/>
    <n v="0"/>
    <n v="0"/>
    <s v="NA"/>
    <s v="NA"/>
    <s v="NA"/>
    <s v="NA"/>
    <s v="NA"/>
    <s v="NA"/>
    <n v="0"/>
    <n v="372"/>
    <n v="45"/>
    <n v="20"/>
    <n v="35"/>
    <n v="250"/>
    <n v="0"/>
    <n v="0"/>
    <n v="0"/>
    <n v="0"/>
    <n v="30.658950000000001"/>
    <n v="31.6126"/>
    <s v="actual"/>
    <n v="5028068"/>
    <n v="5184467"/>
    <n v="412667.7"/>
    <n v="364129"/>
    <n v="399854.9"/>
    <n v="404358.6"/>
    <n v="444689.7"/>
    <n v="452110.3"/>
    <n v="461036.3"/>
    <n v="469762.4"/>
    <n v="427636.3"/>
    <n v="398207.5"/>
    <n v="382588.2"/>
    <n v="411027.3"/>
    <n v="435549.8"/>
    <n v="393399.8"/>
    <n v="435549.8"/>
    <n v="421499.8"/>
    <n v="436721"/>
    <n v="425891.9"/>
    <n v="455168"/>
    <n v="458681.7"/>
    <n v="429405.6"/>
    <n v="435549.8"/>
    <n v="421499.8"/>
    <n v="435549.8"/>
    <s v="NA"/>
    <s v="NA"/>
    <s v="no gas"/>
    <s v="NA"/>
    <s v="NA"/>
    <s v="NA"/>
    <s v="NA"/>
    <s v="NA"/>
    <s v="NA"/>
    <s v="NA"/>
    <s v="NA"/>
    <s v="NA"/>
    <s v="NA"/>
    <s v="NA"/>
    <s v="NA"/>
    <s v="NA"/>
    <s v="NA"/>
    <s v="NA"/>
    <s v="NA"/>
    <s v="NA"/>
    <s v="NA"/>
    <s v="NA"/>
    <s v="NA"/>
    <s v="NA"/>
    <s v="NA"/>
    <s v="NA"/>
    <s v="NA"/>
    <s v="NA"/>
    <s v="NA"/>
  </r>
  <r>
    <x v="621"/>
    <x v="0"/>
    <s v="core"/>
    <x v="4"/>
    <x v="1"/>
    <s v="&lt;20,001"/>
    <s v="rural"/>
    <n v="72"/>
    <n v="335.47109999999998"/>
    <n v="5634238"/>
    <n v="5634238"/>
    <n v="5634238"/>
    <n v="2004"/>
    <n v="2004"/>
    <s v="2004-2013"/>
    <s v="F"/>
    <m/>
    <s v="Club, Lodges"/>
    <m/>
    <s v="Other"/>
    <s v="Public Assembly"/>
    <s v="Other"/>
    <b v="0"/>
    <s v="Assembly / Recreation"/>
    <n v="75"/>
    <s v="Dining"/>
    <n v="25"/>
    <s v="NA"/>
    <n v="0"/>
    <n v="0"/>
    <n v="0"/>
    <n v="0"/>
    <n v="16795"/>
    <n v="16795"/>
    <n v="0"/>
    <x v="0"/>
    <n v="100"/>
    <n v="0"/>
    <n v="100"/>
    <n v="100"/>
    <n v="100"/>
    <n v="0"/>
    <n v="0"/>
    <n v="2"/>
    <n v="0"/>
    <s v="NA"/>
    <s v="S"/>
    <n v="0"/>
    <n v="4018"/>
    <n v="516"/>
    <s v="&lt; 6000 HDD"/>
    <n v="100"/>
    <n v="0"/>
    <n v="0"/>
    <s v="No"/>
    <n v="96.375"/>
    <n v="103.125"/>
    <n v="103.125"/>
    <n v="100.5"/>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480"/>
    <n v="480"/>
    <n v="9"/>
    <n v="8640"/>
    <n v="20"/>
    <n v="0"/>
    <n v="0"/>
    <n v="0"/>
    <n v="100"/>
    <n v="0"/>
    <n v="0"/>
    <n v="0"/>
    <n v="0"/>
    <n v="0"/>
    <n v="100"/>
    <n v="0"/>
    <n v="0"/>
    <n v="0"/>
    <n v="1728"/>
    <n v="0"/>
    <n v="100"/>
    <n v="0"/>
    <s v="P"/>
    <n v="0"/>
    <s v="5-10 years"/>
    <n v="100"/>
    <n v="0"/>
    <n v="0"/>
    <n v="0"/>
    <n v="0"/>
    <n v="0"/>
    <n v="0"/>
    <n v="0"/>
    <n v="100"/>
    <n v="10054.27"/>
    <n v="0"/>
    <n v="100"/>
    <n v="0"/>
    <n v="0"/>
    <b v="0"/>
    <n v="0"/>
    <n v="100"/>
    <n v="0"/>
    <n v="0"/>
    <n v="0"/>
    <n v="0.81302300000000005"/>
    <n v="0.81302300000000005"/>
    <s v="NA"/>
    <n v="1.1900000000000001E-4"/>
    <n v="8.5025000000000003E-2"/>
    <n v="13654.72"/>
    <s v="NA"/>
    <n v="2"/>
    <n v="1428"/>
    <n v="10.71266"/>
    <n v="10.466240000000001"/>
    <s v="Y"/>
    <n v="100"/>
    <n v="0"/>
    <n v="0"/>
    <n v="0"/>
    <n v="37.231020000000001"/>
    <n v="24.480989999999998"/>
    <n v="56.772869999999998"/>
    <n v="0"/>
    <n v="0"/>
    <n v="0"/>
    <n v="42.24004"/>
    <n v="54.605780000000003"/>
    <n v="35.831090000000003"/>
    <n v="0"/>
    <n v="0"/>
    <n v="0"/>
    <n v="0"/>
    <n v="0"/>
    <n v="0"/>
    <n v="0"/>
    <n v="0"/>
    <n v="0"/>
    <n v="20.528939999999999"/>
    <n v="20.913229999999999"/>
    <n v="7.3960439999999998"/>
    <n v="0"/>
    <n v="0"/>
    <n v="0"/>
    <n v="0"/>
    <n v="0"/>
    <n v="0"/>
    <n v="100"/>
    <n v="100"/>
    <n v="100"/>
    <n v="0"/>
    <n v="0"/>
    <n v="0"/>
    <n v="100"/>
    <n v="100"/>
    <n v="100"/>
    <n v="0"/>
    <n v="0"/>
    <n v="0"/>
    <n v="0"/>
    <n v="0"/>
    <n v="0"/>
    <n v="0"/>
    <n v="0"/>
    <n v="0"/>
    <n v="100"/>
    <n v="100"/>
    <n v="100"/>
    <n v="0"/>
    <n v="0"/>
    <n v="0"/>
    <n v="0"/>
    <n v="0"/>
    <n v="0"/>
    <s v="NA"/>
    <s v="NA"/>
    <s v="NA"/>
    <s v="NA"/>
    <s v="NA"/>
    <s v="NA"/>
    <n v="0"/>
    <n v="0"/>
    <n v="0"/>
    <n v="30.664940000000001"/>
    <n v="39.882440000000003"/>
    <n v="30.664940000000001"/>
    <n v="69.335059999999999"/>
    <n v="60.117559999999997"/>
    <n v="69.335059999999999"/>
    <n v="0"/>
    <n v="0"/>
    <n v="0"/>
    <s v="NA"/>
    <s v="NA"/>
    <s v="NA"/>
    <s v="NA"/>
    <s v="NA"/>
    <s v="NA"/>
    <s v="NA"/>
    <s v="NA"/>
    <s v="NA"/>
    <s v="NA"/>
    <s v="NA"/>
    <s v="NA"/>
    <n v="0"/>
    <n v="0"/>
    <n v="0"/>
    <n v="37.231020000000001"/>
    <n v="24.480989999999998"/>
    <n v="56.772869999999998"/>
    <n v="45.321959999999997"/>
    <n v="62.701509999999999"/>
    <n v="31.482589999999998"/>
    <n v="6.2608629999999996"/>
    <n v="6.639259"/>
    <n v="2.2556259999999999"/>
    <n v="11.186159999999999"/>
    <n v="6.1782440000000003"/>
    <n v="9.4889159999999997"/>
    <s v="NA"/>
    <s v="NA"/>
    <s v="NA"/>
    <s v="NA"/>
    <s v="NA"/>
    <s v="NA"/>
    <s v="NA"/>
    <s v="NA"/>
    <s v="NA"/>
    <s v="NA"/>
    <s v="NA"/>
    <s v="NA"/>
    <s v="NA"/>
    <s v="NA"/>
    <s v="NA"/>
    <b v="0"/>
    <n v="0"/>
    <b v="0"/>
    <n v="0"/>
    <b v="0"/>
    <n v="0"/>
    <b v="1"/>
    <n v="100"/>
    <b v="0"/>
    <n v="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
    <s v="NA"/>
    <s v="NA"/>
    <n v="0"/>
    <n v="100"/>
    <s v="Furnace"/>
    <s v="Natural Gas"/>
    <s v="None"/>
    <s v="5-9 Years"/>
    <s v="None"/>
    <s v="NA"/>
    <s v="NA"/>
    <s v="NA"/>
    <s v="NA"/>
    <s v="NA"/>
    <s v="NA"/>
    <s v="NA"/>
    <s v="NA"/>
    <s v="NA"/>
    <s v="NA"/>
    <s v="NA"/>
    <s v="DX - Air"/>
    <s v="5-9 Years"/>
    <s v="None"/>
    <s v="NA"/>
    <s v="NA"/>
    <s v="NA"/>
    <s v="NA"/>
    <s v="NA"/>
    <s v="NA"/>
    <s v="NA"/>
    <s v="NA"/>
    <b v="0"/>
    <b v="0"/>
    <b v="0"/>
    <b v="0"/>
    <b v="1"/>
    <b v="0"/>
    <b v="0"/>
    <b v="0"/>
    <b v="1"/>
    <b v="1"/>
    <b v="1"/>
    <n v="400"/>
    <n v="7"/>
    <n v="7"/>
    <n v="100"/>
    <n v="0"/>
    <n v="0"/>
    <n v="0"/>
    <n v="0"/>
    <n v="0"/>
    <n v="100"/>
    <n v="0"/>
    <s v="NA"/>
    <s v="NA"/>
    <s v="NA"/>
    <s v="NA"/>
    <s v="NA"/>
    <s v="NA"/>
    <s v="NA"/>
    <s v="NA"/>
    <s v="NA"/>
    <b v="0"/>
    <n v="0"/>
    <s v="NA"/>
    <s v="NA"/>
    <b v="1"/>
    <n v="130"/>
    <s v="NA"/>
    <b v="0"/>
    <n v="0"/>
    <s v="NA"/>
    <s v="NA"/>
    <n v="1"/>
    <n v="1"/>
    <n v="0"/>
    <n v="1"/>
    <n v="0"/>
    <n v="0"/>
    <n v="0"/>
    <b v="0"/>
    <b v="0"/>
    <b v="0"/>
    <b v="1"/>
    <b v="0"/>
    <b v="0"/>
    <n v="1423"/>
    <s v="E"/>
    <s v="E"/>
    <s v="G"/>
    <s v="G"/>
    <s v="N"/>
    <s v="G"/>
    <s v="G"/>
    <s v="NA"/>
    <s v="NA"/>
    <s v="NA"/>
    <s v="NA"/>
    <s v="NA"/>
    <s v="NA"/>
    <s v="NA"/>
    <s v="NA"/>
    <n v="0"/>
    <n v="0"/>
    <n v="0"/>
    <x v="1"/>
    <s v="NA"/>
    <s v="NA"/>
    <n v="0"/>
    <n v="0"/>
    <n v="0"/>
    <s v="NA"/>
    <s v="NA"/>
    <s v="NA"/>
    <s v="NA"/>
    <s v="NA"/>
    <s v="NA"/>
    <n v="0"/>
    <n v="0"/>
    <n v="0"/>
    <n v="0"/>
    <n v="0"/>
    <n v="4"/>
    <n v="0"/>
    <n v="0"/>
    <n v="0"/>
    <n v="0"/>
    <n v="30.455919999999999"/>
    <n v="36.673639999999999"/>
    <s v="actual"/>
    <n v="511507.1"/>
    <n v="615933.69999999995"/>
    <n v="25977.5"/>
    <n v="23630.16"/>
    <n v="27440.06"/>
    <n v="33346.53"/>
    <n v="53958.43"/>
    <n v="59052.39"/>
    <n v="82746.42"/>
    <n v="64484.2"/>
    <n v="52882.15"/>
    <n v="32001.67"/>
    <n v="30023.21"/>
    <n v="25964.42"/>
    <n v="47009.120000000003"/>
    <n v="42459.85"/>
    <n v="47009.120000000003"/>
    <n v="45613.7"/>
    <n v="48340.19"/>
    <n v="52390.06"/>
    <n v="68548.25"/>
    <n v="68911.27"/>
    <n v="55536.22"/>
    <n v="47614.15"/>
    <n v="45492.69"/>
    <n v="47009.120000000003"/>
    <n v="0.88570700000000002"/>
    <n v="0.85480699999999998"/>
    <s v="actual"/>
    <n v="14875.46"/>
    <n v="14356.48"/>
    <n v="1715.223"/>
    <n v="1179.951"/>
    <n v="1052.9110000000001"/>
    <n v="831.6"/>
    <n v="932.18060000000003"/>
    <n v="1088.71"/>
    <n v="797.64070000000004"/>
    <n v="967.31899999999996"/>
    <n v="1013.716"/>
    <n v="1223.69"/>
    <n v="1671.4069999999999"/>
    <n v="2401.1089999999999"/>
    <n v="1668.289"/>
    <n v="1392.191"/>
    <n v="1413.5229999999999"/>
    <n v="1233.6400000000001"/>
    <n v="1069.652"/>
    <n v="872.19929999999999"/>
    <n v="814.88649999999996"/>
    <n v="804.84649999999999"/>
    <n v="855.88430000000005"/>
    <n v="1128.6369999999999"/>
    <n v="1418.126"/>
    <n v="1684.604"/>
  </r>
  <r>
    <x v="622"/>
    <x v="0"/>
    <s v="core"/>
    <x v="10"/>
    <x v="1"/>
    <s v="&lt;50,001"/>
    <s v="rural"/>
    <n v="45"/>
    <n v="138.43430000000001"/>
    <n v="1200225"/>
    <n v="1200225"/>
    <n v="480090.2"/>
    <n v="2006"/>
    <n v="2006"/>
    <s v="2004-2013"/>
    <s v="F"/>
    <m/>
    <s v="Other Residential Care"/>
    <s v="Small Residential Care"/>
    <s v="Hotel-Motel"/>
    <s v="Lodging"/>
    <s v="Lodging"/>
    <b v="0"/>
    <s v="Guest Room"/>
    <n v="60"/>
    <s v="NA"/>
    <n v="0"/>
    <s v="NA"/>
    <n v="0"/>
    <n v="40"/>
    <n v="0"/>
    <n v="0"/>
    <n v="8670"/>
    <n v="8670"/>
    <n v="0"/>
    <x v="0"/>
    <n v="100"/>
    <n v="0"/>
    <n v="0"/>
    <n v="40"/>
    <n v="0"/>
    <n v="0"/>
    <n v="0"/>
    <n v="1"/>
    <n v="0"/>
    <n v="20"/>
    <s v="S"/>
    <n v="0"/>
    <n v="7017"/>
    <n v="208"/>
    <s v="6000-8000 HDD"/>
    <n v="0"/>
    <n v="100"/>
    <n v="1"/>
    <s v="No"/>
    <n v="168"/>
    <n v="168"/>
    <n v="0"/>
    <n v="2"/>
    <n v="1"/>
    <n v="1"/>
    <n v="1"/>
    <s v="120-168 Hrs/Wk"/>
    <n v="52"/>
    <b v="1"/>
    <b v="0"/>
    <b v="0"/>
    <b v="0"/>
    <b v="0"/>
    <b v="0"/>
    <b v="0"/>
    <b v="0"/>
    <b v="0"/>
    <s v="NA"/>
    <s v="NA"/>
    <s v="NA"/>
    <s v="NA"/>
    <s v="No"/>
    <s v="NA"/>
    <s v="NA"/>
    <s v="No"/>
    <s v="No"/>
    <s v="NA"/>
    <s v="NA"/>
    <s v="No"/>
    <s v="No"/>
    <s v="NA"/>
    <s v="NA"/>
    <s v="No"/>
    <s v="No"/>
    <s v="NA"/>
    <s v="NA"/>
    <s v="No"/>
    <s v="No"/>
    <s v="NA"/>
    <s v="NA"/>
    <s v="No"/>
    <s v="Unknown"/>
    <s v="NA"/>
    <s v="NA"/>
    <s v="Unknown"/>
    <s v="No"/>
    <s v="NA"/>
    <s v="NA"/>
    <s v="No"/>
    <s v="No"/>
    <s v="NA"/>
    <s v="NA"/>
    <s v="No"/>
    <n v="320"/>
    <n v="0"/>
    <n v="9"/>
    <n v="2880"/>
    <n v="15"/>
    <n v="0"/>
    <n v="0"/>
    <n v="100"/>
    <n v="0"/>
    <n v="0"/>
    <n v="0"/>
    <n v="0"/>
    <n v="0"/>
    <n v="0"/>
    <n v="100"/>
    <n v="0"/>
    <n v="0"/>
    <n v="0"/>
    <n v="432"/>
    <n v="0"/>
    <n v="100"/>
    <n v="0"/>
    <s v="P"/>
    <n v="50"/>
    <s v="Age of Building"/>
    <n v="100"/>
    <n v="0"/>
    <n v="0"/>
    <n v="0"/>
    <n v="0"/>
    <n v="0"/>
    <n v="0"/>
    <n v="100"/>
    <n v="0"/>
    <n v="9920.6370000000006"/>
    <n v="0"/>
    <n v="100"/>
    <n v="0"/>
    <n v="0"/>
    <b v="0"/>
    <n v="0"/>
    <n v="100"/>
    <n v="0"/>
    <n v="0"/>
    <n v="0"/>
    <n v="0.85994400000000004"/>
    <n v="0.85994400000000004"/>
    <s v="NA"/>
    <n v="0"/>
    <n v="9.3704999999999997E-2"/>
    <n v="7455.7160000000003"/>
    <s v="NA"/>
    <n v="0"/>
    <n v="812.42179999999996"/>
    <n v="7.6221779999999999"/>
    <n v="8"/>
    <s v="Y"/>
    <n v="30"/>
    <n v="0"/>
    <n v="0"/>
    <n v="0"/>
    <n v="0"/>
    <n v="0"/>
    <n v="0"/>
    <n v="15.90056"/>
    <n v="14.29222"/>
    <n v="30.737870000000001"/>
    <n v="48.507249999999999"/>
    <n v="61.150620000000004"/>
    <n v="52.163649999999997"/>
    <n v="0"/>
    <n v="0"/>
    <n v="0"/>
    <n v="0"/>
    <n v="0"/>
    <n v="0"/>
    <n v="0.55210300000000001"/>
    <n v="7.1461079999999999"/>
    <n v="1.094654"/>
    <n v="35.040089999999999"/>
    <n v="17.411049999999999"/>
    <n v="16.003830000000001"/>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15.90056"/>
    <n v="14.29222"/>
    <n v="30.737870000000001"/>
    <n v="35.040089999999999"/>
    <n v="17.411049999999999"/>
    <n v="16.003830000000001"/>
    <n v="0"/>
    <n v="0"/>
    <n v="0"/>
    <n v="49.059350000000002"/>
    <n v="68.296729999999997"/>
    <n v="53.258299999999998"/>
    <s v="NA"/>
    <s v="NA"/>
    <s v="NA"/>
    <s v="NA"/>
    <s v="NA"/>
    <s v="NA"/>
    <s v="NA"/>
    <s v="NA"/>
    <s v="NA"/>
    <s v="NA"/>
    <s v="NA"/>
    <s v="NA"/>
    <s v="NA"/>
    <s v="NA"/>
    <s v="NA"/>
    <b v="0"/>
    <n v="0"/>
    <b v="0"/>
    <n v="0"/>
    <b v="0"/>
    <n v="0"/>
    <b v="0"/>
    <n v="0"/>
    <b v="1"/>
    <n v="99.447900000000004"/>
    <b v="0"/>
    <n v="0"/>
    <b v="1"/>
    <n v="0.55210300000000001"/>
    <b v="0"/>
    <n v="0"/>
    <n v="17.11102"/>
    <n v="50"/>
    <n v="11.604369999999999"/>
    <n v="72.622370000000004"/>
    <n v="20"/>
    <n v="81.433009999999996"/>
    <n v="0"/>
    <n v="0"/>
    <n v="0"/>
    <n v="10.26661"/>
    <n v="30"/>
    <n v="6.9626219999999996"/>
    <n v="0"/>
    <n v="0"/>
    <n v="0"/>
    <n v="0"/>
    <n v="0"/>
    <n v="0"/>
    <n v="0"/>
    <n v="0"/>
    <n v="0"/>
    <n v="27.37763"/>
    <n v="80"/>
    <n v="18.566990000000001"/>
    <n v="0"/>
    <n v="0"/>
    <n v="0"/>
    <n v="72.622370000000004"/>
    <n v="20"/>
    <n v="81.43300999999999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5-9 Years"/>
    <s v="Heat Pump"/>
    <s v="Electricity"/>
    <s v="None"/>
    <s v="5-9 Years"/>
    <s v="NA"/>
    <s v="NA"/>
    <s v="NA"/>
    <s v="NA"/>
    <s v="NA"/>
    <s v="NA"/>
    <s v="NA"/>
    <s v="NA"/>
    <s v="DX - Air"/>
    <s v="5-9 Years"/>
    <s v="DX - Air"/>
    <s v="5-9 Years"/>
    <s v="NA"/>
    <s v="NA"/>
    <s v="NA"/>
    <s v="NA"/>
    <s v="NA"/>
    <s v="NA"/>
    <s v="NA"/>
    <b v="0"/>
    <b v="0"/>
    <b v="0"/>
    <b v="0"/>
    <b v="1"/>
    <b v="0"/>
    <b v="0"/>
    <b v="0"/>
    <b v="0"/>
    <b v="0"/>
    <b v="0"/>
    <n v="184.24799999999999"/>
    <n v="7"/>
    <n v="7"/>
    <n v="100"/>
    <n v="0"/>
    <n v="0"/>
    <n v="0"/>
    <n v="0"/>
    <n v="100"/>
    <n v="0"/>
    <n v="0"/>
    <s v="NA"/>
    <s v="NA"/>
    <s v="NA"/>
    <s v="NA"/>
    <s v="NA"/>
    <s v="NA"/>
    <s v="NA"/>
    <s v="NA"/>
    <s v="NA"/>
    <s v="NA"/>
    <s v="NA"/>
    <s v="NA"/>
    <s v="NA"/>
    <s v="NA"/>
    <s v="NA"/>
    <s v="NA"/>
    <s v="NA"/>
    <s v="NA"/>
    <s v="NA"/>
    <s v="NA"/>
    <n v="0"/>
    <n v="0"/>
    <n v="0"/>
    <n v="0"/>
    <n v="3"/>
    <n v="0"/>
    <n v="4"/>
    <b v="0"/>
    <b v="0"/>
    <b v="0"/>
    <b v="0"/>
    <b v="1"/>
    <b v="0"/>
    <n v="550"/>
    <s v="N"/>
    <s v="N"/>
    <s v="N"/>
    <s v="E"/>
    <s v="E"/>
    <s v="N"/>
    <s v="E"/>
    <s v="NA"/>
    <s v="NA"/>
    <s v="NA"/>
    <b v="1"/>
    <s v="S"/>
    <n v="100"/>
    <n v="2"/>
    <n v="0"/>
    <n v="11"/>
    <n v="100"/>
    <n v="50"/>
    <x v="0"/>
    <n v="0"/>
    <s v="N"/>
    <n v="0"/>
    <n v="0"/>
    <n v="0"/>
    <b v="0"/>
    <b v="0"/>
    <s v="None"/>
    <b v="0"/>
    <b v="0"/>
    <s v="None"/>
    <n v="0"/>
    <n v="6"/>
    <n v="0"/>
    <n v="0"/>
    <n v="4"/>
    <n v="13"/>
    <n v="0"/>
    <n v="0"/>
    <n v="0"/>
    <n v="0"/>
    <n v="14.61178"/>
    <n v="14.99985"/>
    <s v="actual"/>
    <n v="126684.1"/>
    <n v="130048.7"/>
    <n v="15671"/>
    <n v="12029.71"/>
    <n v="11296.35"/>
    <n v="9522.759"/>
    <n v="8164.2629999999999"/>
    <n v="7381.8180000000002"/>
    <n v="7215.2979999999998"/>
    <n v="6907.1260000000002"/>
    <n v="7731.6670000000004"/>
    <n v="10460.709999999999"/>
    <n v="13589.29"/>
    <n v="16714.09"/>
    <n v="17378.5"/>
    <n v="13987.8"/>
    <n v="12925.1"/>
    <n v="10359.51"/>
    <n v="8256.4009999999998"/>
    <n v="6096.1629999999996"/>
    <n v="6212.8990000000003"/>
    <n v="6273.0379999999996"/>
    <n v="7102.9530000000004"/>
    <n v="10443.44"/>
    <n v="13883.7"/>
    <n v="17129.2"/>
    <s v="NA"/>
    <s v="NA"/>
    <s v="no gas"/>
    <s v="NA"/>
    <s v="NA"/>
    <s v="NA"/>
    <s v="NA"/>
    <s v="NA"/>
    <s v="NA"/>
    <s v="NA"/>
    <s v="NA"/>
    <s v="NA"/>
    <s v="NA"/>
    <s v="NA"/>
    <s v="NA"/>
    <s v="NA"/>
    <s v="NA"/>
    <s v="NA"/>
    <s v="NA"/>
    <s v="NA"/>
    <s v="NA"/>
    <s v="NA"/>
    <s v="NA"/>
    <s v="NA"/>
    <s v="NA"/>
    <s v="NA"/>
    <s v="NA"/>
    <s v="NA"/>
    <s v="NA"/>
  </r>
  <r>
    <x v="623"/>
    <x v="2"/>
    <s v="core"/>
    <x v="4"/>
    <x v="0"/>
    <s v="&lt;20,001"/>
    <s v="rural"/>
    <n v="75"/>
    <n v="311.64940000000001"/>
    <n v="1059608"/>
    <n v="1059608"/>
    <n v="1059608"/>
    <n v="1963"/>
    <n v="1963"/>
    <s v="Pre-1980"/>
    <s v="F"/>
    <m/>
    <s v="Other Assembly"/>
    <s v="Other"/>
    <s v="Other"/>
    <s v="Public Assembly"/>
    <s v="Other"/>
    <b v="0"/>
    <s v="Office"/>
    <n v="100"/>
    <s v="NA"/>
    <n v="0"/>
    <s v="NA"/>
    <n v="0"/>
    <n v="0"/>
    <n v="0"/>
    <n v="0"/>
    <n v="3400"/>
    <n v="3400"/>
    <n v="0"/>
    <x v="4"/>
    <n v="100"/>
    <n v="0"/>
    <n v="0"/>
    <n v="100"/>
    <n v="0"/>
    <n v="0"/>
    <n v="0"/>
    <n v="1"/>
    <n v="0"/>
    <n v="0"/>
    <s v="M"/>
    <n v="2"/>
    <n v="5133"/>
    <n v="739"/>
    <s v="&lt; 6000 HDD"/>
    <n v="100"/>
    <n v="0"/>
    <n v="0"/>
    <s v="No"/>
    <n v="40"/>
    <n v="40"/>
    <n v="40"/>
    <n v="40"/>
    <n v="0"/>
    <n v="0"/>
    <n v="0"/>
    <s v="&lt; 40 Hrs/Wk"/>
    <n v="52"/>
    <b v="1"/>
    <b v="0"/>
    <b v="0"/>
    <b v="0"/>
    <b v="0"/>
    <b v="0"/>
    <b v="0"/>
    <b v="0"/>
    <b v="0"/>
    <s v="NA"/>
    <s v="NA"/>
    <s v="NA"/>
    <s v="NA"/>
    <s v="Yes"/>
    <n v="4"/>
    <n v="50"/>
    <s v="Yes"/>
    <s v="No"/>
    <s v="NA"/>
    <s v="NA"/>
    <s v="No"/>
    <s v="No"/>
    <s v="NA"/>
    <s v="NA"/>
    <s v="No"/>
    <s v="Yes"/>
    <n v="2"/>
    <n v="100"/>
    <s v="No"/>
    <s v="No"/>
    <s v="NA"/>
    <s v="NA"/>
    <s v="No"/>
    <s v="Unknown"/>
    <s v="NA"/>
    <s v="NA"/>
    <s v="Unknown"/>
    <s v="Yes"/>
    <n v="12"/>
    <n v="100"/>
    <s v="No"/>
    <s v="Yes"/>
    <n v="1"/>
    <n v="100"/>
    <s v="No"/>
    <n v="250"/>
    <n v="0"/>
    <n v="8"/>
    <n v="2000"/>
    <n v="10"/>
    <n v="0"/>
    <n v="0"/>
    <n v="0"/>
    <n v="100"/>
    <n v="0"/>
    <n v="0"/>
    <n v="0"/>
    <n v="0"/>
    <n v="0"/>
    <n v="100"/>
    <n v="0"/>
    <n v="0"/>
    <n v="0"/>
    <n v="200"/>
    <n v="0"/>
    <n v="100"/>
    <n v="0"/>
    <s v="P"/>
    <n v="50"/>
    <s v="5-10 years"/>
    <n v="100"/>
    <n v="0"/>
    <n v="0"/>
    <n v="0"/>
    <n v="0"/>
    <n v="0"/>
    <n v="0"/>
    <n v="100"/>
    <n v="0"/>
    <n v="4070.7950000000001"/>
    <n v="0"/>
    <n v="100"/>
    <n v="0"/>
    <n v="0"/>
    <b v="0"/>
    <n v="0"/>
    <n v="100"/>
    <n v="0"/>
    <n v="0"/>
    <n v="0"/>
    <n v="1.770742"/>
    <n v="1.770742"/>
    <s v="NA"/>
    <n v="0"/>
    <n v="0.17647099999999999"/>
    <n v="6020.5219999999999"/>
    <s v="NA"/>
    <n v="0"/>
    <n v="600"/>
    <n v="9.0543049999999994"/>
    <n v="9.0741720000000008"/>
    <s v="Y"/>
    <n v="50"/>
    <n v="0"/>
    <n v="0"/>
    <n v="0"/>
    <n v="0"/>
    <n v="0"/>
    <n v="0"/>
    <n v="97.019869999999997"/>
    <n v="93.181820000000002"/>
    <n v="99.279499999999999"/>
    <n v="0"/>
    <n v="0"/>
    <n v="0"/>
    <n v="0"/>
    <n v="0"/>
    <n v="0"/>
    <n v="0"/>
    <n v="0"/>
    <n v="0"/>
    <n v="0"/>
    <n v="0"/>
    <n v="0"/>
    <n v="2.9801319999999998"/>
    <n v="6.8181820000000002"/>
    <n v="0.72049600000000003"/>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6.6211599999999997"/>
    <n v="7.3170729999999997"/>
    <n v="6.6211599999999997"/>
    <n v="0"/>
    <n v="0"/>
    <n v="0"/>
    <n v="93.378839999999997"/>
    <n v="92.682929999999999"/>
    <n v="93.378839999999997"/>
    <n v="0"/>
    <n v="0"/>
    <n v="0"/>
    <n v="97.019869999999997"/>
    <n v="93.181820000000002"/>
    <n v="99.279499999999999"/>
    <n v="0"/>
    <n v="0"/>
    <n v="0"/>
    <n v="0"/>
    <n v="0"/>
    <n v="0"/>
    <n v="2.9801319999999998"/>
    <n v="6.8181820000000002"/>
    <n v="0.72049600000000003"/>
    <s v="NA"/>
    <s v="NA"/>
    <s v="NA"/>
    <s v="NA"/>
    <s v="NA"/>
    <s v="NA"/>
    <s v="NA"/>
    <s v="NA"/>
    <s v="NA"/>
    <s v="NA"/>
    <s v="NA"/>
    <s v="NA"/>
    <s v="NA"/>
    <s v="NA"/>
    <s v="NA"/>
    <b v="0"/>
    <n v="0"/>
    <b v="0"/>
    <n v="0"/>
    <b v="0"/>
    <n v="0"/>
    <b v="0"/>
    <n v="0"/>
    <b v="1"/>
    <n v="98.013249999999999"/>
    <b v="0"/>
    <n v="0"/>
    <b v="1"/>
    <n v="1.986755"/>
    <b v="0"/>
    <n v="0"/>
    <n v="100"/>
    <n v="100"/>
    <n v="100"/>
    <n v="0"/>
    <n v="0"/>
    <n v="0"/>
    <n v="0"/>
    <n v="0"/>
    <n v="0"/>
    <n v="0"/>
    <n v="0"/>
    <n v="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0-4 Years"/>
    <s v="None"/>
    <s v="NA"/>
    <s v="NA"/>
    <s v="NA"/>
    <s v="NA"/>
    <s v="NA"/>
    <s v="NA"/>
    <s v="NA"/>
    <s v="NA"/>
    <s v="NA"/>
    <s v="NA"/>
    <s v="NA"/>
    <s v="DX - Air"/>
    <s v="0-4 Years"/>
    <s v="None"/>
    <s v="NA"/>
    <s v="NA"/>
    <s v="NA"/>
    <s v="NA"/>
    <s v="NA"/>
    <s v="NA"/>
    <s v="NA"/>
    <s v="NA"/>
    <s v="NA"/>
    <s v="NA"/>
    <s v="NA"/>
    <s v="NA"/>
    <s v="NA"/>
    <s v="NA"/>
    <s v="NA"/>
    <s v="NA"/>
    <s v="NA"/>
    <s v="NA"/>
    <s v="NA"/>
    <n v="46.061999999999998"/>
    <n v="3"/>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b v="1"/>
    <s v="S"/>
    <n v="100"/>
    <n v="4"/>
    <n v="0"/>
    <n v="0"/>
    <n v="0"/>
    <n v="0"/>
    <x v="0"/>
    <n v="0"/>
    <s v="N"/>
    <n v="0"/>
    <n v="0"/>
    <n v="0"/>
    <b v="0"/>
    <b v="0"/>
    <s v="None"/>
    <b v="0"/>
    <b v="0"/>
    <s v="None"/>
    <n v="0"/>
    <n v="2"/>
    <n v="0"/>
    <n v="0"/>
    <n v="2"/>
    <n v="1"/>
    <n v="0"/>
    <n v="0"/>
    <n v="0"/>
    <n v="0"/>
    <n v="9.4877420000000008"/>
    <n v="124.8366"/>
    <s v="model"/>
    <n v="32258.32"/>
    <n v="424444.4"/>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24"/>
    <x v="0"/>
    <s v="core"/>
    <x v="10"/>
    <x v="0"/>
    <s v="&lt;50,001"/>
    <s v="rural"/>
    <n v="47"/>
    <n v="42.418379999999999"/>
    <n v="657484.9"/>
    <n v="657484.9"/>
    <n v="657484.9"/>
    <n v="1960"/>
    <n v="1960"/>
    <s v="Pre-1980"/>
    <s v="F"/>
    <m/>
    <s v="Nursing Home"/>
    <m/>
    <s v="Hotel-Motel"/>
    <s v="Lodging"/>
    <s v="Lodging"/>
    <b v="0"/>
    <s v="Guest Room"/>
    <n v="45"/>
    <s v="Dining"/>
    <n v="10"/>
    <s v="NA"/>
    <n v="0"/>
    <n v="45"/>
    <n v="0"/>
    <n v="0"/>
    <n v="15500"/>
    <n v="15500"/>
    <n v="0"/>
    <x v="0"/>
    <n v="100"/>
    <n v="0"/>
    <n v="0"/>
    <n v="100"/>
    <n v="0"/>
    <n v="0"/>
    <n v="0"/>
    <n v="1"/>
    <n v="0"/>
    <n v="30"/>
    <s v="S"/>
    <n v="0"/>
    <n v="5406"/>
    <n v="529"/>
    <s v="&lt; 6000 HDD"/>
    <n v="0"/>
    <n v="100"/>
    <n v="1"/>
    <s v="No"/>
    <n v="168"/>
    <n v="168"/>
    <n v="168"/>
    <n v="168"/>
    <n v="1"/>
    <n v="1"/>
    <n v="1"/>
    <s v="120-168 Hrs/Wk"/>
    <n v="50"/>
    <b v="1"/>
    <b v="1"/>
    <b v="0"/>
    <b v="0"/>
    <b v="0"/>
    <b v="0"/>
    <b v="0"/>
    <b v="0"/>
    <b v="0"/>
    <s v="NA"/>
    <s v="NA"/>
    <s v="NA"/>
    <s v="NA"/>
    <s v="Yes"/>
    <n v="5"/>
    <n v="100"/>
    <s v="No"/>
    <s v="No"/>
    <s v="NA"/>
    <s v="NA"/>
    <s v="No"/>
    <s v="No"/>
    <s v="NA"/>
    <s v="NA"/>
    <s v="No"/>
    <s v="Yes"/>
    <n v="10"/>
    <n v="100"/>
    <s v="No"/>
    <s v="No"/>
    <s v="NA"/>
    <s v="NA"/>
    <s v="No"/>
    <s v="No"/>
    <s v="NA"/>
    <s v="NA"/>
    <s v="No"/>
    <s v="Yes"/>
    <n v="1"/>
    <n v="100"/>
    <s v="No"/>
    <s v="Yes"/>
    <n v="15"/>
    <n v="100"/>
    <s v="No"/>
    <n v="700"/>
    <n v="0"/>
    <n v="9"/>
    <n v="6300"/>
    <n v="15"/>
    <n v="100"/>
    <n v="0"/>
    <n v="0"/>
    <n v="0"/>
    <n v="0"/>
    <n v="0"/>
    <n v="0"/>
    <n v="0"/>
    <n v="0"/>
    <n v="100"/>
    <n v="0"/>
    <n v="0"/>
    <n v="0"/>
    <n v="945"/>
    <n v="0"/>
    <n v="100"/>
    <n v="0"/>
    <s v="P"/>
    <n v="50"/>
    <s v="0-5 years"/>
    <n v="0"/>
    <n v="0"/>
    <n v="0"/>
    <n v="100"/>
    <n v="0"/>
    <n v="0"/>
    <n v="0"/>
    <n v="100"/>
    <n v="0"/>
    <n v="17735.86"/>
    <n v="0"/>
    <n v="100"/>
    <n v="0"/>
    <n v="0"/>
    <b v="0"/>
    <n v="0"/>
    <n v="100"/>
    <n v="0"/>
    <n v="0"/>
    <n v="0"/>
    <n v="1.080417"/>
    <n v="1.080417"/>
    <s v="NA"/>
    <n v="0"/>
    <n v="8.8065000000000004E-2"/>
    <n v="16746.46"/>
    <s v="NA"/>
    <n v="0"/>
    <n v="1365"/>
    <n v="7.4478679999999997"/>
    <n v="8.1749229999999997"/>
    <s v="Y"/>
    <n v="20"/>
    <n v="0"/>
    <n v="0"/>
    <n v="0"/>
    <n v="86.552520000000001"/>
    <n v="68.66704"/>
    <n v="92.044650000000004"/>
    <n v="0"/>
    <n v="0"/>
    <n v="0"/>
    <n v="13.447480000000001"/>
    <n v="31.33296"/>
    <n v="7.9553520000000004"/>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5.08498"/>
    <n v="22.764749999999999"/>
    <n v="15.08498"/>
    <n v="39.78295"/>
    <n v="40.042140000000003"/>
    <n v="39.78295"/>
    <n v="45.132069999999999"/>
    <n v="37.193109999999997"/>
    <n v="45.132069999999999"/>
    <s v="NA"/>
    <s v="NA"/>
    <s v="NA"/>
    <s v="NA"/>
    <s v="NA"/>
    <s v="NA"/>
    <s v="NA"/>
    <s v="NA"/>
    <s v="NA"/>
    <s v="NA"/>
    <s v="NA"/>
    <s v="NA"/>
    <n v="0"/>
    <n v="0"/>
    <n v="0"/>
    <n v="86.552520000000001"/>
    <n v="68.66704"/>
    <n v="92.044650000000004"/>
    <n v="0"/>
    <n v="0"/>
    <n v="0"/>
    <n v="0"/>
    <n v="0"/>
    <n v="0"/>
    <n v="13.447480000000001"/>
    <n v="31.33296"/>
    <n v="7.9553520000000004"/>
    <s v="NA"/>
    <s v="NA"/>
    <s v="NA"/>
    <s v="NA"/>
    <s v="NA"/>
    <s v="NA"/>
    <s v="NA"/>
    <s v="NA"/>
    <s v="NA"/>
    <s v="NA"/>
    <s v="NA"/>
    <s v="NA"/>
    <s v="NA"/>
    <s v="NA"/>
    <s v="NA"/>
    <b v="0"/>
    <n v="0"/>
    <b v="0"/>
    <n v="0"/>
    <b v="0"/>
    <n v="0"/>
    <b v="0"/>
    <n v="0"/>
    <b v="1"/>
    <n v="100"/>
    <b v="0"/>
    <n v="0"/>
    <b v="0"/>
    <n v="0"/>
    <b v="0"/>
    <n v="0"/>
    <n v="27.838830000000002"/>
    <n v="28.571429999999999"/>
    <n v="30.039529999999999"/>
    <n v="64.835160000000002"/>
    <n v="42.857140000000001"/>
    <n v="69.960470000000001"/>
    <n v="0"/>
    <n v="0"/>
    <n v="0"/>
    <n v="7.3260069999999997"/>
    <n v="28.571429999999999"/>
    <n v="0"/>
    <n v="0"/>
    <n v="0"/>
    <n v="0"/>
    <n v="0"/>
    <n v="0"/>
    <n v="0"/>
    <n v="0"/>
    <n v="0"/>
    <n v="0"/>
    <n v="0"/>
    <n v="0"/>
    <n v="0"/>
    <n v="0"/>
    <n v="0"/>
    <n v="0"/>
    <n v="92.673990000000003"/>
    <n v="71.428569999999993"/>
    <n v="100"/>
    <n v="0"/>
    <n v="0"/>
    <n v="0"/>
    <n v="0"/>
    <n v="0"/>
    <n v="0"/>
    <n v="7.3260069999999997"/>
    <n v="28.571429999999999"/>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597"/>
    <n v="2"/>
    <n v="2"/>
    <n v="100"/>
    <n v="0"/>
    <n v="0"/>
    <n v="0"/>
    <n v="0"/>
    <n v="0"/>
    <n v="100"/>
    <n v="0"/>
    <s v="NA"/>
    <s v="NA"/>
    <s v="NA"/>
    <s v="NA"/>
    <s v="NA"/>
    <s v="NA"/>
    <s v="NA"/>
    <s v="NA"/>
    <s v="NA"/>
    <s v="NA"/>
    <s v="NA"/>
    <s v="NA"/>
    <s v="NA"/>
    <s v="NA"/>
    <s v="NA"/>
    <s v="NA"/>
    <s v="NA"/>
    <s v="NA"/>
    <s v="NA"/>
    <s v="NA"/>
    <n v="2"/>
    <n v="0"/>
    <n v="0"/>
    <n v="1"/>
    <n v="9"/>
    <n v="0"/>
    <n v="8"/>
    <b v="0"/>
    <b v="0"/>
    <b v="0"/>
    <b v="1"/>
    <b v="0"/>
    <b v="0"/>
    <n v="1000"/>
    <s v="N"/>
    <s v="E"/>
    <s v="N"/>
    <s v="N"/>
    <s v="N"/>
    <s v="G"/>
    <s v="G"/>
    <s v="NA"/>
    <s v="NA"/>
    <s v="NA"/>
    <b v="1"/>
    <s v="S"/>
    <n v="100"/>
    <n v="0"/>
    <n v="2"/>
    <n v="30"/>
    <n v="70"/>
    <n v="0"/>
    <x v="0"/>
    <n v="0"/>
    <s v="N"/>
    <n v="0"/>
    <n v="0"/>
    <n v="0"/>
    <b v="0"/>
    <b v="0"/>
    <s v="None"/>
    <b v="0"/>
    <b v="0"/>
    <s v="None"/>
    <n v="0"/>
    <n v="4"/>
    <n v="4"/>
    <n v="0"/>
    <n v="7"/>
    <n v="31"/>
    <n v="0"/>
    <n v="0"/>
    <n v="0"/>
    <n v="0"/>
    <n v="22.29617"/>
    <n v="22.734929999999999"/>
    <s v="actual"/>
    <n v="345590.6"/>
    <n v="352391.5"/>
    <n v="24192.62"/>
    <n v="22284.14"/>
    <n v="25191.1"/>
    <n v="25749.68"/>
    <n v="30325.43"/>
    <n v="33801.019999999997"/>
    <n v="40823.230000000003"/>
    <n v="38818.51"/>
    <n v="29793.1"/>
    <n v="24880"/>
    <n v="24400"/>
    <n v="25331.759999999998"/>
    <n v="28052.95"/>
    <n v="25338.15"/>
    <n v="28052.95"/>
    <n v="27148.02"/>
    <n v="28470.55"/>
    <n v="30279.95"/>
    <n v="36738.839999999997"/>
    <n v="35945.410000000003"/>
    <n v="29110.7"/>
    <n v="28052.95"/>
    <n v="27148.02"/>
    <n v="28052.95"/>
    <n v="1.5735570000000001"/>
    <n v="1.5385230000000001"/>
    <s v="actual"/>
    <n v="24390.14"/>
    <n v="23847.11"/>
    <n v="3849.1379999999999"/>
    <n v="3001.6770000000001"/>
    <n v="2372.5889999999999"/>
    <n v="1557"/>
    <n v="1083.895"/>
    <n v="855.61289999999997"/>
    <n v="792.13210000000004"/>
    <n v="769.40409999999997"/>
    <n v="1069.625"/>
    <n v="1842.029"/>
    <n v="3159.9110000000001"/>
    <n v="4037.125"/>
    <n v="3778.8440000000001"/>
    <n v="2992.864"/>
    <n v="2592.5500000000002"/>
    <n v="1890.9359999999999"/>
    <n v="1246.4960000000001"/>
    <n v="721.63750000000005"/>
    <n v="525.88199999999995"/>
    <n v="539.47850000000005"/>
    <n v="959.57619999999997"/>
    <n v="1973.9090000000001"/>
    <n v="2893.6779999999999"/>
    <n v="3731.2570000000001"/>
  </r>
  <r>
    <x v="625"/>
    <x v="2"/>
    <s v="core"/>
    <x v="11"/>
    <x v="0"/>
    <s v="&lt;5,001"/>
    <s v="urban"/>
    <n v="13"/>
    <n v="105.0061"/>
    <n v="249494.5"/>
    <n v="249494.5"/>
    <n v="249494.5"/>
    <n v="1974"/>
    <n v="1974"/>
    <s v="Pre-1980"/>
    <s v="F"/>
    <m/>
    <s v="Convenience Store (&lt;"/>
    <m/>
    <s v="Grocery"/>
    <s v="Food Sales"/>
    <s v="MiniMart"/>
    <b v="0"/>
    <s v="Office"/>
    <n v="87"/>
    <s v="Storage - Low Bay"/>
    <n v="8"/>
    <s v="NA"/>
    <n v="0"/>
    <n v="5"/>
    <n v="0"/>
    <n v="0"/>
    <n v="2376"/>
    <n v="2376"/>
    <n v="0"/>
    <x v="4"/>
    <n v="100"/>
    <n v="0"/>
    <n v="0"/>
    <n v="100"/>
    <n v="0"/>
    <n v="0"/>
    <n v="0"/>
    <n v="1"/>
    <n v="0"/>
    <n v="7"/>
    <s v="S"/>
    <n v="0"/>
    <n v="6839"/>
    <n v="303"/>
    <s v="6000-8000 HDD"/>
    <n v="100"/>
    <n v="0"/>
    <n v="0"/>
    <s v="No"/>
    <n v="132"/>
    <n v="132"/>
    <n v="168"/>
    <n v="132"/>
    <n v="1"/>
    <n v="1"/>
    <n v="0"/>
    <s v="120-168 Hrs/Wk"/>
    <n v="52"/>
    <b v="1"/>
    <b v="0"/>
    <b v="0"/>
    <b v="0"/>
    <b v="0"/>
    <b v="0"/>
    <b v="0"/>
    <b v="0"/>
    <b v="0"/>
    <s v="NA"/>
    <s v="NA"/>
    <s v="NA"/>
    <s v="NA"/>
    <s v="Yes"/>
    <s v="NA"/>
    <n v="85"/>
    <s v="No"/>
    <s v="No"/>
    <s v="NA"/>
    <s v="NA"/>
    <s v="No"/>
    <s v="No"/>
    <s v="NA"/>
    <s v="NA"/>
    <s v="No"/>
    <s v="No"/>
    <s v="NA"/>
    <s v="NA"/>
    <s v="No"/>
    <s v="No"/>
    <s v="NA"/>
    <s v="NA"/>
    <s v="No"/>
    <s v="No"/>
    <s v="NA"/>
    <s v="NA"/>
    <s v="No"/>
    <s v="No"/>
    <s v="NA"/>
    <s v="NA"/>
    <s v="No"/>
    <s v="No"/>
    <s v="NA"/>
    <s v="NA"/>
    <s v="No"/>
    <n v="210"/>
    <n v="0"/>
    <n v="10"/>
    <n v="2100"/>
    <n v="20"/>
    <n v="0"/>
    <n v="0"/>
    <n v="100"/>
    <n v="0"/>
    <n v="0"/>
    <n v="0"/>
    <n v="0"/>
    <n v="0"/>
    <n v="0"/>
    <n v="100"/>
    <n v="0"/>
    <n v="0"/>
    <n v="0"/>
    <n v="420"/>
    <n v="100"/>
    <n v="0"/>
    <n v="0"/>
    <s v="S"/>
    <n v="0"/>
    <s v="Age of Building"/>
    <n v="100"/>
    <n v="0"/>
    <n v="0"/>
    <n v="0"/>
    <n v="100"/>
    <n v="0"/>
    <n v="0"/>
    <n v="0"/>
    <n v="0"/>
    <n v="2376"/>
    <n v="100"/>
    <n v="0"/>
    <n v="0"/>
    <n v="0"/>
    <b v="0"/>
    <n v="0"/>
    <n v="100"/>
    <n v="0"/>
    <n v="0"/>
    <n v="0"/>
    <n v="1.165313"/>
    <n v="1.165313"/>
    <s v="NA"/>
    <n v="0.41245799999999999"/>
    <n v="0.589646"/>
    <n v="2768.7840000000001"/>
    <s v="NA"/>
    <n v="980"/>
    <n v="1401"/>
    <n v="9.8609220000000004"/>
    <n v="9.8609220000000004"/>
    <s v="Y"/>
    <n v="0"/>
    <n v="0"/>
    <n v="0"/>
    <n v="0"/>
    <n v="0"/>
    <n v="0"/>
    <n v="0"/>
    <n v="98.353999999999999"/>
    <n v="89.538409999999999"/>
    <n v="99.077610000000007"/>
    <n v="1.6459980000000001"/>
    <n v="10.461589999999999"/>
    <n v="0.92238600000000004"/>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1.685980000000001"/>
    <n v="7.7455150000000001"/>
    <n v="11.685980000000001"/>
    <n v="88.314019999999999"/>
    <n v="92.254480000000001"/>
    <n v="88.314019999999999"/>
    <n v="0"/>
    <n v="0"/>
    <n v="0"/>
    <n v="0"/>
    <n v="0"/>
    <n v="0"/>
    <n v="98.353999999999999"/>
    <n v="89.538409999999999"/>
    <n v="99.077610000000007"/>
    <n v="0"/>
    <n v="0"/>
    <n v="0"/>
    <n v="0"/>
    <n v="0"/>
    <n v="0"/>
    <n v="1.6459980000000001"/>
    <n v="10.461589999999999"/>
    <n v="0.92238600000000004"/>
    <s v="NA"/>
    <s v="NA"/>
    <s v="NA"/>
    <s v="NA"/>
    <s v="NA"/>
    <s v="NA"/>
    <s v="NA"/>
    <s v="NA"/>
    <s v="NA"/>
    <s v="NA"/>
    <s v="NA"/>
    <s v="NA"/>
    <s v="NA"/>
    <s v="NA"/>
    <s v="NA"/>
    <b v="0"/>
    <n v="0"/>
    <b v="0"/>
    <n v="0"/>
    <b v="0"/>
    <n v="0"/>
    <b v="0"/>
    <n v="0"/>
    <b v="1"/>
    <n v="100"/>
    <b v="0"/>
    <n v="0"/>
    <b v="0"/>
    <n v="0"/>
    <b v="0"/>
    <n v="0"/>
    <n v="0"/>
    <n v="0"/>
    <n v="0"/>
    <n v="21.05639"/>
    <n v="12.5"/>
    <n v="19.700009999999999"/>
    <n v="0"/>
    <n v="0"/>
    <n v="0"/>
    <n v="78.943610000000007"/>
    <n v="87.5"/>
    <n v="80.299989999999994"/>
    <n v="0"/>
    <n v="0"/>
    <n v="0"/>
    <n v="0"/>
    <n v="0"/>
    <n v="0"/>
    <n v="78.943610000000007"/>
    <n v="87.5"/>
    <n v="80.299989999999994"/>
    <n v="0"/>
    <n v="0"/>
    <n v="0"/>
    <n v="0"/>
    <n v="0"/>
    <n v="0"/>
    <n v="21.05639"/>
    <n v="12.5"/>
    <n v="19.700009999999999"/>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20+ Years"/>
    <s v="None"/>
    <s v="NA"/>
    <s v="NA"/>
    <s v="NA"/>
    <s v="NA"/>
    <s v="NA"/>
    <s v="NA"/>
    <s v="NA"/>
    <s v="NA"/>
    <s v="NA"/>
    <s v="NA"/>
    <s v="NA"/>
    <s v="Evaporative"/>
    <s v="20+ Years"/>
    <s v="None"/>
    <s v="NA"/>
    <s v="NA"/>
    <s v="NA"/>
    <s v="NA"/>
    <s v="NA"/>
    <s v="NA"/>
    <s v="NA"/>
    <s v="NA"/>
    <b v="0"/>
    <b v="0"/>
    <b v="0"/>
    <b v="0"/>
    <b v="0"/>
    <b v="1"/>
    <b v="0"/>
    <b v="0"/>
    <b v="0"/>
    <b v="0"/>
    <b v="0"/>
    <n v="21.869070000000001"/>
    <n v="37"/>
    <n v="37"/>
    <n v="100"/>
    <n v="0"/>
    <n v="0"/>
    <n v="0"/>
    <n v="0"/>
    <n v="100"/>
    <n v="0"/>
    <n v="0"/>
    <s v="NA"/>
    <s v="NA"/>
    <s v="NA"/>
    <s v="NA"/>
    <s v="NA"/>
    <s v="NA"/>
    <s v="NA"/>
    <s v="NA"/>
    <s v="NA"/>
    <b v="0"/>
    <n v="0"/>
    <s v="NA"/>
    <s v="NA"/>
    <b v="0"/>
    <n v="0"/>
    <s v="NA"/>
    <b v="1"/>
    <n v="338"/>
    <n v="100"/>
    <s v="T8"/>
    <n v="1"/>
    <n v="0"/>
    <n v="10"/>
    <n v="1"/>
    <n v="0"/>
    <n v="0"/>
    <n v="10"/>
    <b v="0"/>
    <b v="0"/>
    <b v="0"/>
    <b v="0"/>
    <b v="0"/>
    <b v="0"/>
    <n v="0"/>
    <s v="NA"/>
    <s v="NA"/>
    <s v="NA"/>
    <s v="NA"/>
    <s v="NA"/>
    <s v="NA"/>
    <s v="NA"/>
    <n v="0"/>
    <n v="0"/>
    <n v="0"/>
    <s v="NA"/>
    <s v="NA"/>
    <s v="NA"/>
    <s v="NA"/>
    <s v="NA"/>
    <n v="0"/>
    <n v="0"/>
    <n v="0"/>
    <x v="1"/>
    <s v="NA"/>
    <s v="NA"/>
    <n v="0"/>
    <n v="0"/>
    <n v="0"/>
    <s v="NA"/>
    <s v="NA"/>
    <s v="NA"/>
    <s v="NA"/>
    <s v="NA"/>
    <s v="NA"/>
    <n v="2"/>
    <n v="0"/>
    <n v="0"/>
    <n v="0"/>
    <n v="0"/>
    <n v="1"/>
    <n v="0"/>
    <n v="0"/>
    <n v="0"/>
    <n v="0"/>
    <n v="88.143519999999995"/>
    <n v="60.809159999999999"/>
    <s v="model"/>
    <n v="209429"/>
    <n v="144482.6"/>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26"/>
    <x v="0"/>
    <s v="core"/>
    <x v="7"/>
    <x v="0"/>
    <s v="&lt;20,001"/>
    <s v="rural"/>
    <n v="87"/>
    <n v="285.81290000000001"/>
    <n v="2828119"/>
    <n v="2828119"/>
    <n v="2319057"/>
    <n v="1996"/>
    <n v="1996"/>
    <s v="1981-2003"/>
    <s v="F"/>
    <s v="Fire Station"/>
    <s v="Fire Station"/>
    <m/>
    <s v="Other"/>
    <s v="Public Order and Safety"/>
    <s v="Other"/>
    <b v="0"/>
    <s v="Office"/>
    <n v="64"/>
    <s v="Other"/>
    <n v="18"/>
    <s v="Guest Room"/>
    <n v="18"/>
    <n v="0"/>
    <n v="0"/>
    <n v="0"/>
    <n v="9895"/>
    <n v="9895"/>
    <n v="0"/>
    <x v="0"/>
    <n v="100"/>
    <n v="0"/>
    <n v="64"/>
    <n v="82"/>
    <n v="78.048779999999994"/>
    <n v="0"/>
    <n v="0"/>
    <n v="1"/>
    <n v="0"/>
    <n v="60"/>
    <s v="S"/>
    <n v="0"/>
    <n v="4018"/>
    <n v="516"/>
    <s v="&lt; 6000 HDD"/>
    <n v="100"/>
    <n v="0"/>
    <n v="0"/>
    <s v="No"/>
    <n v="89.28"/>
    <n v="60.64"/>
    <n v="92.48"/>
    <n v="53.08"/>
    <n v="0.36"/>
    <n v="0.36"/>
    <n v="0.36"/>
    <s v="80-119 Hrs/Wk"/>
    <n v="52"/>
    <b v="1"/>
    <b v="1"/>
    <b v="0"/>
    <b v="0"/>
    <b v="0"/>
    <b v="0"/>
    <b v="0"/>
    <b v="0"/>
    <b v="0"/>
    <s v="NA"/>
    <s v="NA"/>
    <s v="NA"/>
    <s v="NA"/>
    <s v="Yes"/>
    <n v="1"/>
    <n v="20"/>
    <s v="No"/>
    <s v="No"/>
    <s v="NA"/>
    <s v="NA"/>
    <s v="No"/>
    <s v="No"/>
    <s v="NA"/>
    <s v="NA"/>
    <s v="No"/>
    <s v="No"/>
    <s v="NA"/>
    <s v="NA"/>
    <s v="No"/>
    <s v="No"/>
    <s v="NA"/>
    <s v="NA"/>
    <s v="No"/>
    <s v="No"/>
    <s v="NA"/>
    <s v="NA"/>
    <s v="No"/>
    <s v="No"/>
    <s v="NA"/>
    <s v="NA"/>
    <s v="No"/>
    <s v="No"/>
    <s v="NA"/>
    <s v="NA"/>
    <s v="No"/>
    <n v="543"/>
    <n v="0"/>
    <n v="8"/>
    <n v="4344"/>
    <n v="10"/>
    <n v="0"/>
    <n v="0"/>
    <n v="0"/>
    <n v="0"/>
    <n v="100"/>
    <n v="0"/>
    <n v="0"/>
    <n v="0"/>
    <n v="100"/>
    <n v="0"/>
    <n v="0"/>
    <n v="0"/>
    <n v="0"/>
    <n v="434.4"/>
    <n v="0"/>
    <n v="100"/>
    <n v="0"/>
    <s v="P"/>
    <n v="0"/>
    <s v="10-20 years"/>
    <n v="0"/>
    <n v="0"/>
    <n v="0"/>
    <n v="100"/>
    <n v="0"/>
    <n v="100"/>
    <n v="0"/>
    <n v="0"/>
    <n v="0"/>
    <n v="9895"/>
    <n v="100"/>
    <n v="0"/>
    <n v="0"/>
    <n v="0"/>
    <b v="0"/>
    <n v="0"/>
    <n v="100"/>
    <n v="0"/>
    <n v="0"/>
    <n v="0"/>
    <n v="0.88772600000000002"/>
    <n v="0.88772600000000002"/>
    <s v="NA"/>
    <n v="0"/>
    <n v="0.32622800000000002"/>
    <n v="8784.0480000000007"/>
    <s v="NA"/>
    <n v="0"/>
    <n v="3228.027"/>
    <n v="8.7548220000000008"/>
    <n v="8.9713609999999999"/>
    <s v="Y"/>
    <n v="100"/>
    <n v="0"/>
    <n v="0"/>
    <n v="0"/>
    <n v="78.346140000000005"/>
    <n v="90.243459999999999"/>
    <n v="81.758279999999999"/>
    <n v="16.189350000000001"/>
    <n v="7.317488"/>
    <n v="16.89443"/>
    <n v="0"/>
    <n v="0"/>
    <n v="0"/>
    <n v="0"/>
    <n v="0"/>
    <n v="0"/>
    <n v="0"/>
    <n v="0"/>
    <n v="0"/>
    <n v="0"/>
    <n v="0"/>
    <n v="0"/>
    <n v="5.464518"/>
    <n v="2.4390559999999999"/>
    <n v="1.347296"/>
    <n v="0"/>
    <n v="0"/>
    <n v="0"/>
    <n v="0"/>
    <n v="0"/>
    <n v="0"/>
    <n v="100"/>
    <n v="100"/>
    <n v="100"/>
    <s v="NA"/>
    <s v="NA"/>
    <s v="NA"/>
    <s v="NA"/>
    <s v="NA"/>
    <s v="NA"/>
    <n v="0"/>
    <n v="0"/>
    <n v="0"/>
    <n v="100"/>
    <n v="100"/>
    <n v="100"/>
    <n v="0"/>
    <n v="0"/>
    <n v="0"/>
    <n v="0"/>
    <n v="0"/>
    <n v="0"/>
    <n v="0"/>
    <n v="0"/>
    <n v="0"/>
    <n v="0"/>
    <n v="0"/>
    <n v="0"/>
    <s v="NA"/>
    <s v="NA"/>
    <s v="NA"/>
    <s v="NA"/>
    <s v="NA"/>
    <s v="NA"/>
    <n v="0"/>
    <n v="0"/>
    <n v="0"/>
    <n v="0"/>
    <n v="0"/>
    <n v="0"/>
    <n v="100"/>
    <n v="100"/>
    <n v="100"/>
    <n v="0"/>
    <n v="0"/>
    <n v="0"/>
    <n v="0"/>
    <n v="0"/>
    <n v="0"/>
    <n v="100"/>
    <n v="100"/>
    <n v="100"/>
    <n v="0"/>
    <n v="0"/>
    <n v="0"/>
    <n v="0"/>
    <n v="0"/>
    <n v="0"/>
    <n v="0"/>
    <n v="0"/>
    <n v="0"/>
    <n v="94.535480000000007"/>
    <n v="97.560940000000002"/>
    <n v="98.652699999999996"/>
    <n v="0"/>
    <n v="0"/>
    <n v="0"/>
    <n v="0"/>
    <n v="0"/>
    <n v="0"/>
    <n v="5.464518"/>
    <n v="2.4390559999999999"/>
    <n v="1.347296"/>
    <s v="NA"/>
    <s v="NA"/>
    <s v="NA"/>
    <s v="NA"/>
    <s v="NA"/>
    <s v="NA"/>
    <s v="NA"/>
    <s v="NA"/>
    <s v="NA"/>
    <s v="NA"/>
    <s v="NA"/>
    <s v="NA"/>
    <s v="NA"/>
    <s v="NA"/>
    <s v="NA"/>
    <b v="0"/>
    <n v="0"/>
    <b v="0"/>
    <n v="0"/>
    <b v="0"/>
    <n v="0"/>
    <b v="0"/>
    <n v="0"/>
    <b v="1"/>
    <n v="100"/>
    <b v="0"/>
    <n v="0"/>
    <b v="0"/>
    <n v="0"/>
    <b v="0"/>
    <n v="0"/>
    <n v="8.6129149999999992"/>
    <n v="50"/>
    <n v="5.3926939999999997"/>
    <n v="0"/>
    <n v="0"/>
    <n v="0"/>
    <n v="0"/>
    <n v="0"/>
    <n v="0"/>
    <n v="91.387079999999997"/>
    <n v="50"/>
    <n v="94.607309999999998"/>
    <n v="0"/>
    <n v="0"/>
    <n v="0"/>
    <n v="0"/>
    <n v="0"/>
    <n v="0"/>
    <n v="0"/>
    <n v="0"/>
    <n v="0"/>
    <n v="8.6129149999999992"/>
    <n v="50"/>
    <n v="5.3926939999999997"/>
    <n v="0"/>
    <n v="0"/>
    <n v="0"/>
    <n v="91.387079999999997"/>
    <n v="50"/>
    <n v="94.607309999999998"/>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10-19 Years"/>
    <s v="Furnace"/>
    <s v="Natural Gas"/>
    <s v="None"/>
    <s v="10-19 Years"/>
    <s v="NA"/>
    <s v="NA"/>
    <s v="NA"/>
    <s v="NA"/>
    <s v="NA"/>
    <s v="NA"/>
    <s v="NA"/>
    <s v="NA"/>
    <s v="DX - Air"/>
    <s v="10-19 Years"/>
    <s v="None"/>
    <s v="NA"/>
    <s v="NA"/>
    <s v="NA"/>
    <s v="NA"/>
    <s v="NA"/>
    <s v="NA"/>
    <s v="NA"/>
    <s v="NA"/>
    <b v="0"/>
    <b v="0"/>
    <b v="0"/>
    <b v="0"/>
    <b v="1"/>
    <b v="1"/>
    <b v="0"/>
    <b v="0"/>
    <b v="1"/>
    <b v="1"/>
    <b v="1"/>
    <n v="40"/>
    <n v="17"/>
    <n v="17"/>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0"/>
    <n v="0"/>
    <n v="0"/>
    <n v="0"/>
    <n v="3"/>
    <n v="0"/>
    <n v="0"/>
    <n v="0"/>
    <n v="0"/>
    <n v="16.366350000000001"/>
    <n v="16.03575"/>
    <s v="actual"/>
    <n v="161945.1"/>
    <n v="158673.79999999999"/>
    <n v="14796.79"/>
    <n v="12558.66"/>
    <n v="12712.18"/>
    <n v="12181.54"/>
    <n v="12966.73"/>
    <n v="13334.92"/>
    <n v="14990.83"/>
    <n v="14465.75"/>
    <n v="13551.32"/>
    <n v="12779.16"/>
    <n v="13452.09"/>
    <n v="14155.08"/>
    <n v="13914.9"/>
    <n v="12310.06"/>
    <n v="13341.08"/>
    <n v="12621.33"/>
    <n v="12710.32"/>
    <n v="12539.11"/>
    <n v="14319.02"/>
    <n v="14335.61"/>
    <n v="12842.15"/>
    <n v="12764.76"/>
    <n v="13023.79"/>
    <n v="13951.65"/>
    <n v="0.28484199999999998"/>
    <n v="0.82349300000000003"/>
    <s v="model"/>
    <n v="2818.5120000000002"/>
    <n v="8148.4660000000003"/>
    <s v="NA"/>
    <s v="NA"/>
    <s v="NA"/>
    <s v="NA"/>
    <s v="NA"/>
    <s v="NA"/>
    <s v="NA"/>
    <s v="NA"/>
    <s v="NA"/>
    <s v="NA"/>
    <s v="NA"/>
    <s v="NA"/>
    <s v="NA"/>
    <s v="NA"/>
    <s v="NA"/>
    <s v="NA"/>
    <s v="NA"/>
    <s v="NA"/>
    <s v="NA"/>
    <s v="NA"/>
    <s v="NA"/>
    <s v="NA"/>
    <s v="NA"/>
    <s v="NA"/>
  </r>
  <r>
    <x v="627"/>
    <x v="1"/>
    <s v="core"/>
    <x v="6"/>
    <x v="1"/>
    <s v="&lt;20,001"/>
    <s v="rural"/>
    <n v="24"/>
    <n v="702.05409999999995"/>
    <n v="1847807"/>
    <n v="1847807"/>
    <n v="0"/>
    <n v="2006"/>
    <n v="2006"/>
    <s v="2004-2013"/>
    <s v="F"/>
    <m/>
    <s v="Sales Office"/>
    <m/>
    <s v="Office"/>
    <s v="Office"/>
    <s v="Medium Office"/>
    <b v="1"/>
    <s v="Office"/>
    <n v="63.051670000000001"/>
    <s v="Sales"/>
    <n v="17.325230000000001"/>
    <s v="Other"/>
    <n v="1.386018"/>
    <n v="0"/>
    <n v="18.237079999999999"/>
    <n v="0"/>
    <n v="2632"/>
    <n v="2632"/>
    <n v="0"/>
    <x v="4"/>
    <n v="100"/>
    <n v="0"/>
    <n v="0"/>
    <n v="0"/>
    <n v="0"/>
    <n v="0"/>
    <n v="0"/>
    <n v="1"/>
    <n v="0"/>
    <n v="0"/>
    <s v="S"/>
    <n v="0"/>
    <n v="7368"/>
    <n v="204"/>
    <s v="6000-8000 HDD"/>
    <n v="46"/>
    <n v="54"/>
    <n v="2"/>
    <s v="No"/>
    <n v="41.059480000000001"/>
    <n v="41.059480000000001"/>
    <n v="168"/>
    <n v="41.059480000000001"/>
    <n v="0"/>
    <n v="0"/>
    <n v="0"/>
    <s v="40-49 Hrs/Wk"/>
    <n v="42.516719999999999"/>
    <b v="1"/>
    <b v="0"/>
    <b v="0"/>
    <b v="1"/>
    <b v="0"/>
    <b v="0"/>
    <b v="0"/>
    <b v="0"/>
    <b v="0"/>
    <s v="NA"/>
    <s v="NA"/>
    <s v="NA"/>
    <s v="NA"/>
    <s v="No"/>
    <s v="NA"/>
    <s v="NA"/>
    <s v="No"/>
    <s v="No"/>
    <s v="NA"/>
    <s v="NA"/>
    <s v="No"/>
    <s v="No"/>
    <s v="NA"/>
    <s v="NA"/>
    <s v="No"/>
    <s v="No"/>
    <s v="NA"/>
    <s v="NA"/>
    <s v="No"/>
    <s v="No"/>
    <s v="NA"/>
    <s v="NA"/>
    <s v="No"/>
    <s v="No"/>
    <s v="NA"/>
    <s v="NA"/>
    <s v="No"/>
    <s v="No"/>
    <s v="NA"/>
    <s v="NA"/>
    <s v="No"/>
    <s v="No"/>
    <s v="NA"/>
    <s v="NA"/>
    <s v="No"/>
    <n v="260"/>
    <n v="0"/>
    <n v="8"/>
    <n v="2080"/>
    <n v="5"/>
    <n v="0"/>
    <n v="0"/>
    <n v="0"/>
    <n v="100"/>
    <n v="0"/>
    <n v="0"/>
    <n v="0"/>
    <n v="0"/>
    <n v="0"/>
    <n v="100"/>
    <n v="0"/>
    <n v="0"/>
    <n v="0"/>
    <n v="104"/>
    <n v="0"/>
    <n v="100"/>
    <n v="0"/>
    <s v="P"/>
    <n v="5"/>
    <s v="Age of Building"/>
    <n v="100"/>
    <n v="0"/>
    <n v="0"/>
    <n v="0"/>
    <n v="0"/>
    <n v="0"/>
    <n v="0"/>
    <n v="100"/>
    <n v="0"/>
    <n v="2792.6930000000002"/>
    <n v="0"/>
    <n v="0"/>
    <n v="100"/>
    <n v="0"/>
    <b v="0"/>
    <n v="0"/>
    <n v="100"/>
    <n v="0"/>
    <n v="0"/>
    <n v="0"/>
    <n v="1.1236250000000001"/>
    <n v="1.1236250000000001"/>
    <s v="NA"/>
    <n v="0"/>
    <n v="0.31598599999999999"/>
    <n v="2957.38"/>
    <s v="NA"/>
    <n v="0"/>
    <n v="831.67589999999996"/>
    <n v="8"/>
    <n v="8"/>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4.428699999999999"/>
    <n v="66.666669999999996"/>
    <n v="9.2542460000000002"/>
    <n v="0"/>
    <n v="0"/>
    <n v="0"/>
    <n v="85.571299999999994"/>
    <n v="33.333329999999997"/>
    <n v="90.745750000000001"/>
    <n v="0"/>
    <n v="0"/>
    <n v="0"/>
    <n v="0"/>
    <n v="0"/>
    <n v="0"/>
    <n v="0"/>
    <n v="0"/>
    <n v="0"/>
    <b v="0"/>
    <n v="0"/>
    <b v="1"/>
    <n v="85.571299999999994"/>
    <b v="0"/>
    <n v="0"/>
    <b v="1"/>
    <n v="14.428699999999999"/>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0"/>
    <n v="0"/>
    <s v="Boiler"/>
    <s v="Propane"/>
    <s v="Propane"/>
    <s v="5-9 Years"/>
    <s v="None"/>
    <s v="NA"/>
    <s v="NA"/>
    <s v="NA"/>
    <n v="1"/>
    <s v="Propane"/>
    <n v="80"/>
    <n v="7"/>
    <n v="7"/>
    <s v="SH"/>
    <s v="Y"/>
    <s v="N"/>
    <s v="None"/>
    <s v="NA"/>
    <s v="None"/>
    <s v="NA"/>
    <s v="NA"/>
    <s v="NA"/>
    <s v="NA"/>
    <s v="NA"/>
    <s v="NA"/>
    <s v="NA"/>
    <s v="NA"/>
    <b v="0"/>
    <b v="0"/>
    <b v="0"/>
    <b v="0"/>
    <b v="1"/>
    <b v="0"/>
    <b v="0"/>
    <b v="1"/>
    <b v="0"/>
    <b v="1"/>
    <b v="0"/>
    <n v="20.472000000000001"/>
    <n v="7"/>
    <n v="7"/>
    <n v="75"/>
    <n v="25"/>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1"/>
    <n v="1"/>
    <n v="0"/>
    <n v="0"/>
    <n v="1"/>
    <n v="3"/>
    <n v="0"/>
    <n v="0"/>
    <n v="0"/>
    <n v="0"/>
    <n v="8.9304550000000003"/>
    <n v="34.24926"/>
    <s v="model"/>
    <n v="23504.959999999999"/>
    <n v="90144.04"/>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28"/>
    <x v="2"/>
    <s v="core"/>
    <x v="0"/>
    <x v="1"/>
    <s v="100,001+"/>
    <s v="rural"/>
    <n v="54"/>
    <n v="17.690259999999999"/>
    <n v="6320006"/>
    <n v="4277842"/>
    <n v="4277842"/>
    <n v="2007"/>
    <n v="2007"/>
    <s v="2004-2013"/>
    <s v="F"/>
    <m/>
    <s v="Hotel - Resort"/>
    <m/>
    <s v="Hotel-Motel"/>
    <s v="Lodging"/>
    <s v="Lodging"/>
    <b v="0"/>
    <s v="Guest Room"/>
    <n v="64"/>
    <s v="Dining"/>
    <n v="11"/>
    <s v="Office"/>
    <n v="9"/>
    <n v="16"/>
    <n v="0"/>
    <n v="32.312690000000003"/>
    <n v="357259"/>
    <n v="241819"/>
    <n v="115440"/>
    <x v="3"/>
    <n v="100"/>
    <n v="0"/>
    <n v="0"/>
    <n v="100"/>
    <n v="0"/>
    <n v="0"/>
    <n v="0"/>
    <n v="5"/>
    <n v="4"/>
    <n v="243"/>
    <s v="S"/>
    <n v="0"/>
    <n v="6810"/>
    <n v="275"/>
    <s v="6000-8000 HDD"/>
    <n v="95"/>
    <n v="5"/>
    <n v="58"/>
    <s v="Yes"/>
    <n v="156.9"/>
    <n v="34.26"/>
    <n v="38.880000000000003"/>
    <n v="34.26"/>
    <n v="1"/>
    <n v="0.73"/>
    <n v="0.73"/>
    <s v="120-168 Hrs/Wk"/>
    <n v="52"/>
    <b v="1"/>
    <b v="1"/>
    <b v="1"/>
    <b v="0"/>
    <b v="0"/>
    <b v="0"/>
    <b v="0"/>
    <b v="0"/>
    <b v="0"/>
    <b v="1"/>
    <b v="0"/>
    <b v="0"/>
    <s v="NA"/>
    <s v="No"/>
    <s v="NA"/>
    <s v="NA"/>
    <s v="No"/>
    <s v="Yes"/>
    <n v="1"/>
    <n v="50"/>
    <s v="No"/>
    <s v="No"/>
    <s v="NA"/>
    <s v="NA"/>
    <s v="No"/>
    <s v="No"/>
    <s v="NA"/>
    <s v="NA"/>
    <s v="No"/>
    <s v="Yes"/>
    <n v="2"/>
    <n v="75"/>
    <s v="No"/>
    <s v="No"/>
    <s v="NA"/>
    <s v="NA"/>
    <s v="No"/>
    <s v="No"/>
    <s v="NA"/>
    <s v="NA"/>
    <s v="No"/>
    <s v="No"/>
    <s v="NA"/>
    <s v="NA"/>
    <s v="No"/>
    <n v="1982"/>
    <n v="1652"/>
    <n v="9"/>
    <n v="77310"/>
    <n v="25"/>
    <n v="0"/>
    <n v="0"/>
    <n v="0"/>
    <n v="100"/>
    <n v="0"/>
    <n v="0"/>
    <n v="0"/>
    <n v="0"/>
    <n v="0"/>
    <n v="100"/>
    <n v="0"/>
    <n v="0"/>
    <n v="0"/>
    <n v="19327.5"/>
    <n v="0"/>
    <n v="100"/>
    <n v="0"/>
    <s v="P"/>
    <n v="0"/>
    <s v="Age of Building"/>
    <n v="100"/>
    <n v="0"/>
    <n v="0"/>
    <n v="0"/>
    <n v="0"/>
    <n v="0"/>
    <n v="100"/>
    <n v="0"/>
    <n v="0"/>
    <n v="62417.61"/>
    <n v="0"/>
    <n v="100"/>
    <n v="0"/>
    <n v="0"/>
    <b v="0"/>
    <n v="0"/>
    <n v="100"/>
    <n v="0"/>
    <n v="0"/>
    <n v="0"/>
    <n v="1.0484789999999999"/>
    <n v="0.80638500000000002"/>
    <n v="0.29925499999999999"/>
    <n v="2.6499999999999999E-4"/>
    <s v="NA"/>
    <n v="253542.2"/>
    <n v="34546"/>
    <n v="64"/>
    <n v="0"/>
    <n v="7.5994140000000003"/>
    <n v="8.5737020000000008"/>
    <s v="Y"/>
    <n v="5"/>
    <n v="2.9251010000000002"/>
    <n v="7.2246829999999997"/>
    <n v="4.5455889999999997"/>
    <n v="18.90699"/>
    <n v="12.181039999999999"/>
    <n v="29.381350000000001"/>
    <n v="3.4549300000000001"/>
    <n v="4.274718"/>
    <n v="5.3689410000000004"/>
    <n v="50.33567"/>
    <n v="41.173439999999999"/>
    <n v="43.513590000000001"/>
    <n v="0"/>
    <n v="0"/>
    <n v="0"/>
    <n v="0"/>
    <n v="0"/>
    <n v="0"/>
    <n v="6.7175529999999997"/>
    <n v="26.40071"/>
    <n v="10.7067"/>
    <n v="17.659749999999999"/>
    <n v="8.7454160000000005"/>
    <n v="6.4838209999999998"/>
    <n v="0"/>
    <n v="0"/>
    <n v="0"/>
    <n v="0"/>
    <n v="0"/>
    <n v="0"/>
    <n v="100"/>
    <n v="100"/>
    <n v="100"/>
    <n v="26.706330000000001"/>
    <n v="28.35614"/>
    <n v="26.706330000000001"/>
    <n v="73.293670000000006"/>
    <n v="71.643860000000004"/>
    <n v="73.293670000000006"/>
    <n v="0"/>
    <n v="0"/>
    <n v="0"/>
    <n v="100"/>
    <n v="100"/>
    <n v="100"/>
    <n v="0"/>
    <n v="0"/>
    <n v="0"/>
    <n v="0"/>
    <n v="0"/>
    <n v="0"/>
    <n v="0"/>
    <n v="0"/>
    <n v="0"/>
    <n v="0"/>
    <n v="0"/>
    <n v="0"/>
    <s v="NA"/>
    <s v="NA"/>
    <s v="NA"/>
    <s v="NA"/>
    <s v="NA"/>
    <s v="NA"/>
    <n v="41.624189999999999"/>
    <n v="69.949280000000002"/>
    <n v="41.624189999999999"/>
    <n v="6.4256799999999998"/>
    <n v="5.5461999999999998"/>
    <n v="6.4256799999999998"/>
    <n v="0"/>
    <n v="0"/>
    <n v="0"/>
    <n v="51.950130000000001"/>
    <n v="24.504519999999999"/>
    <n v="51.950130000000001"/>
    <n v="100"/>
    <n v="100"/>
    <n v="100"/>
    <n v="0"/>
    <n v="0"/>
    <n v="0"/>
    <n v="0"/>
    <n v="0"/>
    <n v="0"/>
    <n v="0"/>
    <n v="0"/>
    <n v="0"/>
    <n v="0"/>
    <n v="0"/>
    <n v="0"/>
    <n v="25.287030000000001"/>
    <n v="23.680440000000001"/>
    <n v="39.295879999999997"/>
    <n v="27.04832"/>
    <n v="31.54579"/>
    <n v="19.221869999999999"/>
    <n v="5.2944810000000002"/>
    <n v="2.0402659999999999"/>
    <n v="1.943881"/>
    <n v="42.370179999999998"/>
    <n v="42.733510000000003"/>
    <n v="39.538359999999997"/>
    <s v="NA"/>
    <s v="NA"/>
    <s v="NA"/>
    <s v="NA"/>
    <s v="NA"/>
    <s v="NA"/>
    <s v="NA"/>
    <s v="NA"/>
    <s v="NA"/>
    <s v="NA"/>
    <s v="NA"/>
    <s v="NA"/>
    <s v="NA"/>
    <s v="NA"/>
    <s v="NA"/>
    <b v="0"/>
    <n v="0"/>
    <b v="0"/>
    <n v="0"/>
    <b v="0"/>
    <n v="0"/>
    <b v="1"/>
    <n v="0.77542800000000001"/>
    <b v="1"/>
    <n v="73.856909999999999"/>
    <b v="1"/>
    <n v="1.1751320000000001"/>
    <b v="1"/>
    <n v="24.192530000000001"/>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2.799166"/>
    <n v="6.6115700000000004"/>
    <n v="3.034707"/>
    <n v="0"/>
    <n v="0"/>
    <n v="0"/>
    <n v="0"/>
    <n v="0"/>
    <n v="0"/>
    <n v="0"/>
    <n v="0"/>
    <n v="0"/>
    <n v="96.86215"/>
    <n v="83.884299999999996"/>
    <n v="96.588700000000003"/>
    <n v="0.33867900000000001"/>
    <n v="9.5041320000000002"/>
    <n v="0.37659199999999998"/>
    <n v="0"/>
    <n v="0"/>
    <n v="0"/>
    <n v="0"/>
    <n v="0"/>
    <n v="0"/>
    <b v="1"/>
    <n v="99.661320000000003"/>
    <b v="0"/>
    <n v="0"/>
    <b v="0"/>
    <n v="0"/>
    <b v="1"/>
    <n v="0.33867900000000001"/>
    <b v="0"/>
    <n v="0"/>
    <s v="Zonal"/>
    <s v="standard"/>
    <s v="NA"/>
    <s v="N"/>
    <s v="N"/>
    <s v="NA"/>
    <s v="NA"/>
    <n v="100"/>
    <n v="0"/>
    <s v="Electric Resistance"/>
    <s v="Electricity"/>
    <s v="None"/>
    <s v="5-9 Years"/>
    <s v="Electric Resistance"/>
    <s v="Electricity"/>
    <s v="Electricity"/>
    <s v="NA"/>
    <s v="NA"/>
    <s v="NA"/>
    <s v="NA"/>
    <s v="NA"/>
    <s v="NA"/>
    <s v="NA"/>
    <s v="NA"/>
    <s v="NA"/>
    <s v="Chiller"/>
    <s v="5-9 Years"/>
    <s v="Chiller"/>
    <s v="NA"/>
    <n v="1"/>
    <n v="306.60000000000002"/>
    <n v="6"/>
    <n v="6"/>
    <s v="Screw"/>
    <s v="NA"/>
    <s v="NA"/>
    <b v="1"/>
    <b v="0"/>
    <b v="0"/>
    <b v="0"/>
    <b v="0"/>
    <b v="0"/>
    <b v="0"/>
    <b v="0"/>
    <b v="0"/>
    <b v="0"/>
    <b v="0"/>
    <n v="3480"/>
    <n v="6"/>
    <n v="6"/>
    <n v="0"/>
    <n v="0"/>
    <n v="100"/>
    <n v="0"/>
    <n v="0"/>
    <n v="0"/>
    <n v="100"/>
    <n v="0"/>
    <s v="NA"/>
    <s v="NA"/>
    <s v="NA"/>
    <s v="NA"/>
    <s v="NA"/>
    <s v="NA"/>
    <s v="NA"/>
    <s v="NA"/>
    <s v="NA"/>
    <b v="0"/>
    <n v="0"/>
    <s v="NA"/>
    <s v="NA"/>
    <b v="1"/>
    <n v="272"/>
    <s v="LED"/>
    <b v="0"/>
    <n v="0"/>
    <s v="NA"/>
    <s v="NA"/>
    <n v="1"/>
    <n v="2"/>
    <s v="NA"/>
    <n v="3"/>
    <s v="NA"/>
    <s v="NA"/>
    <s v="NA"/>
    <b v="0"/>
    <b v="0"/>
    <b v="0"/>
    <b v="1"/>
    <b v="0"/>
    <b v="0"/>
    <n v="3200"/>
    <s v="E"/>
    <s v="G"/>
    <s v="E"/>
    <s v="G"/>
    <s v="G"/>
    <s v="G"/>
    <s v="G"/>
    <s v="NA"/>
    <s v="NA"/>
    <s v="NA"/>
    <b v="1"/>
    <s v="S"/>
    <n v="0"/>
    <n v="272"/>
    <n v="0"/>
    <n v="257"/>
    <s v="NA"/>
    <n v="75"/>
    <x v="0"/>
    <n v="0"/>
    <s v="N"/>
    <n v="0"/>
    <n v="0"/>
    <n v="0"/>
    <b v="0"/>
    <b v="1"/>
    <s v="Natural Gas"/>
    <b v="0"/>
    <b v="1"/>
    <s v="Natural Gas"/>
    <n v="0"/>
    <n v="0"/>
    <n v="0"/>
    <n v="0"/>
    <n v="0"/>
    <n v="400"/>
    <n v="1"/>
    <n v="0"/>
    <n v="0"/>
    <n v="0"/>
    <n v="12.79379"/>
    <n v="3.1327479999999999"/>
    <s v="model"/>
    <n v="3093782"/>
    <n v="757557.9"/>
    <s v="NA"/>
    <s v="NA"/>
    <s v="NA"/>
    <s v="NA"/>
    <s v="NA"/>
    <s v="NA"/>
    <s v="NA"/>
    <s v="NA"/>
    <s v="NA"/>
    <s v="NA"/>
    <s v="NA"/>
    <s v="NA"/>
    <s v="NA"/>
    <s v="NA"/>
    <s v="NA"/>
    <s v="NA"/>
    <s v="NA"/>
    <s v="NA"/>
    <s v="NA"/>
    <s v="NA"/>
    <s v="NA"/>
    <s v="NA"/>
    <s v="NA"/>
    <s v="NA"/>
    <n v="0.30072100000000002"/>
    <n v="6.7887000000000003E-2"/>
    <s v="model"/>
    <n v="72720.02"/>
    <n v="16416.32"/>
    <s v="NA"/>
    <s v="NA"/>
    <s v="NA"/>
    <s v="NA"/>
    <s v="NA"/>
    <s v="NA"/>
    <s v="NA"/>
    <s v="NA"/>
    <s v="NA"/>
    <s v="NA"/>
    <s v="NA"/>
    <s v="NA"/>
    <s v="NA"/>
    <s v="NA"/>
    <s v="NA"/>
    <s v="NA"/>
    <s v="NA"/>
    <s v="NA"/>
    <s v="NA"/>
    <s v="NA"/>
    <s v="NA"/>
    <s v="NA"/>
    <s v="NA"/>
    <s v="NA"/>
  </r>
  <r>
    <x v="629"/>
    <x v="2"/>
    <s v="core"/>
    <x v="10"/>
    <x v="1"/>
    <s v="&lt;50,001"/>
    <s v="rural"/>
    <n v="45"/>
    <n v="138.43430000000001"/>
    <n v="5952675"/>
    <n v="5952675"/>
    <n v="5952675"/>
    <n v="2004"/>
    <n v="2004"/>
    <s v="2004-2013"/>
    <s v="F"/>
    <m/>
    <s v="Retirement Home"/>
    <m/>
    <s v="Hotel-Motel"/>
    <s v="Lodging"/>
    <s v="Lodging"/>
    <b v="0"/>
    <s v="Guest Room"/>
    <n v="72"/>
    <s v="Assembly / Recreation"/>
    <n v="3"/>
    <s v="Kitchen"/>
    <n v="1"/>
    <n v="23"/>
    <n v="0"/>
    <n v="0"/>
    <n v="43000"/>
    <n v="43000"/>
    <n v="0"/>
    <x v="1"/>
    <n v="100"/>
    <n v="0"/>
    <n v="100"/>
    <n v="100"/>
    <n v="100"/>
    <n v="0"/>
    <n v="0"/>
    <n v="3"/>
    <n v="0"/>
    <n v="73"/>
    <s v="S"/>
    <n v="0"/>
    <n v="5553"/>
    <n v="779"/>
    <s v="&lt; 6000 HDD"/>
    <n v="100"/>
    <n v="0"/>
    <n v="0"/>
    <s v="No"/>
    <n v="165.44"/>
    <n v="165.44"/>
    <n v="165.44"/>
    <n v="165.44"/>
    <n v="0.99"/>
    <n v="0.99"/>
    <n v="0.98"/>
    <s v="120-168 Hrs/Wk"/>
    <n v="52"/>
    <b v="1"/>
    <b v="0"/>
    <b v="0"/>
    <b v="0"/>
    <b v="0"/>
    <b v="0"/>
    <b v="0"/>
    <b v="0"/>
    <b v="0"/>
    <s v="NA"/>
    <s v="NA"/>
    <s v="NA"/>
    <s v="NA"/>
    <s v="No"/>
    <s v="NA"/>
    <s v="NA"/>
    <s v="No"/>
    <s v="No"/>
    <s v="NA"/>
    <s v="NA"/>
    <s v="No"/>
    <s v="No"/>
    <s v="NA"/>
    <s v="NA"/>
    <s v="No"/>
    <s v="No"/>
    <s v="NA"/>
    <s v="NA"/>
    <s v="No"/>
    <s v="No"/>
    <s v="NA"/>
    <s v="NA"/>
    <s v="No"/>
    <s v="No"/>
    <s v="NA"/>
    <s v="NA"/>
    <s v="No"/>
    <s v="No"/>
    <s v="NA"/>
    <s v="NA"/>
    <s v="No"/>
    <s v="No"/>
    <s v="NA"/>
    <s v="NA"/>
    <s v="No"/>
    <n v="645"/>
    <n v="645"/>
    <n v="9"/>
    <n v="17415"/>
    <n v="40"/>
    <n v="50"/>
    <n v="0"/>
    <n v="0"/>
    <n v="50"/>
    <n v="0"/>
    <n v="0"/>
    <n v="0"/>
    <n v="0"/>
    <n v="0"/>
    <n v="100"/>
    <n v="0"/>
    <n v="0"/>
    <n v="0"/>
    <n v="6966"/>
    <n v="0"/>
    <n v="100"/>
    <n v="0"/>
    <s v="P"/>
    <n v="87.5"/>
    <s v="Age of Building"/>
    <n v="100"/>
    <n v="0"/>
    <n v="0"/>
    <n v="0"/>
    <n v="0"/>
    <n v="0"/>
    <n v="0"/>
    <n v="100"/>
    <n v="0"/>
    <n v="16400.900000000001"/>
    <n v="0"/>
    <n v="100"/>
    <n v="0"/>
    <n v="0"/>
    <b v="0"/>
    <n v="0"/>
    <n v="100"/>
    <n v="0"/>
    <n v="0"/>
    <n v="0"/>
    <n v="1.865245"/>
    <n v="1.865245"/>
    <s v="NA"/>
    <n v="0"/>
    <n v="8.2791000000000003E-2"/>
    <n v="80205.539999999994"/>
    <s v="NA"/>
    <n v="0"/>
    <n v="3560"/>
    <n v="9.0864250000000002"/>
    <n v="9.2022999999999993"/>
    <s v="Y"/>
    <s v="NA"/>
    <n v="0"/>
    <n v="0"/>
    <n v="0"/>
    <n v="4.6102639999999999"/>
    <n v="8.1665600000000005"/>
    <n v="16.162089999999999"/>
    <n v="0"/>
    <n v="0"/>
    <n v="0"/>
    <n v="4.3052200000000003"/>
    <n v="18.392209999999999"/>
    <n v="8.3958919999999999"/>
    <n v="0"/>
    <n v="0"/>
    <n v="0"/>
    <n v="0"/>
    <n v="0"/>
    <n v="0"/>
    <n v="0"/>
    <n v="0"/>
    <n v="0"/>
    <n v="91.084519999999998"/>
    <n v="73.441230000000004"/>
    <n v="75.442019999999999"/>
    <n v="0"/>
    <n v="0"/>
    <n v="0"/>
    <n v="0"/>
    <n v="0"/>
    <n v="0"/>
    <n v="100"/>
    <n v="100"/>
    <n v="100"/>
    <n v="95.207269999999994"/>
    <n v="95.426109999999994"/>
    <n v="95.207269999999994"/>
    <n v="4.7927249999999999"/>
    <n v="4.5738950000000003"/>
    <n v="4.7927249999999999"/>
    <n v="2.316643"/>
    <n v="0.905667"/>
    <n v="2.316643"/>
    <n v="97.683359999999993"/>
    <n v="99.094329999999999"/>
    <n v="97.683359999999993"/>
    <n v="0"/>
    <n v="0"/>
    <n v="0"/>
    <n v="0"/>
    <n v="0"/>
    <n v="0"/>
    <n v="0"/>
    <n v="0"/>
    <n v="0"/>
    <n v="0"/>
    <n v="0"/>
    <n v="0"/>
    <s v="NA"/>
    <s v="NA"/>
    <s v="NA"/>
    <s v="NA"/>
    <s v="NA"/>
    <s v="NA"/>
    <n v="0"/>
    <n v="0"/>
    <n v="0"/>
    <n v="91.976070000000007"/>
    <n v="95.033609999999996"/>
    <n v="91.976070000000007"/>
    <n v="3.604956"/>
    <n v="2.4831970000000001"/>
    <n v="3.604956"/>
    <n v="4.4189780000000001"/>
    <n v="2.4831970000000001"/>
    <n v="4.4189780000000001"/>
    <s v="NA"/>
    <s v="NA"/>
    <s v="NA"/>
    <s v="NA"/>
    <s v="NA"/>
    <s v="NA"/>
    <s v="NA"/>
    <s v="NA"/>
    <s v="NA"/>
    <s v="NA"/>
    <s v="NA"/>
    <s v="NA"/>
    <n v="0"/>
    <n v="0"/>
    <n v="0"/>
    <n v="4.6102639999999999"/>
    <n v="8.1665600000000005"/>
    <n v="16.162089999999999"/>
    <n v="5.0643719999999997"/>
    <n v="14.83596"/>
    <n v="5.9741289999999996"/>
    <n v="0"/>
    <n v="0"/>
    <n v="0"/>
    <n v="90.325360000000003"/>
    <n v="76.997479999999996"/>
    <n v="77.863780000000006"/>
    <s v="NA"/>
    <s v="NA"/>
    <s v="NA"/>
    <s v="NA"/>
    <s v="NA"/>
    <s v="NA"/>
    <s v="NA"/>
    <s v="NA"/>
    <s v="NA"/>
    <s v="NA"/>
    <s v="NA"/>
    <s v="NA"/>
    <s v="NA"/>
    <s v="NA"/>
    <s v="NA"/>
    <b v="0"/>
    <n v="0"/>
    <b v="0"/>
    <n v="0"/>
    <b v="0"/>
    <n v="0"/>
    <b v="0"/>
    <n v="0"/>
    <b v="1"/>
    <n v="99.466239999999999"/>
    <b v="0"/>
    <n v="0"/>
    <b v="1"/>
    <n v="0.53375899999999998"/>
    <b v="0"/>
    <n v="0"/>
    <n v="60.674160000000001"/>
    <n v="72"/>
    <n v="100"/>
    <n v="0"/>
    <n v="0"/>
    <n v="0"/>
    <n v="0"/>
    <n v="0"/>
    <n v="0"/>
    <n v="39.325839999999999"/>
    <n v="28"/>
    <n v="0"/>
    <n v="0"/>
    <n v="0"/>
    <n v="0"/>
    <n v="0"/>
    <n v="0"/>
    <n v="0"/>
    <n v="0"/>
    <n v="0"/>
    <n v="0"/>
    <n v="0"/>
    <n v="0"/>
    <n v="0"/>
    <n v="0"/>
    <n v="0"/>
    <n v="0"/>
    <n v="0"/>
    <n v="0"/>
    <n v="0"/>
    <n v="0"/>
    <n v="0"/>
    <n v="0"/>
    <n v="60.674160000000001"/>
    <n v="72"/>
    <n v="100"/>
    <n v="39.325839999999999"/>
    <n v="28"/>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100"/>
    <n v="0"/>
    <s v="Electric Resistance"/>
    <s v="Electricity"/>
    <s v="None"/>
    <s v="10-19 Years"/>
    <s v="Electric Resistance"/>
    <s v="Electricity"/>
    <s v="None"/>
    <s v="10-19 Years"/>
    <s v="NA"/>
    <s v="NA"/>
    <s v="NA"/>
    <s v="NA"/>
    <s v="NA"/>
    <s v="NA"/>
    <s v="NA"/>
    <s v="NA"/>
    <s v="DX - Air"/>
    <s v="10-19 Years"/>
    <s v="DX - Air"/>
    <s v="10-19 Years"/>
    <s v="NA"/>
    <s v="NA"/>
    <s v="NA"/>
    <s v="NA"/>
    <s v="NA"/>
    <s v="NA"/>
    <s v="NA"/>
    <b v="0"/>
    <b v="0"/>
    <b v="0"/>
    <b v="0"/>
    <b v="0"/>
    <b v="1"/>
    <b v="0"/>
    <b v="0"/>
    <b v="0"/>
    <b v="0"/>
    <b v="0"/>
    <n v="767.7"/>
    <n v="10"/>
    <n v="10"/>
    <n v="100"/>
    <n v="0"/>
    <n v="0"/>
    <n v="0"/>
    <n v="0"/>
    <n v="100"/>
    <n v="0"/>
    <n v="0"/>
    <s v="NA"/>
    <s v="NA"/>
    <s v="NA"/>
    <s v="NA"/>
    <s v="NA"/>
    <s v="NA"/>
    <s v="NA"/>
    <s v="NA"/>
    <s v="NA"/>
    <s v="NA"/>
    <s v="NA"/>
    <s v="NA"/>
    <s v="NA"/>
    <s v="NA"/>
    <s v="NA"/>
    <s v="NA"/>
    <s v="NA"/>
    <s v="NA"/>
    <s v="NA"/>
    <s v="NA"/>
    <n v="0"/>
    <n v="0"/>
    <n v="0"/>
    <n v="1"/>
    <n v="3"/>
    <n v="0"/>
    <n v="2"/>
    <b v="0"/>
    <b v="0"/>
    <b v="0"/>
    <b v="0"/>
    <b v="1"/>
    <b v="0"/>
    <n v="480"/>
    <s v="E"/>
    <s v="N"/>
    <s v="N"/>
    <s v="N"/>
    <s v="N"/>
    <s v="E"/>
    <s v="N"/>
    <s v="NA"/>
    <s v="NA"/>
    <s v="NA"/>
    <s v="NA"/>
    <s v="NA"/>
    <s v="NA"/>
    <s v="NA"/>
    <s v="NA"/>
    <n v="48"/>
    <n v="80"/>
    <n v="100"/>
    <x v="1"/>
    <s v="NA"/>
    <s v="NA"/>
    <n v="0"/>
    <n v="0"/>
    <n v="0"/>
    <s v="NA"/>
    <s v="NA"/>
    <s v="NA"/>
    <s v="NA"/>
    <s v="NA"/>
    <s v="NA"/>
    <n v="0"/>
    <n v="0"/>
    <n v="0"/>
    <n v="0"/>
    <n v="0"/>
    <n v="49"/>
    <n v="0"/>
    <n v="0"/>
    <n v="0"/>
    <n v="0"/>
    <n v="4.2387740000000003"/>
    <n v="4.1023889999999996"/>
    <s v="actual"/>
    <n v="182267.3"/>
    <n v="176402.7"/>
    <n v="20349.38"/>
    <n v="15718.62"/>
    <n v="14323.16"/>
    <n v="12612.01"/>
    <n v="12664.46"/>
    <n v="13896.83"/>
    <n v="16721.830000000002"/>
    <n v="16992"/>
    <n v="13479.31"/>
    <n v="11743.35"/>
    <n v="15262.67"/>
    <n v="18503.66"/>
    <n v="19725.87"/>
    <n v="15895.21"/>
    <n v="14829.04"/>
    <n v="12087.99"/>
    <n v="11025.46"/>
    <n v="12014.07"/>
    <n v="15913.49"/>
    <n v="14972.33"/>
    <n v="11372.61"/>
    <n v="12672.68"/>
    <n v="16211.36"/>
    <n v="19682.63"/>
    <s v="NA"/>
    <s v="NA"/>
    <s v="no gas"/>
    <s v="NA"/>
    <s v="NA"/>
    <s v="NA"/>
    <s v="NA"/>
    <s v="NA"/>
    <s v="NA"/>
    <s v="NA"/>
    <s v="NA"/>
    <s v="NA"/>
    <s v="NA"/>
    <s v="NA"/>
    <s v="NA"/>
    <s v="NA"/>
    <s v="NA"/>
    <s v="NA"/>
    <s v="NA"/>
    <s v="NA"/>
    <s v="NA"/>
    <s v="NA"/>
    <s v="NA"/>
    <s v="NA"/>
    <s v="NA"/>
    <s v="NA"/>
    <s v="NA"/>
    <s v="NA"/>
    <s v="NA"/>
  </r>
  <r>
    <x v="630"/>
    <x v="2"/>
    <s v="core"/>
    <x v="4"/>
    <x v="1"/>
    <s v="&lt;20,001"/>
    <s v="urban"/>
    <n v="72"/>
    <n v="335.47109999999998"/>
    <n v="1204006"/>
    <n v="96320.48"/>
    <n v="96320.48"/>
    <n v="2006"/>
    <n v="2006"/>
    <s v="2004-2013"/>
    <s v="F"/>
    <m/>
    <s v="Pool"/>
    <m/>
    <s v="Other"/>
    <s v="Public Assembly"/>
    <s v="Other"/>
    <b v="0"/>
    <s v="Storage - Low Bay"/>
    <n v="27"/>
    <s v="Office"/>
    <n v="8"/>
    <s v="NA"/>
    <n v="0"/>
    <n v="65"/>
    <n v="0"/>
    <n v="0"/>
    <n v="3589"/>
    <n v="3589"/>
    <n v="0"/>
    <x v="4"/>
    <n v="8"/>
    <n v="0"/>
    <n v="0"/>
    <n v="8"/>
    <n v="0"/>
    <n v="0"/>
    <n v="92"/>
    <n v="1"/>
    <n v="0"/>
    <n v="0"/>
    <s v="S"/>
    <n v="0"/>
    <n v="7189"/>
    <n v="240"/>
    <s v="6000-8000 HDD"/>
    <n v="100"/>
    <n v="0"/>
    <n v="0"/>
    <s v="No"/>
    <n v="14.538460000000001"/>
    <n v="16.26923"/>
    <n v="16.26923"/>
    <n v="16.26923"/>
    <n v="0.17307700000000001"/>
    <n v="0.17307700000000001"/>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256"/>
    <n v="0"/>
    <n v="15"/>
    <n v="3840"/>
    <n v="20"/>
    <n v="0"/>
    <n v="0"/>
    <n v="100"/>
    <n v="0"/>
    <n v="0"/>
    <n v="0"/>
    <n v="0"/>
    <n v="0"/>
    <n v="0"/>
    <n v="0"/>
    <n v="100"/>
    <n v="0"/>
    <n v="0"/>
    <n v="768"/>
    <n v="100"/>
    <n v="0"/>
    <n v="0"/>
    <s v="P"/>
    <n v="0"/>
    <s v="Age of Building"/>
    <n v="0"/>
    <n v="100"/>
    <n v="0"/>
    <n v="0"/>
    <n v="100"/>
    <n v="0"/>
    <n v="0"/>
    <n v="0"/>
    <n v="0"/>
    <n v="4297.0839999999998"/>
    <n v="0"/>
    <n v="100"/>
    <n v="0"/>
    <n v="0"/>
    <b v="1"/>
    <n v="54"/>
    <n v="100"/>
    <n v="0"/>
    <n v="0"/>
    <n v="0"/>
    <n v="0.745811"/>
    <n v="0.745811"/>
    <s v="NA"/>
    <n v="0"/>
    <n v="0.197548"/>
    <n v="2676.7170000000001"/>
    <s v="NA"/>
    <n v="0"/>
    <n v="709"/>
    <n v="12.07686"/>
    <n v="13.2867"/>
    <s v="Y"/>
    <n v="10"/>
    <n v="0"/>
    <n v="0"/>
    <n v="0"/>
    <n v="46.22927"/>
    <n v="45.415260000000004"/>
    <n v="78.44332"/>
    <n v="0"/>
    <n v="0"/>
    <n v="0"/>
    <n v="0"/>
    <n v="0"/>
    <n v="0"/>
    <n v="0"/>
    <n v="0"/>
    <n v="0"/>
    <n v="0"/>
    <n v="0"/>
    <n v="0"/>
    <n v="0"/>
    <n v="0"/>
    <n v="0"/>
    <n v="53.77073"/>
    <n v="54.584739999999996"/>
    <n v="21.55668"/>
    <n v="0"/>
    <n v="0"/>
    <n v="0"/>
    <n v="0"/>
    <n v="0"/>
    <n v="0"/>
    <n v="100"/>
    <n v="100"/>
    <n v="100"/>
    <s v="NA"/>
    <s v="NA"/>
    <s v="NA"/>
    <s v="NA"/>
    <s v="NA"/>
    <s v="NA"/>
    <n v="0"/>
    <n v="0"/>
    <n v="0"/>
    <n v="91.666669999999996"/>
    <n v="91.666669999999996"/>
    <n v="91.666669999999996"/>
    <n v="0"/>
    <n v="0"/>
    <n v="0"/>
    <n v="8.3333329999999997"/>
    <n v="8.3333329999999997"/>
    <n v="8.3333329999999997"/>
    <n v="0"/>
    <n v="0"/>
    <n v="0"/>
    <n v="0"/>
    <n v="0"/>
    <n v="0"/>
    <s v="NA"/>
    <s v="NA"/>
    <s v="NA"/>
    <s v="NA"/>
    <s v="NA"/>
    <s v="NA"/>
    <n v="0"/>
    <n v="0"/>
    <n v="0"/>
    <n v="100"/>
    <n v="100"/>
    <n v="100"/>
    <n v="0"/>
    <n v="0"/>
    <n v="0"/>
    <n v="0"/>
    <n v="0"/>
    <n v="0"/>
    <s v="NA"/>
    <s v="NA"/>
    <s v="NA"/>
    <s v="NA"/>
    <s v="NA"/>
    <s v="NA"/>
    <s v="NA"/>
    <s v="NA"/>
    <s v="NA"/>
    <s v="NA"/>
    <s v="NA"/>
    <s v="NA"/>
    <n v="0"/>
    <n v="0"/>
    <n v="0"/>
    <n v="46.22927"/>
    <n v="45.415260000000004"/>
    <n v="78.44332"/>
    <n v="4.4808940000000002"/>
    <n v="4.5487279999999997"/>
    <n v="1.7963899999999999"/>
    <n v="0"/>
    <n v="0"/>
    <n v="0"/>
    <n v="49.289839999999998"/>
    <n v="50.036009999999997"/>
    <n v="19.760290000000001"/>
    <s v="NA"/>
    <s v="NA"/>
    <s v="NA"/>
    <s v="NA"/>
    <s v="NA"/>
    <s v="NA"/>
    <s v="NA"/>
    <s v="NA"/>
    <s v="NA"/>
    <s v="NA"/>
    <s v="NA"/>
    <s v="NA"/>
    <s v="NA"/>
    <s v="NA"/>
    <s v="NA"/>
    <b v="0"/>
    <n v="0"/>
    <b v="0"/>
    <n v="0"/>
    <b v="0"/>
    <n v="0"/>
    <b v="0"/>
    <n v="0"/>
    <b v="1"/>
    <n v="100"/>
    <b v="0"/>
    <n v="0"/>
    <b v="0"/>
    <n v="0"/>
    <b v="0"/>
    <n v="0"/>
    <n v="23.272210000000001"/>
    <n v="33.333329999999997"/>
    <n v="23.272210000000001"/>
    <n v="76.727789999999999"/>
    <n v="66.666669999999996"/>
    <n v="76.727789999999999"/>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
    <n v="0"/>
    <s v="Heat Pump"/>
    <s v="Electricity"/>
    <s v="None"/>
    <s v="5-9 Years"/>
    <s v="None"/>
    <s v="NA"/>
    <s v="NA"/>
    <s v="NA"/>
    <n v="1"/>
    <s v="Natural Gas"/>
    <n v="1200"/>
    <n v="8"/>
    <n v="8"/>
    <s v="P"/>
    <s v="NA"/>
    <s v="N"/>
    <s v="DX - Air"/>
    <s v="5-9 Years"/>
    <s v="None"/>
    <s v="NA"/>
    <s v="NA"/>
    <s v="NA"/>
    <s v="NA"/>
    <s v="NA"/>
    <s v="NA"/>
    <s v="NA"/>
    <s v="NA"/>
    <b v="0"/>
    <b v="0"/>
    <b v="0"/>
    <b v="0"/>
    <b v="0"/>
    <b v="1"/>
    <b v="0"/>
    <b v="0"/>
    <b v="0"/>
    <b v="0"/>
    <b v="0"/>
    <n v="398"/>
    <n v="8"/>
    <n v="8"/>
    <n v="100"/>
    <n v="0"/>
    <n v="0"/>
    <n v="0"/>
    <n v="0"/>
    <n v="0"/>
    <n v="100"/>
    <n v="0"/>
    <s v="NA"/>
    <s v="NA"/>
    <s v="NA"/>
    <s v="NA"/>
    <s v="NA"/>
    <s v="NA"/>
    <s v="NA"/>
    <s v="NA"/>
    <s v="NA"/>
    <s v="NA"/>
    <s v="NA"/>
    <s v="NA"/>
    <s v="NA"/>
    <s v="NA"/>
    <s v="NA"/>
    <s v="NA"/>
    <s v="NA"/>
    <s v="NA"/>
    <s v="NA"/>
    <s v="NA"/>
    <n v="0"/>
    <n v="0"/>
    <n v="0"/>
    <n v="1"/>
    <n v="0"/>
    <n v="0"/>
    <n v="0"/>
    <b v="0"/>
    <b v="0"/>
    <b v="0"/>
    <b v="0"/>
    <b v="0"/>
    <b v="0"/>
    <n v="0"/>
    <s v="NA"/>
    <s v="NA"/>
    <s v="NA"/>
    <s v="NA"/>
    <s v="NA"/>
    <s v="NA"/>
    <s v="NA"/>
    <s v="NA"/>
    <s v="NA"/>
    <s v="NA"/>
    <b v="0"/>
    <s v="N"/>
    <n v="0"/>
    <n v="0"/>
    <n v="0"/>
    <n v="0"/>
    <n v="0"/>
    <n v="0"/>
    <x v="0"/>
    <n v="0"/>
    <s v="N"/>
    <n v="0"/>
    <n v="0"/>
    <n v="0"/>
    <b v="0"/>
    <b v="1"/>
    <s v="Natural Gas"/>
    <b v="0"/>
    <b v="0"/>
    <s v="None"/>
    <n v="0"/>
    <n v="0"/>
    <n v="0"/>
    <n v="0"/>
    <n v="0"/>
    <n v="0"/>
    <n v="0"/>
    <n v="0"/>
    <n v="0"/>
    <n v="0"/>
    <n v="1.2318020000000001"/>
    <n v="408.04160000000002"/>
    <s v="model"/>
    <n v="4420.9369999999999"/>
    <n v="1464461"/>
    <s v="NA"/>
    <s v="NA"/>
    <s v="NA"/>
    <s v="NA"/>
    <s v="NA"/>
    <s v="NA"/>
    <s v="NA"/>
    <s v="NA"/>
    <s v="NA"/>
    <s v="NA"/>
    <s v="NA"/>
    <s v="NA"/>
    <s v="NA"/>
    <s v="NA"/>
    <s v="NA"/>
    <s v="NA"/>
    <s v="NA"/>
    <s v="NA"/>
    <s v="NA"/>
    <s v="NA"/>
    <s v="NA"/>
    <s v="NA"/>
    <s v="NA"/>
    <s v="NA"/>
    <n v="8.9089000000000002E-2"/>
    <n v="9.5379579999999997"/>
    <s v="model"/>
    <n v="319.7407"/>
    <n v="34231.730000000003"/>
    <s v="NA"/>
    <s v="NA"/>
    <s v="NA"/>
    <s v="NA"/>
    <s v="NA"/>
    <s v="NA"/>
    <s v="NA"/>
    <s v="NA"/>
    <s v="NA"/>
    <s v="NA"/>
    <s v="NA"/>
    <s v="NA"/>
    <s v="NA"/>
    <s v="NA"/>
    <s v="NA"/>
    <s v="NA"/>
    <s v="NA"/>
    <s v="NA"/>
    <s v="NA"/>
    <s v="NA"/>
    <s v="NA"/>
    <s v="NA"/>
    <s v="NA"/>
    <s v="NA"/>
  </r>
  <r>
    <x v="631"/>
    <x v="2"/>
    <s v="core"/>
    <x v="4"/>
    <x v="0"/>
    <s v="20,001-100,000"/>
    <s v="rural"/>
    <n v="76"/>
    <n v="50.114919999999998"/>
    <n v="1443661"/>
    <n v="1443661"/>
    <n v="1443661"/>
    <n v="2003"/>
    <n v="2003"/>
    <s v="1981-2003"/>
    <s v="F"/>
    <m/>
    <s v="Club, Lodges"/>
    <m/>
    <s v="Other"/>
    <s v="Public Assembly"/>
    <s v="Other"/>
    <b v="0"/>
    <s v="Guest Room"/>
    <n v="29"/>
    <s v="Kitchen"/>
    <n v="14"/>
    <s v="Sales"/>
    <n v="6"/>
    <n v="51"/>
    <n v="0"/>
    <n v="0"/>
    <n v="28807"/>
    <n v="28807"/>
    <n v="0"/>
    <x v="1"/>
    <n v="100"/>
    <n v="0"/>
    <n v="0"/>
    <n v="100"/>
    <n v="0"/>
    <n v="0"/>
    <n v="0"/>
    <n v="2"/>
    <n v="1"/>
    <n v="139"/>
    <s v="S"/>
    <n v="0"/>
    <n v="6810"/>
    <n v="275"/>
    <s v="6000-8000 HDD"/>
    <n v="100"/>
    <n v="0"/>
    <n v="0"/>
    <s v="No"/>
    <n v="168"/>
    <n v="168"/>
    <n v="168"/>
    <n v="168"/>
    <n v="1"/>
    <n v="1"/>
    <n v="1"/>
    <s v="120-168 Hrs/Wk"/>
    <n v="52"/>
    <b v="1"/>
    <b v="1"/>
    <b v="0"/>
    <b v="0"/>
    <b v="0"/>
    <b v="0"/>
    <b v="0"/>
    <b v="0"/>
    <b v="0"/>
    <s v="NA"/>
    <s v="NA"/>
    <s v="NA"/>
    <s v="NA"/>
    <s v="No"/>
    <s v="NA"/>
    <s v="NA"/>
    <s v="No"/>
    <s v="Yes"/>
    <n v="1"/>
    <n v="50"/>
    <s v="No"/>
    <s v="No"/>
    <s v="NA"/>
    <s v="NA"/>
    <s v="No"/>
    <s v="No"/>
    <s v="NA"/>
    <s v="NA"/>
    <s v="No"/>
    <s v="No"/>
    <s v="NA"/>
    <s v="NA"/>
    <s v="No"/>
    <s v="No"/>
    <s v="NA"/>
    <s v="NA"/>
    <s v="No"/>
    <s v="No"/>
    <s v="NA"/>
    <s v="NA"/>
    <s v="No"/>
    <s v="No"/>
    <s v="NA"/>
    <s v="NA"/>
    <s v="No"/>
    <n v="478"/>
    <n v="478"/>
    <n v="11"/>
    <n v="10516"/>
    <n v="30"/>
    <n v="0"/>
    <n v="0"/>
    <n v="0"/>
    <n v="100"/>
    <n v="0"/>
    <n v="0"/>
    <n v="0"/>
    <n v="0"/>
    <n v="0"/>
    <n v="100"/>
    <n v="0"/>
    <n v="0"/>
    <n v="0"/>
    <n v="3154.8"/>
    <n v="0"/>
    <n v="100"/>
    <n v="0"/>
    <s v="P"/>
    <n v="0"/>
    <s v="Age of Building"/>
    <n v="100"/>
    <n v="0"/>
    <n v="0"/>
    <n v="0"/>
    <n v="0"/>
    <n v="0"/>
    <n v="100"/>
    <n v="0"/>
    <n v="0"/>
    <n v="9700"/>
    <n v="0"/>
    <n v="100"/>
    <n v="0"/>
    <n v="0"/>
    <b v="0"/>
    <n v="0"/>
    <n v="100"/>
    <n v="0"/>
    <n v="0"/>
    <n v="0"/>
    <n v="0.49669999999999997"/>
    <n v="0.49669999999999997"/>
    <s v="NA"/>
    <n v="8.0540000000000004E-3"/>
    <n v="0.13586699999999999"/>
    <n v="14308.43"/>
    <s v="NA"/>
    <n v="232"/>
    <n v="3913.9180000000001"/>
    <n v="10.203469999999999"/>
    <n v="10.67572"/>
    <s v="Y"/>
    <n v="70"/>
    <n v="0"/>
    <n v="0"/>
    <n v="0"/>
    <n v="29.625409999999999"/>
    <n v="11.626709999999999"/>
    <n v="35.948320000000002"/>
    <n v="0"/>
    <n v="0"/>
    <n v="0"/>
    <n v="19.632570000000001"/>
    <n v="19.228059999999999"/>
    <n v="13.2523"/>
    <n v="0"/>
    <n v="0"/>
    <n v="0"/>
    <n v="0"/>
    <n v="0"/>
    <n v="0"/>
    <n v="37.847329999999999"/>
    <n v="59.979880000000001"/>
    <n v="47.102609999999999"/>
    <n v="12.894690000000001"/>
    <n v="9.1653490000000009"/>
    <n v="3.6967690000000002"/>
    <n v="0"/>
    <n v="0"/>
    <n v="0"/>
    <n v="0"/>
    <n v="0"/>
    <n v="0"/>
    <n v="100"/>
    <n v="100"/>
    <n v="100"/>
    <n v="100"/>
    <n v="100"/>
    <n v="100"/>
    <n v="0"/>
    <n v="0"/>
    <n v="0"/>
    <n v="7.0309210000000002"/>
    <n v="3.8440940000000001"/>
    <n v="7.0309210000000002"/>
    <n v="2.0551919999999999"/>
    <n v="3.8440940000000001"/>
    <n v="2.0551919999999999"/>
    <n v="0"/>
    <n v="0"/>
    <n v="0"/>
    <n v="0"/>
    <n v="0"/>
    <n v="0"/>
    <n v="90.913889999999995"/>
    <n v="92.311809999999994"/>
    <n v="90.913889999999995"/>
    <n v="0"/>
    <n v="0"/>
    <n v="0"/>
    <s v="NA"/>
    <s v="NA"/>
    <s v="NA"/>
    <s v="NA"/>
    <s v="NA"/>
    <s v="NA"/>
    <n v="0"/>
    <n v="0"/>
    <n v="0"/>
    <n v="91.407719999999998"/>
    <n v="93.939390000000003"/>
    <n v="91.407719999999998"/>
    <n v="8.5922789999999996"/>
    <n v="6.0606059999999999"/>
    <n v="8.5922789999999996"/>
    <n v="0"/>
    <n v="0"/>
    <n v="0"/>
    <s v="NA"/>
    <s v="NA"/>
    <s v="NA"/>
    <s v="NA"/>
    <s v="NA"/>
    <s v="NA"/>
    <s v="NA"/>
    <s v="NA"/>
    <s v="NA"/>
    <s v="NA"/>
    <s v="NA"/>
    <s v="NA"/>
    <n v="8.8835929999999994"/>
    <n v="3.5062419999999999"/>
    <n v="11.056010000000001"/>
    <n v="29.625409999999999"/>
    <n v="11.626709999999999"/>
    <n v="35.948320000000002"/>
    <n v="24.857800000000001"/>
    <n v="42.579340000000002"/>
    <n v="18.902090000000001"/>
    <n v="0.265011"/>
    <n v="0.352325"/>
    <n v="7.5976000000000002E-2"/>
    <n v="36.368189999999998"/>
    <n v="41.935380000000002"/>
    <n v="34.017609999999998"/>
    <n v="0"/>
    <n v="0"/>
    <n v="0"/>
    <n v="0"/>
    <n v="0"/>
    <n v="0"/>
    <n v="100"/>
    <n v="100"/>
    <n v="100"/>
    <n v="0"/>
    <n v="0"/>
    <n v="0"/>
    <n v="0"/>
    <n v="0"/>
    <n v="0"/>
    <b v="0"/>
    <n v="0"/>
    <b v="0"/>
    <n v="0"/>
    <b v="0"/>
    <n v="0"/>
    <b v="1"/>
    <n v="5.3629790000000002"/>
    <b v="1"/>
    <n v="93.932140000000004"/>
    <b v="0"/>
    <n v="0"/>
    <b v="1"/>
    <n v="0.70487599999999995"/>
    <b v="0"/>
    <n v="0"/>
    <n v="6.9495570000000004"/>
    <n v="40.476190000000003"/>
    <n v="7.6124090000000004"/>
    <n v="84.363500000000002"/>
    <n v="19.047619999999998"/>
    <n v="82.872079999999997"/>
    <n v="0"/>
    <n v="0"/>
    <n v="0"/>
    <n v="8.686947"/>
    <n v="40.476190000000003"/>
    <n v="9.5155119999999993"/>
    <n v="0"/>
    <n v="0"/>
    <n v="0"/>
    <n v="0"/>
    <n v="0"/>
    <n v="0"/>
    <n v="0"/>
    <n v="0"/>
    <n v="0"/>
    <n v="0"/>
    <n v="0"/>
    <n v="0"/>
    <n v="0"/>
    <n v="0"/>
    <n v="0"/>
    <n v="84.363500000000002"/>
    <n v="19.047619999999998"/>
    <n v="82.872079999999997"/>
    <n v="15.6365"/>
    <n v="80.952380000000005"/>
    <n v="17.12792"/>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100"/>
    <n v="0"/>
    <s v="Heat Pump"/>
    <s v="Electricity"/>
    <s v="Natural Gas"/>
    <s v="10-19 Years"/>
    <s v="None"/>
    <s v="NA"/>
    <s v="NA"/>
    <s v="NA"/>
    <n v="2"/>
    <s v="Natural Gas"/>
    <n v="1250"/>
    <n v="8"/>
    <n v="8"/>
    <s v="C"/>
    <s v="N"/>
    <s v="N"/>
    <s v="DX - Water"/>
    <s v="10-19 Years"/>
    <s v="None"/>
    <s v="NA"/>
    <n v="1"/>
    <n v="0"/>
    <n v="0"/>
    <n v="0"/>
    <s v="None"/>
    <s v="NA"/>
    <s v="NA"/>
    <b v="1"/>
    <b v="0"/>
    <b v="0"/>
    <b v="0"/>
    <b v="0"/>
    <b v="0"/>
    <b v="0"/>
    <b v="0"/>
    <b v="0"/>
    <b v="0"/>
    <b v="0"/>
    <n v="1250"/>
    <n v="8"/>
    <n v="8"/>
    <n v="0"/>
    <n v="0"/>
    <n v="100"/>
    <n v="0"/>
    <n v="0"/>
    <n v="0"/>
    <n v="100"/>
    <n v="0"/>
    <s v="NA"/>
    <s v="NA"/>
    <s v="NA"/>
    <s v="NA"/>
    <s v="NA"/>
    <s v="NA"/>
    <s v="NA"/>
    <s v="NA"/>
    <s v="NA"/>
    <b v="1"/>
    <n v="6.5"/>
    <n v="100"/>
    <s v="T12"/>
    <b v="1"/>
    <n v="269"/>
    <s v="T12"/>
    <b v="0"/>
    <n v="0"/>
    <s v="NA"/>
    <s v="NA"/>
    <n v="1"/>
    <n v="1"/>
    <n v="1"/>
    <n v="2"/>
    <n v="0"/>
    <n v="0"/>
    <n v="0"/>
    <b v="0"/>
    <b v="0"/>
    <b v="0"/>
    <b v="1"/>
    <b v="0"/>
    <b v="0"/>
    <n v="1958"/>
    <s v="E"/>
    <s v="E"/>
    <s v="E"/>
    <s v="G"/>
    <s v="G"/>
    <s v="N"/>
    <s v="G"/>
    <s v="NA"/>
    <s v="NA"/>
    <s v="NA"/>
    <s v="NA"/>
    <s v="NA"/>
    <s v="NA"/>
    <s v="NA"/>
    <s v="NA"/>
    <n v="18"/>
    <n v="0"/>
    <n v="0"/>
    <x v="1"/>
    <s v="NA"/>
    <s v="NA"/>
    <n v="0"/>
    <n v="0"/>
    <n v="0"/>
    <s v="NA"/>
    <s v="NA"/>
    <s v="NA"/>
    <s v="NA"/>
    <s v="NA"/>
    <s v="NA"/>
    <n v="0"/>
    <n v="0"/>
    <n v="0"/>
    <n v="0"/>
    <n v="0"/>
    <n v="20"/>
    <n v="0"/>
    <n v="0"/>
    <n v="0"/>
    <n v="0"/>
    <n v="23.04532"/>
    <n v="22.066179999999999"/>
    <s v="actual"/>
    <n v="663866.5"/>
    <n v="635660.4"/>
    <n v="58320.26"/>
    <n v="51235.6"/>
    <n v="52466.9"/>
    <n v="43483.45"/>
    <n v="44673.1"/>
    <n v="53848.9"/>
    <n v="61814.55"/>
    <n v="62840"/>
    <n v="58430.34"/>
    <n v="57443.41"/>
    <n v="59819.15"/>
    <n v="59490.85"/>
    <n v="60259.88"/>
    <n v="52779.8"/>
    <n v="55535.39"/>
    <n v="51094.46"/>
    <n v="49672.46"/>
    <n v="47131.3"/>
    <n v="52036.73"/>
    <n v="52022.75"/>
    <n v="47720.75"/>
    <n v="52138.79"/>
    <n v="55092.11"/>
    <n v="60176.01"/>
    <n v="1.122323"/>
    <n v="1.1914990000000001"/>
    <s v="actual"/>
    <n v="32330.77"/>
    <n v="34323.5"/>
    <n v="4180.7389999999996"/>
    <n v="3454.4279999999999"/>
    <n v="2962.855"/>
    <n v="2221.1260000000002"/>
    <n v="1560.624"/>
    <n v="1802.16"/>
    <n v="1718.729"/>
    <n v="1762.9090000000001"/>
    <n v="2307.5050000000001"/>
    <n v="2966.0059999999999"/>
    <n v="4055.8719999999998"/>
    <n v="3337.8220000000001"/>
    <n v="4045.66"/>
    <n v="3411.1190000000001"/>
    <n v="3349.1559999999999"/>
    <n v="2850.5239999999999"/>
    <n v="2467.1930000000002"/>
    <n v="2028.32"/>
    <n v="1855.1759999999999"/>
    <n v="1853.115"/>
    <n v="2141.6559999999999"/>
    <n v="2848.415"/>
    <n v="3439.873"/>
    <n v="4033.2959999999998"/>
  </r>
  <r>
    <x v="632"/>
    <x v="2"/>
    <s v="core"/>
    <x v="5"/>
    <x v="0"/>
    <s v="All Sizes"/>
    <s v="rural"/>
    <n v="35"/>
    <n v="340.72059999999999"/>
    <n v="1499171"/>
    <n v="1499171"/>
    <n v="1499171"/>
    <n v="2000"/>
    <n v="2000"/>
    <s v="1981-2003"/>
    <s v="F"/>
    <m/>
    <s v="Sit Down Restaurant"/>
    <m/>
    <s v="Restaurant"/>
    <s v="Food Service"/>
    <s v="Restaurant"/>
    <b v="0"/>
    <s v="Dining"/>
    <n v="64"/>
    <s v="Kitchen"/>
    <n v="23"/>
    <s v="Office"/>
    <n v="2"/>
    <n v="9"/>
    <n v="0"/>
    <n v="0"/>
    <n v="4400"/>
    <n v="4400"/>
    <n v="0"/>
    <x v="4"/>
    <n v="100"/>
    <n v="0"/>
    <n v="0"/>
    <n v="100"/>
    <n v="0"/>
    <n v="0"/>
    <n v="0"/>
    <n v="1"/>
    <n v="0"/>
    <n v="50"/>
    <s v="S"/>
    <n v="0"/>
    <n v="5553"/>
    <n v="779"/>
    <s v="&lt; 6000 HDD"/>
    <n v="0"/>
    <n v="100"/>
    <n v="1"/>
    <s v="No"/>
    <n v="168"/>
    <n v="168"/>
    <n v="168"/>
    <n v="168"/>
    <n v="1"/>
    <n v="1"/>
    <n v="1"/>
    <s v="120-168 Hrs/Wk"/>
    <n v="52"/>
    <b v="1"/>
    <b v="1"/>
    <b v="0"/>
    <b v="0"/>
    <b v="0"/>
    <b v="0"/>
    <b v="0"/>
    <b v="0"/>
    <b v="0"/>
    <s v="NA"/>
    <s v="NA"/>
    <s v="NA"/>
    <s v="NA"/>
    <s v="No"/>
    <s v="NA"/>
    <s v="NA"/>
    <s v="No"/>
    <s v="Yes"/>
    <n v="5"/>
    <n v="100"/>
    <s v="No"/>
    <s v="No"/>
    <s v="NA"/>
    <s v="NA"/>
    <s v="No"/>
    <s v="No"/>
    <s v="NA"/>
    <s v="NA"/>
    <s v="No"/>
    <s v="No"/>
    <s v="NA"/>
    <s v="NA"/>
    <s v="No"/>
    <s v="No"/>
    <s v="NA"/>
    <s v="NA"/>
    <s v="No"/>
    <s v="No"/>
    <s v="NA"/>
    <s v="NA"/>
    <s v="No"/>
    <s v="No"/>
    <s v="NA"/>
    <s v="NA"/>
    <s v="No"/>
    <n v="260"/>
    <n v="0"/>
    <n v="9"/>
    <n v="2340"/>
    <n v="25"/>
    <n v="100"/>
    <n v="0"/>
    <n v="0"/>
    <n v="0"/>
    <n v="0"/>
    <n v="0"/>
    <n v="0"/>
    <n v="0"/>
    <n v="0"/>
    <n v="0"/>
    <n v="0"/>
    <n v="100"/>
    <n v="0"/>
    <n v="585"/>
    <n v="0"/>
    <n v="100"/>
    <n v="0"/>
    <s v="P"/>
    <n v="0"/>
    <s v="10-20 years"/>
    <n v="100"/>
    <n v="0"/>
    <n v="0"/>
    <n v="0"/>
    <n v="100"/>
    <n v="0"/>
    <n v="0"/>
    <n v="0"/>
    <n v="0"/>
    <n v="4400"/>
    <n v="100"/>
    <n v="0"/>
    <n v="0"/>
    <n v="0"/>
    <b v="0"/>
    <n v="0"/>
    <n v="100"/>
    <n v="0"/>
    <n v="0"/>
    <n v="0"/>
    <n v="0.94468700000000005"/>
    <n v="0.94468700000000005"/>
    <s v="NA"/>
    <n v="4.5455000000000002E-2"/>
    <n v="0.242289"/>
    <n v="4156.6229999999996"/>
    <s v="NA"/>
    <n v="200"/>
    <n v="1066.0709999999999"/>
    <n v="9"/>
    <n v="9"/>
    <s v="Y"/>
    <n v="5"/>
    <n v="0"/>
    <n v="0"/>
    <n v="0"/>
    <n v="0"/>
    <n v="0"/>
    <n v="0"/>
    <n v="66.254739999999998"/>
    <n v="29.565370000000001"/>
    <n v="77.922160000000005"/>
    <n v="33.745260000000002"/>
    <n v="70.434629999999999"/>
    <n v="22.077839999999998"/>
    <n v="0"/>
    <n v="0"/>
    <n v="0"/>
    <n v="0"/>
    <n v="0"/>
    <n v="0"/>
    <n v="0"/>
    <n v="0"/>
    <n v="0"/>
    <n v="0"/>
    <n v="0"/>
    <n v="0"/>
    <n v="0"/>
    <n v="0"/>
    <n v="0"/>
    <s v="NA"/>
    <s v="NA"/>
    <s v="NA"/>
    <s v="NA"/>
    <s v="NA"/>
    <s v="NA"/>
    <n v="100"/>
    <n v="100"/>
    <n v="100"/>
    <n v="0"/>
    <n v="0"/>
    <n v="0"/>
    <s v="NA"/>
    <s v="NA"/>
    <s v="NA"/>
    <s v="NA"/>
    <s v="NA"/>
    <s v="NA"/>
    <s v="NA"/>
    <s v="NA"/>
    <s v="NA"/>
    <s v="NA"/>
    <s v="NA"/>
    <s v="NA"/>
    <s v="NA"/>
    <s v="NA"/>
    <s v="NA"/>
    <s v="NA"/>
    <s v="NA"/>
    <s v="NA"/>
    <s v="NA"/>
    <s v="NA"/>
    <s v="NA"/>
    <s v="NA"/>
    <s v="NA"/>
    <s v="NA"/>
    <s v="NA"/>
    <s v="NA"/>
    <s v="NA"/>
    <s v="NA"/>
    <s v="NA"/>
    <s v="NA"/>
    <s v="NA"/>
    <s v="NA"/>
    <s v="NA"/>
    <s v="NA"/>
    <s v="NA"/>
    <s v="NA"/>
    <n v="0"/>
    <n v="0"/>
    <n v="0"/>
    <n v="30.658249999999999"/>
    <n v="52.860799999999998"/>
    <n v="30.658249999999999"/>
    <n v="0"/>
    <n v="0"/>
    <n v="0"/>
    <n v="69.341750000000005"/>
    <n v="47.139200000000002"/>
    <n v="69.341750000000005"/>
    <n v="0"/>
    <n v="0"/>
    <n v="0"/>
    <n v="66.254739999999998"/>
    <n v="29.565370000000001"/>
    <n v="77.922160000000005"/>
    <n v="3.6293190000000002"/>
    <n v="11.541930000000001"/>
    <n v="2.3744830000000001"/>
    <n v="7.5005940000000004"/>
    <n v="11.541930000000001"/>
    <n v="4.9072649999999998"/>
    <n v="22.615349999999999"/>
    <n v="47.350769999999997"/>
    <n v="14.796099999999999"/>
    <s v="NA"/>
    <s v="NA"/>
    <s v="NA"/>
    <s v="NA"/>
    <s v="NA"/>
    <s v="NA"/>
    <s v="NA"/>
    <s v="NA"/>
    <s v="NA"/>
    <s v="NA"/>
    <s v="NA"/>
    <s v="NA"/>
    <s v="NA"/>
    <s v="NA"/>
    <s v="NA"/>
    <b v="0"/>
    <n v="0"/>
    <b v="0"/>
    <n v="0"/>
    <b v="0"/>
    <n v="0"/>
    <b v="1"/>
    <n v="1.1613819999999999"/>
    <b v="1"/>
    <n v="98.838620000000006"/>
    <b v="0"/>
    <n v="0"/>
    <b v="0"/>
    <n v="0"/>
    <b v="0"/>
    <n v="0"/>
    <n v="86.432159999999996"/>
    <n v="28.571429999999999"/>
    <n v="91.329170000000005"/>
    <n v="0"/>
    <n v="0"/>
    <n v="0"/>
    <n v="0"/>
    <n v="0"/>
    <n v="0"/>
    <n v="13.56784"/>
    <n v="71.428569999999993"/>
    <n v="8.6708280000000002"/>
    <n v="0"/>
    <n v="0"/>
    <n v="0"/>
    <n v="0"/>
    <n v="0"/>
    <n v="0"/>
    <n v="0"/>
    <n v="0"/>
    <n v="0"/>
    <n v="13.56784"/>
    <n v="64.285709999999995"/>
    <n v="8.6708280000000002"/>
    <n v="0"/>
    <n v="0"/>
    <n v="0"/>
    <n v="86.432159999999996"/>
    <n v="35.714289999999998"/>
    <n v="91.329170000000005"/>
    <n v="0"/>
    <n v="0"/>
    <n v="0"/>
    <n v="0"/>
    <n v="0"/>
    <n v="0"/>
    <n v="0"/>
    <n v="0"/>
    <n v="0"/>
    <b v="1"/>
    <n v="86.432159999999996"/>
    <b v="0"/>
    <n v="0"/>
    <b v="1"/>
    <n v="0"/>
    <b v="0"/>
    <n v="0"/>
    <b v="1"/>
    <n v="13.56784"/>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2561979999999995"/>
    <n v="90.743799999999993"/>
    <s v="Furnace"/>
    <s v="Natural Gas"/>
    <s v="None"/>
    <s v="NA"/>
    <s v="Furnace"/>
    <s v="Natural Gas"/>
    <s v="None"/>
    <s v="5-9 Years"/>
    <s v="NA"/>
    <s v="NA"/>
    <s v="NA"/>
    <s v="NA"/>
    <s v="NA"/>
    <s v="NA"/>
    <s v="NA"/>
    <s v="NA"/>
    <s v="DX - Air"/>
    <s v="NA"/>
    <s v="DX - Air"/>
    <s v="5-9 Years"/>
    <s v="NA"/>
    <s v="NA"/>
    <s v="NA"/>
    <s v="NA"/>
    <s v="NA"/>
    <s v="NA"/>
    <s v="NA"/>
    <b v="0"/>
    <b v="0"/>
    <b v="0"/>
    <b v="0"/>
    <b v="0"/>
    <b v="1"/>
    <b v="0"/>
    <b v="1"/>
    <b v="0"/>
    <b v="0"/>
    <b v="0"/>
    <n v="199"/>
    <n v="1"/>
    <n v="1"/>
    <n v="100"/>
    <n v="0"/>
    <n v="0"/>
    <n v="0"/>
    <n v="0"/>
    <n v="0"/>
    <n v="100"/>
    <n v="0"/>
    <s v="NA"/>
    <s v="NA"/>
    <s v="NA"/>
    <s v="NA"/>
    <s v="NA"/>
    <s v="NA"/>
    <s v="NA"/>
    <s v="NA"/>
    <s v="NA"/>
    <b v="1"/>
    <n v="6"/>
    <n v="100"/>
    <s v="T8"/>
    <b v="1"/>
    <n v="217"/>
    <s v="CFL"/>
    <b v="0"/>
    <n v="0"/>
    <s v="NA"/>
    <s v="NA"/>
    <n v="0"/>
    <n v="0"/>
    <n v="0"/>
    <n v="2"/>
    <n v="2"/>
    <n v="0"/>
    <n v="0"/>
    <b v="0"/>
    <b v="0"/>
    <b v="0"/>
    <b v="1"/>
    <b v="0"/>
    <b v="0"/>
    <n v="1000"/>
    <s v="N"/>
    <s v="E"/>
    <s v="G"/>
    <s v="G"/>
    <s v="G"/>
    <s v="N"/>
    <s v="E"/>
    <n v="0"/>
    <n v="0"/>
    <n v="0"/>
    <s v="NA"/>
    <s v="NA"/>
    <s v="NA"/>
    <s v="NA"/>
    <s v="NA"/>
    <n v="0"/>
    <n v="0"/>
    <n v="0"/>
    <x v="1"/>
    <s v="NA"/>
    <s v="NA"/>
    <n v="0"/>
    <n v="0"/>
    <n v="0"/>
    <s v="NA"/>
    <s v="NA"/>
    <s v="NA"/>
    <s v="NA"/>
    <s v="NA"/>
    <s v="NA"/>
    <n v="4"/>
    <n v="1"/>
    <n v="0"/>
    <n v="0"/>
    <n v="1"/>
    <n v="0"/>
    <n v="0"/>
    <n v="0"/>
    <n v="0"/>
    <n v="0"/>
    <n v="62.213369999999998"/>
    <n v="61.095089999999999"/>
    <s v="actual"/>
    <n v="273738.8"/>
    <n v="268818.40000000002"/>
    <n v="22768.48"/>
    <n v="18692.41"/>
    <n v="20564.36"/>
    <n v="20503.23"/>
    <n v="22943.45"/>
    <n v="23740.19"/>
    <n v="27956.36"/>
    <n v="26155"/>
    <n v="22725"/>
    <n v="21298.82"/>
    <n v="21882.35"/>
    <n v="24509.15"/>
    <n v="22723.16"/>
    <n v="20213.919999999998"/>
    <n v="21932.639999999999"/>
    <n v="20899.48"/>
    <n v="21807.27"/>
    <n v="22551.62"/>
    <n v="25818.86"/>
    <n v="25231.1"/>
    <n v="21800.93"/>
    <n v="21597.74"/>
    <n v="21525.52"/>
    <n v="22716.18"/>
    <n v="2.1567850000000002"/>
    <n v="0.17673900000000001"/>
    <s v="model"/>
    <n v="9489.8520000000008"/>
    <n v="777.65070000000003"/>
    <s v="NA"/>
    <s v="NA"/>
    <s v="NA"/>
    <s v="NA"/>
    <s v="NA"/>
    <s v="NA"/>
    <s v="NA"/>
    <s v="NA"/>
    <s v="NA"/>
    <s v="NA"/>
    <s v="NA"/>
    <s v="NA"/>
    <s v="NA"/>
    <s v="NA"/>
    <s v="NA"/>
    <s v="NA"/>
    <s v="NA"/>
    <s v="NA"/>
    <s v="NA"/>
    <s v="NA"/>
    <s v="NA"/>
    <s v="NA"/>
    <s v="NA"/>
    <s v="NA"/>
  </r>
  <r>
    <x v="633"/>
    <x v="2"/>
    <s v="core"/>
    <x v="8"/>
    <x v="0"/>
    <s v="100,001+"/>
    <s v="urban"/>
    <n v="3"/>
    <n v="21.175190000000001"/>
    <n v="4117834"/>
    <n v="4117834"/>
    <n v="3829585"/>
    <n v="1975"/>
    <n v="1975"/>
    <s v="Pre-1980"/>
    <s v="F"/>
    <m/>
    <s v="Dept. Store W/ Grocery"/>
    <m/>
    <s v="Grocery"/>
    <s v="Mercantile - Retail"/>
    <s v="High End"/>
    <b v="0"/>
    <s v="Sales"/>
    <n v="70"/>
    <s v="Storage - Low Bay"/>
    <n v="7"/>
    <s v="Dining"/>
    <n v="2"/>
    <n v="21"/>
    <n v="0"/>
    <n v="0"/>
    <n v="194465"/>
    <n v="194465"/>
    <n v="0"/>
    <x v="3"/>
    <n v="100"/>
    <n v="7"/>
    <n v="7"/>
    <n v="93"/>
    <n v="0"/>
    <n v="0"/>
    <n v="0"/>
    <n v="1"/>
    <n v="0"/>
    <n v="400"/>
    <s v="S"/>
    <n v="0"/>
    <n v="4624"/>
    <n v="219"/>
    <s v="&lt; 6000 HDD"/>
    <n v="95"/>
    <n v="5"/>
    <n v="1"/>
    <s v="Yes"/>
    <n v="112"/>
    <n v="168"/>
    <n v="168"/>
    <n v="140"/>
    <n v="1"/>
    <n v="1"/>
    <n v="0"/>
    <s v="80-119 Hrs/Wk"/>
    <n v="52"/>
    <b v="1"/>
    <b v="1"/>
    <b v="1"/>
    <b v="0"/>
    <b v="0"/>
    <b v="0"/>
    <b v="0"/>
    <b v="0"/>
    <b v="0"/>
    <b v="1"/>
    <b v="0"/>
    <b v="0"/>
    <n v="150"/>
    <s v="Yes"/>
    <n v="2"/>
    <n v="100"/>
    <s v="Yes"/>
    <s v="Yes"/>
    <n v="2"/>
    <n v="100"/>
    <s v="Yes"/>
    <s v="No"/>
    <s v="NA"/>
    <s v="NA"/>
    <s v="No"/>
    <s v="No"/>
    <s v="NA"/>
    <s v="NA"/>
    <s v="Yes"/>
    <s v="No"/>
    <s v="NA"/>
    <s v="NA"/>
    <s v="Yes"/>
    <s v="No"/>
    <s v="NA"/>
    <s v="NA"/>
    <s v="Yes"/>
    <s v="No"/>
    <s v="NA"/>
    <s v="NA"/>
    <s v="No"/>
    <s v="No"/>
    <s v="NA"/>
    <s v="NA"/>
    <s v="No"/>
    <n v="1800"/>
    <n v="0"/>
    <n v="15"/>
    <n v="27000"/>
    <n v="15.879849999999999"/>
    <n v="0"/>
    <n v="100"/>
    <n v="0"/>
    <n v="0"/>
    <n v="0"/>
    <n v="0"/>
    <n v="0"/>
    <n v="0"/>
    <n v="100"/>
    <n v="0"/>
    <n v="0"/>
    <n v="0"/>
    <n v="0"/>
    <n v="4287.5609999999997"/>
    <n v="50"/>
    <n v="50"/>
    <n v="0"/>
    <s v="P"/>
    <n v="0"/>
    <s v="Age of Building"/>
    <n v="100"/>
    <n v="0"/>
    <n v="0"/>
    <n v="0"/>
    <n v="100"/>
    <n v="0"/>
    <n v="0"/>
    <n v="0"/>
    <n v="0"/>
    <n v="100000"/>
    <n v="100"/>
    <n v="0"/>
    <n v="0"/>
    <n v="0"/>
    <b v="0"/>
    <n v="0"/>
    <n v="100"/>
    <n v="0"/>
    <n v="0"/>
    <n v="0"/>
    <n v="1.4210430000000001"/>
    <n v="1.4210430000000001"/>
    <s v="NA"/>
    <n v="5.2025000000000002E-2"/>
    <n v="7.6208999999999999E-2"/>
    <n v="276343.09999999998"/>
    <s v="NA"/>
    <n v="10117"/>
    <n v="14820"/>
    <n v="12.973649999999999"/>
    <n v="13.14101"/>
    <s v="Y"/>
    <n v="10"/>
    <n v="0"/>
    <n v="0"/>
    <n v="0"/>
    <n v="97.622100000000003"/>
    <n v="96.017259999999993"/>
    <n v="99.005049999999997"/>
    <n v="0"/>
    <n v="0"/>
    <n v="0"/>
    <n v="0.43453599999999998"/>
    <n v="1.1616329999999999"/>
    <n v="0.24515200000000001"/>
    <n v="0"/>
    <n v="0"/>
    <n v="0"/>
    <n v="0"/>
    <n v="0"/>
    <n v="0"/>
    <n v="0.35493200000000003"/>
    <n v="0.89611700000000005"/>
    <n v="0.36919000000000002"/>
    <n v="1.58843"/>
    <n v="1.924992"/>
    <n v="0.38060500000000003"/>
    <n v="0"/>
    <n v="0"/>
    <n v="0"/>
    <n v="0"/>
    <n v="0"/>
    <n v="0"/>
    <n v="100"/>
    <n v="100"/>
    <n v="100"/>
    <n v="0"/>
    <n v="0"/>
    <n v="0"/>
    <n v="100"/>
    <n v="100"/>
    <n v="100"/>
    <n v="0"/>
    <n v="0"/>
    <n v="0"/>
    <n v="0"/>
    <n v="0"/>
    <n v="0"/>
    <n v="0"/>
    <n v="0"/>
    <n v="0"/>
    <n v="100"/>
    <n v="100"/>
    <n v="100"/>
    <n v="0"/>
    <n v="0"/>
    <n v="0"/>
    <n v="0"/>
    <n v="0"/>
    <n v="0"/>
    <s v="NA"/>
    <s v="NA"/>
    <s v="NA"/>
    <s v="NA"/>
    <s v="NA"/>
    <s v="NA"/>
    <n v="0"/>
    <n v="0"/>
    <n v="0"/>
    <n v="5.6134829999999996"/>
    <n v="8.3422680000000007"/>
    <n v="5.6134829999999996"/>
    <n v="85.050979999999996"/>
    <n v="84.112409999999997"/>
    <n v="85.050979999999996"/>
    <n v="9.3355340000000009"/>
    <n v="7.5453200000000002"/>
    <n v="9.3355340000000009"/>
    <s v="NA"/>
    <s v="NA"/>
    <s v="NA"/>
    <s v="NA"/>
    <s v="NA"/>
    <s v="NA"/>
    <s v="NA"/>
    <s v="NA"/>
    <s v="NA"/>
    <s v="NA"/>
    <s v="NA"/>
    <s v="NA"/>
    <n v="0.75130600000000003"/>
    <n v="0.45830300000000002"/>
    <n v="0.76194899999999999"/>
    <n v="96.870800000000003"/>
    <n v="95.558959999999999"/>
    <n v="98.243099999999998"/>
    <n v="0.43453599999999998"/>
    <n v="1.1616329999999999"/>
    <n v="0.24515200000000001"/>
    <n v="1.58843"/>
    <n v="1.924992"/>
    <n v="0.38060500000000003"/>
    <n v="0.35493200000000003"/>
    <n v="0.89611700000000005"/>
    <n v="0.36919000000000002"/>
    <n v="0"/>
    <n v="0"/>
    <n v="0"/>
    <n v="100"/>
    <n v="100"/>
    <n v="100"/>
    <n v="0"/>
    <n v="0"/>
    <n v="0"/>
    <n v="0"/>
    <n v="0"/>
    <n v="0"/>
    <n v="0"/>
    <n v="0"/>
    <n v="0"/>
    <b v="0"/>
    <n v="0"/>
    <b v="1"/>
    <n v="100"/>
    <b v="0"/>
    <n v="0"/>
    <b v="0"/>
    <n v="0"/>
    <b v="0"/>
    <n v="0"/>
    <b v="0"/>
    <n v="0"/>
    <b v="0"/>
    <n v="0"/>
    <b v="0"/>
    <n v="0"/>
    <n v="8.8798919999999999"/>
    <n v="8.9743589999999998"/>
    <n v="9.2227270000000008"/>
    <n v="81.713899999999995"/>
    <n v="38.461539999999999"/>
    <n v="84.868709999999993"/>
    <n v="0"/>
    <n v="0"/>
    <n v="0"/>
    <n v="9.4062079999999995"/>
    <n v="52.564100000000003"/>
    <n v="5.9085640000000001"/>
    <n v="0"/>
    <n v="0"/>
    <n v="0"/>
    <n v="0"/>
    <n v="0"/>
    <n v="0"/>
    <n v="0"/>
    <n v="0"/>
    <n v="0"/>
    <n v="9.4062079999999995"/>
    <n v="52.564100000000003"/>
    <n v="5.9085640000000001"/>
    <n v="0"/>
    <n v="0"/>
    <n v="0"/>
    <n v="90.593789999999998"/>
    <n v="47.435899999999997"/>
    <n v="94.09144000000000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Discharge Damper"/>
    <s v="A"/>
    <s v="NA"/>
    <s v="NA"/>
    <s v="NA"/>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0"/>
    <b v="0"/>
    <b v="0"/>
    <b v="0"/>
    <n v="1467.0889999999999"/>
    <n v="7"/>
    <n v="7"/>
    <n v="40.897320000000001"/>
    <n v="0"/>
    <n v="0"/>
    <n v="0"/>
    <n v="59.102679999999999"/>
    <n v="0"/>
    <n v="40.897320000000001"/>
    <n v="59.102679999999999"/>
    <n v="51.515149999999998"/>
    <n v="48.484850000000002"/>
    <n v="0"/>
    <s v="Non-VSD"/>
    <s v="No"/>
    <s v="Domestic Water Heating"/>
    <s v="Air-cooled"/>
    <s v="No"/>
    <s v="Electronically Commutated"/>
    <b v="1"/>
    <n v="1089"/>
    <n v="47.015610000000002"/>
    <s v="LED"/>
    <b v="1"/>
    <n v="4250"/>
    <s v="LED"/>
    <b v="0"/>
    <n v="0"/>
    <s v="NA"/>
    <s v="NA"/>
    <n v="2"/>
    <n v="2"/>
    <n v="6"/>
    <n v="0"/>
    <n v="0"/>
    <n v="4"/>
    <n v="0"/>
    <b v="0"/>
    <b v="0"/>
    <b v="0"/>
    <b v="0"/>
    <b v="1"/>
    <b v="0"/>
    <n v="1950"/>
    <s v="E"/>
    <s v="E"/>
    <s v="E"/>
    <s v="E"/>
    <s v="G"/>
    <s v="N"/>
    <s v="N"/>
    <n v="1"/>
    <n v="1"/>
    <n v="1"/>
    <s v="NA"/>
    <s v="NA"/>
    <s v="NA"/>
    <s v="NA"/>
    <s v="NA"/>
    <n v="0"/>
    <n v="0"/>
    <n v="0"/>
    <x v="1"/>
    <s v="NA"/>
    <s v="NA"/>
    <n v="0"/>
    <n v="0"/>
    <n v="0"/>
    <s v="NA"/>
    <s v="NA"/>
    <s v="NA"/>
    <s v="NA"/>
    <s v="NA"/>
    <s v="NA"/>
    <n v="30"/>
    <n v="0"/>
    <n v="0"/>
    <n v="0"/>
    <n v="0"/>
    <n v="30"/>
    <n v="0"/>
    <n v="2"/>
    <n v="1"/>
    <n v="0"/>
    <n v="17.274819999999998"/>
    <n v="17.075330000000001"/>
    <s v="actual"/>
    <n v="3359348"/>
    <n v="3320555"/>
    <n v="278634.40000000002"/>
    <n v="250277.9"/>
    <n v="275382.59999999998"/>
    <n v="268609.09999999998"/>
    <n v="281697.3"/>
    <n v="284469.40000000002"/>
    <n v="307327"/>
    <n v="310154.2"/>
    <n v="280710.90000000002"/>
    <n v="273868.40000000002"/>
    <n v="269084.90000000002"/>
    <n v="279131.8"/>
    <n v="277757.09999999998"/>
    <n v="250666.9"/>
    <n v="277236.5"/>
    <n v="267928.5"/>
    <n v="277231.59999999998"/>
    <n v="272470.8"/>
    <n v="298643.90000000002"/>
    <n v="300608.40000000002"/>
    <n v="275053.5"/>
    <n v="276726.90000000002"/>
    <n v="268443.59999999998"/>
    <n v="277787.09999999998"/>
    <n v="0.202433"/>
    <n v="0.20527599999999999"/>
    <s v="actual"/>
    <n v="39366.19"/>
    <n v="39918.910000000003"/>
    <n v="3832.982"/>
    <n v="3415.7330000000002"/>
    <n v="3806.2979999999998"/>
    <n v="3472.6559999999999"/>
    <n v="3218.0189999999998"/>
    <n v="2867.7150000000001"/>
    <n v="2678.6239999999998"/>
    <n v="2680.1709999999998"/>
    <n v="2826.7510000000002"/>
    <n v="3314.5189999999998"/>
    <n v="3505.6880000000001"/>
    <n v="3747.0340000000001"/>
    <n v="3950.9989999999998"/>
    <n v="3448.1390000000001"/>
    <n v="3652.9569999999999"/>
    <n v="3326.174"/>
    <n v="3166.1039999999998"/>
    <n v="2861.1660000000002"/>
    <n v="2839.9749999999999"/>
    <n v="2835.2930000000001"/>
    <n v="2887.694"/>
    <n v="3361.1570000000002"/>
    <n v="3621.0940000000001"/>
    <n v="3968.163"/>
  </r>
  <r>
    <x v="634"/>
    <x v="3"/>
    <s v="core"/>
    <x v="1"/>
    <x v="0"/>
    <s v="&lt;50,001"/>
    <s v="rural"/>
    <n v="63"/>
    <n v="87.243549999999999"/>
    <n v="636877.9"/>
    <n v="636877.9"/>
    <n v="636877.9"/>
    <n v="2003"/>
    <n v="2003"/>
    <s v="1981-2003"/>
    <s v="F"/>
    <m/>
    <s v="Pre-school"/>
    <m/>
    <s v="School"/>
    <s v="Education"/>
    <s v="K-12"/>
    <b v="0"/>
    <s v="Classroom"/>
    <n v="83"/>
    <s v="NA"/>
    <n v="0"/>
    <s v="NA"/>
    <n v="0"/>
    <n v="17"/>
    <n v="0"/>
    <n v="0"/>
    <n v="7300"/>
    <n v="7300"/>
    <n v="0"/>
    <x v="0"/>
    <n v="100"/>
    <n v="0"/>
    <n v="100"/>
    <n v="100"/>
    <n v="100"/>
    <n v="0"/>
    <n v="0"/>
    <n v="1"/>
    <n v="0"/>
    <n v="15"/>
    <s v="S"/>
    <n v="0"/>
    <n v="8960"/>
    <n v="151"/>
    <s v="8000+ HDD"/>
    <n v="100"/>
    <n v="0"/>
    <n v="0"/>
    <s v="No"/>
    <n v="50"/>
    <n v="60"/>
    <n v="81.923079999999999"/>
    <n v="60"/>
    <n v="0"/>
    <n v="0"/>
    <n v="0"/>
    <s v="50-59 Hrs/Wk"/>
    <n v="52"/>
    <b v="1"/>
    <b v="1"/>
    <b v="0"/>
    <b v="0"/>
    <b v="0"/>
    <b v="0"/>
    <b v="0"/>
    <b v="0"/>
    <b v="0"/>
    <s v="NA"/>
    <s v="NA"/>
    <s v="NA"/>
    <s v="NA"/>
    <s v="Yes"/>
    <n v="1"/>
    <n v="1"/>
    <s v="No"/>
    <s v="Yes"/>
    <n v="1"/>
    <n v="1"/>
    <s v="No"/>
    <s v="No"/>
    <s v="NA"/>
    <s v="NA"/>
    <s v="No"/>
    <s v="No"/>
    <s v="NA"/>
    <s v="NA"/>
    <s v="No"/>
    <s v="No"/>
    <s v="NA"/>
    <s v="NA"/>
    <s v="No"/>
    <s v="No"/>
    <s v="NA"/>
    <s v="NA"/>
    <s v="No"/>
    <s v="No"/>
    <s v="NA"/>
    <s v="NA"/>
    <s v="No"/>
    <s v="No"/>
    <s v="NA"/>
    <s v="NA"/>
    <s v="No"/>
    <n v="404"/>
    <n v="0"/>
    <n v="10"/>
    <n v="4040"/>
    <n v="30"/>
    <n v="0"/>
    <n v="100"/>
    <n v="0"/>
    <n v="0"/>
    <n v="0"/>
    <n v="0"/>
    <n v="0"/>
    <n v="0"/>
    <n v="0"/>
    <n v="100"/>
    <n v="0"/>
    <n v="0"/>
    <n v="0"/>
    <n v="1212"/>
    <n v="0"/>
    <n v="100"/>
    <n v="0"/>
    <s v="P"/>
    <n v="25"/>
    <s v="Age of Building"/>
    <n v="100"/>
    <n v="0"/>
    <n v="0"/>
    <n v="0"/>
    <n v="0"/>
    <n v="0"/>
    <n v="0"/>
    <n v="100"/>
    <n v="0"/>
    <n v="7847.0159999999996"/>
    <n v="0"/>
    <n v="0"/>
    <n v="100"/>
    <n v="0"/>
    <b v="0"/>
    <n v="0"/>
    <n v="0"/>
    <n v="0"/>
    <n v="100"/>
    <n v="0"/>
    <n v="0.75578800000000002"/>
    <n v="0.75578800000000002"/>
    <s v="NA"/>
    <n v="0"/>
    <n v="8.8356000000000004E-2"/>
    <n v="5517.2560000000003"/>
    <s v="NA"/>
    <n v="0"/>
    <n v="645"/>
    <n v="9.3686179999999997"/>
    <n v="10"/>
    <s v="Y"/>
    <n v="3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80"/>
    <s v="Furnace"/>
    <s v="Natural Gas"/>
    <s v="None"/>
    <s v="10-19 Years"/>
    <s v="Furnace"/>
    <s v="Natural Gas"/>
    <s v="None"/>
    <s v="10-19 Years"/>
    <s v="NA"/>
    <s v="NA"/>
    <s v="NA"/>
    <s v="NA"/>
    <s v="NA"/>
    <s v="NA"/>
    <s v="NA"/>
    <s v="NA"/>
    <s v="DX - Air"/>
    <s v="10-19 Years"/>
    <s v="DX - Air"/>
    <s v="10-19 Years"/>
    <s v="NA"/>
    <s v="NA"/>
    <s v="NA"/>
    <s v="NA"/>
    <s v="NA"/>
    <s v="NA"/>
    <s v="NA"/>
    <b v="0"/>
    <b v="0"/>
    <b v="0"/>
    <b v="0"/>
    <b v="1"/>
    <b v="0"/>
    <b v="0"/>
    <b v="1"/>
    <b v="1"/>
    <b v="0"/>
    <b v="0"/>
    <n v="76"/>
    <n v="1"/>
    <n v="1"/>
    <n v="100"/>
    <n v="0"/>
    <n v="0"/>
    <n v="0"/>
    <n v="0"/>
    <n v="0"/>
    <n v="100"/>
    <n v="0"/>
    <s v="NA"/>
    <s v="NA"/>
    <s v="NA"/>
    <s v="NA"/>
    <s v="NA"/>
    <s v="NA"/>
    <s v="NA"/>
    <s v="NA"/>
    <s v="NA"/>
    <s v="NA"/>
    <s v="NA"/>
    <s v="NA"/>
    <s v="NA"/>
    <s v="NA"/>
    <s v="NA"/>
    <s v="NA"/>
    <s v="NA"/>
    <s v="NA"/>
    <s v="NA"/>
    <s v="NA"/>
    <n v="0"/>
    <n v="0"/>
    <n v="0"/>
    <n v="0"/>
    <n v="2"/>
    <n v="0"/>
    <n v="1"/>
    <b v="0"/>
    <b v="0"/>
    <b v="0"/>
    <b v="1"/>
    <b v="0"/>
    <b v="0"/>
    <n v="800"/>
    <s v="N"/>
    <s v="N"/>
    <s v="N"/>
    <s v="N"/>
    <s v="N"/>
    <s v="E"/>
    <s v="G"/>
    <s v="NA"/>
    <s v="NA"/>
    <s v="NA"/>
    <s v="NA"/>
    <s v="NA"/>
    <s v="NA"/>
    <s v="NA"/>
    <s v="NA"/>
    <n v="0"/>
    <n v="0"/>
    <n v="0"/>
    <x v="1"/>
    <s v="NA"/>
    <s v="NA"/>
    <n v="0"/>
    <n v="0"/>
    <n v="0"/>
    <s v="NA"/>
    <s v="NA"/>
    <s v="NA"/>
    <s v="NA"/>
    <s v="NA"/>
    <s v="NA"/>
    <n v="0"/>
    <n v="2"/>
    <n v="1"/>
    <n v="0"/>
    <n v="1"/>
    <n v="1"/>
    <n v="0"/>
    <n v="0"/>
    <n v="0"/>
    <n v="0"/>
    <n v="7.3884069999999999"/>
    <n v="7.6012930000000001"/>
    <s v="actual"/>
    <n v="53935.37"/>
    <n v="55489.440000000002"/>
    <n v="4103.6710000000003"/>
    <n v="4012.4140000000002"/>
    <n v="4322.759"/>
    <n v="4215.4309999999996"/>
    <n v="4380.4309999999996"/>
    <n v="4910.0690000000004"/>
    <n v="5885.5479999999998"/>
    <n v="5420.7370000000001"/>
    <n v="4645.7139999999999"/>
    <n v="4268.2759999999998"/>
    <n v="3795.0970000000002"/>
    <n v="3975.2260000000001"/>
    <n v="4654.42"/>
    <n v="4203.9920000000002"/>
    <n v="4654.42"/>
    <n v="4504.2780000000002"/>
    <n v="4654.42"/>
    <n v="4558.9049999999997"/>
    <n v="4950.317"/>
    <n v="4936.66"/>
    <n v="4558.9049999999997"/>
    <n v="4654.42"/>
    <n v="4504.2780000000002"/>
    <n v="4654.42"/>
    <n v="0.32339499999999999"/>
    <n v="0.38825500000000002"/>
    <s v="actual"/>
    <n v="2360.7860000000001"/>
    <n v="2834.2620000000002"/>
    <n v="366.47390000000001"/>
    <n v="283.7586"/>
    <n v="275.06900000000002"/>
    <n v="189.70259999999999"/>
    <n v="116.02160000000001"/>
    <n v="114.9701"/>
    <n v="92.617199999999997"/>
    <n v="96.516130000000004"/>
    <n v="96"/>
    <n v="171.68969999999999"/>
    <n v="226.6968"/>
    <n v="331.27100000000002"/>
    <n v="386.00279999999998"/>
    <n v="317.97710000000001"/>
    <n v="302.36959999999999"/>
    <n v="232.8537"/>
    <n v="182.69929999999999"/>
    <n v="127.91549999999999"/>
    <n v="98.839389999999995"/>
    <n v="103.3724"/>
    <n v="154.88669999999999"/>
    <n v="230.74870000000001"/>
    <n v="317.84679999999997"/>
    <n v="378.75009999999997"/>
  </r>
  <r>
    <x v="635"/>
    <x v="2"/>
    <s v="core"/>
    <x v="5"/>
    <x v="0"/>
    <s v="All Sizes"/>
    <s v="rural"/>
    <n v="35"/>
    <n v="340.72059999999999"/>
    <n v="1107342"/>
    <n v="1107342"/>
    <n v="1107342"/>
    <n v="1957"/>
    <n v="1990"/>
    <s v="1981-2003"/>
    <s v="F"/>
    <m/>
    <s v="Sit Down Restaurant"/>
    <m/>
    <s v="Restaurant"/>
    <s v="Food Service"/>
    <s v="Restaurant"/>
    <b v="1"/>
    <s v="Laundry / Housekeeping"/>
    <n v="45.846150000000002"/>
    <s v="Dining"/>
    <n v="27.076920000000001"/>
    <s v="Kitchen"/>
    <n v="27.076920000000001"/>
    <n v="0"/>
    <n v="0"/>
    <n v="0"/>
    <n v="3250"/>
    <n v="3250"/>
    <n v="0"/>
    <x v="4"/>
    <n v="100"/>
    <n v="45.846150000000002"/>
    <n v="0"/>
    <n v="100"/>
    <n v="0"/>
    <n v="0"/>
    <n v="0"/>
    <n v="1"/>
    <n v="1"/>
    <s v="NA"/>
    <s v="S"/>
    <n v="0"/>
    <n v="5998"/>
    <n v="783"/>
    <s v="&lt; 6000 HDD"/>
    <n v="100"/>
    <n v="0"/>
    <n v="0"/>
    <s v="No"/>
    <n v="81.132310000000004"/>
    <n v="86.547690000000003"/>
    <n v="103.8154"/>
    <n v="86.547690000000003"/>
    <n v="1"/>
    <n v="0.45846199999999998"/>
    <n v="0"/>
    <s v="80-119 Hrs/Wk"/>
    <n v="50.37538"/>
    <b v="1"/>
    <b v="0"/>
    <b v="0"/>
    <b v="0"/>
    <b v="0"/>
    <b v="0"/>
    <b v="0"/>
    <b v="0"/>
    <b v="0"/>
    <s v="NA"/>
    <s v="NA"/>
    <s v="NA"/>
    <s v="NA"/>
    <s v="Unknown"/>
    <s v="NA"/>
    <s v="NA"/>
    <s v="Yes"/>
    <s v="Unknown"/>
    <s v="NA"/>
    <s v="NA"/>
    <s v="No"/>
    <s v="Unknown"/>
    <s v="NA"/>
    <s v="NA"/>
    <s v="No"/>
    <s v="Unknown"/>
    <s v="NA"/>
    <s v="NA"/>
    <s v="No"/>
    <s v="Unknown"/>
    <s v="NA"/>
    <s v="NA"/>
    <s v="No"/>
    <s v="Unknown"/>
    <s v="NA"/>
    <s v="NA"/>
    <s v="No"/>
    <s v="Unknown"/>
    <s v="NA"/>
    <s v="NA"/>
    <s v="No"/>
    <s v="Unknown"/>
    <s v="NA"/>
    <s v="NA"/>
    <s v="No"/>
    <n v="260"/>
    <n v="0"/>
    <n v="10"/>
    <n v="2600"/>
    <n v="20"/>
    <n v="0"/>
    <n v="0"/>
    <n v="100"/>
    <n v="0"/>
    <n v="0"/>
    <n v="0"/>
    <n v="0"/>
    <n v="0"/>
    <n v="0"/>
    <n v="100"/>
    <n v="0"/>
    <n v="0"/>
    <n v="0"/>
    <n v="520"/>
    <n v="25"/>
    <n v="75"/>
    <n v="0"/>
    <s v="P"/>
    <n v="0"/>
    <s v="10-20 years"/>
    <n v="100"/>
    <n v="0"/>
    <n v="0"/>
    <n v="0"/>
    <n v="0"/>
    <n v="0"/>
    <n v="25"/>
    <n v="50"/>
    <n v="25"/>
    <n v="1750"/>
    <n v="0"/>
    <n v="100"/>
    <n v="0"/>
    <n v="0"/>
    <b v="0"/>
    <n v="0"/>
    <n v="0"/>
    <n v="0"/>
    <n v="0"/>
    <n v="100"/>
    <n v="1.721846"/>
    <n v="1.721846"/>
    <s v="NA"/>
    <n v="3.0769000000000001E-2"/>
    <n v="0.35199999999999998"/>
    <n v="5596"/>
    <s v="NA"/>
    <n v="100"/>
    <n v="1144"/>
    <n v="7.9921369999999996"/>
    <n v="8.1808429999999994"/>
    <s v="Y"/>
    <n v="75"/>
    <n v="0"/>
    <n v="0"/>
    <n v="0"/>
    <n v="2.823445"/>
    <n v="4.2553190000000001"/>
    <n v="2.823445"/>
    <n v="97.176550000000006"/>
    <n v="95.744680000000002"/>
    <n v="97.176550000000006"/>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59.470390000000002"/>
    <n v="71.111109999999996"/>
    <n v="59.470390000000002"/>
    <n v="0"/>
    <n v="0"/>
    <n v="0"/>
    <n v="40.529609999999998"/>
    <n v="28.88889"/>
    <n v="40.529609999999998"/>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100"/>
    <n v="100"/>
    <n v="100"/>
    <n v="0"/>
    <n v="0"/>
    <n v="0"/>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20+ Years"/>
    <s v="None"/>
    <s v="NA"/>
    <s v="NA"/>
    <s v="NA"/>
    <s v="NA"/>
    <s v="NA"/>
    <s v="NA"/>
    <s v="NA"/>
    <s v="NA"/>
    <s v="NA"/>
    <s v="NA"/>
    <s v="NA"/>
    <s v="DX - Air"/>
    <s v="20+ Years"/>
    <s v="Evaporative"/>
    <s v="5-9 Years"/>
    <s v="NA"/>
    <s v="NA"/>
    <s v="NA"/>
    <s v="NA"/>
    <s v="NA"/>
    <s v="NA"/>
    <s v="NA"/>
    <b v="0"/>
    <b v="0"/>
    <b v="0"/>
    <b v="0"/>
    <b v="0"/>
    <b v="1"/>
    <b v="1"/>
    <b v="0"/>
    <b v="0"/>
    <b v="0"/>
    <b v="0"/>
    <n v="153.54"/>
    <n v="20"/>
    <n v="20"/>
    <n v="100"/>
    <n v="0"/>
    <n v="0"/>
    <n v="0"/>
    <n v="0"/>
    <n v="100"/>
    <n v="0"/>
    <n v="0"/>
    <s v="NA"/>
    <s v="NA"/>
    <s v="NA"/>
    <s v="NA"/>
    <s v="NA"/>
    <s v="NA"/>
    <s v="NA"/>
    <s v="NA"/>
    <s v="NA"/>
    <b v="0"/>
    <n v="0"/>
    <s v="NA"/>
    <s v="NA"/>
    <b v="1"/>
    <n v="110"/>
    <s v="INC"/>
    <b v="0"/>
    <n v="0"/>
    <s v="NA"/>
    <s v="NA"/>
    <n v="2"/>
    <n v="1"/>
    <n v="1"/>
    <n v="1"/>
    <n v="0"/>
    <n v="0"/>
    <n v="1"/>
    <b v="0"/>
    <b v="0"/>
    <b v="0"/>
    <b v="1"/>
    <b v="0"/>
    <b v="0"/>
    <n v="880"/>
    <s v="N"/>
    <s v="N"/>
    <s v="N"/>
    <s v="E"/>
    <s v="N"/>
    <s v="E"/>
    <s v="E"/>
    <n v="0"/>
    <n v="0"/>
    <n v="0"/>
    <b v="1"/>
    <s v="C"/>
    <n v="100"/>
    <n v="24"/>
    <n v="0"/>
    <n v="0"/>
    <n v="0"/>
    <n v="0"/>
    <x v="0"/>
    <n v="0"/>
    <s v="N"/>
    <n v="0"/>
    <n v="0"/>
    <n v="0"/>
    <b v="0"/>
    <b v="0"/>
    <s v="None"/>
    <b v="0"/>
    <b v="0"/>
    <s v="None"/>
    <n v="0"/>
    <n v="0"/>
    <n v="0"/>
    <n v="0"/>
    <n v="0"/>
    <n v="0"/>
    <n v="0"/>
    <n v="0"/>
    <n v="0"/>
    <n v="0"/>
    <n v="79.723150000000004"/>
    <n v="77.797669999999997"/>
    <s v="actual"/>
    <n v="259100.3"/>
    <n v="252842.4"/>
    <n v="21201.19"/>
    <n v="17734.240000000002"/>
    <n v="19373.2"/>
    <n v="14996.08"/>
    <n v="15576.78"/>
    <n v="24752.71"/>
    <n v="27578.01"/>
    <n v="26902.13"/>
    <n v="25908.54"/>
    <n v="22262.92"/>
    <n v="21544.76"/>
    <n v="21269.69"/>
    <n v="22285.66"/>
    <n v="18908.41"/>
    <n v="18640.45"/>
    <n v="16188.68"/>
    <n v="16621.830000000002"/>
    <n v="21549.53"/>
    <n v="30632.21"/>
    <n v="30096.38"/>
    <n v="19682.3"/>
    <n v="16985.560000000001"/>
    <n v="19206.759999999998"/>
    <n v="22044.65"/>
    <s v="NA"/>
    <s v="NA"/>
    <s v="no gas"/>
    <s v="NA"/>
    <s v="NA"/>
    <s v="NA"/>
    <s v="NA"/>
    <s v="NA"/>
    <s v="NA"/>
    <s v="NA"/>
    <s v="NA"/>
    <s v="NA"/>
    <s v="NA"/>
    <s v="NA"/>
    <s v="NA"/>
    <s v="NA"/>
    <s v="NA"/>
    <s v="NA"/>
    <s v="NA"/>
    <s v="NA"/>
    <s v="NA"/>
    <s v="NA"/>
    <s v="NA"/>
    <s v="NA"/>
    <s v="NA"/>
    <s v="NA"/>
    <s v="NA"/>
    <s v="NA"/>
    <s v="NA"/>
  </r>
  <r>
    <x v="636"/>
    <x v="0"/>
    <s v="core"/>
    <x v="1"/>
    <x v="0"/>
    <s v="&lt;50,001"/>
    <s v="rural"/>
    <n v="63"/>
    <n v="87.243549999999999"/>
    <n v="392596"/>
    <n v="392596"/>
    <n v="0"/>
    <n v="1990"/>
    <n v="1990"/>
    <s v="1981-2003"/>
    <s v="F"/>
    <m/>
    <s v="Elementary School"/>
    <m/>
    <s v="School"/>
    <s v="Education"/>
    <s v="K-12"/>
    <b v="0"/>
    <s v="Classroom"/>
    <n v="50"/>
    <s v="Other"/>
    <n v="17"/>
    <s v="Kitchen"/>
    <n v="10"/>
    <n v="17"/>
    <n v="0"/>
    <n v="0"/>
    <n v="4500"/>
    <n v="4500"/>
    <n v="0"/>
    <x v="4"/>
    <n v="100"/>
    <n v="0"/>
    <n v="100"/>
    <n v="0"/>
    <n v="0"/>
    <n v="0"/>
    <n v="0"/>
    <n v="1"/>
    <n v="0"/>
    <n v="0"/>
    <s v="S"/>
    <n v="0"/>
    <n v="4569"/>
    <n v="550"/>
    <s v="&lt; 6000 HDD"/>
    <n v="100"/>
    <n v="0"/>
    <n v="0"/>
    <s v="No"/>
    <n v="30"/>
    <n v="32.5"/>
    <n v="32.5"/>
    <n v="32.5"/>
    <n v="0"/>
    <n v="0"/>
    <n v="0"/>
    <s v="&lt; 40 Hrs/Wk"/>
    <n v="36"/>
    <b v="1"/>
    <b v="0"/>
    <b v="0"/>
    <b v="1"/>
    <b v="0"/>
    <b v="1"/>
    <b v="0"/>
    <b v="0"/>
    <b v="0"/>
    <s v="NA"/>
    <s v="NA"/>
    <s v="NA"/>
    <s v="NA"/>
    <s v="No"/>
    <s v="NA"/>
    <s v="NA"/>
    <s v="No"/>
    <s v="No"/>
    <s v="NA"/>
    <s v="NA"/>
    <s v="No"/>
    <s v="No"/>
    <s v="NA"/>
    <s v="NA"/>
    <s v="No"/>
    <s v="No"/>
    <s v="NA"/>
    <s v="NA"/>
    <s v="No"/>
    <s v="No"/>
    <s v="NA"/>
    <s v="NA"/>
    <s v="No"/>
    <s v="No"/>
    <s v="NA"/>
    <s v="NA"/>
    <s v="No"/>
    <s v="No"/>
    <s v="NA"/>
    <s v="NA"/>
    <s v="No"/>
    <s v="No"/>
    <s v="NA"/>
    <s v="NA"/>
    <s v="No"/>
    <n v="270"/>
    <n v="0"/>
    <n v="14"/>
    <n v="3780"/>
    <n v="10"/>
    <n v="0"/>
    <n v="0"/>
    <n v="0"/>
    <n v="100"/>
    <n v="0"/>
    <n v="0"/>
    <n v="0"/>
    <n v="0"/>
    <n v="0"/>
    <n v="100"/>
    <n v="0"/>
    <n v="0"/>
    <n v="0"/>
    <n v="378"/>
    <n v="0"/>
    <n v="100"/>
    <n v="0"/>
    <s v="P"/>
    <n v="15"/>
    <s v="Age of Building"/>
    <n v="100"/>
    <n v="0"/>
    <n v="0"/>
    <n v="0"/>
    <n v="0"/>
    <n v="0"/>
    <n v="0"/>
    <n v="100"/>
    <n v="0"/>
    <n v="4837.2020000000002"/>
    <n v="0"/>
    <n v="100"/>
    <n v="0"/>
    <n v="0"/>
    <b v="1"/>
    <n v="2"/>
    <n v="0"/>
    <n v="0"/>
    <n v="100"/>
    <n v="0"/>
    <n v="0.732039"/>
    <n v="0.732039"/>
    <s v="NA"/>
    <n v="0"/>
    <n v="0.1"/>
    <n v="3294.174"/>
    <s v="NA"/>
    <n v="0"/>
    <n v="450"/>
    <n v="9.4892459999999996"/>
    <n v="10.23387"/>
    <s v="Y"/>
    <n v="10"/>
    <n v="0"/>
    <n v="0"/>
    <n v="0"/>
    <n v="55.802010000000003"/>
    <n v="59.469439999999999"/>
    <n v="69.415130000000005"/>
    <n v="0"/>
    <n v="0"/>
    <n v="0"/>
    <n v="44.197989999999997"/>
    <n v="40.530560000000001"/>
    <n v="30.58486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55.802010000000003"/>
    <n v="59.469439999999999"/>
    <n v="69.415130000000005"/>
    <n v="0"/>
    <n v="0"/>
    <n v="0"/>
    <n v="0"/>
    <n v="0"/>
    <n v="0"/>
    <n v="44.197989999999997"/>
    <n v="40.530560000000001"/>
    <n v="30.58486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3"/>
    <n v="0"/>
    <s v="Other"/>
    <s v="Other"/>
    <s v="None"/>
    <s v="20+ Years"/>
    <s v="Electric Resistance"/>
    <s v="Electricity"/>
    <s v="None"/>
    <s v="20+ Years"/>
    <s v="NA"/>
    <s v="NA"/>
    <s v="NA"/>
    <s v="NA"/>
    <s v="NA"/>
    <s v="NA"/>
    <s v="NA"/>
    <s v="NA"/>
    <s v="None"/>
    <s v="NA"/>
    <s v="None"/>
    <s v="NA"/>
    <s v="NA"/>
    <s v="NA"/>
    <s v="NA"/>
    <s v="NA"/>
    <s v="NA"/>
    <s v="NA"/>
    <s v="NA"/>
    <b v="0"/>
    <b v="0"/>
    <b v="0"/>
    <b v="0"/>
    <b v="0"/>
    <b v="1"/>
    <b v="1"/>
    <b v="0"/>
    <b v="0"/>
    <b v="0"/>
    <b v="0"/>
    <n v="199"/>
    <n v="15"/>
    <n v="15"/>
    <n v="100"/>
    <n v="0"/>
    <n v="0"/>
    <n v="0"/>
    <n v="0"/>
    <n v="0"/>
    <n v="0"/>
    <n v="100"/>
    <s v="NA"/>
    <s v="NA"/>
    <s v="NA"/>
    <s v="NA"/>
    <s v="NA"/>
    <s v="NA"/>
    <s v="NA"/>
    <s v="NA"/>
    <s v="NA"/>
    <s v="NA"/>
    <s v="NA"/>
    <s v="NA"/>
    <s v="NA"/>
    <s v="NA"/>
    <s v="NA"/>
    <s v="NA"/>
    <s v="NA"/>
    <s v="NA"/>
    <s v="NA"/>
    <s v="NA"/>
    <n v="0"/>
    <n v="0"/>
    <n v="0"/>
    <n v="0"/>
    <n v="1"/>
    <n v="0"/>
    <n v="1"/>
    <b v="0"/>
    <b v="0"/>
    <b v="0"/>
    <b v="0"/>
    <b v="1"/>
    <b v="0"/>
    <n v="450"/>
    <s v="N"/>
    <s v="N"/>
    <s v="N"/>
    <s v="G"/>
    <s v="N"/>
    <s v="G"/>
    <s v="G"/>
    <s v="NA"/>
    <s v="NA"/>
    <s v="NA"/>
    <s v="NA"/>
    <s v="NA"/>
    <s v="NA"/>
    <s v="NA"/>
    <s v="NA"/>
    <n v="0"/>
    <n v="0"/>
    <n v="0"/>
    <x v="1"/>
    <s v="NA"/>
    <s v="NA"/>
    <n v="0"/>
    <n v="0"/>
    <n v="0"/>
    <s v="NA"/>
    <s v="NA"/>
    <s v="NA"/>
    <s v="NA"/>
    <s v="NA"/>
    <s v="NA"/>
    <n v="0"/>
    <n v="1"/>
    <n v="1"/>
    <n v="0"/>
    <n v="2"/>
    <n v="0"/>
    <n v="0"/>
    <n v="0"/>
    <n v="0"/>
    <n v="0"/>
    <n v="4.2653939999999997"/>
    <n v="3.9111370000000001"/>
    <s v="actual"/>
    <n v="19194.27"/>
    <n v="17600.12"/>
    <n v="1949.9369999999999"/>
    <n v="1970.066"/>
    <n v="1847.059"/>
    <n v="1510.9449999999999"/>
    <n v="1506.9169999999999"/>
    <n v="1192.6780000000001"/>
    <n v="1019.853"/>
    <n v="1061.6669999999999"/>
    <n v="1386.23"/>
    <n v="1673.4159999999999"/>
    <n v="1890.72"/>
    <n v="2184.7860000000001"/>
    <n v="1961.403"/>
    <n v="1654.614"/>
    <n v="1709.8630000000001"/>
    <n v="1501.748"/>
    <n v="1326.2929999999999"/>
    <n v="1107.934"/>
    <n v="1070.2"/>
    <n v="1063.3710000000001"/>
    <n v="1117.04"/>
    <n v="1407.104"/>
    <n v="1708.8989999999999"/>
    <n v="1971.6469999999999"/>
    <s v="NA"/>
    <s v="NA"/>
    <s v="no gas"/>
    <s v="NA"/>
    <s v="NA"/>
    <s v="NA"/>
    <s v="NA"/>
    <s v="NA"/>
    <s v="NA"/>
    <s v="NA"/>
    <s v="NA"/>
    <s v="NA"/>
    <s v="NA"/>
    <s v="NA"/>
    <s v="NA"/>
    <s v="NA"/>
    <s v="NA"/>
    <s v="NA"/>
    <s v="NA"/>
    <s v="NA"/>
    <s v="NA"/>
    <s v="NA"/>
    <s v="NA"/>
    <s v="NA"/>
    <s v="NA"/>
    <s v="NA"/>
    <s v="NA"/>
    <s v="NA"/>
    <s v="NA"/>
  </r>
  <r>
    <x v="637"/>
    <x v="2"/>
    <s v="core"/>
    <x v="8"/>
    <x v="1"/>
    <s v="&lt;20,001"/>
    <s v="rural"/>
    <n v="4"/>
    <n v="334.46519999999998"/>
    <n v="432797.9"/>
    <n v="432797.9"/>
    <n v="432797.9"/>
    <n v="2005"/>
    <n v="2005"/>
    <s v="2004-2013"/>
    <s v="F"/>
    <m/>
    <s v="Elecronics/appliances"/>
    <m/>
    <s v="Dry Goods Retail"/>
    <s v="Mercantile - Retail"/>
    <s v="Big Box"/>
    <b v="0"/>
    <s v="Sales"/>
    <n v="55"/>
    <s v="Office"/>
    <n v="45"/>
    <s v="NA"/>
    <n v="0"/>
    <n v="0"/>
    <n v="0"/>
    <n v="0"/>
    <n v="1294"/>
    <n v="1294"/>
    <n v="0"/>
    <x v="4"/>
    <n v="100"/>
    <n v="0"/>
    <n v="100"/>
    <n v="100"/>
    <n v="100"/>
    <n v="0"/>
    <n v="0"/>
    <n v="1"/>
    <n v="0"/>
    <n v="0"/>
    <s v="S"/>
    <n v="0"/>
    <n v="5553"/>
    <n v="779"/>
    <s v="&lt; 6000 HDD"/>
    <n v="0"/>
    <n v="100"/>
    <n v="1"/>
    <s v="No"/>
    <n v="67"/>
    <n v="90"/>
    <n v="168"/>
    <n v="90"/>
    <n v="1"/>
    <n v="1"/>
    <n v="0"/>
    <s v="60-79 Hrs/Wk"/>
    <n v="51"/>
    <b v="1"/>
    <b v="0"/>
    <b v="0"/>
    <b v="0"/>
    <b v="0"/>
    <b v="0"/>
    <b v="0"/>
    <b v="0"/>
    <b v="0"/>
    <s v="NA"/>
    <s v="NA"/>
    <s v="NA"/>
    <s v="NA"/>
    <s v="Unknown"/>
    <s v="NA"/>
    <s v="NA"/>
    <s v="No"/>
    <s v="Yes"/>
    <s v="NA"/>
    <s v="NA"/>
    <s v="No"/>
    <s v="Unknown"/>
    <s v="NA"/>
    <s v="NA"/>
    <s v="No"/>
    <s v="Unknown"/>
    <s v="NA"/>
    <s v="NA"/>
    <s v="No"/>
    <s v="Unknown"/>
    <s v="NA"/>
    <s v="NA"/>
    <s v="No"/>
    <s v="No"/>
    <s v="NA"/>
    <s v="NA"/>
    <s v="No"/>
    <s v="No"/>
    <s v="NA"/>
    <s v="NA"/>
    <s v="No"/>
    <s v="No"/>
    <s v="NA"/>
    <s v="NA"/>
    <s v="No"/>
    <n v="158"/>
    <n v="0"/>
    <n v="10"/>
    <n v="1580"/>
    <n v="20"/>
    <n v="0"/>
    <n v="0"/>
    <n v="100"/>
    <n v="0"/>
    <n v="0"/>
    <n v="0"/>
    <n v="0"/>
    <n v="0"/>
    <n v="0"/>
    <n v="0"/>
    <n v="100"/>
    <n v="0"/>
    <n v="0"/>
    <n v="316"/>
    <n v="0"/>
    <n v="100"/>
    <n v="0"/>
    <s v="S"/>
    <n v="0"/>
    <s v="Age of Building"/>
    <n v="100"/>
    <n v="0"/>
    <n v="0"/>
    <n v="0"/>
    <n v="0"/>
    <n v="0"/>
    <n v="100"/>
    <n v="0"/>
    <n v="0"/>
    <n v="1382.3030000000001"/>
    <n v="100"/>
    <n v="0"/>
    <n v="0"/>
    <n v="0"/>
    <b v="0"/>
    <n v="0"/>
    <n v="100"/>
    <n v="0"/>
    <n v="0"/>
    <n v="0"/>
    <n v="2.2332070000000002"/>
    <n v="2.2332070000000002"/>
    <s v="NA"/>
    <n v="0"/>
    <s v="NA"/>
    <n v="2889.7689999999998"/>
    <s v="NA"/>
    <n v="0"/>
    <n v="0"/>
    <n v="8.9264209999999995"/>
    <n v="10"/>
    <s v="Y"/>
    <n v="100"/>
    <n v="0"/>
    <n v="0"/>
    <n v="0"/>
    <n v="29.48047"/>
    <n v="5.8231190000000002"/>
    <n v="48.538969999999999"/>
    <n v="0"/>
    <n v="0"/>
    <n v="0"/>
    <n v="0"/>
    <n v="0"/>
    <n v="0"/>
    <n v="0"/>
    <n v="0"/>
    <n v="0"/>
    <n v="0"/>
    <n v="0"/>
    <n v="0"/>
    <n v="18.48799"/>
    <n v="84.447649999999996"/>
    <n v="31.220600000000001"/>
    <n v="52.03154"/>
    <n v="9.7292290000000001"/>
    <n v="20.24044"/>
    <n v="0"/>
    <n v="0"/>
    <n v="0"/>
    <n v="0"/>
    <n v="0"/>
    <n v="0"/>
    <n v="100"/>
    <n v="100"/>
    <n v="100"/>
    <s v="NA"/>
    <s v="NA"/>
    <s v="NA"/>
    <s v="NA"/>
    <s v="NA"/>
    <s v="NA"/>
    <n v="0"/>
    <n v="0"/>
    <n v="0"/>
    <n v="0"/>
    <n v="0"/>
    <n v="0"/>
    <n v="0"/>
    <n v="0"/>
    <n v="0"/>
    <n v="0"/>
    <n v="0"/>
    <n v="0"/>
    <n v="100"/>
    <n v="100"/>
    <n v="100"/>
    <n v="0"/>
    <n v="0"/>
    <n v="0"/>
    <s v="NA"/>
    <s v="NA"/>
    <s v="NA"/>
    <s v="NA"/>
    <s v="NA"/>
    <s v="NA"/>
    <n v="0"/>
    <n v="0"/>
    <n v="0"/>
    <n v="45.576140000000002"/>
    <n v="66.760990000000007"/>
    <n v="45.576140000000002"/>
    <n v="54.423859999999998"/>
    <n v="33.23901"/>
    <n v="54.423859999999998"/>
    <n v="0"/>
    <n v="0"/>
    <n v="0"/>
    <s v="NA"/>
    <s v="NA"/>
    <s v="NA"/>
    <s v="NA"/>
    <s v="NA"/>
    <s v="NA"/>
    <s v="NA"/>
    <s v="NA"/>
    <s v="NA"/>
    <s v="NA"/>
    <s v="NA"/>
    <s v="NA"/>
    <n v="0"/>
    <n v="0"/>
    <n v="0"/>
    <n v="29.48047"/>
    <n v="5.8231190000000002"/>
    <n v="48.538969999999999"/>
    <n v="0"/>
    <n v="0"/>
    <n v="0"/>
    <n v="70.207890000000006"/>
    <n v="93.011430000000004"/>
    <n v="50.93477"/>
    <n v="0.31163800000000003"/>
    <n v="1.165448"/>
    <n v="0.52626300000000004"/>
    <s v="NA"/>
    <s v="NA"/>
    <s v="NA"/>
    <s v="NA"/>
    <s v="NA"/>
    <s v="NA"/>
    <s v="NA"/>
    <s v="NA"/>
    <s v="NA"/>
    <s v="NA"/>
    <s v="NA"/>
    <s v="NA"/>
    <s v="NA"/>
    <s v="NA"/>
    <s v="NA"/>
    <b v="0"/>
    <n v="0"/>
    <b v="0"/>
    <n v="0"/>
    <b v="0"/>
    <n v="0"/>
    <b v="0"/>
    <n v="0"/>
    <b v="1"/>
    <n v="99.688360000000003"/>
    <b v="0"/>
    <n v="0"/>
    <b v="1"/>
    <n v="0.31163800000000003"/>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5-9 Years"/>
    <s v="None"/>
    <s v="NA"/>
    <s v="NA"/>
    <s v="NA"/>
    <s v="NA"/>
    <s v="NA"/>
    <s v="NA"/>
    <s v="NA"/>
    <s v="NA"/>
    <s v="NA"/>
    <s v="NA"/>
    <s v="NA"/>
    <s v="DX - Air"/>
    <s v="5-9 Years"/>
    <s v="None"/>
    <s v="NA"/>
    <s v="NA"/>
    <s v="NA"/>
    <s v="NA"/>
    <s v="NA"/>
    <s v="NA"/>
    <s v="NA"/>
    <s v="NA"/>
    <b v="0"/>
    <b v="0"/>
    <b v="0"/>
    <b v="0"/>
    <b v="1"/>
    <b v="0"/>
    <b v="0"/>
    <b v="1"/>
    <b v="0"/>
    <b v="1"/>
    <b v="1"/>
    <n v="15.353999999999999"/>
    <n v="1"/>
    <n v="1"/>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n v="0"/>
    <n v="0"/>
    <n v="0"/>
    <s v="NA"/>
    <s v="NA"/>
    <s v="NA"/>
    <s v="NA"/>
    <s v="NA"/>
    <n v="0"/>
    <n v="0"/>
    <n v="0"/>
    <x v="1"/>
    <s v="NA"/>
    <s v="NA"/>
    <n v="0"/>
    <n v="0"/>
    <n v="0"/>
    <s v="NA"/>
    <s v="NA"/>
    <s v="NA"/>
    <s v="NA"/>
    <s v="NA"/>
    <s v="NA"/>
    <n v="4"/>
    <n v="0"/>
    <n v="0"/>
    <n v="0"/>
    <n v="0"/>
    <n v="1"/>
    <n v="0"/>
    <n v="0"/>
    <n v="0"/>
    <n v="0"/>
    <n v="18.323840000000001"/>
    <n v="43.263640000000002"/>
    <s v="model"/>
    <n v="23711.05"/>
    <n v="55983.1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38"/>
    <x v="2"/>
    <s v="core"/>
    <x v="8"/>
    <x v="1"/>
    <s v="&lt;20,001"/>
    <s v="urban"/>
    <n v="4"/>
    <n v="334.46519999999998"/>
    <n v="4956774"/>
    <n v="4956774"/>
    <n v="4956774"/>
    <n v="2006"/>
    <n v="2006"/>
    <s v="2004-2013"/>
    <s v="F"/>
    <m/>
    <s v="Pharmacy"/>
    <m/>
    <s v="Dry Goods Retail"/>
    <s v="Mercantile - Retail"/>
    <s v="Small Box"/>
    <b v="0"/>
    <s v="Sales"/>
    <n v="89"/>
    <s v="Storage - Low Bay"/>
    <n v="11"/>
    <s v="NA"/>
    <n v="0"/>
    <n v="0"/>
    <n v="0"/>
    <n v="0"/>
    <n v="14820"/>
    <n v="14820"/>
    <n v="0"/>
    <x v="0"/>
    <n v="100"/>
    <n v="0"/>
    <n v="100"/>
    <n v="100"/>
    <n v="100"/>
    <n v="0"/>
    <n v="0"/>
    <n v="1"/>
    <n v="0"/>
    <n v="45"/>
    <s v="S"/>
    <n v="0"/>
    <n v="4624"/>
    <n v="219"/>
    <s v="&lt; 6000 HDD"/>
    <n v="0"/>
    <n v="100"/>
    <n v="1"/>
    <s v="Yes"/>
    <n v="168"/>
    <n v="168"/>
    <n v="168"/>
    <n v="168"/>
    <n v="1"/>
    <n v="1"/>
    <n v="1"/>
    <s v="120-168 Hrs/Wk"/>
    <n v="52"/>
    <b v="1"/>
    <b v="1"/>
    <b v="0"/>
    <b v="0"/>
    <b v="0"/>
    <b v="0"/>
    <b v="0"/>
    <b v="0"/>
    <b v="0"/>
    <s v="NA"/>
    <s v="NA"/>
    <s v="NA"/>
    <s v="NA"/>
    <s v="Yes"/>
    <n v="2"/>
    <n v="100"/>
    <s v="No"/>
    <s v="Yes"/>
    <n v="2"/>
    <n v="100"/>
    <s v="No"/>
    <s v="No"/>
    <s v="NA"/>
    <s v="NA"/>
    <s v="No"/>
    <s v="No"/>
    <s v="NA"/>
    <s v="NA"/>
    <s v="No"/>
    <s v="No"/>
    <s v="NA"/>
    <s v="NA"/>
    <s v="No"/>
    <s v="No"/>
    <s v="NA"/>
    <s v="NA"/>
    <s v="No"/>
    <s v="No"/>
    <s v="NA"/>
    <s v="NA"/>
    <s v="No"/>
    <s v="No"/>
    <s v="NA"/>
    <s v="NA"/>
    <s v="No"/>
    <n v="390"/>
    <n v="0"/>
    <n v="9"/>
    <n v="3510"/>
    <n v="15"/>
    <n v="100"/>
    <n v="0"/>
    <n v="0"/>
    <n v="0"/>
    <n v="0"/>
    <n v="0"/>
    <n v="0"/>
    <n v="0"/>
    <n v="0"/>
    <n v="0"/>
    <n v="0"/>
    <n v="100"/>
    <n v="0"/>
    <n v="526.5"/>
    <n v="0"/>
    <n v="100"/>
    <n v="0"/>
    <s v="P"/>
    <n v="0"/>
    <s v="Age of Building"/>
    <n v="100"/>
    <n v="0"/>
    <n v="0"/>
    <n v="0"/>
    <n v="100"/>
    <n v="0"/>
    <n v="0"/>
    <n v="0"/>
    <n v="0"/>
    <n v="13000"/>
    <n v="100"/>
    <n v="0"/>
    <n v="0"/>
    <n v="0"/>
    <b v="0"/>
    <n v="0"/>
    <n v="100"/>
    <n v="0"/>
    <n v="0"/>
    <n v="0"/>
    <n v="1.6858979999999999"/>
    <n v="1.6858979999999999"/>
    <s v="NA"/>
    <n v="0"/>
    <n v="0.75353599999999998"/>
    <n v="24985.02"/>
    <s v="NA"/>
    <n v="0"/>
    <n v="11167.4"/>
    <n v="11.88191"/>
    <n v="12.63598"/>
    <s v="Y"/>
    <n v="100"/>
    <n v="0"/>
    <n v="0"/>
    <n v="0"/>
    <n v="98.095609999999994"/>
    <n v="95.963099999999997"/>
    <n v="98.931579999999997"/>
    <n v="0"/>
    <n v="0"/>
    <n v="0"/>
    <n v="1.9043909999999999"/>
    <n v="4.0369010000000003"/>
    <n v="1.0684180000000001"/>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8.4832640000000001"/>
    <n v="16.084530000000001"/>
    <n v="8.4832640000000001"/>
    <n v="74.595619999999997"/>
    <n v="72.999009999999998"/>
    <n v="74.595619999999997"/>
    <n v="16.921119999999998"/>
    <n v="10.916460000000001"/>
    <n v="16.921119999999998"/>
    <n v="0"/>
    <n v="0"/>
    <n v="0"/>
    <s v="NA"/>
    <s v="NA"/>
    <s v="NA"/>
    <s v="NA"/>
    <s v="NA"/>
    <s v="NA"/>
    <s v="NA"/>
    <s v="NA"/>
    <s v="NA"/>
    <s v="NA"/>
    <s v="NA"/>
    <s v="NA"/>
    <n v="0"/>
    <n v="0"/>
    <n v="0"/>
    <n v="98.095609999999994"/>
    <n v="95.963099999999997"/>
    <n v="98.931579999999997"/>
    <n v="1.9043909999999999"/>
    <n v="4.0369010000000003"/>
    <n v="1.0684180000000001"/>
    <n v="0"/>
    <n v="0"/>
    <n v="0"/>
    <n v="0"/>
    <n v="0"/>
    <n v="0"/>
    <s v="NA"/>
    <s v="NA"/>
    <s v="NA"/>
    <s v="NA"/>
    <s v="NA"/>
    <s v="NA"/>
    <s v="NA"/>
    <s v="NA"/>
    <s v="NA"/>
    <s v="NA"/>
    <s v="NA"/>
    <s v="NA"/>
    <s v="NA"/>
    <s v="NA"/>
    <s v="NA"/>
    <b v="0"/>
    <n v="0"/>
    <b v="0"/>
    <n v="0"/>
    <b v="0"/>
    <n v="0"/>
    <b v="1"/>
    <n v="12.13395"/>
    <b v="1"/>
    <n v="6.3693080000000002"/>
    <b v="0"/>
    <n v="0"/>
    <b v="1"/>
    <n v="81.496740000000003"/>
    <b v="0"/>
    <n v="0"/>
    <n v="28.923480000000001"/>
    <n v="42.105260000000001"/>
    <n v="29.034320000000001"/>
    <n v="58.893799999999999"/>
    <n v="10.52632"/>
    <n v="58.801960000000001"/>
    <n v="0"/>
    <n v="0"/>
    <n v="0"/>
    <n v="12.18272"/>
    <n v="47.36842"/>
    <n v="12.16372"/>
    <n v="0"/>
    <n v="0"/>
    <n v="0"/>
    <n v="1.7909269999999999"/>
    <n v="26.31579"/>
    <n v="1.944089"/>
    <n v="0"/>
    <n v="0"/>
    <n v="0"/>
    <n v="0"/>
    <n v="0"/>
    <n v="0"/>
    <n v="0"/>
    <n v="0"/>
    <n v="0"/>
    <n v="98.209069999999997"/>
    <n v="73.684209999999993"/>
    <n v="98.05590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60"/>
    <n v="8"/>
    <n v="8"/>
    <n v="100"/>
    <n v="0"/>
    <n v="0"/>
    <n v="0"/>
    <n v="0"/>
    <n v="0"/>
    <n v="100"/>
    <n v="0"/>
    <s v="NA"/>
    <s v="NA"/>
    <s v="NA"/>
    <s v="NA"/>
    <s v="NA"/>
    <s v="NA"/>
    <s v="NA"/>
    <s v="NA"/>
    <s v="NA"/>
    <b v="1"/>
    <n v="33"/>
    <n v="100"/>
    <s v="LED"/>
    <b v="0"/>
    <n v="0"/>
    <s v="NA"/>
    <b v="0"/>
    <n v="0"/>
    <s v="NA"/>
    <s v="NA"/>
    <n v="0"/>
    <n v="0"/>
    <n v="4"/>
    <n v="0"/>
    <n v="0"/>
    <n v="0"/>
    <n v="0"/>
    <b v="0"/>
    <b v="0"/>
    <b v="0"/>
    <b v="0"/>
    <b v="0"/>
    <b v="0"/>
    <n v="0"/>
    <s v="NA"/>
    <s v="NA"/>
    <s v="NA"/>
    <s v="NA"/>
    <s v="NA"/>
    <s v="NA"/>
    <s v="NA"/>
    <n v="0"/>
    <n v="0"/>
    <n v="0"/>
    <s v="NA"/>
    <s v="NA"/>
    <s v="NA"/>
    <s v="NA"/>
    <s v="NA"/>
    <n v="0"/>
    <n v="0"/>
    <n v="0"/>
    <x v="1"/>
    <s v="NA"/>
    <s v="NA"/>
    <n v="0"/>
    <n v="0"/>
    <n v="0"/>
    <s v="NA"/>
    <s v="NA"/>
    <s v="NA"/>
    <s v="NA"/>
    <s v="NA"/>
    <s v="NA"/>
    <n v="4"/>
    <n v="0"/>
    <n v="0"/>
    <n v="0"/>
    <n v="0"/>
    <n v="0"/>
    <n v="1"/>
    <n v="1"/>
    <n v="0"/>
    <n v="0"/>
    <n v="22.509589999999999"/>
    <n v="23.401140000000002"/>
    <s v="model"/>
    <n v="333592.09999999998"/>
    <n v="346804.9"/>
    <s v="NA"/>
    <s v="NA"/>
    <s v="NA"/>
    <s v="NA"/>
    <s v="NA"/>
    <s v="NA"/>
    <s v="NA"/>
    <s v="NA"/>
    <s v="NA"/>
    <s v="NA"/>
    <s v="NA"/>
    <s v="NA"/>
    <s v="NA"/>
    <s v="NA"/>
    <s v="NA"/>
    <s v="NA"/>
    <s v="NA"/>
    <s v="NA"/>
    <s v="NA"/>
    <s v="NA"/>
    <s v="NA"/>
    <s v="NA"/>
    <s v="NA"/>
    <s v="NA"/>
    <n v="0.240537"/>
    <n v="0.80190700000000004"/>
    <s v="model"/>
    <n v="3564.752"/>
    <n v="11884.27"/>
    <s v="NA"/>
    <s v="NA"/>
    <s v="NA"/>
    <s v="NA"/>
    <s v="NA"/>
    <s v="NA"/>
    <s v="NA"/>
    <s v="NA"/>
    <s v="NA"/>
    <s v="NA"/>
    <s v="NA"/>
    <s v="NA"/>
    <s v="NA"/>
    <s v="NA"/>
    <s v="NA"/>
    <s v="NA"/>
    <s v="NA"/>
    <s v="NA"/>
    <s v="NA"/>
    <s v="NA"/>
    <s v="NA"/>
    <s v="NA"/>
    <s v="NA"/>
    <s v="NA"/>
  </r>
  <r>
    <x v="639"/>
    <x v="2"/>
    <s v="core"/>
    <x v="8"/>
    <x v="1"/>
    <s v="&lt;20,001"/>
    <s v="urban"/>
    <n v="4"/>
    <n v="334.46519999999998"/>
    <n v="5806984"/>
    <n v="5806984"/>
    <n v="4994007"/>
    <n v="2006"/>
    <n v="2006"/>
    <s v="2004-2013"/>
    <s v="F"/>
    <m/>
    <s v="Pharmacy"/>
    <m/>
    <s v="Dry Goods Retail"/>
    <s v="Mercantile - Retail"/>
    <s v="Small Box"/>
    <b v="0"/>
    <s v="Sales"/>
    <n v="75"/>
    <s v="Storage - Low Bay"/>
    <n v="14"/>
    <s v="Office"/>
    <n v="11"/>
    <n v="0"/>
    <n v="0"/>
    <n v="0"/>
    <n v="17362"/>
    <n v="17362"/>
    <n v="0"/>
    <x v="0"/>
    <n v="100"/>
    <n v="0"/>
    <n v="0"/>
    <n v="86"/>
    <n v="0"/>
    <n v="0"/>
    <n v="0"/>
    <n v="1"/>
    <n v="0"/>
    <n v="58"/>
    <s v="S"/>
    <n v="0"/>
    <n v="4990"/>
    <n v="197"/>
    <s v="&lt; 6000 HDD"/>
    <n v="100"/>
    <n v="0"/>
    <n v="0"/>
    <s v="No"/>
    <n v="96.844999999999999"/>
    <n v="103.46"/>
    <n v="166.29499999999999"/>
    <n v="103.46"/>
    <n v="1"/>
    <n v="1"/>
    <n v="0"/>
    <s v="80-119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540"/>
    <n v="0"/>
    <n v="14"/>
    <n v="7560"/>
    <n v="10"/>
    <n v="100"/>
    <n v="0"/>
    <n v="0"/>
    <n v="0"/>
    <n v="0"/>
    <n v="0"/>
    <n v="0"/>
    <n v="0"/>
    <n v="0"/>
    <n v="0"/>
    <n v="0"/>
    <n v="0"/>
    <n v="0"/>
    <n v="756"/>
    <n v="0"/>
    <n v="100"/>
    <n v="0"/>
    <s v="P"/>
    <n v="0"/>
    <s v="Age of Building"/>
    <n v="100"/>
    <n v="0"/>
    <n v="0"/>
    <n v="0"/>
    <n v="0"/>
    <n v="0"/>
    <n v="100"/>
    <n v="0"/>
    <n v="0"/>
    <n v="16612"/>
    <n v="100"/>
    <n v="0"/>
    <n v="0"/>
    <n v="0"/>
    <b v="0"/>
    <n v="0"/>
    <n v="100"/>
    <n v="0"/>
    <n v="0"/>
    <n v="0"/>
    <n v="1.1734659999999999"/>
    <n v="1.1734659999999999"/>
    <s v="NA"/>
    <n v="5.3679999999999999E-2"/>
    <n v="0.267961"/>
    <n v="20373.72"/>
    <s v="NA"/>
    <n v="932"/>
    <n v="4652.34"/>
    <n v="11.52033"/>
    <n v="12.888909999999999"/>
    <s v="Y"/>
    <n v="70"/>
    <n v="9.740653"/>
    <n v="10.368029999999999"/>
    <n v="10.158989999999999"/>
    <n v="80.76764"/>
    <n v="77.138270000000006"/>
    <n v="84.236419999999995"/>
    <n v="0.211113"/>
    <n v="0.32400099999999998"/>
    <n v="0.22017999999999999"/>
    <n v="9.2805959999999992"/>
    <n v="12.169700000000001"/>
    <n v="5.3844110000000001"/>
    <n v="0"/>
    <n v="0"/>
    <n v="0"/>
    <n v="0"/>
    <n v="0"/>
    <n v="0"/>
    <n v="0"/>
    <n v="0"/>
    <n v="0"/>
    <n v="0"/>
    <n v="0"/>
    <n v="0"/>
    <n v="0"/>
    <n v="0"/>
    <n v="0"/>
    <n v="100"/>
    <n v="100"/>
    <n v="100"/>
    <n v="0"/>
    <n v="0"/>
    <n v="0"/>
    <n v="0"/>
    <n v="0"/>
    <n v="0"/>
    <n v="100"/>
    <n v="100"/>
    <n v="100"/>
    <s v="NA"/>
    <s v="NA"/>
    <s v="NA"/>
    <s v="NA"/>
    <s v="NA"/>
    <s v="NA"/>
    <s v="NA"/>
    <s v="NA"/>
    <s v="NA"/>
    <s v="NA"/>
    <s v="NA"/>
    <s v="NA"/>
    <s v="NA"/>
    <s v="NA"/>
    <s v="NA"/>
    <s v="NA"/>
    <s v="NA"/>
    <s v="NA"/>
    <s v="NA"/>
    <s v="NA"/>
    <s v="NA"/>
    <s v="NA"/>
    <s v="NA"/>
    <s v="NA"/>
    <n v="0"/>
    <n v="0"/>
    <n v="0"/>
    <n v="15.46415"/>
    <n v="22.261379999999999"/>
    <n v="15.46415"/>
    <n v="70.464020000000005"/>
    <n v="67.624189999999999"/>
    <n v="70.464020000000005"/>
    <n v="14.07183"/>
    <n v="10.11443"/>
    <n v="14.07183"/>
    <n v="0"/>
    <n v="0"/>
    <n v="0"/>
    <n v="100"/>
    <n v="100"/>
    <n v="100"/>
    <n v="0"/>
    <n v="0"/>
    <n v="0"/>
    <n v="0"/>
    <n v="0"/>
    <n v="0"/>
    <n v="0"/>
    <n v="0"/>
    <n v="0"/>
    <n v="68.748930000000001"/>
    <n v="60.614229999999999"/>
    <n v="71.701530000000005"/>
    <n v="9.2805959999999992"/>
    <n v="12.169700000000001"/>
    <n v="5.3844110000000001"/>
    <n v="21.970479999999998"/>
    <n v="27.216069999999998"/>
    <n v="22.914059999999999"/>
    <n v="0"/>
    <n v="0"/>
    <n v="0"/>
    <s v="NA"/>
    <s v="NA"/>
    <s v="NA"/>
    <s v="NA"/>
    <s v="NA"/>
    <s v="NA"/>
    <s v="NA"/>
    <s v="NA"/>
    <s v="NA"/>
    <s v="NA"/>
    <s v="NA"/>
    <s v="NA"/>
    <s v="NA"/>
    <s v="NA"/>
    <s v="NA"/>
    <b v="0"/>
    <n v="0"/>
    <b v="0"/>
    <n v="0"/>
    <b v="0"/>
    <n v="0"/>
    <b v="1"/>
    <n v="5.0710509999999998"/>
    <b v="1"/>
    <n v="94.92895"/>
    <b v="0"/>
    <n v="0"/>
    <b v="0"/>
    <n v="0"/>
    <b v="0"/>
    <n v="0"/>
    <n v="29.039149999999999"/>
    <n v="28"/>
    <n v="30.850339999999999"/>
    <n v="58.465209999999999"/>
    <n v="40"/>
    <n v="62.111710000000002"/>
    <n v="0"/>
    <n v="0"/>
    <n v="0"/>
    <n v="12.49564"/>
    <n v="32"/>
    <n v="7.0379589999999999"/>
    <n v="0"/>
    <n v="0"/>
    <n v="0"/>
    <n v="4.1127609999999999"/>
    <n v="8"/>
    <n v="4.7503479999999998"/>
    <n v="0"/>
    <n v="0"/>
    <n v="0"/>
    <n v="0"/>
    <n v="0"/>
    <n v="0"/>
    <n v="0"/>
    <n v="0"/>
    <n v="0"/>
    <n v="87.504360000000005"/>
    <n v="68"/>
    <n v="92.962040000000002"/>
    <n v="0"/>
    <n v="0"/>
    <n v="0"/>
    <n v="8.3828790000000009"/>
    <n v="24"/>
    <n v="2.2876110000000001"/>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Electric Resistance"/>
    <s v="Electricity"/>
    <s v="None"/>
    <s v="5-9 Years"/>
    <s v="Electric Resistance"/>
    <s v="Electricity"/>
    <s v="None"/>
    <s v="5-9 Years"/>
    <s v="NA"/>
    <s v="NA"/>
    <s v="NA"/>
    <s v="NA"/>
    <s v="NA"/>
    <s v="NA"/>
    <s v="NA"/>
    <s v="NA"/>
    <s v="DX - Air"/>
    <s v="5-9 Years"/>
    <s v="None"/>
    <s v="NA"/>
    <s v="NA"/>
    <s v="NA"/>
    <s v="NA"/>
    <s v="NA"/>
    <s v="NA"/>
    <s v="NA"/>
    <s v="NA"/>
    <b v="0"/>
    <b v="0"/>
    <b v="0"/>
    <b v="0"/>
    <b v="0"/>
    <b v="1"/>
    <b v="0"/>
    <b v="0"/>
    <b v="0"/>
    <b v="0"/>
    <b v="0"/>
    <n v="77.414410000000004"/>
    <n v="8"/>
    <n v="8"/>
    <n v="100"/>
    <n v="0"/>
    <n v="0"/>
    <n v="0"/>
    <n v="0"/>
    <n v="0"/>
    <n v="100"/>
    <n v="0"/>
    <s v="NA"/>
    <s v="NA"/>
    <s v="NA"/>
    <s v="Unknown"/>
    <s v="No"/>
    <s v="None"/>
    <s v="NA"/>
    <s v="No"/>
    <s v="NA"/>
    <b v="1"/>
    <n v="71.5"/>
    <n v="97.202799999999996"/>
    <s v="T8"/>
    <b v="0"/>
    <n v="0"/>
    <s v="NA"/>
    <b v="0"/>
    <n v="0"/>
    <s v="NA"/>
    <s v="NA"/>
    <n v="0"/>
    <n v="0"/>
    <n v="1"/>
    <n v="0"/>
    <n v="0"/>
    <n v="0"/>
    <n v="0"/>
    <b v="0"/>
    <b v="0"/>
    <b v="0"/>
    <b v="0"/>
    <b v="0"/>
    <b v="0"/>
    <n v="0"/>
    <s v="NA"/>
    <s v="NA"/>
    <s v="NA"/>
    <s v="NA"/>
    <s v="NA"/>
    <s v="NA"/>
    <s v="NA"/>
    <n v="0"/>
    <n v="0"/>
    <n v="0"/>
    <s v="NA"/>
    <s v="NA"/>
    <s v="NA"/>
    <s v="NA"/>
    <s v="NA"/>
    <n v="0"/>
    <n v="0"/>
    <n v="0"/>
    <x v="1"/>
    <s v="NA"/>
    <s v="NA"/>
    <n v="0"/>
    <n v="0"/>
    <n v="0"/>
    <s v="NA"/>
    <s v="NA"/>
    <s v="NA"/>
    <s v="NA"/>
    <s v="NA"/>
    <s v="NA"/>
    <n v="6"/>
    <n v="0"/>
    <n v="0"/>
    <n v="0"/>
    <n v="0"/>
    <n v="1"/>
    <n v="0"/>
    <n v="0"/>
    <n v="0"/>
    <n v="0"/>
    <n v="15.240790000000001"/>
    <n v="2.590122"/>
    <s v="model"/>
    <n v="264610.5"/>
    <n v="44969.7"/>
    <s v="NA"/>
    <s v="NA"/>
    <s v="NA"/>
    <s v="NA"/>
    <s v="NA"/>
    <s v="NA"/>
    <s v="NA"/>
    <s v="NA"/>
    <s v="NA"/>
    <s v="NA"/>
    <s v="NA"/>
    <s v="NA"/>
    <s v="NA"/>
    <s v="NA"/>
    <s v="NA"/>
    <s v="NA"/>
    <s v="NA"/>
    <s v="NA"/>
    <s v="NA"/>
    <s v="NA"/>
    <s v="NA"/>
    <s v="NA"/>
    <s v="NA"/>
    <s v="NA"/>
    <n v="0.19209100000000001"/>
    <n v="4.8022000000000002E-2"/>
    <s v="model"/>
    <n v="3335.0909999999999"/>
    <n v="833.75869999999998"/>
    <s v="NA"/>
    <s v="NA"/>
    <s v="NA"/>
    <s v="NA"/>
    <s v="NA"/>
    <s v="NA"/>
    <s v="NA"/>
    <s v="NA"/>
    <s v="NA"/>
    <s v="NA"/>
    <s v="NA"/>
    <s v="NA"/>
    <s v="NA"/>
    <s v="NA"/>
    <s v="NA"/>
    <s v="NA"/>
    <s v="NA"/>
    <s v="NA"/>
    <s v="NA"/>
    <s v="NA"/>
    <s v="NA"/>
    <s v="NA"/>
    <s v="NA"/>
    <s v="NA"/>
  </r>
  <r>
    <x v="640"/>
    <x v="2"/>
    <s v="core"/>
    <x v="6"/>
    <x v="1"/>
    <s v="&lt;20,001"/>
    <s v="urban"/>
    <n v="24"/>
    <n v="702.05409999999995"/>
    <n v="5932358"/>
    <n v="5932358"/>
    <n v="5932358"/>
    <n v="2006"/>
    <n v="2006"/>
    <s v="2004-2013"/>
    <s v="F"/>
    <m/>
    <s v="Medical Urgent Care Clinic"/>
    <m/>
    <s v="Other Health"/>
    <s v="Health Care - Outpatient"/>
    <s v="OtherHealth"/>
    <b v="1"/>
    <s v="Other"/>
    <n v="47.57396"/>
    <s v="Office"/>
    <n v="19.397629999999999"/>
    <s v="Assembly / Recreation"/>
    <n v="5.766864"/>
    <n v="27.26154"/>
    <n v="0"/>
    <n v="0"/>
    <n v="8450"/>
    <n v="8450"/>
    <n v="0"/>
    <x v="0"/>
    <n v="100"/>
    <n v="0"/>
    <n v="100"/>
    <n v="100"/>
    <n v="100"/>
    <n v="0"/>
    <n v="0"/>
    <n v="1"/>
    <n v="0"/>
    <n v="26"/>
    <s v="S"/>
    <n v="0"/>
    <n v="7189"/>
    <n v="240"/>
    <s v="6000-8000 HDD"/>
    <n v="50"/>
    <n v="50"/>
    <n v="1"/>
    <s v="Yes"/>
    <n v="64.018929999999997"/>
    <n v="64.018929999999997"/>
    <n v="64.018929999999997"/>
    <n v="64.018929999999997"/>
    <n v="0.76212999999999997"/>
    <n v="0.76212999999999997"/>
    <n v="0"/>
    <s v="60-79 Hrs/Wk"/>
    <n v="52"/>
    <b v="1"/>
    <b v="0"/>
    <b v="0"/>
    <b v="0"/>
    <b v="0"/>
    <b v="0"/>
    <b v="0"/>
    <b v="0"/>
    <b v="0"/>
    <s v="NA"/>
    <s v="NA"/>
    <s v="NA"/>
    <s v="NA"/>
    <s v="No"/>
    <s v="NA"/>
    <s v="NA"/>
    <s v="No"/>
    <s v="No"/>
    <s v="NA"/>
    <s v="NA"/>
    <s v="No"/>
    <s v="No"/>
    <s v="NA"/>
    <s v="NA"/>
    <s v="No"/>
    <s v="No"/>
    <s v="NA"/>
    <s v="NA"/>
    <s v="No"/>
    <s v="No"/>
    <s v="NA"/>
    <s v="NA"/>
    <s v="No"/>
    <s v="No"/>
    <s v="NA"/>
    <s v="NA"/>
    <s v="No"/>
    <s v="No"/>
    <s v="NA"/>
    <s v="NA"/>
    <s v="No"/>
    <s v="No"/>
    <s v="NA"/>
    <s v="NA"/>
    <s v="No"/>
    <n v="394"/>
    <n v="0"/>
    <n v="9"/>
    <n v="3546"/>
    <n v="15"/>
    <n v="0"/>
    <n v="0"/>
    <n v="0"/>
    <n v="100"/>
    <n v="0"/>
    <n v="0"/>
    <n v="0"/>
    <n v="0"/>
    <n v="0"/>
    <n v="0"/>
    <n v="0"/>
    <n v="0"/>
    <n v="0"/>
    <n v="531.9"/>
    <n v="0"/>
    <n v="100"/>
    <n v="0"/>
    <s v="P"/>
    <n v="20"/>
    <s v="Age of Building"/>
    <n v="100"/>
    <n v="0"/>
    <n v="0"/>
    <n v="0"/>
    <n v="0"/>
    <n v="0"/>
    <n v="0"/>
    <n v="100"/>
    <n v="0"/>
    <n v="8965.902"/>
    <n v="0"/>
    <n v="0"/>
    <n v="100"/>
    <n v="0"/>
    <b v="0"/>
    <n v="0"/>
    <n v="100"/>
    <n v="0"/>
    <n v="0"/>
    <n v="0"/>
    <n v="1.0502549999999999"/>
    <n v="1.0502549999999999"/>
    <s v="NA"/>
    <n v="0"/>
    <n v="0.37597599999999998"/>
    <n v="8874.6560000000009"/>
    <s v="NA"/>
    <n v="0"/>
    <n v="3177"/>
    <n v="8.7201039999999992"/>
    <n v="8.7661759999999997"/>
    <s v="Y"/>
    <n v="50"/>
    <n v="0"/>
    <n v="0"/>
    <n v="0"/>
    <n v="85.389020000000002"/>
    <n v="72.374359999999996"/>
    <n v="91.308620000000005"/>
    <n v="0"/>
    <n v="0"/>
    <n v="0"/>
    <n v="14.61098"/>
    <n v="27.625640000000001"/>
    <n v="8.6913830000000001"/>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5.389020000000002"/>
    <n v="72.374359999999996"/>
    <n v="91.308620000000005"/>
    <n v="14.61098"/>
    <n v="27.625640000000001"/>
    <n v="8.6913830000000001"/>
    <n v="0"/>
    <n v="0"/>
    <n v="0"/>
    <n v="0"/>
    <n v="0"/>
    <n v="0"/>
    <s v="NA"/>
    <s v="NA"/>
    <s v="NA"/>
    <s v="NA"/>
    <s v="NA"/>
    <s v="NA"/>
    <s v="NA"/>
    <s v="NA"/>
    <s v="NA"/>
    <s v="NA"/>
    <s v="NA"/>
    <s v="NA"/>
    <s v="NA"/>
    <s v="NA"/>
    <s v="NA"/>
    <b v="0"/>
    <n v="0"/>
    <b v="0"/>
    <n v="0"/>
    <b v="0"/>
    <n v="0"/>
    <b v="0"/>
    <n v="0"/>
    <b v="1"/>
    <n v="100"/>
    <b v="0"/>
    <n v="0"/>
    <b v="0"/>
    <n v="0"/>
    <b v="0"/>
    <n v="0"/>
    <n v="11.96097"/>
    <n v="20"/>
    <n v="11.947850000000001"/>
    <n v="55.712940000000003"/>
    <n v="30"/>
    <n v="55.651829999999997"/>
    <n v="0"/>
    <n v="0"/>
    <n v="0"/>
    <n v="32.326090000000001"/>
    <n v="50"/>
    <n v="32.400320000000001"/>
    <n v="0"/>
    <n v="0"/>
    <n v="0"/>
    <n v="0"/>
    <n v="0"/>
    <n v="0"/>
    <n v="0"/>
    <n v="0"/>
    <n v="0"/>
    <n v="0"/>
    <n v="0"/>
    <n v="0"/>
    <n v="1.2590490000000001"/>
    <n v="5"/>
    <n v="1.3673569999999999"/>
    <n v="98.740949999999998"/>
    <n v="95"/>
    <n v="98.632639999999995"/>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CV Reheat"/>
    <s v="none"/>
    <s v="NA"/>
    <s v="A"/>
    <s v="N"/>
    <n v="12"/>
    <s v="NA"/>
    <n v="100"/>
    <n v="0"/>
    <s v="Electric Resistance"/>
    <s v="Electricity"/>
    <s v="Electricity"/>
    <s v="5-9 Years"/>
    <s v="Heat Pump"/>
    <s v="Electricity"/>
    <s v="None"/>
    <s v="5-9 Years"/>
    <s v="NA"/>
    <s v="NA"/>
    <s v="NA"/>
    <s v="NA"/>
    <s v="NA"/>
    <s v="NA"/>
    <s v="NA"/>
    <s v="NA"/>
    <s v="DX - Air"/>
    <s v="5-9 Years"/>
    <s v="DX - Air"/>
    <s v="5-9 Years"/>
    <s v="NA"/>
    <s v="NA"/>
    <s v="NA"/>
    <s v="NA"/>
    <s v="NA"/>
    <s v="NA"/>
    <s v="NA"/>
    <b v="0"/>
    <b v="0"/>
    <b v="0"/>
    <b v="0"/>
    <b v="1"/>
    <b v="0"/>
    <b v="0"/>
    <b v="1"/>
    <b v="0"/>
    <b v="0"/>
    <b v="0"/>
    <n v="15.353999999999999"/>
    <n v="7"/>
    <n v="7"/>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1"/>
    <s v="NA"/>
    <s v="NA"/>
    <s v="NA"/>
    <s v="NA"/>
    <s v="NA"/>
    <s v="NA"/>
    <n v="0"/>
    <n v="10"/>
    <n v="0"/>
    <n v="0"/>
    <n v="7"/>
    <n v="2"/>
    <n v="0"/>
    <n v="0"/>
    <n v="0"/>
    <n v="0"/>
    <n v="18.774010000000001"/>
    <n v="39.525669999999998"/>
    <s v="model"/>
    <n v="158640.4"/>
    <n v="333991.9000000000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641"/>
    <x v="2"/>
    <s v="core"/>
    <x v="6"/>
    <x v="1"/>
    <s v="20,001-100,000"/>
    <s v="urban"/>
    <n v="25"/>
    <n v="120.86060000000001"/>
    <n v="23688678"/>
    <n v="11602618"/>
    <n v="11602618"/>
    <n v="2004"/>
    <n v="2004"/>
    <s v="2004-2013"/>
    <s v="F"/>
    <m/>
    <s v="Medical Office"/>
    <m/>
    <s v="Other Health"/>
    <s v="Health Care - Outpatient"/>
    <s v="OtherHealth"/>
    <b v="0"/>
    <s v="Office"/>
    <n v="62"/>
    <s v="NA"/>
    <n v="0"/>
    <s v="NA"/>
    <n v="0"/>
    <n v="25.5"/>
    <n v="12.5"/>
    <n v="51.020409999999998"/>
    <n v="196000"/>
    <n v="96000"/>
    <n v="100000"/>
    <x v="2"/>
    <n v="100"/>
    <n v="0"/>
    <n v="0"/>
    <n v="100"/>
    <n v="0"/>
    <n v="0"/>
    <n v="0"/>
    <n v="5"/>
    <n v="0"/>
    <n v="300"/>
    <s v="S"/>
    <n v="0"/>
    <n v="6839"/>
    <n v="303"/>
    <s v="6000-8000 HDD"/>
    <n v="0"/>
    <n v="100"/>
    <n v="10"/>
    <s v="No"/>
    <n v="47.25"/>
    <n v="70.875"/>
    <n v="147"/>
    <n v="70.875"/>
    <n v="0.875"/>
    <n v="0"/>
    <n v="0"/>
    <s v="40-49 Hrs/Wk"/>
    <n v="52"/>
    <b v="1"/>
    <b v="1"/>
    <b v="0"/>
    <b v="0"/>
    <b v="0"/>
    <b v="0"/>
    <b v="0"/>
    <b v="0"/>
    <b v="0"/>
    <b v="1"/>
    <b v="0"/>
    <b v="0"/>
    <n v="150"/>
    <s v="No"/>
    <s v="NA"/>
    <s v="NA"/>
    <s v="Unknown"/>
    <s v="No"/>
    <s v="NA"/>
    <s v="NA"/>
    <s v="Unknown"/>
    <s v="No"/>
    <s v="NA"/>
    <s v="NA"/>
    <s v="Unknown"/>
    <s v="No"/>
    <s v="NA"/>
    <s v="NA"/>
    <s v="Unknown"/>
    <s v="No"/>
    <s v="NA"/>
    <s v="NA"/>
    <s v="Unknown"/>
    <s v="No"/>
    <s v="NA"/>
    <s v="NA"/>
    <s v="Unknown"/>
    <s v="No"/>
    <s v="NA"/>
    <s v="NA"/>
    <s v="Unknown"/>
    <s v="No"/>
    <s v="NA"/>
    <s v="NA"/>
    <s v="Unknown"/>
    <n v="565"/>
    <n v="565"/>
    <n v="14"/>
    <n v="39550"/>
    <n v="30"/>
    <n v="100"/>
    <n v="0"/>
    <n v="0"/>
    <n v="0"/>
    <n v="0"/>
    <n v="0"/>
    <n v="0"/>
    <n v="0"/>
    <n v="100"/>
    <n v="0"/>
    <n v="0"/>
    <n v="0"/>
    <n v="0"/>
    <n v="11865"/>
    <n v="0"/>
    <n v="100"/>
    <n v="0"/>
    <s v="P"/>
    <n v="0"/>
    <s v="Age of Building"/>
    <n v="100"/>
    <n v="0"/>
    <n v="0"/>
    <n v="0"/>
    <n v="0"/>
    <n v="100"/>
    <n v="0"/>
    <n v="0"/>
    <n v="0"/>
    <n v="19200"/>
    <n v="100"/>
    <n v="0"/>
    <n v="0"/>
    <n v="0"/>
    <b v="0"/>
    <n v="0"/>
    <n v="100"/>
    <n v="0"/>
    <n v="0"/>
    <n v="0"/>
    <n v="0.634243"/>
    <n v="0.39040999999999998"/>
    <n v="0.15633"/>
    <n v="0"/>
    <n v="1.2063000000000001E-2"/>
    <n v="60887.37"/>
    <n v="15633"/>
    <n v="0"/>
    <n v="1158"/>
    <n v="7.8714940000000002"/>
    <n v="8.1409610000000008"/>
    <s v="Y"/>
    <n v="0"/>
    <n v="0"/>
    <n v="0"/>
    <n v="0"/>
    <n v="85.624570000000006"/>
    <n v="78.000219999999999"/>
    <n v="91.458280000000002"/>
    <n v="0"/>
    <n v="0"/>
    <n v="0"/>
    <n v="14.37543"/>
    <n v="21.999780000000001"/>
    <n v="8.5417210000000008"/>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42.260669999999998"/>
    <n v="50.862050000000004"/>
    <n v="42.260669999999998"/>
    <n v="53.920090000000002"/>
    <n v="46.676479999999998"/>
    <n v="53.920090000000002"/>
    <n v="3.8192430000000002"/>
    <n v="2.461468"/>
    <n v="3.8192430000000002"/>
    <s v="NA"/>
    <s v="NA"/>
    <s v="NA"/>
    <s v="NA"/>
    <s v="NA"/>
    <s v="NA"/>
    <s v="NA"/>
    <s v="NA"/>
    <s v="NA"/>
    <s v="NA"/>
    <s v="NA"/>
    <s v="NA"/>
    <n v="0"/>
    <n v="0"/>
    <n v="0"/>
    <n v="85.624570000000006"/>
    <n v="78.000219999999999"/>
    <n v="91.458280000000002"/>
    <n v="7.6142300000000001"/>
    <n v="15.215949999999999"/>
    <n v="4.5242899999999997"/>
    <n v="0"/>
    <n v="0"/>
    <n v="0"/>
    <n v="6.7612030000000001"/>
    <n v="6.7838240000000001"/>
    <n v="4.0174310000000002"/>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n v="0"/>
    <n v="0"/>
    <n v="0"/>
    <n v="0"/>
    <n v="0"/>
    <n v="0"/>
    <n v="0"/>
    <n v="0"/>
    <n v="0"/>
    <n v="0"/>
    <n v="0"/>
    <n v="0"/>
    <n v="0"/>
    <n v="0"/>
    <n v="0"/>
    <n v="100"/>
    <n v="100"/>
    <n v="100"/>
    <n v="0"/>
    <n v="0"/>
    <n v="0"/>
    <n v="0"/>
    <n v="0"/>
    <n v="0"/>
    <n v="0"/>
    <n v="0"/>
    <n v="0"/>
    <b v="0"/>
    <n v="0"/>
    <b v="0"/>
    <n v="0"/>
    <b v="0"/>
    <n v="0"/>
    <b v="1"/>
    <n v="100"/>
    <b v="0"/>
    <n v="0"/>
    <s v="VAV"/>
    <s v="standard"/>
    <s v="Variable Air Volume"/>
    <s v="N"/>
    <s v="N"/>
    <s v="NA"/>
    <s v="NA"/>
    <n v="0"/>
    <n v="100"/>
    <s v="Boiler"/>
    <s v="Natural Gas"/>
    <s v="Natural Gas"/>
    <s v="10-19 Years"/>
    <s v="None"/>
    <s v="NA"/>
    <s v="NA"/>
    <s v="NA"/>
    <n v="3"/>
    <s v="Natural Gas"/>
    <n v="2400"/>
    <s v="NA"/>
    <s v="NA"/>
    <s v="SH"/>
    <s v="N"/>
    <s v="N"/>
    <s v="Chiller"/>
    <s v="10-19 Years"/>
    <s v="DX - Air"/>
    <s v="5-9 Years"/>
    <n v="2"/>
    <n v="197.5"/>
    <n v="9"/>
    <n v="9"/>
    <s v="Reciprocating"/>
    <s v="N"/>
    <s v="N"/>
    <b v="1"/>
    <b v="0"/>
    <b v="0"/>
    <b v="0"/>
    <b v="0"/>
    <b v="0"/>
    <b v="0"/>
    <b v="0"/>
    <b v="0"/>
    <b v="0"/>
    <b v="0"/>
    <n v="620.47199999999998"/>
    <s v="NA"/>
    <s v="NA"/>
    <n v="100"/>
    <n v="0"/>
    <n v="0"/>
    <n v="0"/>
    <n v="0"/>
    <n v="3.2994240000000001"/>
    <n v="96.700580000000002"/>
    <n v="0"/>
    <s v="NA"/>
    <s v="NA"/>
    <s v="NA"/>
    <s v="NA"/>
    <s v="NA"/>
    <s v="NA"/>
    <s v="NA"/>
    <s v="NA"/>
    <s v="NA"/>
    <s v="NA"/>
    <s v="NA"/>
    <s v="NA"/>
    <s v="NA"/>
    <s v="NA"/>
    <s v="NA"/>
    <s v="NA"/>
    <s v="NA"/>
    <s v="NA"/>
    <s v="NA"/>
    <s v="NA"/>
    <n v="2"/>
    <n v="0"/>
    <n v="0"/>
    <n v="0"/>
    <n v="0"/>
    <n v="0"/>
    <n v="0"/>
    <b v="1"/>
    <b v="0"/>
    <b v="0"/>
    <b v="0"/>
    <b v="0"/>
    <b v="0"/>
    <n v="300"/>
    <s v="N"/>
    <s v="N"/>
    <s v="N"/>
    <s v="N"/>
    <s v="N"/>
    <s v="E"/>
    <s v="E"/>
    <s v="NA"/>
    <s v="NA"/>
    <s v="NA"/>
    <b v="1"/>
    <s v="S"/>
    <n v="100"/>
    <s v="NA"/>
    <n v="0"/>
    <n v="0"/>
    <n v="0"/>
    <n v="0"/>
    <x v="3"/>
    <n v="0"/>
    <s v="Y"/>
    <n v="6"/>
    <n v="0"/>
    <n v="2"/>
    <b v="0"/>
    <b v="0"/>
    <s v="None"/>
    <b v="0"/>
    <b v="0"/>
    <s v="None"/>
    <n v="0"/>
    <n v="60"/>
    <s v="NA"/>
    <n v="40"/>
    <n v="6"/>
    <s v="NA"/>
    <n v="0"/>
    <n v="0"/>
    <n v="0"/>
    <n v="0"/>
    <n v="31.70899"/>
    <n v="33.58719"/>
    <s v="actual"/>
    <n v="3044063"/>
    <n v="3224370"/>
    <n v="236086"/>
    <n v="216150.3"/>
    <n v="244910.3"/>
    <n v="246678.8"/>
    <n v="269921.2"/>
    <n v="266682.90000000002"/>
    <n v="294887.09999999998"/>
    <n v="285455"/>
    <n v="265412.40000000002"/>
    <n v="241812.2"/>
    <n v="237214.9"/>
    <n v="238851.8"/>
    <n v="271897.5"/>
    <n v="245584.9"/>
    <n v="271897.5"/>
    <n v="263126.59999999998"/>
    <n v="272125.2"/>
    <n v="265783"/>
    <n v="280170.09999999998"/>
    <n v="281232.7"/>
    <n v="265631.2"/>
    <n v="271897.5"/>
    <n v="263126.59999999998"/>
    <n v="271897.5"/>
    <n v="0.67684800000000001"/>
    <n v="0.68058099999999999"/>
    <s v="actual"/>
    <n v="64977.42"/>
    <n v="65335.78"/>
    <n v="7663.3119999999999"/>
    <n v="5753.9070000000002"/>
    <n v="5685.1149999999998"/>
    <n v="4934.848"/>
    <n v="4669.6850000000004"/>
    <n v="4285.05"/>
    <n v="4037.375"/>
    <n v="4322.5309999999999"/>
    <n v="4682.7790000000005"/>
    <n v="5182.8230000000003"/>
    <n v="5772.9830000000002"/>
    <n v="7987.0159999999996"/>
    <n v="7055.4970000000003"/>
    <n v="5988.6689999999999"/>
    <n v="6082.6369999999997"/>
    <n v="5358.7709999999997"/>
    <n v="4936.6419999999998"/>
    <n v="4361.1769999999997"/>
    <n v="4147.9110000000001"/>
    <n v="4142.4139999999998"/>
    <n v="4509.5789999999997"/>
    <n v="5480.7830000000004"/>
    <n v="6235.4440000000004"/>
    <n v="7036.26"/>
  </r>
  <r>
    <x v="642"/>
    <x v="0"/>
    <s v="core"/>
    <x v="8"/>
    <x v="1"/>
    <s v="&lt;20,001"/>
    <s v="urban"/>
    <n v="4"/>
    <n v="334.46519999999998"/>
    <n v="4640704"/>
    <n v="4640704"/>
    <n v="4640704"/>
    <n v="2005"/>
    <n v="2005"/>
    <s v="2004-2013"/>
    <s v="F"/>
    <m/>
    <s v="Pharmacy"/>
    <m/>
    <s v="Dry Goods Retail"/>
    <s v="Mercantile - Retail"/>
    <s v="Small Box"/>
    <b v="0"/>
    <s v="Sales"/>
    <n v="74"/>
    <s v="Office"/>
    <n v="17"/>
    <s v="Warehouse - High Bay"/>
    <n v="9"/>
    <n v="0"/>
    <n v="0"/>
    <n v="0"/>
    <n v="13875"/>
    <n v="13875"/>
    <n v="0"/>
    <x v="0"/>
    <n v="100"/>
    <n v="0"/>
    <n v="100"/>
    <n v="100"/>
    <n v="100"/>
    <n v="0"/>
    <n v="0"/>
    <n v="1"/>
    <n v="0"/>
    <n v="66"/>
    <s v="S"/>
    <n v="0"/>
    <n v="4532"/>
    <n v="323"/>
    <s v="&lt; 6000 HDD"/>
    <n v="0"/>
    <n v="100"/>
    <n v="1"/>
    <s v="No"/>
    <n v="98"/>
    <n v="101"/>
    <n v="168"/>
    <n v="101"/>
    <n v="1"/>
    <n v="1"/>
    <n v="0"/>
    <s v="80-119 Hrs/Wk"/>
    <n v="52"/>
    <b v="1"/>
    <b v="1"/>
    <b v="0"/>
    <b v="0"/>
    <b v="0"/>
    <b v="0"/>
    <b v="0"/>
    <b v="0"/>
    <b v="0"/>
    <b v="1"/>
    <b v="0"/>
    <b v="0"/>
    <s v="NA"/>
    <s v="Unknown"/>
    <s v="NA"/>
    <s v="NA"/>
    <s v="Yes"/>
    <s v="Unknown"/>
    <s v="NA"/>
    <s v="NA"/>
    <s v="Yes"/>
    <s v="Yes"/>
    <n v="1"/>
    <n v="50"/>
    <s v="Unknown"/>
    <s v="Yes"/>
    <n v="2"/>
    <n v="50"/>
    <s v="Unknown"/>
    <s v="Unknown"/>
    <s v="NA"/>
    <s v="NA"/>
    <s v="Unknown"/>
    <s v="Yes"/>
    <n v="1"/>
    <n v="25"/>
    <s v="Unknown"/>
    <s v="No"/>
    <s v="NA"/>
    <s v="NA"/>
    <s v="Unknown"/>
    <s v="No"/>
    <s v="NA"/>
    <s v="NA"/>
    <s v="Unknown"/>
    <n v="472"/>
    <n v="0"/>
    <n v="13"/>
    <n v="6136"/>
    <n v="15"/>
    <n v="100"/>
    <n v="0"/>
    <n v="0"/>
    <n v="0"/>
    <n v="0"/>
    <n v="0"/>
    <n v="0"/>
    <n v="0"/>
    <n v="100"/>
    <n v="0"/>
    <n v="0"/>
    <n v="0"/>
    <n v="0"/>
    <n v="920.4"/>
    <n v="0"/>
    <n v="100"/>
    <n v="0"/>
    <s v="P"/>
    <n v="0"/>
    <s v="Age of Building"/>
    <n v="100"/>
    <n v="0"/>
    <n v="0"/>
    <n v="0"/>
    <n v="100"/>
    <n v="0"/>
    <n v="0"/>
    <n v="0"/>
    <n v="0"/>
    <n v="13875"/>
    <n v="100"/>
    <n v="0"/>
    <n v="0"/>
    <n v="0"/>
    <b v="0"/>
    <n v="0"/>
    <n v="100"/>
    <n v="0"/>
    <n v="0"/>
    <n v="0"/>
    <n v="1.5280130000000001"/>
    <n v="1.5280130000000001"/>
    <s v="NA"/>
    <n v="8.2159999999999993E-3"/>
    <n v="0.51039800000000002"/>
    <n v="21201.18"/>
    <s v="NA"/>
    <n v="114"/>
    <n v="7081.7730000000001"/>
    <n v="11.76623"/>
    <n v="12.487109999999999"/>
    <s v="Y"/>
    <n v="80"/>
    <n v="0"/>
    <n v="0"/>
    <n v="0"/>
    <n v="96.439570000000003"/>
    <n v="91.203829999999996"/>
    <n v="97.965890000000002"/>
    <n v="0"/>
    <n v="0"/>
    <n v="0"/>
    <n v="3.513995"/>
    <n v="8.379092"/>
    <n v="1.9857309999999999"/>
    <n v="0"/>
    <n v="0"/>
    <n v="0"/>
    <n v="0"/>
    <n v="0"/>
    <n v="0"/>
    <n v="4.6439000000000001E-2"/>
    <n v="0.41707499999999997"/>
    <n v="4.8383000000000002E-2"/>
    <n v="0"/>
    <n v="0"/>
    <n v="0"/>
    <n v="0"/>
    <n v="0"/>
    <n v="0"/>
    <n v="99.804910000000007"/>
    <n v="99.536810000000003"/>
    <n v="99.804910000000007"/>
    <n v="0.19509299999999999"/>
    <n v="0.46318799999999999"/>
    <n v="0.19509299999999999"/>
    <n v="54.211329999999997"/>
    <n v="68.062370000000001"/>
    <n v="54.211329999999997"/>
    <n v="45.788670000000003"/>
    <n v="31.937629999999999"/>
    <n v="45.788670000000003"/>
    <s v="NA"/>
    <s v="NA"/>
    <s v="NA"/>
    <s v="NA"/>
    <s v="NA"/>
    <s v="NA"/>
    <s v="NA"/>
    <s v="NA"/>
    <s v="NA"/>
    <s v="NA"/>
    <s v="NA"/>
    <s v="NA"/>
    <s v="NA"/>
    <s v="NA"/>
    <s v="NA"/>
    <s v="NA"/>
    <s v="NA"/>
    <s v="NA"/>
    <s v="NA"/>
    <s v="NA"/>
    <s v="NA"/>
    <s v="NA"/>
    <s v="NA"/>
    <s v="NA"/>
    <n v="4.7066090000000003"/>
    <n v="9.0321639999999999"/>
    <n v="4.7066090000000003"/>
    <n v="85.582359999999994"/>
    <n v="84.648070000000004"/>
    <n v="85.582359999999994"/>
    <n v="9.7110269999999996"/>
    <n v="6.319769"/>
    <n v="9.7110269999999996"/>
    <n v="0"/>
    <n v="0"/>
    <n v="0"/>
    <s v="NA"/>
    <s v="NA"/>
    <s v="NA"/>
    <s v="NA"/>
    <s v="NA"/>
    <s v="NA"/>
    <s v="NA"/>
    <s v="NA"/>
    <s v="NA"/>
    <s v="NA"/>
    <s v="NA"/>
    <s v="NA"/>
    <n v="0"/>
    <n v="0"/>
    <n v="0"/>
    <n v="91.900530000000003"/>
    <n v="82.966149999999999"/>
    <n v="93.355009999999993"/>
    <n v="1.6090120000000001"/>
    <n v="2.6760830000000002"/>
    <n v="0.90924000000000005"/>
    <n v="6.4440169999999997"/>
    <n v="13.94069"/>
    <n v="5.6873630000000004"/>
    <n v="4.6439000000000001E-2"/>
    <n v="0.41707499999999997"/>
    <n v="4.8383000000000002E-2"/>
    <s v="NA"/>
    <s v="NA"/>
    <s v="NA"/>
    <s v="NA"/>
    <s v="NA"/>
    <s v="NA"/>
    <s v="NA"/>
    <s v="NA"/>
    <s v="NA"/>
    <s v="NA"/>
    <s v="NA"/>
    <s v="NA"/>
    <s v="NA"/>
    <s v="NA"/>
    <s v="NA"/>
    <b v="0"/>
    <n v="0"/>
    <b v="1"/>
    <n v="77.337609999999998"/>
    <b v="0"/>
    <n v="0"/>
    <b v="1"/>
    <n v="15.06598"/>
    <b v="1"/>
    <n v="7.5499770000000002"/>
    <b v="0"/>
    <n v="0"/>
    <b v="1"/>
    <n v="4.6439000000000001E-2"/>
    <b v="0"/>
    <n v="0"/>
    <n v="18.66058"/>
    <n v="45.238100000000003"/>
    <n v="16.80349"/>
    <n v="40.219769999999997"/>
    <n v="16.66667"/>
    <n v="41.13805"/>
    <n v="0"/>
    <n v="0"/>
    <n v="0"/>
    <n v="41.11965"/>
    <n v="38.095239999999997"/>
    <n v="42.05847"/>
    <n v="0"/>
    <n v="0"/>
    <n v="0"/>
    <n v="0"/>
    <n v="0"/>
    <n v="0"/>
    <n v="0"/>
    <n v="0"/>
    <n v="0"/>
    <n v="5.6483030000000003"/>
    <n v="19.047619999999998"/>
    <n v="3.4941200000000001"/>
    <n v="0"/>
    <n v="0"/>
    <n v="0"/>
    <n v="94.351699999999994"/>
    <n v="80.952380000000005"/>
    <n v="96.505880000000005"/>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100"/>
    <n v="0"/>
    <s v="Electric Resistance"/>
    <s v="Electricity"/>
    <s v="None"/>
    <s v="5-9 Years"/>
    <s v="None"/>
    <s v="NA"/>
    <s v="NA"/>
    <s v="NA"/>
    <s v="NA"/>
    <s v="NA"/>
    <s v="NA"/>
    <s v="NA"/>
    <s v="NA"/>
    <s v="NA"/>
    <s v="NA"/>
    <s v="NA"/>
    <s v="DX - Air"/>
    <s v="5-9 Years"/>
    <s v="None"/>
    <s v="NA"/>
    <s v="NA"/>
    <s v="NA"/>
    <s v="NA"/>
    <s v="NA"/>
    <s v="NA"/>
    <s v="NA"/>
    <s v="NA"/>
    <b v="0"/>
    <b v="0"/>
    <b v="0"/>
    <b v="0"/>
    <b v="1"/>
    <b v="0"/>
    <b v="0"/>
    <b v="1"/>
    <b v="0"/>
    <b v="1"/>
    <b v="1"/>
    <n v="40"/>
    <n v="8"/>
    <n v="8"/>
    <n v="100"/>
    <n v="0"/>
    <n v="0"/>
    <n v="0"/>
    <n v="0"/>
    <n v="0"/>
    <n v="100"/>
    <n v="0"/>
    <s v="NA"/>
    <s v="NA"/>
    <s v="NA"/>
    <s v="NA"/>
    <s v="NA"/>
    <s v="NA"/>
    <s v="NA"/>
    <s v="NA"/>
    <s v="NA"/>
    <b v="0"/>
    <n v="0"/>
    <s v="NA"/>
    <s v="NA"/>
    <b v="0"/>
    <n v="0"/>
    <s v="NA"/>
    <b v="1"/>
    <n v="280"/>
    <n v="100"/>
    <s v="INC"/>
    <n v="0"/>
    <n v="0"/>
    <n v="3"/>
    <n v="0"/>
    <n v="0"/>
    <n v="0"/>
    <n v="0"/>
    <b v="0"/>
    <b v="0"/>
    <b v="0"/>
    <b v="0"/>
    <b v="0"/>
    <b v="0"/>
    <n v="0"/>
    <s v="NA"/>
    <s v="NA"/>
    <s v="NA"/>
    <s v="NA"/>
    <s v="NA"/>
    <s v="NA"/>
    <s v="NA"/>
    <n v="0"/>
    <n v="0"/>
    <n v="0"/>
    <s v="NA"/>
    <s v="NA"/>
    <s v="NA"/>
    <s v="NA"/>
    <s v="NA"/>
    <n v="0"/>
    <n v="0"/>
    <n v="0"/>
    <x v="1"/>
    <s v="NA"/>
    <s v="NA"/>
    <n v="0"/>
    <n v="0"/>
    <n v="0"/>
    <s v="NA"/>
    <s v="NA"/>
    <s v="NA"/>
    <s v="NA"/>
    <s v="NA"/>
    <s v="NA"/>
    <n v="7"/>
    <n v="0"/>
    <n v="0"/>
    <n v="0"/>
    <n v="0"/>
    <n v="0"/>
    <n v="1"/>
    <n v="0"/>
    <n v="0"/>
    <n v="0"/>
    <n v="24.795169999999999"/>
    <n v="34.351730000000003"/>
    <s v="actual"/>
    <n v="344032.9"/>
    <n v="476630.3"/>
    <n v="30624.89"/>
    <n v="38471.03"/>
    <n v="32951"/>
    <n v="29001.25"/>
    <n v="29208.74"/>
    <n v="26699.4"/>
    <n v="28757.85"/>
    <n v="28303.06"/>
    <n v="31201.15"/>
    <n v="31685.11"/>
    <n v="28344.39"/>
    <n v="8785.0730000000003"/>
    <n v="40480.93"/>
    <n v="36563.42"/>
    <n v="40480.93"/>
    <n v="39175.089999999997"/>
    <n v="40480.93"/>
    <n v="39175.089999999997"/>
    <n v="40480.93"/>
    <n v="40480.93"/>
    <n v="39175.089999999997"/>
    <n v="40480.93"/>
    <n v="39175.089999999997"/>
    <n v="40480.93"/>
    <n v="7.4964000000000003E-2"/>
    <n v="8.5135000000000002E-2"/>
    <s v="actual"/>
    <n v="1040.1289999999999"/>
    <n v="1181.2529999999999"/>
    <n v="262.74290000000002"/>
    <n v="102.5468"/>
    <n v="77.068969999999993"/>
    <n v="29.586210000000001"/>
    <n v="25.382449999999999"/>
    <n v="22.772729999999999"/>
    <n v="23.01613"/>
    <n v="22.32762"/>
    <n v="21.956250000000001"/>
    <n v="27.303450000000002"/>
    <n v="134.11529999999999"/>
    <n v="291.3107"/>
    <n v="198.35249999999999"/>
    <n v="156.38829999999999"/>
    <n v="139.18559999999999"/>
    <n v="103.7376"/>
    <n v="65.683099999999996"/>
    <n v="29.453140000000001"/>
    <n v="10.686540000000001"/>
    <n v="9.9045950000000005"/>
    <n v="29.453140000000001"/>
    <n v="90.444590000000005"/>
    <n v="150.91480000000001"/>
    <n v="197.04929999999999"/>
  </r>
  <r>
    <x v="643"/>
    <x v="2"/>
    <s v="core"/>
    <x v="8"/>
    <x v="1"/>
    <s v="&lt;20,001"/>
    <s v="rural"/>
    <n v="4"/>
    <n v="334.46519999999998"/>
    <n v="3324584"/>
    <n v="3324584"/>
    <n v="3324584"/>
    <n v="2006"/>
    <n v="2006"/>
    <s v="2004-2013"/>
    <s v="F"/>
    <m/>
    <s v="Hardware"/>
    <m/>
    <s v="Dry Goods Retail"/>
    <s v="Mercantile - Retail"/>
    <s v="Small Box"/>
    <b v="0"/>
    <s v="Sales"/>
    <n v="51"/>
    <s v="Storage - Low Bay"/>
    <n v="42"/>
    <s v="Office"/>
    <n v="3"/>
    <n v="4"/>
    <n v="0"/>
    <n v="0"/>
    <n v="9940"/>
    <n v="9940"/>
    <n v="0"/>
    <x v="0"/>
    <n v="100"/>
    <n v="0"/>
    <n v="0"/>
    <n v="100"/>
    <n v="0"/>
    <n v="0"/>
    <n v="0"/>
    <n v="1"/>
    <n v="0"/>
    <n v="28"/>
    <s v="S"/>
    <n v="0"/>
    <n v="5553"/>
    <n v="779"/>
    <s v="&lt; 6000 HDD"/>
    <n v="100"/>
    <n v="0"/>
    <n v="0"/>
    <s v="No"/>
    <n v="45"/>
    <n v="45"/>
    <n v="120"/>
    <n v="4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420"/>
    <n v="0"/>
    <n v="30"/>
    <n v="12600"/>
    <n v="10"/>
    <n v="0"/>
    <n v="100"/>
    <n v="0"/>
    <n v="0"/>
    <n v="0"/>
    <n v="0"/>
    <n v="0"/>
    <n v="0"/>
    <n v="100"/>
    <n v="0"/>
    <n v="0"/>
    <n v="0"/>
    <n v="0"/>
    <n v="1260"/>
    <n v="0"/>
    <n v="100"/>
    <n v="0"/>
    <s v="S"/>
    <n v="0"/>
    <s v="Age of Building"/>
    <n v="100"/>
    <n v="0"/>
    <n v="0"/>
    <n v="0"/>
    <n v="0"/>
    <n v="100"/>
    <n v="0"/>
    <n v="0"/>
    <n v="0"/>
    <n v="9940"/>
    <n v="100"/>
    <n v="0"/>
    <n v="0"/>
    <n v="0"/>
    <b v="1"/>
    <n v="160"/>
    <n v="100"/>
    <n v="0"/>
    <n v="0"/>
    <n v="0"/>
    <n v="1.666844"/>
    <n v="1.666844"/>
    <s v="NA"/>
    <n v="0"/>
    <n v="0.27263599999999999"/>
    <n v="16568.43"/>
    <s v="NA"/>
    <n v="0"/>
    <n v="2710"/>
    <n v="16.957229999999999"/>
    <n v="26.07695"/>
    <s v="Y"/>
    <n v="1"/>
    <n v="98.886219999999994"/>
    <n v="95.541910000000001"/>
    <n v="98.965220000000002"/>
    <n v="0"/>
    <n v="0"/>
    <n v="0"/>
    <n v="0"/>
    <n v="0"/>
    <n v="0"/>
    <n v="0"/>
    <n v="0"/>
    <n v="0"/>
    <n v="0"/>
    <n v="0"/>
    <n v="0"/>
    <n v="1.0238830000000001"/>
    <n v="1.7821959999999999"/>
    <n v="0.9425"/>
    <n v="8.9901999999999996E-2"/>
    <n v="2.6758920000000002"/>
    <n v="9.2280000000000001E-2"/>
    <n v="0"/>
    <n v="0"/>
    <n v="0"/>
    <n v="0"/>
    <n v="0"/>
    <n v="0"/>
    <s v="NA"/>
    <s v="NA"/>
    <s v="NA"/>
    <s v="NA"/>
    <s v="NA"/>
    <s v="NA"/>
    <s v="NA"/>
    <s v="NA"/>
    <s v="NA"/>
    <s v="NA"/>
    <s v="NA"/>
    <s v="NA"/>
    <s v="NA"/>
    <s v="NA"/>
    <s v="NA"/>
    <s v="NA"/>
    <s v="NA"/>
    <s v="NA"/>
    <s v="NA"/>
    <s v="NA"/>
    <s v="NA"/>
    <s v="NA"/>
    <s v="NA"/>
    <s v="NA"/>
    <s v="NA"/>
    <s v="NA"/>
    <s v="NA"/>
    <s v="NA"/>
    <s v="NA"/>
    <s v="NA"/>
    <n v="0"/>
    <n v="0"/>
    <n v="0"/>
    <n v="100"/>
    <n v="100"/>
    <n v="100"/>
    <s v="NA"/>
    <s v="NA"/>
    <s v="NA"/>
    <s v="NA"/>
    <s v="NA"/>
    <s v="NA"/>
    <s v="NA"/>
    <s v="NA"/>
    <s v="NA"/>
    <s v="NA"/>
    <s v="NA"/>
    <s v="NA"/>
    <s v="NA"/>
    <s v="NA"/>
    <s v="NA"/>
    <s v="NA"/>
    <s v="NA"/>
    <s v="NA"/>
    <s v="NA"/>
    <s v="NA"/>
    <s v="NA"/>
    <s v="NA"/>
    <s v="NA"/>
    <s v="NA"/>
    <n v="43.991039999999998"/>
    <n v="27.624030000000001"/>
    <n v="44.02619"/>
    <n v="54.89517"/>
    <n v="67.917879999999997"/>
    <n v="54.939030000000002"/>
    <n v="0"/>
    <n v="0"/>
    <n v="0"/>
    <n v="1.0238830000000001"/>
    <n v="1.7821959999999999"/>
    <n v="0.9425"/>
    <n v="8.9901999999999996E-2"/>
    <n v="2.6758920000000002"/>
    <n v="9.2280000000000001E-2"/>
    <n v="100"/>
    <n v="100"/>
    <n v="100"/>
    <n v="0"/>
    <n v="0"/>
    <n v="0"/>
    <n v="0"/>
    <n v="0"/>
    <n v="0"/>
    <n v="0"/>
    <n v="0"/>
    <n v="0"/>
    <n v="0"/>
    <n v="0"/>
    <n v="0"/>
    <b v="0"/>
    <n v="0"/>
    <b v="0"/>
    <n v="0"/>
    <b v="0"/>
    <n v="0"/>
    <b v="0"/>
    <n v="0"/>
    <b v="1"/>
    <n v="99.9101"/>
    <b v="0"/>
    <n v="0"/>
    <b v="1"/>
    <n v="8.9901999999999996E-2"/>
    <b v="0"/>
    <n v="0"/>
    <n v="79.335790000000003"/>
    <n v="71.428569999999993"/>
    <n v="82.268529999999998"/>
    <n v="0"/>
    <n v="0"/>
    <n v="0"/>
    <n v="0"/>
    <n v="0"/>
    <n v="0"/>
    <n v="20.664210000000001"/>
    <n v="28.571429999999999"/>
    <n v="17.731470000000002"/>
    <n v="0"/>
    <n v="0"/>
    <n v="0"/>
    <n v="0"/>
    <n v="0"/>
    <n v="0"/>
    <n v="0"/>
    <n v="0"/>
    <n v="0"/>
    <n v="0"/>
    <n v="0"/>
    <n v="0"/>
    <n v="0"/>
    <n v="0"/>
    <n v="0"/>
    <n v="95.202950000000001"/>
    <n v="85.714290000000005"/>
    <n v="98.722229999999996"/>
    <n v="0"/>
    <n v="0"/>
    <n v="0"/>
    <n v="4.7970480000000002"/>
    <n v="14.28571"/>
    <n v="1.277767000000000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1"/>
    <b v="1"/>
    <b v="1"/>
    <n v="45"/>
    <n v="7"/>
    <n v="7"/>
    <n v="100"/>
    <n v="0"/>
    <n v="0"/>
    <n v="0"/>
    <n v="0"/>
    <n v="100"/>
    <n v="0"/>
    <n v="0"/>
    <s v="NA"/>
    <s v="NA"/>
    <s v="NA"/>
    <s v="NA"/>
    <s v="NA"/>
    <s v="NA"/>
    <s v="NA"/>
    <s v="NA"/>
    <s v="NA"/>
    <s v="NA"/>
    <s v="NA"/>
    <s v="NA"/>
    <s v="NA"/>
    <s v="NA"/>
    <s v="NA"/>
    <s v="NA"/>
    <s v="NA"/>
    <s v="NA"/>
    <s v="NA"/>
    <s v="NA"/>
    <n v="0"/>
    <n v="0"/>
    <n v="0"/>
    <n v="0"/>
    <n v="0"/>
    <n v="1"/>
    <n v="0"/>
    <b v="0"/>
    <b v="0"/>
    <b v="0"/>
    <b v="0"/>
    <b v="0"/>
    <b v="0"/>
    <n v="0"/>
    <s v="NA"/>
    <s v="NA"/>
    <s v="NA"/>
    <s v="NA"/>
    <s v="NA"/>
    <s v="NA"/>
    <s v="NA"/>
    <n v="0"/>
    <n v="0"/>
    <n v="0"/>
    <s v="NA"/>
    <s v="NA"/>
    <s v="NA"/>
    <s v="NA"/>
    <s v="NA"/>
    <n v="0"/>
    <n v="0"/>
    <n v="0"/>
    <x v="1"/>
    <s v="NA"/>
    <s v="NA"/>
    <n v="0"/>
    <n v="0"/>
    <n v="0"/>
    <s v="NA"/>
    <s v="NA"/>
    <s v="NA"/>
    <s v="NA"/>
    <s v="NA"/>
    <s v="NA"/>
    <n v="4"/>
    <n v="5"/>
    <n v="0"/>
    <n v="0"/>
    <n v="3"/>
    <n v="0"/>
    <n v="0"/>
    <n v="0"/>
    <n v="0"/>
    <n v="0"/>
    <n v="15.21663"/>
    <n v="14.76003"/>
    <s v="actual"/>
    <n v="151253.29999999999"/>
    <n v="146714.70000000001"/>
    <n v="11890.62"/>
    <n v="10606.9"/>
    <n v="11252.41"/>
    <n v="10728.59"/>
    <n v="12244.52"/>
    <n v="13292.73"/>
    <n v="15979.69"/>
    <n v="16527.59"/>
    <n v="13935.86"/>
    <n v="10862.2"/>
    <n v="11546.94"/>
    <n v="12385.3"/>
    <n v="12048.86"/>
    <n v="10683.11"/>
    <n v="11539.92"/>
    <n v="10973.52"/>
    <n v="11650.63"/>
    <n v="12689.09"/>
    <n v="15495.75"/>
    <n v="14946.61"/>
    <n v="11952.27"/>
    <n v="11329.48"/>
    <n v="11361.05"/>
    <n v="12044.37"/>
    <n v="0.20832500000000001"/>
    <n v="0.32982299999999998"/>
    <s v="actual"/>
    <n v="2070.752"/>
    <n v="3278.44"/>
    <n v="561.99519999999995"/>
    <n v="306.63920000000002"/>
    <n v="196.8655"/>
    <n v="96.535520000000005"/>
    <n v="0.66310199999999997"/>
    <n v="0.64171100000000003"/>
    <n v="0.66310199999999997"/>
    <n v="0.66310199999999997"/>
    <n v="0.64171100000000003"/>
    <n v="13.80551"/>
    <n v="271.88380000000001"/>
    <n v="619.75459999999998"/>
    <n v="635.85090000000002"/>
    <n v="469.36070000000001"/>
    <n v="368.40379999999999"/>
    <n v="228.4812"/>
    <n v="105.6799"/>
    <n v="37.19462"/>
    <n v="10.03664"/>
    <n v="7.6750800000000003"/>
    <n v="74.97963"/>
    <n v="249.14490000000001"/>
    <n v="458.14319999999998"/>
    <n v="633.48929999999996"/>
  </r>
  <r>
    <x v="644"/>
    <x v="2"/>
    <s v="core"/>
    <x v="9"/>
    <x v="1"/>
    <s v="All Sizes"/>
    <s v="urban"/>
    <n v="38"/>
    <n v="194.7627"/>
    <n v="1042565"/>
    <n v="1042565"/>
    <n v="396174.7"/>
    <n v="2007"/>
    <n v="2009"/>
    <s v="2004-2013"/>
    <s v="F"/>
    <m/>
    <s v="Other Warehouse"/>
    <s v="Car Security Warehouse"/>
    <s v="Warehouse"/>
    <s v="Warehouse and Storage"/>
    <s v="Warehouse"/>
    <b v="0"/>
    <s v="Warehouse - High Bay"/>
    <n v="62"/>
    <s v="Office"/>
    <n v="31"/>
    <s v="Other"/>
    <n v="7"/>
    <n v="0"/>
    <n v="0"/>
    <n v="0"/>
    <n v="5353"/>
    <n v="5353"/>
    <n v="0"/>
    <x v="0"/>
    <n v="100"/>
    <n v="0"/>
    <n v="0"/>
    <n v="38"/>
    <n v="0"/>
    <n v="0"/>
    <n v="0"/>
    <n v="2"/>
    <n v="0"/>
    <n v="0"/>
    <s v="S"/>
    <n v="0"/>
    <n v="6540"/>
    <n v="426"/>
    <s v="6000-8000 HDD"/>
    <n v="0"/>
    <n v="100"/>
    <n v="1"/>
    <s v="NA"/>
    <n v="35"/>
    <n v="55"/>
    <n v="55"/>
    <n v="55"/>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188"/>
    <n v="90"/>
    <n v="8"/>
    <n v="2224"/>
    <n v="3"/>
    <n v="0"/>
    <n v="0"/>
    <n v="0"/>
    <n v="0"/>
    <n v="100"/>
    <n v="0"/>
    <n v="0"/>
    <n v="0"/>
    <n v="0"/>
    <n v="100"/>
    <n v="0"/>
    <n v="0"/>
    <n v="0"/>
    <n v="66.72"/>
    <n v="0"/>
    <n v="100"/>
    <n v="0"/>
    <s v="P"/>
    <n v="45"/>
    <s v="Age of Building"/>
    <n v="100"/>
    <n v="0"/>
    <n v="0"/>
    <n v="0"/>
    <n v="0"/>
    <n v="0"/>
    <n v="0"/>
    <n v="100"/>
    <n v="0"/>
    <n v="3199.3760000000002"/>
    <n v="0"/>
    <n v="100"/>
    <n v="0"/>
    <n v="0"/>
    <b v="0"/>
    <n v="0"/>
    <n v="100"/>
    <n v="0"/>
    <n v="0"/>
    <n v="0"/>
    <n v="1.294252"/>
    <n v="1.294252"/>
    <s v="NA"/>
    <n v="0"/>
    <n v="9.3271999999999994E-2"/>
    <n v="6928.1329999999998"/>
    <s v="NA"/>
    <n v="0"/>
    <n v="499.28570000000002"/>
    <n v="13.02112"/>
    <n v="13.45012"/>
    <s v="Y"/>
    <n v="5"/>
    <n v="54.501159999999999"/>
    <n v="32.984020000000001"/>
    <n v="65.31738"/>
    <n v="23.648849999999999"/>
    <n v="54.709739999999996"/>
    <n v="28.342179999999999"/>
    <n v="0"/>
    <n v="0"/>
    <n v="0"/>
    <n v="0.40039200000000003"/>
    <n v="2.05104"/>
    <n v="0.26693699999999998"/>
    <n v="0"/>
    <n v="0"/>
    <n v="0"/>
    <n v="0"/>
    <n v="0"/>
    <n v="0"/>
    <n v="0"/>
    <n v="0"/>
    <n v="0"/>
    <n v="21.4496"/>
    <n v="10.2552"/>
    <n v="6.0735029999999997"/>
    <n v="0"/>
    <n v="0"/>
    <n v="0"/>
    <s v="NA"/>
    <s v="NA"/>
    <s v="NA"/>
    <s v="NA"/>
    <s v="NA"/>
    <s v="NA"/>
    <n v="100"/>
    <n v="100"/>
    <n v="100"/>
    <n v="0"/>
    <n v="0"/>
    <n v="0"/>
    <n v="0"/>
    <n v="0"/>
    <n v="0"/>
    <n v="100"/>
    <n v="100"/>
    <n v="100"/>
    <n v="0"/>
    <n v="0"/>
    <n v="0"/>
    <n v="0"/>
    <n v="0"/>
    <n v="0"/>
    <n v="0"/>
    <n v="0"/>
    <n v="0"/>
    <n v="0"/>
    <n v="0"/>
    <n v="0"/>
    <s v="NA"/>
    <s v="NA"/>
    <s v="NA"/>
    <s v="NA"/>
    <s v="NA"/>
    <s v="NA"/>
    <n v="0"/>
    <n v="0"/>
    <n v="0"/>
    <n v="100"/>
    <n v="100"/>
    <n v="100"/>
    <n v="0"/>
    <n v="0"/>
    <n v="0"/>
    <n v="0"/>
    <n v="0"/>
    <n v="0"/>
    <s v="NA"/>
    <s v="NA"/>
    <s v="NA"/>
    <s v="NA"/>
    <s v="NA"/>
    <s v="NA"/>
    <s v="NA"/>
    <s v="NA"/>
    <s v="NA"/>
    <s v="NA"/>
    <s v="NA"/>
    <s v="NA"/>
    <n v="54.501159999999999"/>
    <n v="32.984020000000001"/>
    <n v="65.31738"/>
    <n v="23.648849999999999"/>
    <n v="54.709739999999996"/>
    <n v="28.342179999999999"/>
    <n v="0"/>
    <n v="0"/>
    <n v="0"/>
    <n v="0"/>
    <n v="0"/>
    <n v="0"/>
    <n v="21.849989999999998"/>
    <n v="12.306240000000001"/>
    <n v="6.3404410000000002"/>
    <n v="100"/>
    <n v="100"/>
    <n v="100"/>
    <n v="0"/>
    <n v="0"/>
    <n v="0"/>
    <n v="0"/>
    <n v="0"/>
    <n v="0"/>
    <n v="0"/>
    <n v="0"/>
    <n v="0"/>
    <n v="0"/>
    <n v="0"/>
    <n v="0"/>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5-9 Years"/>
    <s v="Furnace"/>
    <s v="Natural Gas"/>
    <s v="None"/>
    <s v="5-9 Years"/>
    <s v="NA"/>
    <s v="NA"/>
    <s v="NA"/>
    <s v="NA"/>
    <s v="NA"/>
    <s v="NA"/>
    <s v="NA"/>
    <s v="NA"/>
    <s v="DX - Air"/>
    <s v="5-9 Years"/>
    <s v="None"/>
    <s v="NA"/>
    <s v="NA"/>
    <s v="NA"/>
    <s v="NA"/>
    <s v="NA"/>
    <s v="NA"/>
    <s v="NA"/>
    <s v="NA"/>
    <b v="0"/>
    <b v="0"/>
    <b v="0"/>
    <b v="0"/>
    <b v="0"/>
    <b v="1"/>
    <b v="0"/>
    <b v="0"/>
    <b v="0"/>
    <b v="0"/>
    <b v="0"/>
    <n v="38"/>
    <n v="7"/>
    <n v="7"/>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7"/>
    <n v="3"/>
    <n v="25"/>
    <n v="2"/>
    <n v="0"/>
    <n v="0"/>
    <n v="0"/>
    <n v="0"/>
    <n v="25"/>
    <n v="8.5502359999999999"/>
    <n v="8.4119609999999998"/>
    <s v="actual"/>
    <n v="45769.41"/>
    <n v="45029.23"/>
    <n v="3325.2739999999999"/>
    <n v="3798.8049999999998"/>
    <n v="4228.7820000000002"/>
    <n v="4021.5520000000001"/>
    <n v="3662.0970000000002"/>
    <n v="3251.6129999999998"/>
    <n v="4278.6239999999998"/>
    <n v="4617.8389999999999"/>
    <n v="3624.828"/>
    <n v="3586.2069999999999"/>
    <n v="3653.7930000000001"/>
    <n v="3720"/>
    <n v="3871.431"/>
    <n v="3459.2310000000002"/>
    <n v="3771.6260000000002"/>
    <n v="3588.9389999999999"/>
    <n v="3650.777"/>
    <n v="3613.7469999999998"/>
    <n v="4088.6019999999999"/>
    <n v="4123.6859999999997"/>
    <n v="3644.1959999999999"/>
    <n v="3687.9740000000002"/>
    <n v="3674.6089999999999"/>
    <n v="3854.4119999999998"/>
    <n v="0.35680299999999998"/>
    <n v="0.37529800000000002"/>
    <s v="actual"/>
    <n v="1909.9680000000001"/>
    <n v="2008.9690000000001"/>
    <n v="342.1379"/>
    <n v="255.8621"/>
    <n v="217.5172"/>
    <n v="155.4828"/>
    <n v="99.193550000000002"/>
    <n v="44.774189999999997"/>
    <n v="27.365590000000001"/>
    <n v="23.390799999999999"/>
    <n v="45.912230000000001"/>
    <n v="114.67400000000001"/>
    <n v="247.99270000000001"/>
    <n v="335.66469999999998"/>
    <n v="346.57740000000001"/>
    <n v="273.52019999999999"/>
    <n v="241.5307"/>
    <n v="169.51259999999999"/>
    <n v="100.3552"/>
    <n v="45.338920000000002"/>
    <n v="15.95354"/>
    <n v="14.43552"/>
    <n v="59.91187"/>
    <n v="153.48580000000001"/>
    <n v="259.68270000000001"/>
    <n v="328.66480000000001"/>
  </r>
  <r>
    <x v="645"/>
    <x v="2"/>
    <s v="core"/>
    <x v="11"/>
    <x v="0"/>
    <s v="5,001+"/>
    <s v="urban"/>
    <n v="14"/>
    <n v="92.65455"/>
    <n v="873547.1"/>
    <n v="873547.1"/>
    <n v="26206.41"/>
    <n v="1984"/>
    <n v="1984"/>
    <s v="1981-2003"/>
    <s v="F"/>
    <m/>
    <s v="Grocery (&gt; 5000sf)"/>
    <m/>
    <s v="Grocery"/>
    <s v="Food Sales"/>
    <s v="Supermarket"/>
    <b v="0"/>
    <s v="Sales"/>
    <n v="80"/>
    <s v="Other"/>
    <n v="9"/>
    <s v="Storage - Low Bay"/>
    <n v="3"/>
    <n v="8"/>
    <n v="0"/>
    <n v="0"/>
    <n v="9428"/>
    <n v="9428"/>
    <n v="0"/>
    <x v="0"/>
    <n v="100"/>
    <n v="0"/>
    <n v="0"/>
    <n v="3"/>
    <n v="0"/>
    <n v="0"/>
    <n v="0"/>
    <n v="1"/>
    <n v="0"/>
    <n v="10"/>
    <s v="S"/>
    <n v="0"/>
    <n v="7189"/>
    <n v="240"/>
    <s v="6000-8000 HDD"/>
    <n v="100"/>
    <n v="0"/>
    <n v="0"/>
    <s v="No"/>
    <n v="111"/>
    <n v="114.5"/>
    <n v="0"/>
    <n v="114.5"/>
    <n v="1"/>
    <n v="1"/>
    <n v="0"/>
    <s v="80-119 Hrs/Wk"/>
    <n v="52"/>
    <b v="1"/>
    <b v="1"/>
    <b v="0"/>
    <b v="0"/>
    <b v="0"/>
    <b v="0"/>
    <b v="0"/>
    <b v="0"/>
    <b v="0"/>
    <s v="NA"/>
    <s v="NA"/>
    <s v="NA"/>
    <s v="NA"/>
    <s v="Yes"/>
    <n v="2"/>
    <n v="100"/>
    <s v="No"/>
    <s v="Yes"/>
    <n v="2"/>
    <n v="100"/>
    <s v="No"/>
    <s v="No"/>
    <s v="NA"/>
    <s v="NA"/>
    <s v="No"/>
    <s v="No"/>
    <s v="NA"/>
    <s v="NA"/>
    <s v="No"/>
    <s v="No"/>
    <s v="NA"/>
    <s v="NA"/>
    <s v="No"/>
    <s v="Yes"/>
    <n v="2"/>
    <s v="NA"/>
    <s v="Unknown"/>
    <s v="No"/>
    <s v="NA"/>
    <s v="NA"/>
    <s v="No"/>
    <s v="No"/>
    <s v="NA"/>
    <s v="NA"/>
    <s v="No"/>
    <n v="438"/>
    <n v="0"/>
    <n v="11"/>
    <n v="4818"/>
    <n v="2"/>
    <n v="0"/>
    <n v="0"/>
    <n v="0"/>
    <n v="0"/>
    <n v="100"/>
    <n v="0"/>
    <n v="0"/>
    <n v="0"/>
    <n v="100"/>
    <n v="0"/>
    <n v="0"/>
    <n v="0"/>
    <n v="0"/>
    <n v="96.36"/>
    <n v="0"/>
    <n v="100"/>
    <n v="0"/>
    <s v="P"/>
    <n v="0"/>
    <s v="10-20 years"/>
    <n v="100"/>
    <n v="0"/>
    <n v="0"/>
    <n v="0"/>
    <n v="100"/>
    <n v="0"/>
    <n v="0"/>
    <n v="0"/>
    <n v="0"/>
    <n v="9428"/>
    <n v="100"/>
    <n v="0"/>
    <n v="0"/>
    <n v="0"/>
    <b v="0"/>
    <n v="0"/>
    <n v="100"/>
    <n v="0"/>
    <n v="0"/>
    <n v="0"/>
    <n v="1.0181519999999999"/>
    <n v="1.0181519999999999"/>
    <s v="NA"/>
    <n v="0.26103100000000001"/>
    <n v="0.18540499999999999"/>
    <n v="9599.1370000000006"/>
    <s v="NA"/>
    <n v="2461"/>
    <n v="1748"/>
    <n v="10.71219"/>
    <n v="10.676030000000001"/>
    <s v="Y"/>
    <n v="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5.1327699999999998"/>
    <n v="9.0481590000000001"/>
    <n v="5.1327699999999998"/>
    <n v="0"/>
    <n v="0"/>
    <n v="0"/>
    <n v="94.867230000000006"/>
    <n v="90.951840000000004"/>
    <n v="94.867230000000006"/>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36"/>
    <s v="NA"/>
    <s v="NA"/>
    <n v="100"/>
    <n v="0"/>
    <n v="0"/>
    <n v="0"/>
    <n v="0"/>
    <n v="0"/>
    <n v="100"/>
    <n v="0"/>
    <n v="1.807229"/>
    <n v="0"/>
    <n v="98.192769999999996"/>
    <s v="Non-VSD"/>
    <s v="NA"/>
    <s v="None"/>
    <s v="Air-cooled"/>
    <s v="No"/>
    <s v="Shaded Pole"/>
    <b v="1"/>
    <n v="129"/>
    <n v="66.666669999999996"/>
    <s v="T8"/>
    <b v="1"/>
    <n v="597"/>
    <s v="INC"/>
    <b v="1"/>
    <n v="351"/>
    <n v="100"/>
    <s v="T8"/>
    <n v="0"/>
    <n v="0"/>
    <n v="0"/>
    <n v="0"/>
    <n v="0"/>
    <n v="0"/>
    <n v="2"/>
    <b v="0"/>
    <b v="1"/>
    <b v="0"/>
    <b v="0"/>
    <b v="0"/>
    <b v="0"/>
    <n v="320"/>
    <s v="N"/>
    <s v="E"/>
    <s v="G"/>
    <s v="NA"/>
    <s v="E"/>
    <s v="N"/>
    <s v="N"/>
    <n v="1"/>
    <n v="0"/>
    <n v="1"/>
    <s v="NA"/>
    <s v="NA"/>
    <s v="NA"/>
    <s v="NA"/>
    <s v="NA"/>
    <n v="0"/>
    <n v="0"/>
    <n v="0"/>
    <x v="1"/>
    <s v="NA"/>
    <s v="NA"/>
    <n v="0"/>
    <n v="0"/>
    <n v="0"/>
    <s v="NA"/>
    <s v="NA"/>
    <s v="NA"/>
    <s v="NA"/>
    <s v="NA"/>
    <s v="NA"/>
    <n v="4"/>
    <n v="3"/>
    <n v="0"/>
    <n v="0"/>
    <n v="1"/>
    <n v="0"/>
    <n v="0"/>
    <n v="0"/>
    <n v="0"/>
    <n v="0"/>
    <n v="51.07199"/>
    <n v="50.651110000000003"/>
    <s v="actual"/>
    <n v="481506.7"/>
    <n v="477538.7"/>
    <n v="41201.449999999997"/>
    <n v="35513.660000000003"/>
    <n v="39856.15"/>
    <n v="38358.19"/>
    <n v="41088"/>
    <n v="40855.269999999997"/>
    <n v="42472.73"/>
    <n v="41629.089999999997"/>
    <n v="38890.910000000003"/>
    <n v="40833.1"/>
    <n v="39341.9"/>
    <n v="41466.29"/>
    <n v="40725.53"/>
    <n v="36701.46"/>
    <n v="40496.32"/>
    <n v="39041.31"/>
    <n v="40205.69"/>
    <n v="39060.86"/>
    <n v="41026.36"/>
    <n v="40880.620000000003"/>
    <n v="39064.379999999997"/>
    <n v="40356.629999999997"/>
    <n v="39265.440000000002"/>
    <n v="40714.1"/>
    <n v="1.0235939999999999"/>
    <n v="1.1176470000000001"/>
    <s v="actual"/>
    <n v="9650.4429999999993"/>
    <n v="10537.17"/>
    <n v="1399.9359999999999"/>
    <n v="1154.01"/>
    <n v="1132.077"/>
    <n v="909.14620000000002"/>
    <n v="769.5"/>
    <n v="564.33029999999997"/>
    <n v="339.38639999999998"/>
    <n v="196.3409"/>
    <n v="345.50909999999999"/>
    <n v="623.81380000000001"/>
    <n v="983.71119999999996"/>
    <n v="1232.681"/>
    <n v="1442.8130000000001"/>
    <n v="1180.3820000000001"/>
    <n v="1103.229"/>
    <n v="847.37159999999994"/>
    <n v="643.23919999999998"/>
    <n v="464.51679999999999"/>
    <n v="388.31619999999998"/>
    <n v="393.01960000000003"/>
    <n v="572.69449999999995"/>
    <n v="896.28089999999997"/>
    <n v="1179.43"/>
    <n v="1425.8810000000001"/>
  </r>
  <r>
    <x v="646"/>
    <x v="2"/>
    <s v="core"/>
    <x v="7"/>
    <x v="1"/>
    <s v="&lt;20,001"/>
    <s v="urban"/>
    <n v="84"/>
    <n v="641.81460000000004"/>
    <n v="5601116"/>
    <n v="5601116"/>
    <n v="5601116"/>
    <n v="2006"/>
    <n v="2006"/>
    <s v="2004-2013"/>
    <s v="F"/>
    <s v="Fire Station"/>
    <s v="Fire Station"/>
    <m/>
    <s v="Other"/>
    <s v="Public Order and Safety"/>
    <s v="Other"/>
    <b v="0"/>
    <s v="Other"/>
    <n v="43"/>
    <s v="Classroom"/>
    <n v="10"/>
    <s v="Office"/>
    <n v="10"/>
    <n v="37"/>
    <n v="0"/>
    <n v="0"/>
    <n v="8727"/>
    <n v="8727"/>
    <n v="0"/>
    <x v="0"/>
    <n v="100"/>
    <n v="0"/>
    <n v="0"/>
    <n v="100"/>
    <n v="0"/>
    <n v="0"/>
    <n v="0"/>
    <n v="1"/>
    <n v="0"/>
    <n v="0"/>
    <s v="S"/>
    <n v="0"/>
    <n v="6540"/>
    <n v="426"/>
    <s v="6000-8000 HDD"/>
    <n v="100"/>
    <n v="0"/>
    <n v="0"/>
    <s v="No"/>
    <n v="168"/>
    <n v="168"/>
    <n v="168"/>
    <n v="168"/>
    <n v="1"/>
    <n v="1"/>
    <n v="1"/>
    <s v="120-168 Hrs/Wk"/>
    <n v="52"/>
    <b v="1"/>
    <b v="1"/>
    <b v="1"/>
    <b v="0"/>
    <b v="0"/>
    <b v="0"/>
    <b v="0"/>
    <b v="0"/>
    <b v="0"/>
    <b v="1"/>
    <b v="0"/>
    <b v="0"/>
    <n v="160"/>
    <s v="No"/>
    <s v="NA"/>
    <s v="NA"/>
    <s v="No"/>
    <s v="No"/>
    <s v="NA"/>
    <s v="NA"/>
    <s v="No"/>
    <s v="No"/>
    <s v="NA"/>
    <s v="NA"/>
    <s v="No"/>
    <s v="No"/>
    <s v="NA"/>
    <s v="NA"/>
    <s v="No"/>
    <s v="No"/>
    <s v="NA"/>
    <s v="NA"/>
    <s v="No"/>
    <s v="No"/>
    <s v="NA"/>
    <s v="NA"/>
    <s v="No"/>
    <s v="No"/>
    <s v="NA"/>
    <s v="NA"/>
    <s v="No"/>
    <s v="No"/>
    <s v="NA"/>
    <s v="NA"/>
    <s v="No"/>
    <n v="457"/>
    <n v="0"/>
    <n v="12"/>
    <n v="5484"/>
    <n v="3"/>
    <n v="100"/>
    <n v="0"/>
    <n v="0"/>
    <n v="0"/>
    <n v="0"/>
    <n v="0"/>
    <n v="0"/>
    <n v="0"/>
    <n v="0"/>
    <n v="100"/>
    <n v="0"/>
    <n v="0"/>
    <n v="0"/>
    <n v="164.52"/>
    <n v="0"/>
    <n v="100"/>
    <n v="0"/>
    <s v="P"/>
    <n v="45"/>
    <s v="Age of Building"/>
    <n v="100"/>
    <n v="0"/>
    <n v="0"/>
    <n v="0"/>
    <n v="0"/>
    <n v="0"/>
    <n v="0"/>
    <n v="100"/>
    <n v="0"/>
    <n v="13125.84"/>
    <n v="0"/>
    <n v="100"/>
    <n v="0"/>
    <n v="0"/>
    <b v="0"/>
    <n v="0"/>
    <n v="100"/>
    <n v="0"/>
    <n v="0"/>
    <n v="0"/>
    <n v="0.94684199999999996"/>
    <n v="0.94684199999999996"/>
    <s v="NA"/>
    <n v="0"/>
    <n v="0.45067000000000002"/>
    <n v="8263.0879999999997"/>
    <s v="NA"/>
    <n v="0"/>
    <n v="3933"/>
    <n v="9.2222390000000001"/>
    <n v="9.3580430000000003"/>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24.00488"/>
    <n v="32.148699999999998"/>
    <n v="24.00488"/>
    <n v="75.99512"/>
    <n v="67.851299999999995"/>
    <n v="75.99512"/>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90.679280000000006"/>
    <b v="0"/>
    <n v="0"/>
    <b v="1"/>
    <n v="9.3207240000000002"/>
    <b v="0"/>
    <n v="0"/>
    <n v="33.562170000000002"/>
    <n v="44.44444"/>
    <n v="33.562170000000002"/>
    <n v="66.437830000000005"/>
    <n v="55.55556"/>
    <n v="66.437830000000005"/>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
    <s v="NA"/>
    <s v="NA"/>
    <n v="5.8421050000000001"/>
    <n v="94.157889999999995"/>
    <s v="Furnace"/>
    <s v="Natural Gas"/>
    <s v="None"/>
    <s v="5-9 Years"/>
    <s v="Furnace"/>
    <s v="Natural Gas"/>
    <s v="None"/>
    <s v="5-9 Years"/>
    <s v="NA"/>
    <s v="NA"/>
    <s v="NA"/>
    <s v="NA"/>
    <s v="NA"/>
    <s v="NA"/>
    <s v="NA"/>
    <s v="NA"/>
    <s v="DX - Air"/>
    <s v="5-9 Years"/>
    <s v="DX - Air"/>
    <s v="5-9 Years"/>
    <s v="NA"/>
    <s v="NA"/>
    <s v="NA"/>
    <s v="NA"/>
    <s v="NA"/>
    <s v="NA"/>
    <s v="NA"/>
    <b v="0"/>
    <b v="0"/>
    <b v="0"/>
    <b v="0"/>
    <b v="0"/>
    <b v="1"/>
    <b v="0"/>
    <b v="0"/>
    <b v="0"/>
    <b v="0"/>
    <b v="0"/>
    <n v="199"/>
    <n v="7"/>
    <n v="7"/>
    <n v="100"/>
    <n v="0"/>
    <n v="0"/>
    <n v="0"/>
    <n v="0"/>
    <n v="0"/>
    <n v="100"/>
    <n v="0"/>
    <s v="NA"/>
    <s v="NA"/>
    <s v="NA"/>
    <s v="NA"/>
    <s v="NA"/>
    <s v="NA"/>
    <s v="NA"/>
    <s v="NA"/>
    <s v="NA"/>
    <s v="NA"/>
    <s v="NA"/>
    <s v="NA"/>
    <s v="NA"/>
    <s v="NA"/>
    <s v="NA"/>
    <s v="NA"/>
    <s v="NA"/>
    <s v="NA"/>
    <s v="NA"/>
    <s v="NA"/>
    <n v="0"/>
    <n v="0"/>
    <n v="0"/>
    <n v="0"/>
    <n v="0"/>
    <n v="0"/>
    <n v="0"/>
    <b v="0"/>
    <b v="0"/>
    <b v="0"/>
    <b v="0"/>
    <b v="1"/>
    <b v="0"/>
    <n v="200"/>
    <s v="N"/>
    <s v="N"/>
    <s v="N"/>
    <s v="N"/>
    <s v="N"/>
    <s v="G"/>
    <s v="G"/>
    <s v="NA"/>
    <s v="NA"/>
    <s v="NA"/>
    <b v="1"/>
    <s v="L"/>
    <s v="NA"/>
    <n v="1"/>
    <n v="0"/>
    <n v="0"/>
    <n v="0"/>
    <n v="0"/>
    <x v="0"/>
    <n v="0"/>
    <s v="N"/>
    <n v="0"/>
    <n v="0"/>
    <n v="0"/>
    <b v="0"/>
    <b v="0"/>
    <s v="None"/>
    <b v="0"/>
    <b v="0"/>
    <s v="None"/>
    <n v="0"/>
    <n v="2"/>
    <n v="0"/>
    <n v="0"/>
    <n v="1"/>
    <n v="1"/>
    <n v="0"/>
    <n v="0"/>
    <n v="0"/>
    <n v="0"/>
    <n v="21.066890000000001"/>
    <n v="171.74469999999999"/>
    <s v="model"/>
    <n v="183850.7"/>
    <n v="1498816"/>
    <s v="NA"/>
    <s v="NA"/>
    <s v="NA"/>
    <s v="NA"/>
    <s v="NA"/>
    <s v="NA"/>
    <s v="NA"/>
    <s v="NA"/>
    <s v="NA"/>
    <s v="NA"/>
    <s v="NA"/>
    <s v="NA"/>
    <s v="NA"/>
    <s v="NA"/>
    <s v="NA"/>
    <s v="NA"/>
    <s v="NA"/>
    <s v="NA"/>
    <s v="NA"/>
    <s v="NA"/>
    <s v="NA"/>
    <s v="NA"/>
    <s v="NA"/>
    <s v="NA"/>
    <n v="0.46526299999999998"/>
    <n v="2.6888169999999998"/>
    <s v="model"/>
    <n v="4060.3519999999999"/>
    <n v="23465.31"/>
    <s v="NA"/>
    <s v="NA"/>
    <s v="NA"/>
    <s v="NA"/>
    <s v="NA"/>
    <s v="NA"/>
    <s v="NA"/>
    <s v="NA"/>
    <s v="NA"/>
    <s v="NA"/>
    <s v="NA"/>
    <s v="NA"/>
    <s v="NA"/>
    <s v="NA"/>
    <s v="NA"/>
    <s v="NA"/>
    <s v="NA"/>
    <s v="NA"/>
    <s v="NA"/>
    <s v="NA"/>
    <s v="NA"/>
    <s v="NA"/>
    <s v="NA"/>
    <s v="NA"/>
  </r>
  <r>
    <x v="647"/>
    <x v="2"/>
    <s v="core"/>
    <x v="6"/>
    <x v="1"/>
    <s v="&lt;20,001"/>
    <s v="urban"/>
    <n v="24"/>
    <n v="702.05409999999995"/>
    <n v="857910.2"/>
    <n v="857910.2"/>
    <n v="857910.2"/>
    <n v="2006"/>
    <n v="2006"/>
    <s v="2004-2013"/>
    <s v="F"/>
    <m/>
    <s v="Office- Admin, Professional, Government, Financial"/>
    <m/>
    <s v="Office"/>
    <s v="Office"/>
    <s v="Medium Office"/>
    <b v="0"/>
    <s v="Sales"/>
    <n v="95"/>
    <s v="NA"/>
    <n v="0"/>
    <s v="NA"/>
    <n v="0"/>
    <n v="5"/>
    <n v="0"/>
    <n v="0"/>
    <n v="1222"/>
    <n v="1222"/>
    <n v="0"/>
    <x v="4"/>
    <n v="100"/>
    <n v="0"/>
    <n v="100"/>
    <n v="100"/>
    <n v="100"/>
    <n v="0"/>
    <n v="0"/>
    <n v="1"/>
    <n v="0"/>
    <n v="0"/>
    <s v="S"/>
    <n v="0"/>
    <n v="5393"/>
    <n v="101"/>
    <s v="&lt; 6000 HDD"/>
    <n v="100"/>
    <n v="0"/>
    <n v="0"/>
    <s v="Yes"/>
    <n v="70"/>
    <n v="70"/>
    <n v="70"/>
    <n v="70"/>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140"/>
    <n v="0"/>
    <n v="12"/>
    <n v="1680"/>
    <n v="25"/>
    <n v="0"/>
    <n v="100"/>
    <n v="0"/>
    <n v="0"/>
    <n v="0"/>
    <n v="0"/>
    <n v="0"/>
    <n v="0"/>
    <n v="100"/>
    <n v="0"/>
    <n v="0"/>
    <n v="0"/>
    <n v="0"/>
    <n v="420"/>
    <n v="0"/>
    <n v="100"/>
    <n v="0"/>
    <s v="P"/>
    <n v="0"/>
    <s v="Age of Building"/>
    <n v="100"/>
    <n v="0"/>
    <n v="0"/>
    <n v="0"/>
    <n v="100"/>
    <n v="0"/>
    <n v="0"/>
    <n v="0"/>
    <n v="0"/>
    <n v="1222"/>
    <n v="100"/>
    <n v="0"/>
    <n v="0"/>
    <n v="0"/>
    <b v="0"/>
    <n v="0"/>
    <n v="100"/>
    <n v="0"/>
    <n v="0"/>
    <n v="0"/>
    <n v="1.089353"/>
    <n v="1.089353"/>
    <s v="NA"/>
    <n v="0"/>
    <n v="5.0736000000000003E-2"/>
    <n v="1331.1890000000001"/>
    <s v="NA"/>
    <n v="0"/>
    <n v="62"/>
    <n v="11.87734"/>
    <n v="11.950939999999999"/>
    <s v="Y"/>
    <n v="10"/>
    <n v="0"/>
    <n v="0"/>
    <n v="0"/>
    <n v="97.546790000000001"/>
    <n v="92.984570000000005"/>
    <n v="98.620289999999997"/>
    <n v="0"/>
    <n v="0"/>
    <n v="0"/>
    <n v="2.4532120000000002"/>
    <n v="7.0154290000000001"/>
    <n v="1.3797109999999999"/>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97.546790000000001"/>
    <n v="92.984570000000005"/>
    <n v="98.620289999999997"/>
    <n v="0"/>
    <n v="0"/>
    <n v="0"/>
    <n v="0"/>
    <n v="0"/>
    <n v="0"/>
    <n v="2.4532120000000002"/>
    <n v="7.0154290000000001"/>
    <n v="1.379710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5.1180000000000003"/>
    <n v="7"/>
    <n v="7"/>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2"/>
    <n v="0"/>
    <n v="3"/>
    <n v="0"/>
    <n v="0"/>
    <n v="0"/>
    <n v="0"/>
    <n v="0"/>
    <n v="12.119199999999999"/>
    <n v="11.965400000000001"/>
    <s v="actual"/>
    <n v="14809.67"/>
    <n v="14621.72"/>
    <n v="1296.931"/>
    <n v="1165.617"/>
    <n v="1246.452"/>
    <n v="1218.6210000000001"/>
    <n v="1021.379"/>
    <n v="1096.875"/>
    <n v="1204.125"/>
    <n v="1369"/>
    <n v="1209.6769999999999"/>
    <n v="1350.3230000000001"/>
    <n v="1254.5450000000001"/>
    <n v="1376.1210000000001"/>
    <n v="1359.415"/>
    <n v="1199.6769999999999"/>
    <n v="1295.2139999999999"/>
    <n v="1202.944"/>
    <n v="1171.847"/>
    <n v="1100.566"/>
    <n v="1167.4780000000001"/>
    <n v="1189.097"/>
    <n v="1106.0229999999999"/>
    <n v="1210.8710000000001"/>
    <n v="1259.172"/>
    <n v="1359.415"/>
    <n v="0.48505199999999998"/>
    <n v="0.69217600000000001"/>
    <s v="actual"/>
    <n v="592.73329999999999"/>
    <n v="845.83960000000002"/>
    <n v="130.07300000000001"/>
    <n v="85.770859999999999"/>
    <n v="71.012780000000006"/>
    <n v="52.286630000000002"/>
    <n v="13.929069999999999"/>
    <n v="0.98624999999999996"/>
    <n v="6.5750000000000003E-2"/>
    <n v="0"/>
    <n v="6.1529030000000002"/>
    <n v="35.659100000000002"/>
    <n v="72.175449999999998"/>
    <n v="124.6215"/>
    <n v="124.5312"/>
    <n v="101.9462"/>
    <n v="100.5346"/>
    <n v="78.420140000000004"/>
    <n v="54.423580000000001"/>
    <n v="31.995419999999999"/>
    <n v="15.05667"/>
    <n v="13.958780000000001"/>
    <n v="31.995419999999999"/>
    <n v="69.009720000000002"/>
    <n v="99.43674"/>
    <n v="124.5312"/>
  </r>
  <r>
    <x v="648"/>
    <x v="2"/>
    <s v="core"/>
    <x v="9"/>
    <x v="1"/>
    <s v="All Sizes"/>
    <s v="urban"/>
    <n v="38"/>
    <n v="194.7627"/>
    <n v="10460707"/>
    <n v="1161138"/>
    <n v="3891383"/>
    <n v="2007"/>
    <n v="2007"/>
    <s v="2004-2013"/>
    <s v="F"/>
    <m/>
    <s v="Cold Storage, Non-ammonia Base Refg"/>
    <m/>
    <s v="Warehouse"/>
    <s v="Warehouse and Storage"/>
    <s v="Warehouse"/>
    <b v="0"/>
    <s v="Warehouse - High Bay"/>
    <n v="82.1"/>
    <s v="Office"/>
    <n v="11.1"/>
    <s v="Other"/>
    <n v="6.8"/>
    <n v="0"/>
    <n v="0"/>
    <n v="0"/>
    <n v="53710"/>
    <n v="53710"/>
    <n v="0"/>
    <x v="2"/>
    <n v="11.1"/>
    <n v="0"/>
    <n v="100"/>
    <n v="37.200000000000003"/>
    <n v="0"/>
    <n v="50.5"/>
    <n v="38.4"/>
    <n v="1"/>
    <n v="0"/>
    <n v="56"/>
    <s v="S"/>
    <n v="0"/>
    <n v="5626"/>
    <n v="93"/>
    <s v="&lt; 6000 HDD"/>
    <n v="0"/>
    <n v="100"/>
    <n v="1"/>
    <s v="Yes"/>
    <n v="153.792"/>
    <n v="153.792"/>
    <n v="153.792"/>
    <n v="153.792"/>
    <n v="0.88900000000000001"/>
    <n v="0.88900000000000001"/>
    <n v="0.8890000000000000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2000"/>
    <n v="0"/>
    <n v="36"/>
    <n v="72000"/>
    <n v="5.55"/>
    <n v="0"/>
    <n v="100"/>
    <n v="0"/>
    <n v="0"/>
    <n v="0"/>
    <n v="0"/>
    <n v="0"/>
    <n v="0"/>
    <n v="100"/>
    <n v="0"/>
    <n v="0"/>
    <n v="0"/>
    <n v="0"/>
    <n v="3996"/>
    <n v="0"/>
    <n v="100"/>
    <n v="0"/>
    <s v="P"/>
    <n v="0"/>
    <s v="Age of Building"/>
    <n v="0"/>
    <n v="0"/>
    <n v="100"/>
    <n v="0"/>
    <n v="0"/>
    <n v="0"/>
    <n v="100"/>
    <n v="0"/>
    <n v="0"/>
    <n v="53710"/>
    <n v="0"/>
    <n v="100"/>
    <n v="0"/>
    <n v="0"/>
    <b v="1"/>
    <n v="300"/>
    <n v="100"/>
    <n v="0"/>
    <n v="0"/>
    <n v="0"/>
    <n v="0.60279300000000002"/>
    <n v="0.60279300000000002"/>
    <s v="NA"/>
    <n v="1.8600000000000001E-5"/>
    <n v="3.2023999999999997E-2"/>
    <n v="32376.01"/>
    <s v="NA"/>
    <n v="1"/>
    <n v="1720"/>
    <n v="25.195250000000001"/>
    <n v="26.384720000000002"/>
    <s v="Y"/>
    <n v="80"/>
    <n v="14.418839999999999"/>
    <n v="25.01868"/>
    <n v="14.891540000000001"/>
    <n v="43.299779999999998"/>
    <n v="54.899520000000003"/>
    <n v="44.71931"/>
    <n v="2.7111890000000001"/>
    <n v="5.2786989999999996"/>
    <n v="2.8000720000000001"/>
    <n v="0"/>
    <n v="0"/>
    <n v="0"/>
    <n v="0"/>
    <n v="0"/>
    <n v="0"/>
    <n v="39.5702"/>
    <n v="14.803100000000001"/>
    <n v="37.589080000000003"/>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13.31493"/>
    <n v="20"/>
    <n v="13.31493"/>
    <n v="45.62303"/>
    <n v="46.25"/>
    <n v="45.62303"/>
    <n v="41.062040000000003"/>
    <n v="33.75"/>
    <n v="41.062040000000003"/>
    <n v="0"/>
    <n v="0"/>
    <n v="0"/>
    <n v="100"/>
    <n v="100"/>
    <n v="100"/>
    <n v="0"/>
    <n v="0"/>
    <n v="0"/>
    <n v="0"/>
    <n v="0"/>
    <n v="0"/>
    <n v="60.632539999999999"/>
    <n v="29.638649999999998"/>
    <n v="59.341929999999998"/>
    <n v="39.367460000000001"/>
    <n v="70.361350000000002"/>
    <n v="40.658070000000002"/>
    <n v="0"/>
    <n v="0"/>
    <n v="0"/>
    <n v="0"/>
    <n v="0"/>
    <n v="0"/>
    <n v="0"/>
    <n v="0"/>
    <n v="0"/>
    <n v="0"/>
    <n v="0"/>
    <n v="0"/>
    <n v="34.737690000000001"/>
    <n v="50.054749999999999"/>
    <n v="36.656790000000001"/>
    <n v="0"/>
    <n v="0"/>
    <n v="0"/>
    <n v="65.262309999999999"/>
    <n v="49.945250000000001"/>
    <n v="63.343209999999999"/>
    <n v="0"/>
    <n v="0"/>
    <n v="0"/>
    <b v="0"/>
    <n v="0"/>
    <b v="0"/>
    <n v="0"/>
    <b v="0"/>
    <n v="0"/>
    <b v="0"/>
    <n v="0"/>
    <b v="1"/>
    <n v="100"/>
    <b v="0"/>
    <n v="0"/>
    <b v="0"/>
    <n v="0"/>
    <b v="0"/>
    <n v="0"/>
    <n v="91.976740000000007"/>
    <n v="88.888890000000004"/>
    <n v="91.976740000000007"/>
    <n v="0"/>
    <n v="0"/>
    <n v="0"/>
    <n v="0"/>
    <n v="0"/>
    <n v="0"/>
    <n v="8.0232559999999999"/>
    <n v="11.11111"/>
    <n v="8.0232559999999999"/>
    <n v="0"/>
    <n v="0"/>
    <n v="0"/>
    <n v="0"/>
    <n v="0"/>
    <n v="0"/>
    <n v="0"/>
    <n v="0"/>
    <n v="0"/>
    <n v="0"/>
    <n v="0"/>
    <n v="0"/>
    <n v="0"/>
    <n v="0"/>
    <n v="0"/>
    <n v="100"/>
    <n v="100"/>
    <n v="100"/>
    <n v="0"/>
    <n v="0"/>
    <n v="0"/>
    <n v="0"/>
    <n v="0"/>
    <n v="0"/>
    <n v="0"/>
    <n v="0"/>
    <n v="0"/>
    <b v="0"/>
    <n v="0"/>
    <b v="0"/>
    <n v="0"/>
    <b v="0"/>
    <n v="0"/>
    <b v="0"/>
    <n v="0"/>
    <b v="1"/>
    <n v="8.0232559999999999"/>
    <b v="1"/>
    <n v="91.976740000000007"/>
    <s v="NA"/>
    <s v="NA"/>
    <s v="NA"/>
    <s v="NA"/>
    <s v="NA"/>
    <s v="NA"/>
    <s v="NA"/>
    <s v="NA"/>
    <s v="NA"/>
    <s v="NA"/>
    <s v="NA"/>
    <s v="NA"/>
    <s v="NA"/>
    <s v="NA"/>
    <s v="NA"/>
    <s v="NA"/>
    <s v="NA"/>
    <s v="NA"/>
    <s v="NA"/>
    <s v="NA"/>
    <s v="NA"/>
    <s v="NA"/>
    <s v="NA"/>
    <s v="NA"/>
    <s v="NA"/>
    <s v="NA"/>
    <s v="NA"/>
    <s v="NA"/>
    <s v="NA"/>
    <s v="NA"/>
    <s v="NA"/>
    <s v="NA"/>
    <s v="NA"/>
    <s v="NA"/>
    <s v="NA"/>
    <s v="NA"/>
    <s v="NA"/>
    <s v="Zonal"/>
    <s v="none"/>
    <s v="NA"/>
    <s v="N"/>
    <s v="N"/>
    <s v="NA"/>
    <s v="NA"/>
    <n v="11.1"/>
    <n v="0"/>
    <s v="Electric Resistance"/>
    <s v="Electricity"/>
    <s v="None"/>
    <s v="5-9 Years"/>
    <s v="None"/>
    <s v="NA"/>
    <s v="NA"/>
    <s v="NA"/>
    <s v="NA"/>
    <s v="NA"/>
    <s v="NA"/>
    <s v="NA"/>
    <s v="NA"/>
    <s v="NA"/>
    <s v="NA"/>
    <s v="NA"/>
    <s v="None"/>
    <s v="NA"/>
    <s v="None"/>
    <s v="NA"/>
    <s v="NA"/>
    <s v="NA"/>
    <s v="NA"/>
    <s v="NA"/>
    <s v="NA"/>
    <s v="NA"/>
    <s v="NA"/>
    <b v="1"/>
    <b v="0"/>
    <b v="0"/>
    <b v="0"/>
    <b v="1"/>
    <b v="0"/>
    <b v="1"/>
    <b v="0"/>
    <b v="0"/>
    <b v="0"/>
    <b v="0"/>
    <n v="169.7002"/>
    <n v="4"/>
    <n v="4"/>
    <n v="100"/>
    <n v="0"/>
    <n v="0"/>
    <n v="0"/>
    <n v="0"/>
    <n v="0"/>
    <n v="100"/>
    <n v="0"/>
    <s v="NA"/>
    <s v="NA"/>
    <s v="NA"/>
    <s v="NA"/>
    <s v="NA"/>
    <s v="NA"/>
    <s v="NA"/>
    <s v="NA"/>
    <s v="NA"/>
    <b v="0"/>
    <n v="0"/>
    <s v="NA"/>
    <s v="NA"/>
    <b v="1"/>
    <n v="200"/>
    <s v="NA"/>
    <b v="0"/>
    <n v="0"/>
    <s v="NA"/>
    <s v="NA"/>
    <n v="1"/>
    <n v="0"/>
    <n v="0"/>
    <n v="0"/>
    <n v="0"/>
    <n v="0"/>
    <n v="0"/>
    <b v="0"/>
    <b v="0"/>
    <b v="0"/>
    <b v="0"/>
    <b v="0"/>
    <b v="0"/>
    <n v="0"/>
    <s v="NA"/>
    <s v="NA"/>
    <s v="NA"/>
    <s v="NA"/>
    <s v="NA"/>
    <s v="NA"/>
    <s v="NA"/>
    <s v="NA"/>
    <s v="NA"/>
    <s v="NA"/>
    <s v="NA"/>
    <s v="NA"/>
    <s v="NA"/>
    <s v="NA"/>
    <s v="NA"/>
    <n v="0"/>
    <n v="0"/>
    <n v="0"/>
    <x v="1"/>
    <s v="NA"/>
    <s v="NA"/>
    <n v="0"/>
    <n v="0"/>
    <n v="0"/>
    <s v="NA"/>
    <s v="NA"/>
    <s v="NA"/>
    <s v="NA"/>
    <s v="NA"/>
    <s v="NA"/>
    <n v="0"/>
    <n v="0"/>
    <n v="0"/>
    <n v="0"/>
    <n v="0"/>
    <n v="0"/>
    <n v="0"/>
    <n v="6"/>
    <n v="1"/>
    <n v="25"/>
    <n v="4.518656"/>
    <n v="8.9522209999999998"/>
    <s v="model"/>
    <n v="242697"/>
    <n v="480823.8"/>
    <s v="NA"/>
    <s v="NA"/>
    <s v="NA"/>
    <s v="NA"/>
    <s v="NA"/>
    <s v="NA"/>
    <s v="NA"/>
    <s v="NA"/>
    <s v="NA"/>
    <s v="NA"/>
    <s v="NA"/>
    <s v="NA"/>
    <s v="NA"/>
    <s v="NA"/>
    <s v="NA"/>
    <s v="NA"/>
    <s v="NA"/>
    <s v="NA"/>
    <s v="NA"/>
    <s v="NA"/>
    <s v="NA"/>
    <s v="NA"/>
    <s v="NA"/>
    <s v="NA"/>
    <n v="4.9336999999999999E-2"/>
    <n v="0.23480200000000001"/>
    <s v="model"/>
    <n v="2649.9"/>
    <n v="12611.19"/>
    <s v="NA"/>
    <s v="NA"/>
    <s v="NA"/>
    <s v="NA"/>
    <s v="NA"/>
    <s v="NA"/>
    <s v="NA"/>
    <s v="NA"/>
    <s v="NA"/>
    <s v="NA"/>
    <s v="NA"/>
    <s v="NA"/>
    <s v="NA"/>
    <s v="NA"/>
    <s v="NA"/>
    <s v="NA"/>
    <s v="NA"/>
    <s v="NA"/>
    <s v="NA"/>
    <s v="NA"/>
    <s v="NA"/>
    <s v="NA"/>
    <s v="NA"/>
    <s v="NA"/>
  </r>
  <r>
    <x v="649"/>
    <x v="2"/>
    <s v="core"/>
    <x v="8"/>
    <x v="0"/>
    <s v="20,001-100,000"/>
    <s v="urban"/>
    <n v="2"/>
    <n v="173.8459"/>
    <n v="5309776"/>
    <n v="5309776"/>
    <n v="5309776"/>
    <n v="1986"/>
    <n v="1986"/>
    <s v="1981-2003"/>
    <s v="F"/>
    <m/>
    <s v="Department Store"/>
    <m/>
    <s v="Dry Goods Retail"/>
    <s v="Mercantile - Retail"/>
    <s v="High End"/>
    <b v="0"/>
    <s v="Sales"/>
    <n v="61"/>
    <s v="Storage - Low Bay"/>
    <n v="29"/>
    <s v="Office"/>
    <n v="3"/>
    <n v="7"/>
    <n v="0"/>
    <n v="0"/>
    <n v="30543"/>
    <n v="30543"/>
    <n v="0"/>
    <x v="1"/>
    <n v="100"/>
    <n v="0"/>
    <n v="0"/>
    <n v="100"/>
    <n v="0"/>
    <n v="0"/>
    <n v="0"/>
    <n v="2"/>
    <n v="0"/>
    <n v="0"/>
    <s v="S"/>
    <n v="0"/>
    <n v="5195"/>
    <n v="143"/>
    <s v="&lt; 6000 HDD"/>
    <n v="100"/>
    <n v="0"/>
    <n v="0"/>
    <s v="No"/>
    <n v="81"/>
    <n v="86"/>
    <n v="168"/>
    <n v="86"/>
    <n v="1"/>
    <n v="1"/>
    <n v="0"/>
    <s v="80-119 Hrs/Wk"/>
    <n v="52"/>
    <b v="1"/>
    <b v="1"/>
    <b v="0"/>
    <b v="0"/>
    <b v="0"/>
    <b v="0"/>
    <b v="0"/>
    <b v="0"/>
    <b v="0"/>
    <s v="NA"/>
    <s v="NA"/>
    <s v="NA"/>
    <s v="NA"/>
    <s v="Yes"/>
    <n v="8"/>
    <n v="100"/>
    <s v="No"/>
    <s v="Yes"/>
    <n v="8"/>
    <n v="100"/>
    <s v="No"/>
    <s v="No"/>
    <s v="NA"/>
    <s v="NA"/>
    <s v="No"/>
    <s v="No"/>
    <s v="NA"/>
    <s v="NA"/>
    <s v="No"/>
    <s v="Yes"/>
    <n v="8"/>
    <n v="100"/>
    <s v="No"/>
    <s v="No"/>
    <s v="NA"/>
    <s v="NA"/>
    <s v="No"/>
    <s v="No"/>
    <s v="NA"/>
    <s v="NA"/>
    <s v="No"/>
    <s v="Yes"/>
    <n v="8"/>
    <n v="100"/>
    <s v="No"/>
    <n v="528"/>
    <n v="418"/>
    <n v="12"/>
    <n v="11352"/>
    <n v="5"/>
    <n v="0"/>
    <n v="100"/>
    <n v="0"/>
    <n v="0"/>
    <n v="0"/>
    <n v="0"/>
    <n v="0"/>
    <n v="0"/>
    <n v="0"/>
    <n v="0"/>
    <n v="100"/>
    <n v="0"/>
    <n v="0"/>
    <n v="567.6"/>
    <n v="0"/>
    <n v="100"/>
    <n v="0"/>
    <s v="S"/>
    <n v="0"/>
    <s v="Age of Building"/>
    <n v="100"/>
    <n v="0"/>
    <n v="0"/>
    <n v="0"/>
    <n v="100"/>
    <n v="0"/>
    <n v="0"/>
    <n v="0"/>
    <n v="0"/>
    <n v="17100"/>
    <n v="100"/>
    <n v="0"/>
    <n v="0"/>
    <n v="0"/>
    <b v="0"/>
    <n v="0"/>
    <n v="100"/>
    <n v="0"/>
    <n v="0"/>
    <n v="0"/>
    <n v="1.567342"/>
    <n v="1.567342"/>
    <s v="NA"/>
    <n v="0"/>
    <n v="6.3025999999999999E-2"/>
    <n v="47871.34"/>
    <s v="NA"/>
    <n v="0"/>
    <n v="1925"/>
    <n v="11.28558"/>
    <n v="11.60633"/>
    <s v="Y"/>
    <n v="50"/>
    <n v="0"/>
    <n v="0"/>
    <n v="0"/>
    <n v="95.292010000000005"/>
    <n v="94.815889999999996"/>
    <n v="98.846190000000007"/>
    <n v="0"/>
    <n v="0"/>
    <n v="0"/>
    <n v="0"/>
    <n v="0"/>
    <n v="0"/>
    <n v="0"/>
    <n v="0"/>
    <n v="0"/>
    <n v="0"/>
    <n v="0"/>
    <n v="0"/>
    <n v="0"/>
    <n v="0"/>
    <n v="0"/>
    <n v="4.7079899999999997"/>
    <n v="5.184107"/>
    <n v="1.153815"/>
    <n v="0"/>
    <n v="0"/>
    <n v="0"/>
    <n v="0"/>
    <n v="0"/>
    <n v="0"/>
    <n v="100"/>
    <n v="100"/>
    <n v="100"/>
    <s v="NA"/>
    <s v="NA"/>
    <s v="NA"/>
    <s v="NA"/>
    <s v="NA"/>
    <s v="NA"/>
    <n v="0"/>
    <n v="0"/>
    <n v="0"/>
    <n v="0"/>
    <n v="0"/>
    <n v="0"/>
    <n v="0"/>
    <n v="0"/>
    <n v="0"/>
    <n v="100"/>
    <n v="100"/>
    <n v="100"/>
    <n v="0"/>
    <n v="0"/>
    <n v="0"/>
    <n v="0"/>
    <n v="0"/>
    <n v="0"/>
    <s v="NA"/>
    <s v="NA"/>
    <s v="NA"/>
    <s v="NA"/>
    <s v="NA"/>
    <s v="NA"/>
    <n v="0"/>
    <n v="0"/>
    <n v="0"/>
    <n v="99.388559999999998"/>
    <n v="99.554829999999995"/>
    <n v="99.388559999999998"/>
    <n v="0"/>
    <n v="0"/>
    <n v="0"/>
    <n v="0.61143999999999998"/>
    <n v="0.44516800000000001"/>
    <n v="0.61143999999999998"/>
    <s v="NA"/>
    <s v="NA"/>
    <s v="NA"/>
    <s v="NA"/>
    <s v="NA"/>
    <s v="NA"/>
    <s v="NA"/>
    <s v="NA"/>
    <s v="NA"/>
    <s v="NA"/>
    <s v="NA"/>
    <s v="NA"/>
    <n v="0"/>
    <n v="0"/>
    <n v="0"/>
    <n v="95.292010000000005"/>
    <n v="94.815889999999996"/>
    <n v="98.846190000000007"/>
    <n v="0"/>
    <n v="0"/>
    <n v="0"/>
    <n v="4.7079899999999997"/>
    <n v="5.184107"/>
    <n v="1.153815"/>
    <n v="0"/>
    <n v="0"/>
    <n v="0"/>
    <s v="NA"/>
    <s v="NA"/>
    <s v="NA"/>
    <s v="NA"/>
    <s v="NA"/>
    <s v="NA"/>
    <s v="NA"/>
    <s v="NA"/>
    <s v="NA"/>
    <s v="NA"/>
    <s v="NA"/>
    <s v="NA"/>
    <s v="NA"/>
    <s v="NA"/>
    <s v="NA"/>
    <b v="0"/>
    <n v="0"/>
    <b v="0"/>
    <n v="0"/>
    <b v="0"/>
    <n v="0"/>
    <b v="0"/>
    <n v="0"/>
    <b v="1"/>
    <n v="100"/>
    <b v="0"/>
    <n v="0"/>
    <b v="0"/>
    <n v="0"/>
    <b v="0"/>
    <n v="0"/>
    <n v="46.805190000000003"/>
    <n v="38.461539999999999"/>
    <n v="46.805190000000003"/>
    <n v="0"/>
    <n v="0"/>
    <n v="0"/>
    <n v="0"/>
    <n v="0"/>
    <n v="0"/>
    <n v="53.194809999999997"/>
    <n v="61.538460000000001"/>
    <n v="53.194809999999997"/>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Furnace"/>
    <s v="Natural Gas"/>
    <s v="None"/>
    <s v="5-9 Years"/>
    <s v="NA"/>
    <s v="NA"/>
    <s v="NA"/>
    <s v="NA"/>
    <s v="NA"/>
    <s v="NA"/>
    <s v="NA"/>
    <s v="NA"/>
    <s v="DX - Air"/>
    <s v="20+ Years"/>
    <s v="DX - Air"/>
    <s v="5-9 Years"/>
    <s v="NA"/>
    <s v="NA"/>
    <s v="NA"/>
    <s v="NA"/>
    <s v="NA"/>
    <s v="NA"/>
    <s v="NA"/>
    <b v="0"/>
    <b v="0"/>
    <b v="0"/>
    <b v="0"/>
    <b v="1"/>
    <b v="0"/>
    <b v="0"/>
    <b v="0"/>
    <b v="0"/>
    <b v="0"/>
    <b v="0"/>
    <n v="37.531999999999996"/>
    <n v="8"/>
    <n v="8"/>
    <n v="100"/>
    <n v="0"/>
    <n v="0"/>
    <n v="0"/>
    <n v="0"/>
    <n v="100"/>
    <n v="0"/>
    <n v="0"/>
    <s v="NA"/>
    <s v="NA"/>
    <s v="NA"/>
    <s v="NA"/>
    <s v="NA"/>
    <s v="NA"/>
    <s v="NA"/>
    <s v="NA"/>
    <s v="NA"/>
    <s v="NA"/>
    <s v="NA"/>
    <s v="NA"/>
    <s v="NA"/>
    <s v="NA"/>
    <s v="NA"/>
    <s v="NA"/>
    <s v="NA"/>
    <s v="NA"/>
    <s v="NA"/>
    <s v="NA"/>
    <n v="1"/>
    <n v="0"/>
    <n v="0"/>
    <n v="0"/>
    <n v="0"/>
    <n v="0"/>
    <n v="0"/>
    <b v="0"/>
    <b v="0"/>
    <b v="0"/>
    <b v="0"/>
    <b v="0"/>
    <b v="0"/>
    <n v="0"/>
    <s v="NA"/>
    <s v="NA"/>
    <s v="NA"/>
    <s v="NA"/>
    <s v="NA"/>
    <s v="NA"/>
    <s v="NA"/>
    <n v="0"/>
    <n v="0"/>
    <n v="0"/>
    <s v="NA"/>
    <s v="NA"/>
    <s v="NA"/>
    <s v="NA"/>
    <s v="NA"/>
    <n v="0"/>
    <n v="0"/>
    <n v="0"/>
    <x v="1"/>
    <s v="NA"/>
    <s v="NA"/>
    <n v="0"/>
    <n v="0"/>
    <n v="0"/>
    <s v="NA"/>
    <s v="NA"/>
    <s v="NA"/>
    <s v="NA"/>
    <s v="NA"/>
    <s v="NA"/>
    <n v="9"/>
    <n v="0"/>
    <n v="0"/>
    <n v="0"/>
    <n v="0"/>
    <n v="5"/>
    <n v="0"/>
    <n v="0"/>
    <n v="0"/>
    <n v="0"/>
    <n v="11.71529"/>
    <n v="13.25619"/>
    <s v="actual"/>
    <n v="357820"/>
    <n v="404883.9"/>
    <n v="27324"/>
    <n v="24486"/>
    <n v="28051.38"/>
    <n v="28783.45"/>
    <n v="32007.17"/>
    <n v="31368"/>
    <n v="32787.589999999997"/>
    <n v="33511.08"/>
    <n v="31537.46"/>
    <n v="30390.54"/>
    <n v="28947.88"/>
    <n v="28625.45"/>
    <n v="34387.4"/>
    <n v="31059.59"/>
    <n v="34387.4"/>
    <n v="33278.129999999997"/>
    <n v="34387.4"/>
    <n v="33278.129999999997"/>
    <n v="34387.4"/>
    <n v="34387.4"/>
    <n v="33278.129999999997"/>
    <n v="34387.4"/>
    <n v="33278.129999999997"/>
    <n v="34387.4"/>
    <n v="8.5460999999999995E-2"/>
    <n v="0.139732"/>
    <s v="actual"/>
    <n v="2610.2440000000001"/>
    <n v="4267.8469999999998"/>
    <n v="487.49349999999998"/>
    <n v="597.52859999999998"/>
    <n v="324.97030000000001"/>
    <n v="75.045419999999993"/>
    <n v="34.8232"/>
    <n v="4.0354130000000001"/>
    <n v="4.1222770000000004"/>
    <n v="2.6424660000000002"/>
    <n v="3.1078100000000002"/>
    <n v="147.25399999999999"/>
    <n v="329.92959999999999"/>
    <n v="599.29169999999999"/>
    <n v="662.97450000000003"/>
    <n v="528.24369999999999"/>
    <n v="502.77620000000002"/>
    <n v="377.90370000000001"/>
    <n v="249.74510000000001"/>
    <n v="135.55240000000001"/>
    <n v="73.116150000000005"/>
    <n v="58.328609999999998"/>
    <n v="142.12469999999999"/>
    <n v="345.04250000000002"/>
    <n v="525.77909999999997"/>
    <n v="666.26070000000004"/>
  </r>
  <r>
    <x v="650"/>
    <x v="2"/>
    <s v="core"/>
    <x v="4"/>
    <x v="1"/>
    <s v="&lt;20,001"/>
    <s v="rural"/>
    <n v="72"/>
    <n v="335.47109999999998"/>
    <n v="3254070"/>
    <n v="3254070"/>
    <n v="3254070"/>
    <n v="2010"/>
    <n v="2010"/>
    <s v="2004-2013"/>
    <s v="F"/>
    <m/>
    <s v="Club, Lodges"/>
    <m/>
    <s v="Other"/>
    <s v="Public Assembly"/>
    <s v="Other"/>
    <b v="0"/>
    <s v="Dining"/>
    <n v="36"/>
    <s v="Assembly / Recreation"/>
    <n v="34"/>
    <s v="Sales"/>
    <n v="25"/>
    <n v="0"/>
    <n v="0"/>
    <n v="0"/>
    <n v="9700"/>
    <n v="9700"/>
    <n v="0"/>
    <x v="0"/>
    <n v="100"/>
    <n v="0"/>
    <n v="100"/>
    <n v="100"/>
    <n v="100"/>
    <n v="0"/>
    <n v="0"/>
    <n v="2"/>
    <n v="0"/>
    <n v="20"/>
    <s v="S"/>
    <n v="0"/>
    <n v="5133"/>
    <n v="739"/>
    <s v="&lt; 6000 HDD"/>
    <n v="100"/>
    <n v="0"/>
    <n v="0"/>
    <s v="No"/>
    <n v="64.819999999999993"/>
    <n v="64.819999999999993"/>
    <n v="64.819999999999993"/>
    <n v="64.819999999999993"/>
    <n v="0.66"/>
    <n v="0.66"/>
    <n v="0"/>
    <s v="60-79 Hrs/Wk"/>
    <n v="52"/>
    <b v="1"/>
    <b v="0"/>
    <b v="0"/>
    <b v="1"/>
    <b v="0"/>
    <b v="0"/>
    <b v="0"/>
    <b v="0"/>
    <b v="0"/>
    <s v="NA"/>
    <s v="NA"/>
    <s v="NA"/>
    <s v="NA"/>
    <s v="No"/>
    <s v="NA"/>
    <s v="NA"/>
    <s v="No"/>
    <s v="No"/>
    <s v="NA"/>
    <s v="NA"/>
    <s v="No"/>
    <s v="No"/>
    <s v="NA"/>
    <s v="NA"/>
    <s v="No"/>
    <s v="No"/>
    <s v="NA"/>
    <s v="NA"/>
    <s v="No"/>
    <s v="No"/>
    <s v="NA"/>
    <s v="NA"/>
    <s v="No"/>
    <s v="No"/>
    <s v="NA"/>
    <s v="NA"/>
    <s v="No"/>
    <s v="No"/>
    <s v="NA"/>
    <s v="NA"/>
    <s v="No"/>
    <s v="No"/>
    <s v="NA"/>
    <s v="NA"/>
    <s v="No"/>
    <n v="240"/>
    <n v="350"/>
    <n v="9"/>
    <n v="5310"/>
    <n v="20"/>
    <n v="0"/>
    <n v="0"/>
    <n v="0"/>
    <n v="0"/>
    <n v="100"/>
    <n v="0"/>
    <n v="0"/>
    <n v="0"/>
    <n v="0"/>
    <n v="100"/>
    <n v="0"/>
    <n v="0"/>
    <n v="0"/>
    <n v="1062"/>
    <n v="0"/>
    <n v="100"/>
    <n v="0"/>
    <s v="P"/>
    <n v="10"/>
    <s v="Age of Building"/>
    <n v="100"/>
    <n v="0"/>
    <n v="0"/>
    <n v="0"/>
    <n v="0"/>
    <n v="0"/>
    <n v="0"/>
    <n v="0"/>
    <n v="100"/>
    <n v="5806.87"/>
    <n v="0"/>
    <n v="100"/>
    <n v="0"/>
    <n v="0"/>
    <b v="0"/>
    <n v="0"/>
    <n v="0"/>
    <n v="0"/>
    <n v="0"/>
    <n v="100"/>
    <n v="0.39759299999999997"/>
    <n v="0.39759299999999997"/>
    <s v="NA"/>
    <n v="4.7419999999999997E-3"/>
    <n v="0.28020600000000001"/>
    <n v="3856.654"/>
    <s v="NA"/>
    <n v="46"/>
    <n v="2718"/>
    <n v="9.6970310000000008"/>
    <n v="9.6703069999999993"/>
    <s v="Y"/>
    <n v="40"/>
    <n v="0"/>
    <n v="0"/>
    <n v="0"/>
    <n v="26.464950000000002"/>
    <n v="6.0288880000000002"/>
    <n v="25.975190000000001"/>
    <n v="0"/>
    <n v="0"/>
    <n v="0"/>
    <n v="0"/>
    <n v="0"/>
    <n v="0"/>
    <n v="0"/>
    <n v="0"/>
    <n v="0"/>
    <n v="0"/>
    <n v="0"/>
    <n v="0"/>
    <n v="73.535049999999998"/>
    <n v="93.971109999999996"/>
    <n v="74.024810000000002"/>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26.464950000000002"/>
    <n v="6.0288880000000002"/>
    <n v="25.975190000000001"/>
    <n v="72.038539999999998"/>
    <n v="91.706469999999996"/>
    <n v="72.518339999999995"/>
    <n v="0"/>
    <n v="0"/>
    <n v="0"/>
    <n v="1.4965040000000001"/>
    <n v="2.2646389999999998"/>
    <n v="1.506472"/>
    <s v="NA"/>
    <s v="NA"/>
    <s v="NA"/>
    <s v="NA"/>
    <s v="NA"/>
    <s v="NA"/>
    <s v="NA"/>
    <s v="NA"/>
    <s v="NA"/>
    <s v="NA"/>
    <s v="NA"/>
    <s v="NA"/>
    <s v="NA"/>
    <s v="NA"/>
    <s v="NA"/>
    <b v="1"/>
    <n v="6.1779520000000003"/>
    <b v="0"/>
    <n v="0"/>
    <b v="0"/>
    <n v="0"/>
    <b v="0"/>
    <n v="0"/>
    <b v="1"/>
    <n v="93.095230000000001"/>
    <b v="0"/>
    <n v="0"/>
    <b v="1"/>
    <n v="0.72681799999999996"/>
    <b v="0"/>
    <n v="0"/>
    <n v="16.874479999999998"/>
    <n v="87.5"/>
    <n v="32.339530000000003"/>
    <n v="0"/>
    <n v="0"/>
    <n v="0"/>
    <n v="83.125519999999995"/>
    <n v="12.5"/>
    <n v="67.660470000000004"/>
    <n v="0"/>
    <n v="0"/>
    <n v="0"/>
    <n v="0"/>
    <n v="0"/>
    <n v="0"/>
    <n v="0"/>
    <n v="0"/>
    <n v="0"/>
    <n v="0"/>
    <n v="0"/>
    <n v="0"/>
    <n v="26.41648"/>
    <n v="93.103449999999995"/>
    <n v="45.807490000000001"/>
    <n v="0"/>
    <n v="0"/>
    <n v="0"/>
    <n v="0"/>
    <n v="0"/>
    <n v="0"/>
    <n v="0"/>
    <n v="0"/>
    <n v="0"/>
    <n v="73.583519999999993"/>
    <n v="6.8965519999999998"/>
    <n v="54.192509999999999"/>
    <n v="0"/>
    <n v="0"/>
    <n v="0"/>
    <b v="0"/>
    <n v="0"/>
    <b v="1"/>
    <n v="26.41648"/>
    <b v="0"/>
    <n v="0"/>
    <b v="1"/>
    <n v="73.583519999999993"/>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Electric Resistance"/>
    <s v="Electricity"/>
    <s v="None"/>
    <s v="0-4 Years"/>
    <s v="Electric Resistance"/>
    <s v="Electricity"/>
    <s v="None"/>
    <s v="0-4 Years"/>
    <s v="NA"/>
    <s v="NA"/>
    <s v="NA"/>
    <s v="NA"/>
    <s v="NA"/>
    <s v="NA"/>
    <s v="NA"/>
    <s v="NA"/>
    <s v="DX - Air"/>
    <s v="0-4 Years"/>
    <s v="DX - Air"/>
    <s v="0-4 Years"/>
    <s v="NA"/>
    <s v="NA"/>
    <s v="NA"/>
    <s v="NA"/>
    <s v="NA"/>
    <s v="NA"/>
    <s v="NA"/>
    <b v="0"/>
    <b v="0"/>
    <b v="0"/>
    <b v="0"/>
    <b v="1"/>
    <b v="0"/>
    <b v="0"/>
    <b v="1"/>
    <b v="1"/>
    <b v="1"/>
    <b v="1"/>
    <n v="37.531999999999996"/>
    <n v="3"/>
    <n v="3"/>
    <n v="100"/>
    <n v="0"/>
    <n v="0"/>
    <n v="0"/>
    <n v="0"/>
    <n v="100"/>
    <n v="0"/>
    <n v="0"/>
    <s v="NA"/>
    <s v="NA"/>
    <s v="NA"/>
    <s v="NA"/>
    <s v="NA"/>
    <s v="NA"/>
    <s v="NA"/>
    <s v="NA"/>
    <s v="NA"/>
    <b v="0"/>
    <n v="0"/>
    <s v="NA"/>
    <s v="NA"/>
    <b v="1"/>
    <n v="90"/>
    <s v="CFL"/>
    <b v="0"/>
    <n v="0"/>
    <s v="NA"/>
    <s v="NA"/>
    <n v="0"/>
    <n v="0"/>
    <n v="1"/>
    <n v="1"/>
    <n v="0"/>
    <n v="0"/>
    <n v="0"/>
    <b v="0"/>
    <b v="0"/>
    <b v="0"/>
    <b v="0"/>
    <b v="1"/>
    <b v="0"/>
    <n v="500"/>
    <s v="E"/>
    <s v="E"/>
    <s v="G"/>
    <s v="G"/>
    <s v="N"/>
    <s v="G"/>
    <s v="G"/>
    <s v="NA"/>
    <s v="NA"/>
    <s v="NA"/>
    <b v="1"/>
    <s v="S"/>
    <n v="100"/>
    <n v="1"/>
    <n v="0"/>
    <n v="0"/>
    <n v="0"/>
    <n v="0"/>
    <x v="0"/>
    <n v="0"/>
    <s v="N"/>
    <n v="0"/>
    <n v="0"/>
    <n v="0"/>
    <b v="0"/>
    <b v="0"/>
    <s v="None"/>
    <b v="0"/>
    <b v="0"/>
    <s v="None"/>
    <n v="3"/>
    <n v="0"/>
    <n v="0"/>
    <n v="0"/>
    <n v="0"/>
    <n v="8"/>
    <n v="0"/>
    <n v="0"/>
    <n v="0"/>
    <n v="0"/>
    <n v="22.795359999999999"/>
    <n v="22.497520000000002"/>
    <s v="actual"/>
    <n v="221115"/>
    <n v="218226"/>
    <n v="26635.05"/>
    <n v="21495.37"/>
    <n v="19540.95"/>
    <n v="15944.37"/>
    <n v="14298.38"/>
    <n v="14749.9"/>
    <n v="16708.189999999999"/>
    <n v="16728.5"/>
    <n v="14015.72"/>
    <n v="16580.78"/>
    <n v="18195.830000000002"/>
    <n v="26221.96"/>
    <n v="26912.11"/>
    <n v="21703.95"/>
    <n v="19817.490000000002"/>
    <n v="15645.44"/>
    <n v="13073.4"/>
    <n v="12649.44"/>
    <n v="15512.72"/>
    <n v="15285.09"/>
    <n v="13055.91"/>
    <n v="16226.17"/>
    <n v="21713.83"/>
    <n v="26630.43"/>
    <s v="NA"/>
    <s v="NA"/>
    <s v="no gas"/>
    <s v="NA"/>
    <s v="NA"/>
    <s v="NA"/>
    <s v="NA"/>
    <s v="NA"/>
    <s v="NA"/>
    <s v="NA"/>
    <s v="NA"/>
    <s v="NA"/>
    <s v="NA"/>
    <s v="NA"/>
    <s v="NA"/>
    <s v="NA"/>
    <s v="NA"/>
    <s v="NA"/>
    <s v="NA"/>
    <s v="NA"/>
    <s v="NA"/>
    <s v="NA"/>
    <s v="NA"/>
    <s v="NA"/>
    <s v="NA"/>
    <s v="NA"/>
    <s v="NA"/>
    <s v="NA"/>
    <s v="NA"/>
  </r>
  <r>
    <x v="651"/>
    <x v="2"/>
    <s v="core"/>
    <x v="6"/>
    <x v="1"/>
    <s v="&lt;20,001"/>
    <s v="urban"/>
    <n v="24"/>
    <n v="702.05409999999995"/>
    <n v="13386768"/>
    <n v="13386768"/>
    <n v="13386768"/>
    <n v="2008"/>
    <n v="2008"/>
    <s v="2004-2013"/>
    <s v="F"/>
    <m/>
    <s v="City Hall"/>
    <m/>
    <s v="Other"/>
    <s v="Office"/>
    <s v="Medium Office"/>
    <b v="0"/>
    <s v="Office"/>
    <n v="82.3"/>
    <s v="Assembly / Recreation"/>
    <n v="9.6999999999999993"/>
    <s v="Storage - Low Bay"/>
    <n v="8"/>
    <n v="0"/>
    <n v="0"/>
    <n v="0"/>
    <n v="19068"/>
    <n v="19068"/>
    <n v="0"/>
    <x v="0"/>
    <n v="100"/>
    <n v="0"/>
    <n v="100"/>
    <n v="100"/>
    <n v="100"/>
    <n v="0"/>
    <n v="0"/>
    <n v="2"/>
    <n v="1"/>
    <n v="60"/>
    <s v="S"/>
    <n v="0"/>
    <n v="5199"/>
    <n v="121"/>
    <s v="&lt; 6000 HDD"/>
    <n v="100"/>
    <n v="0"/>
    <n v="0"/>
    <s v="Yes"/>
    <n v="40.656500000000001"/>
    <n v="40.656500000000001"/>
    <n v="51.458500000000001"/>
    <n v="40.656500000000001"/>
    <n v="9.7000000000000003E-2"/>
    <n v="0"/>
    <n v="0"/>
    <s v="40-49 Hrs/Wk"/>
    <n v="50"/>
    <b v="1"/>
    <b v="0"/>
    <b v="1"/>
    <b v="0"/>
    <b v="0"/>
    <b v="0"/>
    <b v="0"/>
    <b v="0"/>
    <b v="1"/>
    <b v="1"/>
    <b v="0"/>
    <b v="1"/>
    <n v="252"/>
    <s v="No"/>
    <s v="NA"/>
    <s v="NA"/>
    <s v="No"/>
    <s v="No"/>
    <s v="NA"/>
    <s v="NA"/>
    <s v="No"/>
    <s v="No"/>
    <s v="NA"/>
    <s v="NA"/>
    <s v="No"/>
    <s v="No"/>
    <s v="NA"/>
    <s v="NA"/>
    <s v="No"/>
    <s v="Yes"/>
    <n v="2"/>
    <s v="NA"/>
    <s v="No"/>
    <s v="No"/>
    <s v="NA"/>
    <s v="NA"/>
    <s v="No"/>
    <s v="No"/>
    <s v="NA"/>
    <s v="NA"/>
    <s v="No"/>
    <s v="No"/>
    <s v="NA"/>
    <s v="NA"/>
    <s v="No"/>
    <n v="410"/>
    <n v="410"/>
    <n v="9"/>
    <n v="7380"/>
    <n v="40"/>
    <n v="0"/>
    <n v="0"/>
    <n v="0"/>
    <n v="100"/>
    <n v="0"/>
    <n v="0"/>
    <n v="0"/>
    <n v="0"/>
    <n v="0"/>
    <n v="100"/>
    <n v="0"/>
    <n v="0"/>
    <n v="0"/>
    <n v="2952"/>
    <n v="0"/>
    <n v="100"/>
    <n v="0"/>
    <s v="P"/>
    <n v="25"/>
    <s v="Age of Building"/>
    <n v="100"/>
    <n v="0"/>
    <n v="0"/>
    <n v="0"/>
    <n v="0"/>
    <n v="100"/>
    <n v="0"/>
    <n v="0"/>
    <n v="0"/>
    <n v="6852.491"/>
    <n v="89.456519999999998"/>
    <n v="10.543480000000001"/>
    <n v="0"/>
    <n v="0"/>
    <b v="0"/>
    <n v="0"/>
    <n v="100"/>
    <n v="0"/>
    <n v="0"/>
    <n v="0"/>
    <n v="0.74289799999999995"/>
    <n v="0.74289799999999995"/>
    <s v="NA"/>
    <n v="0"/>
    <n v="0.158972"/>
    <n v="14165.58"/>
    <s v="NA"/>
    <n v="0"/>
    <n v="3031.277"/>
    <n v="10.51116"/>
    <n v="10.701169999999999"/>
    <s v="Y"/>
    <n v="5"/>
    <n v="67.494929999999997"/>
    <n v="64.858270000000005"/>
    <n v="76.151989999999998"/>
    <n v="3.8363710000000002"/>
    <n v="4.3067219999999997"/>
    <n v="4.3284330000000004"/>
    <n v="0"/>
    <n v="0"/>
    <n v="0"/>
    <n v="25.620529999999999"/>
    <n v="28.011220000000002"/>
    <n v="16.080439999999999"/>
    <n v="3.0481739999999999"/>
    <n v="2.8237950000000001"/>
    <n v="3.4391400000000001"/>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100"/>
    <n v="100"/>
    <n v="100"/>
    <n v="0"/>
    <n v="0"/>
    <n v="0"/>
    <n v="0"/>
    <n v="0"/>
    <n v="0"/>
    <n v="0"/>
    <n v="0"/>
    <n v="0"/>
    <s v="NA"/>
    <s v="NA"/>
    <s v="NA"/>
    <s v="NA"/>
    <s v="NA"/>
    <s v="NA"/>
    <s v="NA"/>
    <s v="NA"/>
    <s v="NA"/>
    <s v="NA"/>
    <s v="NA"/>
    <s v="NA"/>
    <n v="0"/>
    <n v="0"/>
    <n v="0"/>
    <n v="71.331299999999999"/>
    <n v="69.164990000000003"/>
    <n v="80.480419999999995"/>
    <n v="16.241230000000002"/>
    <n v="20.37133"/>
    <n v="10.193630000000001"/>
    <n v="0"/>
    <n v="0"/>
    <n v="0"/>
    <n v="12.42747"/>
    <n v="10.46368"/>
    <n v="9.3259519999999991"/>
    <s v="NA"/>
    <s v="NA"/>
    <s v="NA"/>
    <s v="NA"/>
    <s v="NA"/>
    <s v="NA"/>
    <s v="NA"/>
    <s v="NA"/>
    <s v="NA"/>
    <s v="NA"/>
    <s v="NA"/>
    <s v="NA"/>
    <s v="NA"/>
    <s v="NA"/>
    <s v="NA"/>
    <b v="0"/>
    <n v="0"/>
    <b v="0"/>
    <n v="0"/>
    <b v="0"/>
    <n v="0"/>
    <b v="1"/>
    <n v="100"/>
    <b v="0"/>
    <n v="0"/>
    <b v="0"/>
    <n v="0"/>
    <b v="0"/>
    <n v="0"/>
    <b v="0"/>
    <n v="0"/>
    <n v="0"/>
    <n v="0"/>
    <n v="0"/>
    <n v="38.927480000000003"/>
    <n v="16.66667"/>
    <n v="38.927480000000003"/>
    <n v="0"/>
    <n v="0"/>
    <n v="0"/>
    <n v="61.072519999999997"/>
    <n v="83.333330000000004"/>
    <n v="61.072519999999997"/>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standard"/>
    <s v="Variable Air Volume"/>
    <s v="W"/>
    <s v="N"/>
    <n v="5"/>
    <s v="NA"/>
    <n v="100"/>
    <n v="0"/>
    <s v="Heat Pump"/>
    <s v="Electricity"/>
    <s v="None"/>
    <s v="5-9 Years"/>
    <s v="Electric Resistance"/>
    <s v="Electricity"/>
    <s v="Electricity"/>
    <s v="5-9 Years"/>
    <s v="NA"/>
    <s v="NA"/>
    <s v="NA"/>
    <s v="NA"/>
    <s v="NA"/>
    <s v="NA"/>
    <s v="NA"/>
    <s v="NA"/>
    <s v="DX - Water"/>
    <s v="5-9 Years"/>
    <s v="None"/>
    <s v="NA"/>
    <s v="NA"/>
    <s v="NA"/>
    <s v="NA"/>
    <s v="NA"/>
    <s v="NA"/>
    <s v="NA"/>
    <s v="NA"/>
    <b v="1"/>
    <b v="0"/>
    <b v="0"/>
    <b v="0"/>
    <b v="0"/>
    <b v="0"/>
    <b v="0"/>
    <b v="1"/>
    <b v="1"/>
    <b v="1"/>
    <b v="1"/>
    <n v="15.353999999999999"/>
    <n v="5"/>
    <n v="5"/>
    <n v="100"/>
    <n v="0"/>
    <n v="0"/>
    <n v="0"/>
    <n v="0"/>
    <n v="100"/>
    <n v="0"/>
    <n v="0"/>
    <s v="NA"/>
    <s v="NA"/>
    <s v="NA"/>
    <s v="NA"/>
    <s v="NA"/>
    <s v="NA"/>
    <s v="NA"/>
    <s v="NA"/>
    <s v="NA"/>
    <s v="NA"/>
    <s v="NA"/>
    <s v="NA"/>
    <s v="NA"/>
    <s v="NA"/>
    <s v="NA"/>
    <s v="NA"/>
    <s v="NA"/>
    <s v="NA"/>
    <s v="NA"/>
    <s v="NA"/>
    <n v="0"/>
    <n v="0"/>
    <n v="0"/>
    <n v="0"/>
    <n v="0"/>
    <n v="0"/>
    <n v="0"/>
    <b v="1"/>
    <b v="0"/>
    <b v="0"/>
    <b v="0"/>
    <b v="0"/>
    <b v="0"/>
    <n v="440"/>
    <s v="N"/>
    <s v="N"/>
    <s v="N"/>
    <s v="N"/>
    <s v="N"/>
    <s v="N"/>
    <s v="N"/>
    <s v="NA"/>
    <s v="NA"/>
    <s v="NA"/>
    <s v="NA"/>
    <s v="NA"/>
    <s v="NA"/>
    <s v="NA"/>
    <s v="NA"/>
    <n v="0"/>
    <n v="0"/>
    <n v="0"/>
    <x v="1"/>
    <s v="NA"/>
    <s v="NA"/>
    <n v="0"/>
    <n v="0"/>
    <n v="0"/>
    <s v="NA"/>
    <s v="NA"/>
    <s v="NA"/>
    <s v="NA"/>
    <s v="NA"/>
    <s v="NA"/>
    <n v="0"/>
    <n v="30"/>
    <n v="15"/>
    <n v="13"/>
    <n v="14"/>
    <n v="5"/>
    <n v="0"/>
    <n v="0"/>
    <n v="0"/>
    <n v="0"/>
    <n v="14.56532"/>
    <n v="15.160220000000001"/>
    <s v="actual"/>
    <n v="277731.5"/>
    <n v="289075.09999999998"/>
    <n v="27052.46"/>
    <n v="22300.63"/>
    <n v="23998.400000000001"/>
    <n v="23298.07"/>
    <n v="21386.43"/>
    <n v="20932.03"/>
    <n v="22099.98"/>
    <n v="21612.38"/>
    <n v="21229.42"/>
    <n v="22762.28"/>
    <n v="24494.49"/>
    <n v="26564.94"/>
    <n v="26235.1"/>
    <n v="22998.1"/>
    <n v="24435.96"/>
    <n v="22282.33"/>
    <n v="21284.86"/>
    <n v="21083.22"/>
    <n v="27422.82"/>
    <n v="29067.29"/>
    <n v="21384.81"/>
    <n v="22553.62"/>
    <n v="24050.27"/>
    <n v="26276.7"/>
    <s v="NA"/>
    <s v="NA"/>
    <s v="no gas"/>
    <s v="NA"/>
    <s v="NA"/>
    <s v="NA"/>
    <s v="NA"/>
    <s v="NA"/>
    <s v="NA"/>
    <s v="NA"/>
    <s v="NA"/>
    <s v="NA"/>
    <s v="NA"/>
    <s v="NA"/>
    <s v="NA"/>
    <s v="NA"/>
    <s v="NA"/>
    <s v="NA"/>
    <s v="NA"/>
    <s v="NA"/>
    <s v="NA"/>
    <s v="NA"/>
    <s v="NA"/>
    <s v="NA"/>
    <s v="NA"/>
    <s v="NA"/>
    <s v="NA"/>
    <s v="NA"/>
    <s v="NA"/>
  </r>
  <r>
    <x v="652"/>
    <x v="2"/>
    <s v="core"/>
    <x v="9"/>
    <x v="1"/>
    <s v="All Sizes"/>
    <s v="urban"/>
    <n v="38"/>
    <n v="194.7627"/>
    <n v="2775369"/>
    <n v="1054640"/>
    <n v="1054640"/>
    <n v="2005"/>
    <n v="2005"/>
    <s v="2004-2013"/>
    <s v="F"/>
    <m/>
    <s v="Warehouse, Storage"/>
    <m/>
    <s v="Warehouse"/>
    <s v="Warehouse and Storage"/>
    <s v="Warehouse"/>
    <b v="0"/>
    <s v="Warehouse - High Bay"/>
    <n v="62"/>
    <s v="Office"/>
    <n v="38"/>
    <s v="NA"/>
    <n v="0"/>
    <n v="0"/>
    <n v="0"/>
    <n v="0"/>
    <n v="14250"/>
    <n v="14250"/>
    <n v="0"/>
    <x v="0"/>
    <n v="38"/>
    <n v="0"/>
    <n v="100"/>
    <n v="38"/>
    <n v="100"/>
    <n v="0"/>
    <n v="62"/>
    <n v="1"/>
    <n v="0"/>
    <n v="30"/>
    <s v="S"/>
    <n v="0"/>
    <n v="4624"/>
    <n v="219"/>
    <s v="&lt; 6000 HDD"/>
    <n v="100"/>
    <n v="0"/>
    <n v="0"/>
    <s v="No"/>
    <n v="57.5"/>
    <n v="57.5"/>
    <n v="21.85"/>
    <n v="57.5"/>
    <n v="0"/>
    <n v="0"/>
    <n v="0"/>
    <s v="50-59 Hrs/Wk"/>
    <n v="52"/>
    <b v="1"/>
    <b v="1"/>
    <b v="0"/>
    <b v="0"/>
    <b v="0"/>
    <b v="0"/>
    <b v="0"/>
    <b v="0"/>
    <b v="0"/>
    <s v="NA"/>
    <s v="NA"/>
    <s v="NA"/>
    <s v="NA"/>
    <s v="Yes"/>
    <n v="6"/>
    <n v="100"/>
    <s v="No"/>
    <s v="Yes"/>
    <n v="6"/>
    <n v="100"/>
    <s v="No"/>
    <s v="Yes"/>
    <n v="6"/>
    <n v="100"/>
    <s v="No"/>
    <s v="Yes"/>
    <n v="6"/>
    <n v="100"/>
    <s v="No"/>
    <s v="Yes"/>
    <n v="6"/>
    <n v="100"/>
    <s v="No"/>
    <s v="No"/>
    <s v="NA"/>
    <s v="NA"/>
    <s v="No"/>
    <s v="No"/>
    <s v="NA"/>
    <s v="NA"/>
    <s v="No"/>
    <s v="No"/>
    <s v="NA"/>
    <s v="NA"/>
    <s v="No"/>
    <n v="518"/>
    <n v="0"/>
    <n v="29"/>
    <n v="15022"/>
    <n v="35"/>
    <n v="0"/>
    <n v="100"/>
    <n v="0"/>
    <n v="0"/>
    <n v="0"/>
    <n v="0"/>
    <n v="0"/>
    <n v="0"/>
    <n v="100"/>
    <n v="0"/>
    <n v="0"/>
    <n v="0"/>
    <n v="0"/>
    <n v="5257.7"/>
    <n v="0"/>
    <n v="100"/>
    <n v="0"/>
    <s v="P"/>
    <n v="0"/>
    <s v="Age of Building"/>
    <n v="100"/>
    <n v="0"/>
    <n v="0"/>
    <n v="0"/>
    <n v="100"/>
    <n v="0"/>
    <n v="0"/>
    <n v="0"/>
    <n v="0"/>
    <n v="14250"/>
    <n v="100"/>
    <n v="0"/>
    <n v="0"/>
    <n v="0"/>
    <b v="1"/>
    <n v="160"/>
    <n v="100"/>
    <n v="0"/>
    <n v="0"/>
    <n v="0"/>
    <n v="0.53804099999999999"/>
    <n v="0.53804099999999999"/>
    <s v="NA"/>
    <n v="0"/>
    <n v="8.7368000000000001E-2"/>
    <n v="7667.0810000000001"/>
    <s v="NA"/>
    <n v="0"/>
    <n v="1245"/>
    <n v="16.0151"/>
    <n v="17.913969999999999"/>
    <s v="Y"/>
    <n v="75"/>
    <n v="0"/>
    <n v="0"/>
    <n v="0"/>
    <n v="38.373800000000003"/>
    <n v="72.281930000000003"/>
    <n v="48.458880000000001"/>
    <n v="0"/>
    <n v="0"/>
    <n v="0"/>
    <n v="0"/>
    <n v="0"/>
    <n v="0"/>
    <n v="0"/>
    <n v="0"/>
    <n v="0"/>
    <n v="38.410969999999999"/>
    <n v="18.451160000000002"/>
    <n v="44.614699999999999"/>
    <n v="0"/>
    <n v="0"/>
    <n v="0"/>
    <n v="23.215229999999998"/>
    <n v="9.2669139999999999"/>
    <n v="6.926418"/>
    <n v="0"/>
    <n v="0"/>
    <n v="0"/>
    <n v="0"/>
    <n v="0"/>
    <n v="0"/>
    <n v="100"/>
    <n v="100"/>
    <n v="100"/>
    <s v="NA"/>
    <s v="NA"/>
    <s v="NA"/>
    <s v="NA"/>
    <s v="NA"/>
    <s v="NA"/>
    <n v="0"/>
    <n v="0"/>
    <n v="0"/>
    <n v="100"/>
    <n v="100"/>
    <n v="100"/>
    <n v="0"/>
    <n v="0"/>
    <n v="0"/>
    <n v="0"/>
    <n v="0"/>
    <n v="0"/>
    <n v="0"/>
    <n v="0"/>
    <n v="0"/>
    <n v="0"/>
    <n v="0"/>
    <n v="0"/>
    <n v="0"/>
    <n v="0"/>
    <n v="0"/>
    <n v="100"/>
    <n v="100"/>
    <n v="100"/>
    <n v="0"/>
    <n v="0"/>
    <n v="0"/>
    <n v="43.694609999999997"/>
    <n v="53.846150000000002"/>
    <n v="43.694609999999997"/>
    <n v="56.305390000000003"/>
    <n v="46.153849999999998"/>
    <n v="56.305390000000003"/>
    <n v="0"/>
    <n v="0"/>
    <n v="0"/>
    <s v="NA"/>
    <s v="NA"/>
    <s v="NA"/>
    <s v="NA"/>
    <s v="NA"/>
    <s v="NA"/>
    <s v="NA"/>
    <s v="NA"/>
    <s v="NA"/>
    <s v="NA"/>
    <s v="NA"/>
    <s v="NA"/>
    <n v="38.410969999999999"/>
    <n v="18.451160000000002"/>
    <n v="44.614699999999999"/>
    <n v="38.373800000000003"/>
    <n v="72.281930000000003"/>
    <n v="48.458880000000001"/>
    <n v="0"/>
    <n v="0"/>
    <n v="0"/>
    <n v="0"/>
    <n v="0"/>
    <n v="0"/>
    <n v="23.215229999999998"/>
    <n v="9.2669139999999999"/>
    <n v="6.926418"/>
    <n v="0"/>
    <n v="0"/>
    <n v="0"/>
    <n v="0"/>
    <n v="0"/>
    <n v="0"/>
    <n v="0"/>
    <n v="0"/>
    <n v="0"/>
    <n v="100"/>
    <n v="100"/>
    <n v="10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38"/>
    <s v="Furnace"/>
    <s v="Natural Gas"/>
    <s v="None"/>
    <s v="5-9 Years"/>
    <s v="None"/>
    <s v="NA"/>
    <s v="NA"/>
    <s v="NA"/>
    <s v="NA"/>
    <s v="NA"/>
    <s v="NA"/>
    <s v="NA"/>
    <s v="NA"/>
    <s v="NA"/>
    <s v="NA"/>
    <s v="NA"/>
    <s v="DX - Air"/>
    <s v="5-9 Years"/>
    <s v="None"/>
    <s v="NA"/>
    <s v="NA"/>
    <s v="NA"/>
    <s v="NA"/>
    <s v="NA"/>
    <s v="NA"/>
    <s v="NA"/>
    <s v="NA"/>
    <b v="0"/>
    <b v="0"/>
    <b v="0"/>
    <b v="0"/>
    <b v="0"/>
    <b v="1"/>
    <b v="0"/>
    <b v="1"/>
    <b v="0"/>
    <b v="1"/>
    <b v="1"/>
    <n v="15.353999999999999"/>
    <n v="6"/>
    <n v="6"/>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15"/>
    <n v="4"/>
    <n v="9"/>
    <n v="12"/>
    <n v="0"/>
    <n v="0"/>
    <n v="0"/>
    <n v="0"/>
    <n v="0"/>
    <n v="5.5218290000000003"/>
    <n v="5.5603509999999998"/>
    <s v="actual"/>
    <n v="78686.06"/>
    <n v="79235"/>
    <n v="6242.0609999999997"/>
    <n v="5756.2219999999998"/>
    <n v="6395.6570000000002"/>
    <n v="6507.1210000000001"/>
    <n v="6599.1940000000004"/>
    <n v="6782.0559999999996"/>
    <n v="7688.5780000000004"/>
    <n v="7615.1719999999996"/>
    <n v="6546.875"/>
    <n v="6120.366"/>
    <n v="6156.0919999999996"/>
    <n v="6276.6670000000004"/>
    <n v="6513.9549999999999"/>
    <n v="5883.5720000000001"/>
    <n v="6513.9549999999999"/>
    <n v="6303.8270000000002"/>
    <n v="6548.7280000000001"/>
    <n v="6524.0569999999998"/>
    <n v="7452.8289999999997"/>
    <n v="7533.9660000000003"/>
    <n v="6628.3760000000002"/>
    <n v="6513.9549999999999"/>
    <n v="6303.8270000000002"/>
    <n v="6513.9549999999999"/>
    <n v="8.1624000000000002E-2"/>
    <n v="0.11441800000000001"/>
    <s v="actual"/>
    <n v="1163.135"/>
    <n v="1630.462"/>
    <n v="271.56310000000002"/>
    <n v="154.52070000000001"/>
    <n v="113.9873"/>
    <n v="71.247810000000001"/>
    <n v="15.23128"/>
    <n v="7.1589679999999998"/>
    <n v="0"/>
    <n v="0"/>
    <n v="14.88969"/>
    <n v="65.816479999999999"/>
    <n v="169.0635"/>
    <n v="279.6567"/>
    <n v="265.16160000000002"/>
    <n v="212.27029999999999"/>
    <n v="197.8134"/>
    <n v="144.21690000000001"/>
    <n v="87.799509999999998"/>
    <n v="39.139539999999997"/>
    <n v="14.104340000000001"/>
    <n v="13.04651"/>
    <n v="45.133890000000001"/>
    <n v="131.87559999999999"/>
    <n v="210.85990000000001"/>
    <n v="269.0403"/>
  </r>
  <r>
    <x v="653"/>
    <x v="2"/>
    <s v="core"/>
    <x v="9"/>
    <x v="1"/>
    <s v="All Sizes"/>
    <s v="urban"/>
    <n v="38"/>
    <n v="194.7627"/>
    <n v="11685765"/>
    <n v="3155156"/>
    <n v="3155156"/>
    <n v="2008"/>
    <n v="2008"/>
    <s v="2004-2013"/>
    <s v="F"/>
    <m/>
    <s v="Warehouse, Distribution"/>
    <m/>
    <s v="Warehouse"/>
    <s v="Warehouse and Storage"/>
    <s v="Warehouse"/>
    <b v="0"/>
    <s v="Warehouse - High Bay"/>
    <n v="73"/>
    <s v="Office"/>
    <n v="2"/>
    <s v="NA"/>
    <n v="0"/>
    <n v="0"/>
    <n v="25"/>
    <n v="0"/>
    <n v="60000"/>
    <n v="60000"/>
    <n v="0"/>
    <x v="2"/>
    <n v="27"/>
    <n v="0"/>
    <n v="7.4074070000000001"/>
    <n v="27"/>
    <n v="13.793100000000001"/>
    <n v="0"/>
    <n v="73"/>
    <n v="1"/>
    <n v="0"/>
    <n v="20"/>
    <s v="S"/>
    <n v="0"/>
    <n v="4650"/>
    <n v="167"/>
    <s v="&lt; 6000 HDD"/>
    <n v="25"/>
    <n v="75"/>
    <n v="1"/>
    <s v="No"/>
    <n v="42.5"/>
    <n v="42.5"/>
    <n v="1.1333329999999999"/>
    <n v="42.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980"/>
    <n v="0"/>
    <n v="29"/>
    <n v="28420"/>
    <n v="25"/>
    <n v="0"/>
    <n v="100"/>
    <n v="0"/>
    <n v="0"/>
    <n v="0"/>
    <n v="0"/>
    <n v="0"/>
    <n v="0"/>
    <n v="0"/>
    <n v="100"/>
    <n v="0"/>
    <n v="0"/>
    <n v="0"/>
    <n v="7105"/>
    <n v="0"/>
    <n v="100"/>
    <n v="0"/>
    <s v="P"/>
    <n v="0"/>
    <s v="Age of Building"/>
    <n v="100"/>
    <n v="0"/>
    <n v="0"/>
    <n v="0"/>
    <n v="100"/>
    <n v="0"/>
    <n v="0"/>
    <n v="0"/>
    <n v="0"/>
    <n v="60000"/>
    <n v="100"/>
    <n v="0"/>
    <n v="0"/>
    <n v="0"/>
    <b v="1"/>
    <n v="576"/>
    <n v="100"/>
    <n v="0"/>
    <n v="0"/>
    <n v="0"/>
    <n v="0.245755"/>
    <n v="0.245755"/>
    <s v="NA"/>
    <n v="0"/>
    <n v="5.8999999999999997E-2"/>
    <n v="14745.29"/>
    <s v="NA"/>
    <n v="0"/>
    <n v="3540"/>
    <n v="22.73387"/>
    <n v="26.167339999999999"/>
    <s v="Y"/>
    <n v="10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
    <n v="14.28571"/>
    <n v="10"/>
    <n v="90"/>
    <n v="85.714290000000005"/>
    <n v="90"/>
    <n v="0"/>
    <n v="0"/>
    <n v="0"/>
    <s v="NA"/>
    <s v="NA"/>
    <s v="NA"/>
    <s v="NA"/>
    <s v="NA"/>
    <s v="NA"/>
    <s v="NA"/>
    <s v="NA"/>
    <s v="NA"/>
    <s v="NA"/>
    <s v="NA"/>
    <s v="NA"/>
    <n v="85.836690000000004"/>
    <n v="73.39179"/>
    <n v="85.836690000000004"/>
    <n v="14.163309999999999"/>
    <n v="26.60821"/>
    <n v="14.163309999999999"/>
    <n v="0"/>
    <n v="0"/>
    <n v="0"/>
    <n v="0"/>
    <n v="0"/>
    <n v="0"/>
    <n v="0"/>
    <n v="0"/>
    <n v="0"/>
    <n v="0"/>
    <n v="0"/>
    <n v="0"/>
    <n v="100"/>
    <n v="100"/>
    <n v="100"/>
    <n v="0"/>
    <n v="0"/>
    <n v="0"/>
    <n v="0"/>
    <n v="0"/>
    <n v="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27"/>
    <s v="Furnace"/>
    <s v="Natural Gas"/>
    <s v="None"/>
    <s v="5-9 Years"/>
    <s v="None"/>
    <s v="NA"/>
    <s v="NA"/>
    <s v="NA"/>
    <s v="NA"/>
    <s v="NA"/>
    <s v="NA"/>
    <s v="NA"/>
    <s v="NA"/>
    <s v="NA"/>
    <s v="NA"/>
    <s v="NA"/>
    <s v="DX - Air"/>
    <s v="5-9 Years"/>
    <s v="None"/>
    <s v="NA"/>
    <s v="NA"/>
    <s v="NA"/>
    <s v="NA"/>
    <s v="NA"/>
    <s v="NA"/>
    <s v="NA"/>
    <s v="NA"/>
    <b v="0"/>
    <b v="0"/>
    <b v="0"/>
    <b v="0"/>
    <b v="0"/>
    <b v="1"/>
    <b v="0"/>
    <b v="1"/>
    <b v="0"/>
    <b v="1"/>
    <b v="1"/>
    <n v="10.236000000000001"/>
    <n v="5"/>
    <n v="5"/>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3"/>
    <n v="1"/>
    <n v="1"/>
    <n v="3"/>
    <n v="0"/>
    <n v="0"/>
    <n v="0"/>
    <n v="0"/>
    <n v="15"/>
    <n v="2.367537"/>
    <n v="5.3115269999999999"/>
    <s v="model"/>
    <n v="142052.20000000001"/>
    <n v="318691.59999999998"/>
    <s v="NA"/>
    <s v="NA"/>
    <s v="NA"/>
    <s v="NA"/>
    <s v="NA"/>
    <s v="NA"/>
    <s v="NA"/>
    <s v="NA"/>
    <s v="NA"/>
    <s v="NA"/>
    <s v="NA"/>
    <s v="NA"/>
    <s v="NA"/>
    <s v="NA"/>
    <s v="NA"/>
    <s v="NA"/>
    <s v="NA"/>
    <s v="NA"/>
    <s v="NA"/>
    <s v="NA"/>
    <s v="NA"/>
    <s v="NA"/>
    <s v="NA"/>
    <s v="NA"/>
    <n v="3.8108000000000003E-2"/>
    <n v="0.11933000000000001"/>
    <s v="model"/>
    <n v="2286.482"/>
    <n v="7159.799"/>
    <s v="NA"/>
    <s v="NA"/>
    <s v="NA"/>
    <s v="NA"/>
    <s v="NA"/>
    <s v="NA"/>
    <s v="NA"/>
    <s v="NA"/>
    <s v="NA"/>
    <s v="NA"/>
    <s v="NA"/>
    <s v="NA"/>
    <s v="NA"/>
    <s v="NA"/>
    <s v="NA"/>
    <s v="NA"/>
    <s v="NA"/>
    <s v="NA"/>
    <s v="NA"/>
    <s v="NA"/>
    <s v="NA"/>
    <s v="NA"/>
    <s v="NA"/>
    <s v="NA"/>
  </r>
  <r>
    <x v="654"/>
    <x v="0"/>
    <s v="core"/>
    <x v="4"/>
    <x v="1"/>
    <s v="&lt;20,001"/>
    <s v="rural"/>
    <n v="72"/>
    <n v="335.47109999999998"/>
    <n v="4916330"/>
    <n v="4916330"/>
    <n v="4916330"/>
    <n v="2005"/>
    <n v="2005"/>
    <s v="2004-2013"/>
    <s v="F"/>
    <m/>
    <s v="Religious Assembly"/>
    <m/>
    <s v="Other"/>
    <s v="Religious Worship"/>
    <s v="Other"/>
    <b v="0"/>
    <s v="Classroom"/>
    <n v="46"/>
    <s v="Assembly / Recreation"/>
    <n v="31"/>
    <s v="Office"/>
    <n v="6"/>
    <n v="17"/>
    <n v="0"/>
    <n v="0"/>
    <n v="14655"/>
    <n v="14655"/>
    <n v="0"/>
    <x v="0"/>
    <n v="100"/>
    <n v="0"/>
    <n v="100"/>
    <n v="100"/>
    <n v="100"/>
    <n v="0"/>
    <n v="0"/>
    <n v="1"/>
    <n v="0"/>
    <n v="110"/>
    <s v="S"/>
    <n v="0"/>
    <n v="7186"/>
    <n v="267"/>
    <s v="6000-8000 HDD"/>
    <n v="100"/>
    <n v="0"/>
    <n v="0"/>
    <s v="No"/>
    <n v="9.66"/>
    <n v="9.66"/>
    <n v="9.66"/>
    <n v="9.66"/>
    <n v="0"/>
    <n v="0.94"/>
    <n v="0"/>
    <s v="&lt; 40 Hrs/Wk"/>
    <n v="52"/>
    <b v="1"/>
    <b v="1"/>
    <b v="0"/>
    <b v="0"/>
    <b v="0"/>
    <b v="0"/>
    <b v="0"/>
    <b v="0"/>
    <b v="0"/>
    <s v="NA"/>
    <s v="NA"/>
    <s v="NA"/>
    <s v="NA"/>
    <s v="No"/>
    <s v="NA"/>
    <s v="NA"/>
    <s v="No"/>
    <s v="No"/>
    <s v="NA"/>
    <s v="NA"/>
    <s v="No"/>
    <s v="No"/>
    <s v="NA"/>
    <s v="NA"/>
    <s v="No"/>
    <s v="No"/>
    <s v="NA"/>
    <s v="NA"/>
    <s v="No"/>
    <s v="No"/>
    <s v="NA"/>
    <s v="NA"/>
    <s v="No"/>
    <s v="Unknown"/>
    <s v="NA"/>
    <s v="NA"/>
    <s v="No"/>
    <s v="No"/>
    <s v="NA"/>
    <s v="NA"/>
    <s v="No"/>
    <s v="No"/>
    <s v="NA"/>
    <s v="NA"/>
    <s v="No"/>
    <n v="550"/>
    <n v="0"/>
    <n v="10"/>
    <n v="5500"/>
    <n v="10"/>
    <n v="0"/>
    <n v="100"/>
    <n v="0"/>
    <n v="0"/>
    <n v="0"/>
    <n v="0"/>
    <n v="0"/>
    <n v="0"/>
    <n v="0"/>
    <n v="100"/>
    <n v="0"/>
    <n v="0"/>
    <n v="0"/>
    <n v="550"/>
    <n v="0"/>
    <n v="100"/>
    <n v="0"/>
    <s v="P"/>
    <n v="50"/>
    <s v="Age of Building"/>
    <n v="100"/>
    <n v="0"/>
    <n v="0"/>
    <n v="0"/>
    <n v="0"/>
    <n v="0"/>
    <n v="0"/>
    <n v="100"/>
    <n v="0"/>
    <n v="17546.330000000002"/>
    <n v="0"/>
    <n v="100"/>
    <n v="0"/>
    <n v="0"/>
    <b v="0"/>
    <n v="0"/>
    <n v="100"/>
    <n v="0"/>
    <n v="0"/>
    <n v="0"/>
    <n v="1.2625390000000001"/>
    <n v="1.2625390000000001"/>
    <s v="NA"/>
    <n v="0"/>
    <n v="0.187308"/>
    <n v="18502.5"/>
    <s v="NA"/>
    <n v="0"/>
    <n v="2745"/>
    <n v="13.945970000000001"/>
    <n v="15.71392"/>
    <s v="Y"/>
    <n v="40"/>
    <n v="0"/>
    <n v="0"/>
    <n v="0"/>
    <n v="48.412129999999998"/>
    <n v="77.436009999999996"/>
    <n v="79.887379999999993"/>
    <n v="0"/>
    <n v="0"/>
    <n v="0"/>
    <n v="0"/>
    <n v="0"/>
    <n v="0"/>
    <n v="0"/>
    <n v="0"/>
    <n v="0"/>
    <n v="0"/>
    <n v="0"/>
    <n v="0"/>
    <n v="0"/>
    <n v="0"/>
    <n v="0"/>
    <n v="51.587870000000002"/>
    <n v="22.56399"/>
    <n v="20.11262"/>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48.412129999999998"/>
    <n v="77.436009999999996"/>
    <n v="79.887379999999993"/>
    <n v="1.369551"/>
    <n v="2.158874"/>
    <n v="0.53394799999999998"/>
    <n v="0"/>
    <n v="0"/>
    <n v="0"/>
    <n v="50.218319999999999"/>
    <n v="20.40512"/>
    <n v="19.578669999999999"/>
    <s v="NA"/>
    <s v="NA"/>
    <s v="NA"/>
    <s v="NA"/>
    <s v="NA"/>
    <s v="NA"/>
    <s v="NA"/>
    <s v="NA"/>
    <s v="NA"/>
    <s v="NA"/>
    <s v="NA"/>
    <s v="NA"/>
    <s v="NA"/>
    <s v="NA"/>
    <s v="NA"/>
    <b v="0"/>
    <n v="0"/>
    <b v="0"/>
    <n v="0"/>
    <b v="0"/>
    <n v="0"/>
    <b v="0"/>
    <n v="0"/>
    <b v="1"/>
    <n v="100"/>
    <b v="0"/>
    <n v="0"/>
    <b v="0"/>
    <n v="0"/>
    <b v="0"/>
    <n v="0"/>
    <n v="35.519129999999997"/>
    <n v="53.846150000000002"/>
    <n v="29.819299999999998"/>
    <n v="64.480869999999996"/>
    <n v="46.153849999999998"/>
    <n v="70.180700000000002"/>
    <n v="0"/>
    <n v="0"/>
    <n v="0"/>
    <n v="0"/>
    <n v="0"/>
    <n v="0"/>
    <n v="0"/>
    <n v="0"/>
    <n v="0"/>
    <n v="0"/>
    <n v="0"/>
    <n v="0"/>
    <n v="0"/>
    <n v="0"/>
    <n v="0"/>
    <n v="0"/>
    <n v="0"/>
    <n v="0"/>
    <n v="0"/>
    <n v="0"/>
    <n v="0"/>
    <n v="89.071039999999996"/>
    <n v="84.615380000000002"/>
    <n v="96.94453"/>
    <n v="0"/>
    <n v="0"/>
    <n v="0"/>
    <n v="10.92896"/>
    <n v="15.38462"/>
    <n v="3.0554749999999999"/>
    <n v="0"/>
    <n v="0"/>
    <n v="0"/>
    <b v="1"/>
    <n v="86.156649999999999"/>
    <b v="0"/>
    <n v="0"/>
    <b v="0"/>
    <n v="0"/>
    <b v="1"/>
    <n v="13.843349999999999"/>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1"/>
    <b v="1"/>
    <b v="1"/>
    <b v="1"/>
    <n v="195.35400000000001"/>
    <n v="8"/>
    <n v="8"/>
    <n v="7.859578"/>
    <n v="92.140420000000006"/>
    <n v="0"/>
    <n v="0"/>
    <n v="0"/>
    <n v="7.859578"/>
    <n v="92.140420000000006"/>
    <n v="0"/>
    <s v="NA"/>
    <s v="NA"/>
    <s v="NA"/>
    <s v="NA"/>
    <s v="NA"/>
    <s v="NA"/>
    <s v="NA"/>
    <s v="NA"/>
    <s v="NA"/>
    <s v="NA"/>
    <s v="NA"/>
    <s v="NA"/>
    <s v="NA"/>
    <s v="NA"/>
    <s v="NA"/>
    <s v="NA"/>
    <s v="NA"/>
    <s v="NA"/>
    <s v="NA"/>
    <s v="NA"/>
    <n v="0"/>
    <n v="0"/>
    <n v="0"/>
    <n v="0"/>
    <n v="0"/>
    <n v="0"/>
    <n v="0"/>
    <b v="0"/>
    <b v="0"/>
    <b v="0"/>
    <b v="0"/>
    <b v="1"/>
    <b v="0"/>
    <n v="300"/>
    <s v="N"/>
    <s v="N"/>
    <s v="N"/>
    <s v="N"/>
    <s v="E"/>
    <s v="N"/>
    <s v="E"/>
    <s v="NA"/>
    <s v="NA"/>
    <s v="NA"/>
    <s v="NA"/>
    <s v="NA"/>
    <s v="NA"/>
    <s v="NA"/>
    <s v="NA"/>
    <n v="0"/>
    <n v="0"/>
    <n v="0"/>
    <x v="1"/>
    <s v="NA"/>
    <s v="NA"/>
    <n v="0"/>
    <n v="0"/>
    <n v="0"/>
    <s v="NA"/>
    <s v="NA"/>
    <s v="NA"/>
    <s v="NA"/>
    <s v="NA"/>
    <s v="NA"/>
    <n v="0"/>
    <n v="3"/>
    <n v="0"/>
    <n v="0"/>
    <n v="2"/>
    <n v="3"/>
    <n v="0"/>
    <n v="0"/>
    <n v="0"/>
    <n v="0"/>
    <n v="2.4837940000000001"/>
    <n v="2.4613299999999998"/>
    <s v="actual"/>
    <n v="36400"/>
    <n v="36070.800000000003"/>
    <n v="3690.37"/>
    <n v="3229.63"/>
    <n v="2840"/>
    <n v="2498.6669999999999"/>
    <n v="2133.3330000000001"/>
    <n v="2575.5"/>
    <n v="3598.2139999999999"/>
    <n v="3620.4929999999999"/>
    <n v="2733.7930000000001"/>
    <n v="2660"/>
    <n v="3200.645"/>
    <n v="3619.355"/>
    <n v="3887.739"/>
    <n v="3114.0720000000001"/>
    <n v="2942.2939999999999"/>
    <n v="2422.5430000000001"/>
    <n v="2005.817"/>
    <n v="2137.2869999999998"/>
    <n v="4160.5839999999998"/>
    <n v="3747.6390000000001"/>
    <n v="2256.3739999999998"/>
    <n v="2412.48"/>
    <n v="3144.1869999999999"/>
    <n v="3839.7820000000002"/>
    <n v="0.268237"/>
    <n v="0.34957700000000003"/>
    <s v="actual"/>
    <n v="3931.0120000000002"/>
    <n v="5123.058"/>
    <n v="816.71429999999998"/>
    <n v="554.59379999999999"/>
    <n v="441.80630000000002"/>
    <n v="264.60000000000002"/>
    <n v="121.1724"/>
    <n v="47.085650000000001"/>
    <n v="7.8669349999999998"/>
    <n v="1.875"/>
    <n v="81.441180000000003"/>
    <n v="270.48739999999998"/>
    <n v="552.96799999999996"/>
    <n v="770.40070000000003"/>
    <n v="869.05200000000002"/>
    <n v="660.87869999999998"/>
    <n v="573.90219999999999"/>
    <n v="422.76280000000003"/>
    <n v="273.76209999999998"/>
    <n v="131.17769999999999"/>
    <n v="50.617469999999997"/>
    <n v="46.339930000000003"/>
    <n v="183.93389999999999"/>
    <n v="408.5043"/>
    <n v="648.04610000000002"/>
    <n v="854.0806"/>
  </r>
  <r>
    <x v="655"/>
    <x v="2"/>
    <s v="core"/>
    <x v="6"/>
    <x v="1"/>
    <s v="&lt;20,001"/>
    <s v="urban"/>
    <n v="24"/>
    <n v="702.05409999999995"/>
    <n v="5584139"/>
    <n v="5584139"/>
    <n v="5584139"/>
    <n v="2006"/>
    <n v="2006"/>
    <s v="2004-2013"/>
    <s v="F"/>
    <m/>
    <s v="Office- Admin, Professional, Government, Financial"/>
    <m/>
    <s v="Office"/>
    <s v="Office"/>
    <s v="Medium Office"/>
    <b v="1"/>
    <s v="Warehouse - High Bay"/>
    <n v="41.126480000000001"/>
    <s v="Office"/>
    <n v="17.500630000000001"/>
    <s v="Assembly / Recreation"/>
    <n v="12.49686"/>
    <n v="28.87604"/>
    <n v="0"/>
    <n v="0"/>
    <n v="7954"/>
    <n v="7954"/>
    <n v="0"/>
    <x v="0"/>
    <n v="100"/>
    <n v="41.126480000000001"/>
    <n v="0"/>
    <n v="100"/>
    <n v="0"/>
    <n v="0"/>
    <n v="0"/>
    <n v="1"/>
    <n v="1"/>
    <n v="0"/>
    <s v="S"/>
    <n v="0"/>
    <n v="4991"/>
    <n v="153"/>
    <s v="&lt; 6000 HDD"/>
    <n v="100"/>
    <n v="0"/>
    <n v="0"/>
    <s v="Yes"/>
    <n v="46.391300000000001"/>
    <n v="53.085290000000001"/>
    <n v="45.74297"/>
    <n v="49.738300000000002"/>
    <n v="0.875031"/>
    <n v="0.20563200000000001"/>
    <n v="0"/>
    <s v="40-49 Hrs/Wk"/>
    <n v="52"/>
    <b v="1"/>
    <b v="0"/>
    <b v="0"/>
    <b v="1"/>
    <b v="0"/>
    <b v="0"/>
    <b v="0"/>
    <b v="0"/>
    <b v="0"/>
    <s v="NA"/>
    <s v="NA"/>
    <s v="NA"/>
    <s v="NA"/>
    <s v="No"/>
    <s v="NA"/>
    <s v="NA"/>
    <s v="No"/>
    <s v="No"/>
    <s v="NA"/>
    <s v="NA"/>
    <s v="No"/>
    <s v="No"/>
    <s v="NA"/>
    <s v="NA"/>
    <s v="No"/>
    <s v="No"/>
    <s v="NA"/>
    <s v="NA"/>
    <s v="No"/>
    <s v="No"/>
    <s v="NA"/>
    <s v="NA"/>
    <s v="No"/>
    <s v="No"/>
    <s v="NA"/>
    <s v="NA"/>
    <s v="No"/>
    <s v="No"/>
    <s v="NA"/>
    <s v="NA"/>
    <s v="No"/>
    <s v="No"/>
    <s v="NA"/>
    <s v="NA"/>
    <s v="No"/>
    <n v="338"/>
    <n v="338"/>
    <n v="10"/>
    <n v="3380"/>
    <n v="20"/>
    <n v="0"/>
    <n v="0"/>
    <n v="0"/>
    <n v="0"/>
    <n v="100"/>
    <n v="0"/>
    <n v="0"/>
    <n v="0"/>
    <n v="0"/>
    <n v="100"/>
    <n v="0"/>
    <n v="0"/>
    <n v="0"/>
    <n v="676"/>
    <n v="0"/>
    <n v="100"/>
    <n v="0"/>
    <s v="P"/>
    <n v="50"/>
    <s v="Age of Building"/>
    <n v="100"/>
    <n v="0"/>
    <n v="0"/>
    <n v="0"/>
    <n v="100"/>
    <n v="0"/>
    <n v="0"/>
    <n v="0"/>
    <n v="0"/>
    <n v="8439.6190000000006"/>
    <n v="0"/>
    <n v="100"/>
    <n v="0"/>
    <n v="0"/>
    <b v="1"/>
    <n v="72"/>
    <n v="100"/>
    <n v="0"/>
    <n v="0"/>
    <n v="0"/>
    <n v="1.323998"/>
    <n v="1.323998"/>
    <s v="NA"/>
    <n v="0"/>
    <n v="0.13022400000000001"/>
    <n v="10531.08"/>
    <s v="NA"/>
    <n v="0"/>
    <n v="1035.8009999999999"/>
    <n v="9.6947829999999993"/>
    <n v="11.75952"/>
    <s v="Y"/>
    <n v="30"/>
    <n v="0"/>
    <n v="0"/>
    <n v="0"/>
    <n v="40.31174"/>
    <n v="46.12256"/>
    <n v="45.465949999999999"/>
    <n v="4.344716"/>
    <n v="1.939721"/>
    <n v="4.900226"/>
    <n v="12.586779999999999"/>
    <n v="37.459359999999997"/>
    <n v="7.8971280000000004"/>
    <n v="0"/>
    <n v="0"/>
    <n v="0"/>
    <n v="39.36027"/>
    <n v="8.728745"/>
    <n v="40.831629999999997"/>
    <n v="0"/>
    <n v="0"/>
    <n v="0"/>
    <n v="3.3964919999999998"/>
    <n v="5.7496130000000001"/>
    <n v="0.90507000000000004"/>
    <n v="0"/>
    <n v="0"/>
    <n v="0"/>
    <n v="0"/>
    <n v="0"/>
    <n v="0"/>
    <n v="100"/>
    <n v="100"/>
    <n v="100"/>
    <n v="94.902910000000006"/>
    <n v="94.883690000000001"/>
    <n v="94.902910000000006"/>
    <n v="5.0970899999999997"/>
    <n v="5.1163119999999997"/>
    <n v="5.0970899999999997"/>
    <n v="0"/>
    <n v="0"/>
    <n v="0"/>
    <n v="0"/>
    <n v="0"/>
    <n v="0"/>
    <n v="0"/>
    <n v="0"/>
    <n v="0"/>
    <n v="100"/>
    <n v="100"/>
    <n v="100"/>
    <n v="0"/>
    <n v="0"/>
    <n v="0"/>
    <n v="0"/>
    <n v="0"/>
    <n v="0"/>
    <n v="0"/>
    <n v="0"/>
    <n v="0"/>
    <n v="100"/>
    <n v="100"/>
    <n v="100"/>
    <n v="0"/>
    <n v="0"/>
    <n v="0"/>
    <n v="15.437390000000001"/>
    <n v="23.010439999999999"/>
    <n v="15.437390000000001"/>
    <n v="68.450530000000001"/>
    <n v="64.443020000000004"/>
    <n v="68.450530000000001"/>
    <n v="16.112079999999999"/>
    <n v="12.54654"/>
    <n v="16.112079999999999"/>
    <n v="0"/>
    <n v="0"/>
    <n v="0"/>
    <n v="100"/>
    <n v="100"/>
    <n v="100"/>
    <n v="0"/>
    <n v="0"/>
    <n v="0"/>
    <n v="0"/>
    <n v="0"/>
    <n v="0"/>
    <n v="0"/>
    <n v="0"/>
    <n v="0"/>
    <n v="44.656460000000003"/>
    <n v="48.062280000000001"/>
    <n v="50.366169999999997"/>
    <n v="15.983269999999999"/>
    <n v="43.208970000000001"/>
    <n v="8.8021980000000006"/>
    <n v="0"/>
    <n v="0"/>
    <n v="0"/>
    <n v="39.36027"/>
    <n v="8.728745"/>
    <n v="40.831629999999997"/>
    <s v="NA"/>
    <s v="NA"/>
    <s v="NA"/>
    <s v="NA"/>
    <s v="NA"/>
    <s v="NA"/>
    <s v="NA"/>
    <s v="NA"/>
    <s v="NA"/>
    <s v="NA"/>
    <s v="NA"/>
    <s v="NA"/>
    <s v="NA"/>
    <s v="NA"/>
    <s v="NA"/>
    <b v="0"/>
    <n v="0"/>
    <b v="0"/>
    <n v="0"/>
    <b v="0"/>
    <n v="0"/>
    <b v="0"/>
    <n v="0"/>
    <b v="1"/>
    <n v="100"/>
    <b v="0"/>
    <n v="0"/>
    <b v="0"/>
    <n v="0"/>
    <b v="0"/>
    <n v="0"/>
    <n v="86.870069999999998"/>
    <n v="60"/>
    <n v="91.641970000000001"/>
    <n v="0"/>
    <n v="0"/>
    <n v="0"/>
    <n v="0"/>
    <n v="0"/>
    <n v="0"/>
    <n v="13.12993"/>
    <n v="40"/>
    <n v="8.3580279999999991"/>
    <n v="0"/>
    <n v="0"/>
    <n v="0"/>
    <n v="0"/>
    <n v="0"/>
    <n v="0"/>
    <n v="0"/>
    <n v="0"/>
    <n v="0"/>
    <n v="13.12993"/>
    <n v="40"/>
    <n v="8.3580279999999991"/>
    <n v="0"/>
    <n v="0"/>
    <n v="0"/>
    <n v="85.132279999999994"/>
    <n v="40"/>
    <n v="89.602429999999998"/>
    <n v="1.7377849999999999"/>
    <n v="20"/>
    <n v="2.0395439999999998"/>
    <n v="0"/>
    <n v="0"/>
    <n v="0"/>
    <n v="0"/>
    <n v="0"/>
    <n v="0"/>
    <b v="0"/>
    <n v="0"/>
    <b v="1"/>
    <n v="85.132279999999994"/>
    <b v="0"/>
    <n v="0"/>
    <b v="1"/>
    <n v="14.8677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9.436760000000007"/>
    <n v="0"/>
    <s v="Heat Pump"/>
    <s v="Electricity"/>
    <s v="None"/>
    <s v="5-9 Years"/>
    <s v="Heat Pump"/>
    <s v="Electricity"/>
    <s v="None"/>
    <s v="5-9 Years"/>
    <s v="NA"/>
    <s v="NA"/>
    <s v="NA"/>
    <s v="NA"/>
    <s v="NA"/>
    <s v="NA"/>
    <s v="NA"/>
    <s v="NA"/>
    <s v="DX - Air"/>
    <s v="5-9 Years"/>
    <s v="DX - Air"/>
    <s v="5-9 Years"/>
    <s v="NA"/>
    <s v="NA"/>
    <s v="NA"/>
    <s v="NA"/>
    <s v="NA"/>
    <s v="NA"/>
    <s v="NA"/>
    <b v="0"/>
    <b v="0"/>
    <b v="0"/>
    <b v="1"/>
    <b v="0"/>
    <b v="0"/>
    <b v="0"/>
    <b v="0"/>
    <b v="0"/>
    <b v="1"/>
    <b v="0"/>
    <n v="15.353999999999999"/>
    <n v="7"/>
    <n v="7"/>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8"/>
    <n v="5"/>
    <n v="7"/>
    <n v="6"/>
    <n v="0"/>
    <n v="0"/>
    <n v="0"/>
    <n v="0"/>
    <n v="0"/>
    <n v="6.8221959999999999"/>
    <n v="6.6619729999999997"/>
    <s v="actual"/>
    <n v="54263.75"/>
    <n v="52989.33"/>
    <n v="6128.25"/>
    <n v="4968"/>
    <n v="4690.9089999999997"/>
    <n v="4180.8149999999996"/>
    <n v="3904.2759999999998"/>
    <n v="3784"/>
    <n v="4311.7240000000002"/>
    <n v="4229.6090000000004"/>
    <n v="3475.4409999999998"/>
    <n v="3775.2260000000001"/>
    <n v="5122.6670000000004"/>
    <n v="5692.8329999999996"/>
    <n v="5613.8810000000003"/>
    <n v="4720.402"/>
    <n v="4781.9539999999997"/>
    <n v="4057.498"/>
    <n v="3461.681"/>
    <n v="3177.9070000000002"/>
    <n v="4655.6469999999999"/>
    <n v="4768.7690000000002"/>
    <n v="3407.9670000000001"/>
    <n v="3908.8870000000002"/>
    <n v="4807.1469999999999"/>
    <n v="5627.5940000000001"/>
    <s v="NA"/>
    <s v="NA"/>
    <s v="no gas"/>
    <s v="NA"/>
    <s v="NA"/>
    <s v="NA"/>
    <s v="NA"/>
    <s v="NA"/>
    <s v="NA"/>
    <s v="NA"/>
    <s v="NA"/>
    <s v="NA"/>
    <s v="NA"/>
    <s v="NA"/>
    <s v="NA"/>
    <s v="NA"/>
    <s v="NA"/>
    <s v="NA"/>
    <s v="NA"/>
    <s v="NA"/>
    <s v="NA"/>
    <s v="NA"/>
    <s v="NA"/>
    <s v="NA"/>
    <s v="NA"/>
    <s v="NA"/>
    <s v="NA"/>
    <s v="NA"/>
    <s v="NA"/>
  </r>
  <r>
    <x v="656"/>
    <x v="2"/>
    <s v="core"/>
    <x v="6"/>
    <x v="1"/>
    <s v="&lt;20,001"/>
    <s v="urban"/>
    <n v="24"/>
    <n v="702.05409999999995"/>
    <n v="5669087"/>
    <n v="3458143"/>
    <n v="3458143"/>
    <n v="2004"/>
    <n v="2004"/>
    <s v="2004-2013"/>
    <s v="F"/>
    <m/>
    <s v="Office- Admin, Professional, Government, Financial"/>
    <m/>
    <s v="Office"/>
    <s v="Office"/>
    <s v="Medium Office"/>
    <b v="0"/>
    <s v="Warehouse - High Bay"/>
    <n v="39"/>
    <s v="Office"/>
    <n v="33"/>
    <s v="NA"/>
    <n v="0"/>
    <n v="28"/>
    <n v="0"/>
    <n v="0"/>
    <n v="8075"/>
    <n v="8075"/>
    <n v="0"/>
    <x v="0"/>
    <n v="61"/>
    <n v="0"/>
    <n v="100"/>
    <n v="61"/>
    <n v="54.09836"/>
    <n v="0"/>
    <n v="39"/>
    <n v="1"/>
    <n v="0"/>
    <n v="16"/>
    <s v="M"/>
    <n v="2"/>
    <n v="5626"/>
    <n v="93"/>
    <s v="&lt; 6000 HDD"/>
    <n v="100"/>
    <n v="0"/>
    <n v="0"/>
    <s v="No"/>
    <n v="42.5"/>
    <n v="50"/>
    <n v="45"/>
    <n v="45"/>
    <n v="0"/>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280"/>
    <n v="0"/>
    <n v="10"/>
    <n v="2800"/>
    <n v="20"/>
    <n v="0"/>
    <n v="0"/>
    <n v="0"/>
    <n v="0"/>
    <n v="100"/>
    <n v="0"/>
    <n v="0"/>
    <n v="0"/>
    <n v="100"/>
    <n v="0"/>
    <n v="0"/>
    <n v="0"/>
    <n v="0"/>
    <n v="560"/>
    <n v="0"/>
    <n v="100"/>
    <n v="0"/>
    <s v="P"/>
    <n v="0"/>
    <s v="Age of Building"/>
    <n v="100"/>
    <n v="0"/>
    <n v="0"/>
    <n v="0"/>
    <n v="100"/>
    <n v="0"/>
    <n v="0"/>
    <n v="0"/>
    <n v="0"/>
    <n v="8032.7870000000003"/>
    <n v="61"/>
    <n v="39"/>
    <n v="0"/>
    <n v="0"/>
    <b v="0"/>
    <n v="0"/>
    <n v="39"/>
    <n v="61"/>
    <n v="0"/>
    <n v="0"/>
    <n v="1.111596"/>
    <n v="1.111596"/>
    <s v="NA"/>
    <n v="0"/>
    <n v="0.73126899999999995"/>
    <n v="8976.1350000000002"/>
    <s v="NA"/>
    <n v="0"/>
    <n v="5905"/>
    <n v="12.455069999999999"/>
    <n v="15.88837"/>
    <s v="Y"/>
    <n v="75"/>
    <n v="0"/>
    <n v="0"/>
    <n v="0"/>
    <n v="55.455269999999999"/>
    <n v="70.362189999999998"/>
    <n v="55.893999999999998"/>
    <n v="42.775709999999997"/>
    <n v="21.867190000000001"/>
    <n v="43.114130000000003"/>
    <n v="1.7690170000000001"/>
    <n v="7.770626"/>
    <n v="0.99186799999999997"/>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3.6714959999999999"/>
    <n v="5.5218769999999999"/>
    <n v="3.6714959999999999"/>
    <n v="91.785259999999994"/>
    <n v="90.821879999999993"/>
    <n v="91.785259999999994"/>
    <n v="4.5432439999999996"/>
    <n v="3.6562399999999999"/>
    <n v="4.5432439999999996"/>
    <n v="0"/>
    <n v="0"/>
    <n v="0"/>
    <n v="100"/>
    <n v="100"/>
    <n v="100"/>
    <n v="0"/>
    <n v="0"/>
    <n v="0"/>
    <n v="0"/>
    <n v="0"/>
    <n v="0"/>
    <n v="0"/>
    <n v="0"/>
    <n v="0"/>
    <n v="98.230980000000002"/>
    <n v="92.229370000000003"/>
    <n v="99.008129999999994"/>
    <n v="1.7690170000000001"/>
    <n v="7.770626"/>
    <n v="0.99186799999999997"/>
    <n v="0"/>
    <n v="0"/>
    <n v="0"/>
    <n v="0"/>
    <n v="0"/>
    <n v="0"/>
    <s v="NA"/>
    <s v="NA"/>
    <s v="NA"/>
    <s v="NA"/>
    <s v="NA"/>
    <s v="NA"/>
    <s v="NA"/>
    <s v="NA"/>
    <s v="NA"/>
    <s v="NA"/>
    <s v="NA"/>
    <s v="NA"/>
    <s v="NA"/>
    <s v="NA"/>
    <s v="NA"/>
    <b v="0"/>
    <n v="0"/>
    <b v="0"/>
    <n v="0"/>
    <b v="0"/>
    <n v="0"/>
    <b v="0"/>
    <n v="0"/>
    <b v="1"/>
    <n v="100"/>
    <b v="0"/>
    <n v="0"/>
    <b v="0"/>
    <n v="0"/>
    <b v="0"/>
    <n v="0"/>
    <n v="0"/>
    <n v="0"/>
    <n v="0"/>
    <n v="62.641829999999999"/>
    <n v="22.22222"/>
    <n v="83.01361"/>
    <n v="0"/>
    <n v="0"/>
    <n v="0"/>
    <n v="37.358170000000001"/>
    <n v="77.777780000000007"/>
    <n v="16.98639"/>
    <n v="0"/>
    <n v="0"/>
    <n v="0"/>
    <n v="0"/>
    <n v="0"/>
    <n v="0"/>
    <n v="0"/>
    <n v="0"/>
    <n v="0"/>
    <n v="0"/>
    <n v="0"/>
    <n v="0"/>
    <n v="0"/>
    <n v="0"/>
    <n v="0"/>
    <n v="66.977140000000006"/>
    <n v="27.77778"/>
    <n v="88.758799999999994"/>
    <n v="0"/>
    <n v="0"/>
    <n v="0"/>
    <n v="33.022860000000001"/>
    <n v="72.222219999999993"/>
    <n v="11.24119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61"/>
    <n v="0"/>
    <s v="Heat Pump"/>
    <s v="Electricity"/>
    <s v="None"/>
    <s v="5-9 Years"/>
    <s v="None"/>
    <s v="NA"/>
    <s v="NA"/>
    <s v="NA"/>
    <s v="NA"/>
    <s v="NA"/>
    <s v="NA"/>
    <s v="NA"/>
    <s v="NA"/>
    <s v="NA"/>
    <s v="NA"/>
    <s v="NA"/>
    <s v="DX - Air"/>
    <s v="5-9 Years"/>
    <s v="None"/>
    <s v="NA"/>
    <s v="NA"/>
    <s v="NA"/>
    <s v="NA"/>
    <s v="NA"/>
    <s v="NA"/>
    <s v="NA"/>
    <s v="NA"/>
    <b v="0"/>
    <b v="0"/>
    <b v="0"/>
    <b v="0"/>
    <b v="1"/>
    <b v="0"/>
    <b v="0"/>
    <b v="0"/>
    <b v="0"/>
    <b v="1"/>
    <b v="1"/>
    <n v="15.353999999999999"/>
    <n v="9"/>
    <n v="9"/>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8"/>
    <n v="3"/>
    <n v="2"/>
    <n v="8"/>
    <n v="0"/>
    <n v="0"/>
    <n v="0"/>
    <n v="0"/>
    <n v="0"/>
    <n v="9.6440789999999996"/>
    <n v="9.7235630000000004"/>
    <s v="actual"/>
    <n v="77875.94"/>
    <n v="78517.77"/>
    <n v="9746.0669999999991"/>
    <n v="8425.7919999999995"/>
    <n v="7823.9250000000002"/>
    <n v="6516.7389999999996"/>
    <n v="5032.6909999999998"/>
    <n v="4512.7020000000002"/>
    <n v="5039.991"/>
    <n v="5206.692"/>
    <n v="4751.973"/>
    <n v="5575.4390000000003"/>
    <n v="6934.6220000000003"/>
    <n v="8309.3060000000005"/>
    <n v="9052.4220000000005"/>
    <n v="7658.2169999999996"/>
    <n v="7721.3090000000002"/>
    <n v="6568.5829999999996"/>
    <n v="5477.86"/>
    <n v="4485.2910000000002"/>
    <n v="4853.4269999999997"/>
    <n v="4991.1480000000001"/>
    <n v="4628.933"/>
    <n v="6292.98"/>
    <n v="7727.6980000000003"/>
    <n v="9059.9"/>
    <s v="NA"/>
    <s v="NA"/>
    <s v="no gas"/>
    <s v="NA"/>
    <s v="NA"/>
    <s v="NA"/>
    <s v="NA"/>
    <s v="NA"/>
    <s v="NA"/>
    <s v="NA"/>
    <s v="NA"/>
    <s v="NA"/>
    <s v="NA"/>
    <s v="NA"/>
    <s v="NA"/>
    <s v="NA"/>
    <s v="NA"/>
    <s v="NA"/>
    <s v="NA"/>
    <s v="NA"/>
    <s v="NA"/>
    <s v="NA"/>
    <s v="NA"/>
    <s v="NA"/>
    <s v="NA"/>
    <s v="NA"/>
    <s v="NA"/>
    <s v="NA"/>
    <s v="NA"/>
  </r>
  <r>
    <x v="657"/>
    <x v="2"/>
    <s v="core"/>
    <x v="6"/>
    <x v="1"/>
    <s v="&lt;20,001"/>
    <s v="urban"/>
    <n v="24"/>
    <n v="702.05409999999995"/>
    <n v="7582185"/>
    <n v="7582185"/>
    <n v="7582185"/>
    <n v="2008"/>
    <n v="2008"/>
    <s v="2004-2013"/>
    <s v="F"/>
    <m/>
    <s v="Office- Admin, Professional, Government, Financial"/>
    <m/>
    <s v="Office"/>
    <s v="Office"/>
    <s v="Medium Office"/>
    <b v="0"/>
    <s v="Office"/>
    <n v="62"/>
    <s v="NA"/>
    <n v="0"/>
    <s v="NA"/>
    <n v="0"/>
    <n v="38"/>
    <n v="0"/>
    <n v="0"/>
    <n v="10800"/>
    <n v="10800"/>
    <n v="0"/>
    <x v="0"/>
    <n v="100"/>
    <n v="0"/>
    <n v="100"/>
    <n v="100"/>
    <n v="100"/>
    <n v="0"/>
    <n v="0"/>
    <n v="2"/>
    <n v="0"/>
    <n v="45"/>
    <s v="S"/>
    <n v="0"/>
    <n v="4650"/>
    <n v="167"/>
    <s v="&lt; 6000 HDD"/>
    <n v="100"/>
    <n v="0"/>
    <n v="0"/>
    <s v="No"/>
    <n v="55"/>
    <n v="55"/>
    <n v="55"/>
    <n v="5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300"/>
    <n v="9"/>
    <n v="5400"/>
    <n v="15"/>
    <n v="0"/>
    <n v="0"/>
    <n v="0"/>
    <n v="0"/>
    <n v="100"/>
    <n v="0"/>
    <n v="0"/>
    <n v="0"/>
    <n v="0"/>
    <n v="100"/>
    <n v="0"/>
    <n v="0"/>
    <n v="0"/>
    <n v="810"/>
    <n v="0"/>
    <n v="100"/>
    <n v="0"/>
    <s v="P"/>
    <n v="0"/>
    <s v="Age of Building"/>
    <n v="0"/>
    <n v="0"/>
    <n v="100"/>
    <n v="0"/>
    <n v="100"/>
    <n v="0"/>
    <n v="0"/>
    <n v="0"/>
    <n v="0"/>
    <n v="5400"/>
    <n v="100"/>
    <n v="0"/>
    <n v="0"/>
    <n v="0"/>
    <b v="0"/>
    <n v="0"/>
    <n v="100"/>
    <n v="0"/>
    <n v="0"/>
    <n v="0"/>
    <n v="0.89809499999999998"/>
    <n v="0.89809499999999998"/>
    <s v="NA"/>
    <n v="0"/>
    <n v="0.22064800000000001"/>
    <n v="9699.4240000000009"/>
    <s v="NA"/>
    <n v="0"/>
    <n v="2383"/>
    <n v="9.0486699999999995"/>
    <n v="9.5591760000000008"/>
    <s v="Y"/>
    <n v="75"/>
    <n v="1.162355"/>
    <n v="3.5280689999999999"/>
    <n v="1.3596680000000001"/>
    <n v="66.132109999999997"/>
    <n v="51.526330000000002"/>
    <n v="77.358199999999997"/>
    <n v="0"/>
    <n v="0"/>
    <n v="0"/>
    <n v="32.705539999999999"/>
    <n v="44.945599999999999"/>
    <n v="21.282129999999999"/>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67.294460000000001"/>
    <n v="55.054400000000001"/>
    <n v="78.717870000000005"/>
    <n v="29.457170000000001"/>
    <n v="40.535510000000002"/>
    <n v="19.16836"/>
    <n v="0"/>
    <n v="0"/>
    <n v="0"/>
    <n v="3.248367"/>
    <n v="4.4100869999999999"/>
    <n v="2.113775"/>
    <s v="NA"/>
    <s v="NA"/>
    <s v="NA"/>
    <s v="NA"/>
    <s v="NA"/>
    <s v="NA"/>
    <s v="NA"/>
    <s v="NA"/>
    <s v="NA"/>
    <s v="NA"/>
    <s v="NA"/>
    <s v="NA"/>
    <s v="NA"/>
    <s v="NA"/>
    <s v="NA"/>
    <b v="0"/>
    <n v="0"/>
    <b v="0"/>
    <n v="0"/>
    <b v="0"/>
    <n v="0"/>
    <b v="1"/>
    <n v="5.0230329999999999"/>
    <b v="1"/>
    <n v="93.212680000000006"/>
    <b v="0"/>
    <n v="0"/>
    <b v="1"/>
    <n v="1.764289"/>
    <b v="0"/>
    <n v="0"/>
    <n v="55.811999999999998"/>
    <n v="43.75"/>
    <n v="57.411540000000002"/>
    <n v="37.138060000000003"/>
    <n v="18.75"/>
    <n v="38.202419999999996"/>
    <n v="0"/>
    <n v="0"/>
    <n v="0"/>
    <n v="7.0499369999999999"/>
    <n v="37.5"/>
    <n v="4.3860400000000004"/>
    <n v="0"/>
    <n v="0"/>
    <n v="0"/>
    <n v="0"/>
    <n v="0"/>
    <n v="0"/>
    <n v="0"/>
    <n v="0"/>
    <n v="0"/>
    <n v="7.0499369999999999"/>
    <n v="37.5"/>
    <n v="4.3860400000000004"/>
    <n v="0"/>
    <n v="0"/>
    <n v="0"/>
    <n v="92.950059999999993"/>
    <n v="62.5"/>
    <n v="95.613960000000006"/>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Heat Pump"/>
    <s v="Electricity"/>
    <s v="None"/>
    <s v="5-9 Years"/>
    <s v="Heat Pump"/>
    <s v="Electricity"/>
    <s v="None"/>
    <s v="5-9 Years"/>
    <s v="NA"/>
    <s v="NA"/>
    <s v="NA"/>
    <s v="NA"/>
    <s v="NA"/>
    <s v="NA"/>
    <s v="NA"/>
    <s v="NA"/>
    <s v="DX - Air"/>
    <s v="5-9 Years"/>
    <s v="DX - Air"/>
    <s v="5-9 Years"/>
    <s v="NA"/>
    <s v="NA"/>
    <s v="NA"/>
    <s v="NA"/>
    <s v="NA"/>
    <s v="NA"/>
    <s v="NA"/>
    <b v="0"/>
    <b v="0"/>
    <b v="0"/>
    <b v="0"/>
    <b v="0"/>
    <b v="1"/>
    <b v="0"/>
    <b v="1"/>
    <b v="0"/>
    <b v="1"/>
    <b v="1"/>
    <n v="30.707999999999998"/>
    <n v="5"/>
    <n v="5"/>
    <n v="100"/>
    <n v="0"/>
    <n v="0"/>
    <n v="0"/>
    <n v="0"/>
    <n v="100"/>
    <n v="0"/>
    <n v="0"/>
    <s v="NA"/>
    <s v="NA"/>
    <s v="NA"/>
    <s v="NA"/>
    <s v="NA"/>
    <s v="NA"/>
    <s v="NA"/>
    <s v="NA"/>
    <s v="NA"/>
    <s v="NA"/>
    <s v="NA"/>
    <s v="NA"/>
    <s v="NA"/>
    <s v="NA"/>
    <s v="NA"/>
    <s v="NA"/>
    <s v="NA"/>
    <s v="NA"/>
    <s v="NA"/>
    <s v="NA"/>
    <n v="0"/>
    <n v="1"/>
    <n v="0"/>
    <n v="0"/>
    <n v="0"/>
    <n v="0"/>
    <n v="0"/>
    <b v="0"/>
    <b v="0"/>
    <b v="0"/>
    <b v="0"/>
    <b v="0"/>
    <b v="0"/>
    <n v="0"/>
    <s v="NA"/>
    <s v="NA"/>
    <s v="NA"/>
    <s v="NA"/>
    <s v="NA"/>
    <s v="NA"/>
    <s v="NA"/>
    <s v="NA"/>
    <s v="NA"/>
    <s v="NA"/>
    <s v="NA"/>
    <s v="NA"/>
    <s v="NA"/>
    <s v="NA"/>
    <s v="NA"/>
    <n v="0"/>
    <n v="0"/>
    <n v="0"/>
    <x v="1"/>
    <s v="NA"/>
    <s v="NA"/>
    <n v="0"/>
    <n v="0"/>
    <n v="0"/>
    <s v="NA"/>
    <s v="NA"/>
    <s v="NA"/>
    <s v="NA"/>
    <s v="NA"/>
    <s v="NA"/>
    <n v="0"/>
    <n v="18"/>
    <n v="2"/>
    <n v="0"/>
    <n v="9"/>
    <n v="6"/>
    <n v="0"/>
    <n v="0"/>
    <n v="0"/>
    <n v="0"/>
    <n v="11.00278"/>
    <n v="10.752840000000001"/>
    <s v="actual"/>
    <n v="118830"/>
    <n v="116130.7"/>
    <n v="12570.36"/>
    <n v="9188.2559999999994"/>
    <n v="10130.51"/>
    <n v="9145.5519999999997"/>
    <n v="8967.4959999999992"/>
    <n v="9418.5390000000007"/>
    <n v="9583.9529999999995"/>
    <n v="9690.2270000000008"/>
    <n v="8867.8130000000001"/>
    <n v="9280.8580000000002"/>
    <n v="9667.9410000000007"/>
    <n v="12318.54"/>
    <n v="11048.01"/>
    <n v="9626.0939999999991"/>
    <n v="10112.68"/>
    <n v="9072.1579999999994"/>
    <n v="8626.5249999999996"/>
    <n v="8348.8919999999998"/>
    <n v="10245.459999999999"/>
    <n v="10640.17"/>
    <n v="8396.9950000000008"/>
    <n v="9054.4110000000001"/>
    <n v="9905.9429999999993"/>
    <n v="11053.36"/>
    <n v="0.18475800000000001"/>
    <n v="0.21479599999999999"/>
    <s v="model"/>
    <n v="1995.3820000000001"/>
    <n v="2319.7979999999998"/>
    <s v="NA"/>
    <s v="NA"/>
    <s v="NA"/>
    <s v="NA"/>
    <s v="NA"/>
    <s v="NA"/>
    <s v="NA"/>
    <s v="NA"/>
    <s v="NA"/>
    <s v="NA"/>
    <s v="NA"/>
    <s v="NA"/>
    <s v="NA"/>
    <s v="NA"/>
    <s v="NA"/>
    <s v="NA"/>
    <s v="NA"/>
    <s v="NA"/>
    <s v="NA"/>
    <s v="NA"/>
    <s v="NA"/>
    <s v="NA"/>
    <s v="NA"/>
    <s v="NA"/>
  </r>
  <r>
    <x v="658"/>
    <x v="2"/>
    <s v="core"/>
    <x v="1"/>
    <x v="1"/>
    <s v="&lt;50,001"/>
    <s v="urban"/>
    <n v="61"/>
    <n v="143.53389999999999"/>
    <n v="1417111"/>
    <n v="1417111"/>
    <n v="1417111"/>
    <n v="2009"/>
    <n v="2009"/>
    <s v="2004-2013"/>
    <s v="F"/>
    <m/>
    <s v="Pre-school"/>
    <m/>
    <s v="School"/>
    <s v="Education"/>
    <s v="K-12"/>
    <b v="0"/>
    <s v="Classroom"/>
    <n v="68"/>
    <s v="Kitchen"/>
    <n v="7"/>
    <s v="Office"/>
    <n v="3"/>
    <n v="22"/>
    <n v="0"/>
    <n v="0"/>
    <n v="9873"/>
    <n v="9873"/>
    <n v="0"/>
    <x v="0"/>
    <n v="100"/>
    <n v="0"/>
    <n v="100"/>
    <n v="100"/>
    <n v="100"/>
    <n v="0"/>
    <n v="0"/>
    <n v="1"/>
    <n v="0"/>
    <n v="0"/>
    <s v="S"/>
    <n v="0"/>
    <n v="5393"/>
    <n v="101"/>
    <s v="&lt; 6000 HDD"/>
    <n v="0"/>
    <n v="100"/>
    <n v="1"/>
    <s v="No"/>
    <n v="55"/>
    <n v="60"/>
    <n v="65"/>
    <n v="60"/>
    <n v="0"/>
    <n v="0"/>
    <n v="0"/>
    <s v="50-59 Hrs/Wk"/>
    <n v="51"/>
    <b v="1"/>
    <b v="1"/>
    <b v="0"/>
    <b v="0"/>
    <b v="0"/>
    <b v="0"/>
    <b v="0"/>
    <b v="0"/>
    <b v="0"/>
    <s v="NA"/>
    <s v="NA"/>
    <s v="NA"/>
    <s v="NA"/>
    <s v="No"/>
    <s v="NA"/>
    <s v="NA"/>
    <s v="No"/>
    <s v="Yes"/>
    <n v="1"/>
    <n v="100"/>
    <s v="No"/>
    <s v="No"/>
    <s v="NA"/>
    <s v="NA"/>
    <s v="No"/>
    <s v="No"/>
    <s v="NA"/>
    <s v="NA"/>
    <s v="No"/>
    <s v="No"/>
    <s v="NA"/>
    <s v="NA"/>
    <s v="No"/>
    <s v="No"/>
    <s v="NA"/>
    <s v="NA"/>
    <s v="No"/>
    <s v="No"/>
    <s v="NA"/>
    <s v="NA"/>
    <s v="No"/>
    <s v="No"/>
    <s v="NA"/>
    <s v="NA"/>
    <s v="No"/>
    <n v="428"/>
    <n v="0"/>
    <n v="10"/>
    <n v="4280"/>
    <n v="10"/>
    <n v="0"/>
    <n v="0"/>
    <n v="100"/>
    <n v="0"/>
    <n v="0"/>
    <n v="0"/>
    <n v="0"/>
    <n v="0"/>
    <n v="100"/>
    <n v="0"/>
    <n v="0"/>
    <n v="0"/>
    <n v="0"/>
    <n v="428"/>
    <n v="0"/>
    <n v="100"/>
    <n v="0"/>
    <s v="P"/>
    <n v="0"/>
    <s v="Age of Building"/>
    <n v="100"/>
    <n v="0"/>
    <n v="0"/>
    <n v="0"/>
    <n v="100"/>
    <n v="0"/>
    <n v="0"/>
    <n v="0"/>
    <n v="0"/>
    <n v="9873"/>
    <n v="100"/>
    <n v="0"/>
    <n v="0"/>
    <n v="0"/>
    <b v="0"/>
    <n v="0"/>
    <n v="100"/>
    <n v="0"/>
    <n v="0"/>
    <n v="0"/>
    <n v="1.01004"/>
    <n v="1.01004"/>
    <s v="NA"/>
    <n v="0"/>
    <n v="0.20811499999999999"/>
    <n v="9972.1200000000008"/>
    <s v="NA"/>
    <n v="0"/>
    <n v="2054.7159999999999"/>
    <n v="10"/>
    <n v="10"/>
    <s v="Y"/>
    <n v="80"/>
    <n v="0"/>
    <n v="0"/>
    <n v="0"/>
    <n v="93.641229999999993"/>
    <n v="91.160120000000006"/>
    <n v="97.526989999999998"/>
    <n v="0"/>
    <n v="0"/>
    <n v="0"/>
    <n v="2.7251889999999999"/>
    <n v="7.2326269999999999"/>
    <n v="1.5788979999999999"/>
    <n v="0"/>
    <n v="0"/>
    <n v="0"/>
    <n v="0"/>
    <n v="0"/>
    <n v="0"/>
    <n v="0"/>
    <n v="0"/>
    <n v="0"/>
    <n v="3.6335850000000001"/>
    <n v="1.6072500000000001"/>
    <n v="0.89410800000000001"/>
    <n v="0"/>
    <n v="0"/>
    <n v="0"/>
    <s v="NA"/>
    <s v="NA"/>
    <s v="NA"/>
    <s v="NA"/>
    <s v="NA"/>
    <s v="NA"/>
    <n v="0"/>
    <n v="0"/>
    <n v="0"/>
    <n v="100"/>
    <n v="100"/>
    <n v="100"/>
    <s v="NA"/>
    <s v="NA"/>
    <s v="NA"/>
    <s v="NA"/>
    <s v="NA"/>
    <s v="NA"/>
    <s v="NA"/>
    <s v="NA"/>
    <s v="NA"/>
    <s v="NA"/>
    <s v="NA"/>
    <s v="NA"/>
    <s v="NA"/>
    <s v="NA"/>
    <s v="NA"/>
    <s v="NA"/>
    <s v="NA"/>
    <s v="NA"/>
    <s v="NA"/>
    <s v="NA"/>
    <s v="NA"/>
    <s v="NA"/>
    <s v="NA"/>
    <s v="NA"/>
    <n v="0"/>
    <n v="0"/>
    <n v="0"/>
    <n v="27.420729999999999"/>
    <n v="36.171810000000001"/>
    <n v="27.420729999999999"/>
    <n v="72.579269999999994"/>
    <n v="63.828189999999999"/>
    <n v="72.579269999999994"/>
    <n v="0"/>
    <n v="0"/>
    <n v="0"/>
    <s v="NA"/>
    <s v="NA"/>
    <s v="NA"/>
    <s v="NA"/>
    <s v="NA"/>
    <s v="NA"/>
    <s v="NA"/>
    <s v="NA"/>
    <s v="NA"/>
    <s v="NA"/>
    <s v="NA"/>
    <s v="NA"/>
    <n v="0"/>
    <n v="0"/>
    <n v="0"/>
    <n v="93.641229999999993"/>
    <n v="91.160120000000006"/>
    <n v="97.526989999999998"/>
    <n v="2.7251889999999999"/>
    <n v="7.2326269999999999"/>
    <n v="1.5788979999999999"/>
    <n v="0"/>
    <n v="0"/>
    <n v="0"/>
    <n v="3.6335850000000001"/>
    <n v="1.6072500000000001"/>
    <n v="0.89410800000000001"/>
    <s v="NA"/>
    <s v="NA"/>
    <s v="NA"/>
    <s v="NA"/>
    <s v="NA"/>
    <s v="NA"/>
    <s v="NA"/>
    <s v="NA"/>
    <s v="NA"/>
    <s v="NA"/>
    <s v="NA"/>
    <s v="NA"/>
    <s v="NA"/>
    <s v="NA"/>
    <s v="NA"/>
    <b v="0"/>
    <n v="0"/>
    <b v="0"/>
    <n v="0"/>
    <b v="0"/>
    <n v="0"/>
    <b v="1"/>
    <n v="97.237729999999999"/>
    <b v="1"/>
    <n v="2.7622680000000002"/>
    <b v="0"/>
    <n v="0"/>
    <b v="0"/>
    <n v="0"/>
    <b v="0"/>
    <n v="0"/>
    <n v="83.647369999999995"/>
    <n v="57.894739999999999"/>
    <n v="88.324590000000001"/>
    <n v="0"/>
    <n v="0"/>
    <n v="0"/>
    <n v="0"/>
    <n v="0"/>
    <n v="0"/>
    <n v="16.352630000000001"/>
    <n v="42.105260000000001"/>
    <n v="11.675409999999999"/>
    <n v="0"/>
    <n v="0"/>
    <n v="0"/>
    <n v="0"/>
    <n v="0"/>
    <n v="0"/>
    <n v="0"/>
    <n v="0"/>
    <n v="0"/>
    <n v="38.691479999999999"/>
    <n v="86.842110000000005"/>
    <n v="27.624839999999999"/>
    <n v="0"/>
    <n v="0"/>
    <n v="0"/>
    <n v="61.308520000000001"/>
    <n v="13.15789"/>
    <n v="72.375159999999994"/>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None"/>
    <s v="NA"/>
    <s v="NA"/>
    <s v="NA"/>
    <s v="NA"/>
    <s v="NA"/>
    <s v="NA"/>
    <s v="NA"/>
    <s v="NA"/>
    <s v="NA"/>
    <s v="NA"/>
    <s v="NA"/>
    <s v="DX - Air"/>
    <s v="0-4 Years"/>
    <s v="None"/>
    <s v="NA"/>
    <s v="NA"/>
    <s v="NA"/>
    <s v="NA"/>
    <s v="NA"/>
    <s v="NA"/>
    <s v="NA"/>
    <s v="NA"/>
    <b v="0"/>
    <b v="0"/>
    <b v="0"/>
    <b v="0"/>
    <b v="1"/>
    <b v="0"/>
    <b v="0"/>
    <b v="0"/>
    <b v="0"/>
    <b v="1"/>
    <b v="1"/>
    <n v="150"/>
    <n v="4"/>
    <n v="4"/>
    <n v="100"/>
    <n v="0"/>
    <n v="0"/>
    <n v="0"/>
    <n v="0"/>
    <n v="0"/>
    <n v="100"/>
    <n v="0"/>
    <s v="NA"/>
    <s v="NA"/>
    <s v="NA"/>
    <s v="NA"/>
    <s v="NA"/>
    <s v="NA"/>
    <s v="NA"/>
    <s v="NA"/>
    <s v="NA"/>
    <s v="NA"/>
    <s v="NA"/>
    <s v="NA"/>
    <s v="NA"/>
    <s v="NA"/>
    <s v="NA"/>
    <s v="NA"/>
    <s v="NA"/>
    <s v="NA"/>
    <s v="NA"/>
    <s v="NA"/>
    <n v="0"/>
    <n v="0"/>
    <n v="0"/>
    <n v="0"/>
    <n v="1"/>
    <n v="0"/>
    <n v="1"/>
    <b v="0"/>
    <b v="0"/>
    <b v="0"/>
    <b v="0"/>
    <b v="0"/>
    <b v="0"/>
    <n v="0"/>
    <s v="NA"/>
    <s v="NA"/>
    <s v="NA"/>
    <s v="NA"/>
    <s v="NA"/>
    <s v="NA"/>
    <s v="NA"/>
    <s v="NA"/>
    <s v="NA"/>
    <s v="NA"/>
    <b v="1"/>
    <s v="S"/>
    <n v="0"/>
    <n v="1"/>
    <n v="0"/>
    <n v="0"/>
    <n v="0"/>
    <n v="0"/>
    <x v="0"/>
    <n v="0"/>
    <s v="N"/>
    <n v="0"/>
    <n v="0"/>
    <n v="0"/>
    <b v="0"/>
    <b v="0"/>
    <s v="None"/>
    <b v="0"/>
    <b v="0"/>
    <s v="None"/>
    <n v="0"/>
    <n v="2"/>
    <n v="2"/>
    <n v="0"/>
    <n v="2"/>
    <n v="0"/>
    <n v="0"/>
    <n v="0"/>
    <n v="0"/>
    <n v="0"/>
    <n v="10.05992"/>
    <n v="10.180669999999999"/>
    <s v="actual"/>
    <n v="99321.56"/>
    <n v="100513.7"/>
    <n v="7399.2780000000002"/>
    <n v="6423.4480000000003"/>
    <n v="7075.92"/>
    <n v="6754.57"/>
    <n v="7717.7860000000001"/>
    <n v="8970.2780000000002"/>
    <n v="10033.549999999999"/>
    <n v="10735.48"/>
    <n v="9782.759"/>
    <n v="8387.241"/>
    <n v="7996.1289999999999"/>
    <n v="8045.1210000000001"/>
    <n v="8334.3490000000002"/>
    <n v="7527.799"/>
    <n v="8334.3490000000002"/>
    <n v="8065.4989999999998"/>
    <n v="8334.3490000000002"/>
    <n v="8254.2900000000009"/>
    <n v="9207.5059999999994"/>
    <n v="9419.8960000000006"/>
    <n v="8301.4869999999992"/>
    <n v="8334.3490000000002"/>
    <n v="8065.4989999999998"/>
    <n v="8334.3490000000002"/>
    <n v="0.36007"/>
    <n v="0.40571800000000002"/>
    <s v="actual"/>
    <n v="3554.9760000000001"/>
    <n v="4005.6550000000002"/>
    <n v="667.72429999999997"/>
    <n v="459.93329999999997"/>
    <n v="357.91789999999997"/>
    <n v="276.59350000000001"/>
    <n v="156.38470000000001"/>
    <n v="86.656610000000001"/>
    <n v="76.458550000000002"/>
    <n v="75.304590000000005"/>
    <n v="89.723770000000002"/>
    <n v="247.03489999999999"/>
    <n v="453.18849999999998"/>
    <n v="608.05539999999996"/>
    <n v="581.04880000000003"/>
    <n v="476.67250000000001"/>
    <n v="471.36790000000002"/>
    <n v="369.90690000000001"/>
    <n v="260.60840000000002"/>
    <n v="157.71369999999999"/>
    <n v="80.674210000000002"/>
    <n v="75.656120000000001"/>
    <n v="157.71369999999999"/>
    <n v="327.27719999999999"/>
    <n v="465.9674"/>
    <n v="581.04880000000003"/>
  </r>
  <r>
    <x v="659"/>
    <x v="0"/>
    <s v="core"/>
    <x v="9"/>
    <x v="1"/>
    <s v="All Sizes"/>
    <s v="urban"/>
    <n v="38"/>
    <n v="194.7627"/>
    <n v="13282819"/>
    <n v="13282819"/>
    <n v="664141"/>
    <n v="2007"/>
    <n v="2007"/>
    <s v="2004-2013"/>
    <s v="F"/>
    <m/>
    <s v="Warehouse, Distribution"/>
    <m/>
    <s v="Warehouse"/>
    <s v="Warehouse and Storage"/>
    <s v="Warehouse"/>
    <b v="0"/>
    <s v="Warehouse - High Bay"/>
    <n v="95"/>
    <s v="Office"/>
    <n v="5"/>
    <s v="NA"/>
    <n v="0"/>
    <n v="0"/>
    <n v="0"/>
    <n v="0"/>
    <n v="68200"/>
    <n v="68200"/>
    <n v="0"/>
    <x v="2"/>
    <n v="100"/>
    <n v="95"/>
    <n v="0"/>
    <n v="5"/>
    <n v="0"/>
    <n v="0"/>
    <n v="0"/>
    <n v="1"/>
    <n v="0"/>
    <n v="30"/>
    <s v="S"/>
    <n v="0"/>
    <n v="4401"/>
    <n v="397"/>
    <s v="&lt; 6000 HDD"/>
    <n v="100"/>
    <n v="0"/>
    <n v="0"/>
    <s v="No"/>
    <n v="59.25"/>
    <n v="59.25"/>
    <n v="59.25"/>
    <n v="59.25"/>
    <n v="0"/>
    <n v="0"/>
    <n v="0"/>
    <s v="50-59 Hrs/Wk"/>
    <n v="52"/>
    <b v="1"/>
    <b v="1"/>
    <b v="0"/>
    <b v="0"/>
    <b v="0"/>
    <b v="0"/>
    <b v="0"/>
    <b v="0"/>
    <b v="0"/>
    <s v="NA"/>
    <s v="NA"/>
    <s v="NA"/>
    <s v="NA"/>
    <s v="No"/>
    <s v="NA"/>
    <s v="NA"/>
    <s v="Unknown"/>
    <s v="No"/>
    <s v="NA"/>
    <s v="NA"/>
    <s v="Unknown"/>
    <s v="No"/>
    <s v="NA"/>
    <s v="NA"/>
    <s v="Unknown"/>
    <s v="No"/>
    <s v="NA"/>
    <s v="NA"/>
    <s v="No"/>
    <s v="No"/>
    <s v="NA"/>
    <s v="NA"/>
    <s v="No"/>
    <s v="No"/>
    <s v="NA"/>
    <s v="NA"/>
    <s v="No"/>
    <s v="No"/>
    <s v="NA"/>
    <s v="NA"/>
    <s v="No"/>
    <s v="No"/>
    <s v="NA"/>
    <s v="NA"/>
    <s v="No"/>
    <n v="1200"/>
    <n v="0"/>
    <n v="40"/>
    <n v="48000"/>
    <n v="10"/>
    <n v="0"/>
    <n v="100"/>
    <n v="0"/>
    <n v="0"/>
    <n v="0"/>
    <n v="0"/>
    <n v="0"/>
    <n v="0"/>
    <n v="100"/>
    <n v="0"/>
    <n v="0"/>
    <n v="0"/>
    <n v="0"/>
    <n v="4800"/>
    <n v="0"/>
    <n v="100"/>
    <n v="0"/>
    <s v="P"/>
    <n v="0"/>
    <s v="Age of Building"/>
    <n v="100"/>
    <n v="0"/>
    <n v="0"/>
    <n v="0"/>
    <n v="100"/>
    <n v="0"/>
    <n v="0"/>
    <n v="0"/>
    <n v="0"/>
    <n v="81523.42"/>
    <n v="0"/>
    <n v="100"/>
    <n v="0"/>
    <n v="0"/>
    <b v="0"/>
    <n v="0"/>
    <n v="100"/>
    <n v="0"/>
    <n v="0"/>
    <n v="0"/>
    <n v="0.70251600000000003"/>
    <n v="0.70251600000000003"/>
    <s v="NA"/>
    <n v="0"/>
    <n v="0.111202"/>
    <n v="47911.59"/>
    <s v="NA"/>
    <n v="0"/>
    <n v="7584"/>
    <n v="37.466760000000001"/>
    <n v="37.466760000000001"/>
    <s v="Y"/>
    <n v="100"/>
    <n v="91.555859999999996"/>
    <n v="72.413790000000006"/>
    <n v="91.555859999999996"/>
    <n v="8.4441400000000009"/>
    <n v="27.586210000000001"/>
    <n v="8.4441400000000009"/>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5.27192"/>
    <n v="21.052630000000001"/>
    <n v="15.27192"/>
    <n v="84.728080000000006"/>
    <n v="78.947370000000006"/>
    <n v="84.728080000000006"/>
    <n v="0"/>
    <n v="0"/>
    <n v="0"/>
    <s v="NA"/>
    <s v="NA"/>
    <s v="NA"/>
    <s v="NA"/>
    <s v="NA"/>
    <s v="NA"/>
    <s v="NA"/>
    <s v="NA"/>
    <s v="NA"/>
    <s v="NA"/>
    <s v="NA"/>
    <s v="NA"/>
    <n v="91.555859999999996"/>
    <n v="72.413790000000006"/>
    <n v="91.555859999999996"/>
    <n v="8.4441400000000009"/>
    <n v="27.586210000000001"/>
    <n v="8.4441400000000009"/>
    <n v="0"/>
    <n v="0"/>
    <n v="0"/>
    <n v="0"/>
    <n v="0"/>
    <n v="0"/>
    <n v="0"/>
    <n v="0"/>
    <n v="0"/>
    <n v="100"/>
    <n v="100"/>
    <n v="100"/>
    <n v="0"/>
    <n v="0"/>
    <n v="0"/>
    <n v="0"/>
    <n v="0"/>
    <n v="0"/>
    <n v="0"/>
    <n v="0"/>
    <n v="0"/>
    <n v="0"/>
    <n v="0"/>
    <n v="0"/>
    <b v="0"/>
    <n v="0"/>
    <b v="0"/>
    <n v="0"/>
    <b v="0"/>
    <n v="0"/>
    <b v="1"/>
    <n v="8.4441400000000009"/>
    <b v="1"/>
    <n v="91.555859999999996"/>
    <b v="0"/>
    <n v="0"/>
    <b v="0"/>
    <n v="0"/>
    <b v="0"/>
    <n v="0"/>
    <n v="98.10127"/>
    <n v="72.727270000000004"/>
    <n v="98.842950000000002"/>
    <n v="0"/>
    <n v="0"/>
    <n v="0"/>
    <n v="0"/>
    <n v="0"/>
    <n v="0"/>
    <n v="1.8987339999999999"/>
    <n v="27.272729999999999"/>
    <n v="1.1570469999999999"/>
    <n v="0"/>
    <n v="0"/>
    <n v="0"/>
    <n v="0"/>
    <n v="0"/>
    <n v="0"/>
    <n v="0"/>
    <n v="0"/>
    <n v="0"/>
    <n v="1.8987339999999999"/>
    <n v="27.272729999999999"/>
    <n v="1.1570469999999999"/>
    <n v="0"/>
    <n v="0"/>
    <n v="0"/>
    <n v="98.10127"/>
    <n v="72.727270000000004"/>
    <n v="98.842950000000002"/>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45454499999999998"/>
    <n v="67.878789999999995"/>
    <s v="Furnace"/>
    <s v="Natural Gas"/>
    <s v="None"/>
    <s v="5-9 Years"/>
    <s v="Unknown"/>
    <s v="None"/>
    <s v="None"/>
    <s v="5-9 Years"/>
    <s v="NA"/>
    <s v="NA"/>
    <s v="NA"/>
    <s v="NA"/>
    <s v="NA"/>
    <s v="NA"/>
    <s v="NA"/>
    <s v="NA"/>
    <s v="DX - Air"/>
    <s v="5-9 Years"/>
    <s v="DX - Air"/>
    <s v="5-9 Years"/>
    <s v="NA"/>
    <s v="NA"/>
    <s v="NA"/>
    <s v="NA"/>
    <s v="NA"/>
    <s v="NA"/>
    <s v="NA"/>
    <b v="0"/>
    <b v="0"/>
    <b v="0"/>
    <b v="0"/>
    <b v="1"/>
    <b v="0"/>
    <b v="1"/>
    <b v="0"/>
    <b v="0"/>
    <b v="0"/>
    <b v="0"/>
    <n v="15.353999999999999"/>
    <n v="7"/>
    <n v="7"/>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6"/>
    <n v="0"/>
    <n v="6"/>
    <n v="10"/>
    <n v="1"/>
    <n v="0"/>
    <n v="6"/>
    <n v="1"/>
    <n v="15"/>
    <n v="6.8973610000000001"/>
    <n v="6.8947039999999999"/>
    <s v="actual"/>
    <n v="470400"/>
    <n v="470218.8"/>
    <n v="40480"/>
    <n v="37539.31"/>
    <n v="37340.69"/>
    <n v="39016"/>
    <n v="38024"/>
    <n v="37703.230000000003"/>
    <n v="39816.769999999997"/>
    <n v="42240"/>
    <n v="38400"/>
    <n v="39967.06"/>
    <n v="37905.879999999997"/>
    <n v="41967.06"/>
    <n v="41001.760000000002"/>
    <n v="36520.18"/>
    <n v="39656.01"/>
    <n v="37727.85"/>
    <n v="38448.49"/>
    <n v="37761.120000000003"/>
    <n v="41241.06"/>
    <n v="41723.15"/>
    <n v="38015.919999999998"/>
    <n v="38567.949999999997"/>
    <n v="38644.69"/>
    <n v="40910.620000000003"/>
    <n v="5.1666999999999998E-2"/>
    <n v="6.5060000000000007E-2"/>
    <s v="actual"/>
    <n v="3523.6759999999999"/>
    <n v="4437.0860000000002"/>
    <n v="916.85090000000002"/>
    <n v="452.66379999999998"/>
    <n v="342.54309999999998"/>
    <n v="200.3682"/>
    <n v="110.245"/>
    <n v="73.400199999999998"/>
    <n v="15.69355"/>
    <n v="4.5344829999999998"/>
    <n v="35.724139999999998"/>
    <n v="134.9188"/>
    <n v="455.22579999999999"/>
    <n v="781.50850000000003"/>
    <n v="783.37099999999998"/>
    <n v="610.96889999999996"/>
    <n v="530.31290000000001"/>
    <n v="391.1814"/>
    <n v="229.86949999999999"/>
    <n v="97.795349999999999"/>
    <n v="21.172190000000001"/>
    <n v="26.213190000000001"/>
    <n v="96.787149999999997"/>
    <n v="319.5992"/>
    <n v="563.58349999999996"/>
    <n v="766.23159999999996"/>
  </r>
  <r>
    <x v="660"/>
    <x v="2"/>
    <s v="core"/>
    <x v="5"/>
    <x v="1"/>
    <s v="All Sizes"/>
    <s v="urban"/>
    <n v="34"/>
    <n v="160.36789999999999"/>
    <n v="232533.5"/>
    <n v="232533.5"/>
    <n v="232533.5"/>
    <n v="2005"/>
    <n v="2005"/>
    <s v="2004-2013"/>
    <s v="F"/>
    <m/>
    <s v="Fast Food Restaurant"/>
    <m/>
    <s v="Restaurant"/>
    <s v="Food Service"/>
    <s v="Restaurant"/>
    <b v="0"/>
    <s v="Dining"/>
    <n v="61"/>
    <s v="Storage - Low Bay"/>
    <n v="26"/>
    <s v="Kitchen"/>
    <n v="13"/>
    <n v="0"/>
    <n v="0"/>
    <n v="0"/>
    <n v="1450"/>
    <n v="1450"/>
    <n v="0"/>
    <x v="4"/>
    <n v="100"/>
    <n v="0"/>
    <n v="100"/>
    <n v="100"/>
    <n v="100"/>
    <n v="0"/>
    <n v="0"/>
    <n v="1"/>
    <n v="0"/>
    <n v="0"/>
    <s v="S"/>
    <n v="0"/>
    <n v="4624"/>
    <n v="219"/>
    <s v="&lt; 6000 HDD"/>
    <n v="0"/>
    <n v="100"/>
    <n v="1"/>
    <s v="No"/>
    <n v="96"/>
    <n v="103"/>
    <n v="98"/>
    <n v="98"/>
    <n v="1"/>
    <n v="1"/>
    <n v="0"/>
    <s v="80-119 Hrs/Wk"/>
    <n v="52"/>
    <b v="1"/>
    <b v="1"/>
    <b v="0"/>
    <b v="0"/>
    <b v="0"/>
    <b v="0"/>
    <b v="0"/>
    <b v="0"/>
    <b v="0"/>
    <s v="NA"/>
    <s v="NA"/>
    <s v="NA"/>
    <s v="NA"/>
    <s v="No"/>
    <s v="NA"/>
    <s v="NA"/>
    <s v="No"/>
    <s v="Yes"/>
    <n v="1"/>
    <n v="5"/>
    <s v="Yes"/>
    <s v="No"/>
    <s v="NA"/>
    <s v="NA"/>
    <s v="No"/>
    <s v="No"/>
    <s v="NA"/>
    <s v="NA"/>
    <s v="No"/>
    <s v="No"/>
    <s v="NA"/>
    <s v="NA"/>
    <s v="No"/>
    <s v="No"/>
    <s v="NA"/>
    <s v="NA"/>
    <s v="No"/>
    <s v="No"/>
    <s v="NA"/>
    <s v="NA"/>
    <s v="No"/>
    <s v="No"/>
    <s v="NA"/>
    <s v="NA"/>
    <s v="No"/>
    <n v="174"/>
    <n v="0"/>
    <n v="10"/>
    <n v="1740"/>
    <n v="15"/>
    <n v="0"/>
    <n v="0"/>
    <n v="100"/>
    <n v="0"/>
    <n v="0"/>
    <n v="0"/>
    <n v="0"/>
    <n v="0"/>
    <n v="0"/>
    <n v="0"/>
    <n v="100"/>
    <n v="0"/>
    <n v="0"/>
    <n v="261"/>
    <n v="0"/>
    <n v="100"/>
    <n v="0"/>
    <s v="P"/>
    <n v="0"/>
    <s v="Age of Building"/>
    <n v="100"/>
    <n v="0"/>
    <n v="0"/>
    <n v="0"/>
    <n v="100"/>
    <n v="0"/>
    <n v="0"/>
    <n v="0"/>
    <n v="0"/>
    <n v="1450"/>
    <n v="100"/>
    <n v="0"/>
    <n v="0"/>
    <n v="0"/>
    <b v="0"/>
    <n v="0"/>
    <n v="100"/>
    <n v="0"/>
    <n v="0"/>
    <n v="0"/>
    <n v="1.701047"/>
    <n v="1.701047"/>
    <s v="NA"/>
    <n v="9.5172000000000007E-2"/>
    <n v="0.14482800000000001"/>
    <n v="2466.518"/>
    <s v="NA"/>
    <n v="138"/>
    <n v="210"/>
    <n v="9.5726180000000003"/>
    <n v="9.897551"/>
    <s v="Y"/>
    <n v="75"/>
    <n v="11.845649999999999"/>
    <n v="11.846679999999999"/>
    <n v="18.3066"/>
    <n v="5.1224420000000004"/>
    <n v="5.1228889999999998"/>
    <n v="7.916366"/>
    <n v="0"/>
    <n v="0"/>
    <n v="0"/>
    <n v="79.731139999999996"/>
    <n v="60.289769999999997"/>
    <n v="68.54513"/>
    <n v="0"/>
    <n v="0"/>
    <n v="0"/>
    <n v="0"/>
    <n v="0"/>
    <n v="0"/>
    <n v="3.3007749999999998"/>
    <n v="22.740659999999998"/>
    <n v="5.2319089999999999"/>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6.96809"/>
    <n v="16.969570000000001"/>
    <n v="26.22296"/>
    <n v="0"/>
    <n v="0"/>
    <n v="0"/>
    <n v="1.100258"/>
    <n v="7.5802189999999996"/>
    <n v="1.74397"/>
    <n v="81.931650000000005"/>
    <n v="75.450209999999998"/>
    <n v="72.033069999999995"/>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100"/>
    <n v="100"/>
    <n v="10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1"/>
    <b v="0"/>
    <b v="1"/>
    <b v="1"/>
    <n v="15.353999999999999"/>
    <n v="7"/>
    <n v="7"/>
    <n v="100"/>
    <n v="0"/>
    <n v="0"/>
    <n v="0"/>
    <n v="0"/>
    <n v="100"/>
    <n v="0"/>
    <n v="0"/>
    <s v="NA"/>
    <s v="NA"/>
    <s v="NA"/>
    <s v="NA"/>
    <s v="NA"/>
    <s v="NA"/>
    <s v="NA"/>
    <s v="NA"/>
    <s v="NA"/>
    <b v="1"/>
    <n v="12"/>
    <n v="0"/>
    <s v="T5"/>
    <b v="1"/>
    <n v="84"/>
    <s v="LED"/>
    <b v="0"/>
    <n v="0"/>
    <s v="NA"/>
    <s v="NA"/>
    <n v="0"/>
    <n v="0"/>
    <n v="1"/>
    <n v="0"/>
    <n v="0"/>
    <n v="1"/>
    <n v="0"/>
    <b v="0"/>
    <b v="1"/>
    <b v="0"/>
    <b v="0"/>
    <b v="0"/>
    <b v="0"/>
    <n v="200"/>
    <s v="N"/>
    <s v="N"/>
    <s v="N"/>
    <s v="N"/>
    <s v="E"/>
    <s v="N"/>
    <s v="N"/>
    <s v="NA"/>
    <s v="NA"/>
    <s v="NA"/>
    <s v="NA"/>
    <s v="NA"/>
    <s v="NA"/>
    <s v="NA"/>
    <s v="NA"/>
    <n v="0"/>
    <n v="0"/>
    <n v="0"/>
    <x v="1"/>
    <s v="NA"/>
    <s v="NA"/>
    <n v="0"/>
    <n v="0"/>
    <n v="0"/>
    <s v="NA"/>
    <s v="NA"/>
    <s v="NA"/>
    <s v="NA"/>
    <s v="NA"/>
    <s v="NA"/>
    <n v="0"/>
    <n v="0"/>
    <n v="0"/>
    <n v="0"/>
    <n v="0"/>
    <n v="0"/>
    <n v="0"/>
    <n v="0"/>
    <n v="0"/>
    <n v="0"/>
    <n v="54.747410000000002"/>
    <n v="57.604259999999996"/>
    <s v="actual"/>
    <n v="79383.75"/>
    <n v="83526.17"/>
    <n v="5945.5829999999996"/>
    <n v="5590.6670000000004"/>
    <n v="6631.1760000000004"/>
    <n v="6255.72"/>
    <n v="6759.1030000000001"/>
    <n v="6926.8130000000001"/>
    <n v="7754.4290000000001"/>
    <n v="7357.4250000000002"/>
    <n v="6775.3329999999996"/>
    <n v="6456.5519999999997"/>
    <n v="6438.2870000000003"/>
    <n v="6492.6610000000001"/>
    <n v="6990.4030000000002"/>
    <n v="6313.9129999999996"/>
    <n v="6990.4030000000002"/>
    <n v="6764.9059999999999"/>
    <n v="7007.1130000000003"/>
    <n v="6870.7349999999997"/>
    <n v="7441.5659999999998"/>
    <n v="7480.5559999999996"/>
    <n v="6920.8639999999996"/>
    <n v="6990.4030000000002"/>
    <n v="6764.9059999999999"/>
    <n v="6990.4030000000002"/>
    <n v="6.0758E-2"/>
    <n v="0.10004399999999999"/>
    <s v="actual"/>
    <n v="88.099630000000005"/>
    <n v="145.06319999999999"/>
    <n v="33.845280000000002"/>
    <n v="15.155469999999999"/>
    <n v="10.202529999999999"/>
    <n v="2.782953"/>
    <n v="1.021517"/>
    <n v="0"/>
    <n v="7.2414000000000006E-2"/>
    <n v="0.97758599999999996"/>
    <n v="0"/>
    <n v="0.112966"/>
    <n v="3.6925829999999999"/>
    <n v="20.236329999999999"/>
    <n v="23.5916"/>
    <n v="18.885829999999999"/>
    <n v="17.59958"/>
    <n v="12.83107"/>
    <n v="7.8115790000000001"/>
    <n v="3.4822700000000002"/>
    <n v="1.254872"/>
    <n v="1.160757"/>
    <n v="4.0155909999999997"/>
    <n v="11.73306"/>
    <n v="18.760339999999999"/>
    <n v="23.936689999999999"/>
  </r>
  <r>
    <x v="661"/>
    <x v="2"/>
    <s v="core"/>
    <x v="10"/>
    <x v="0"/>
    <s v="50,001+"/>
    <s v="urban"/>
    <n v="44"/>
    <n v="24.08231"/>
    <n v="1544086"/>
    <n v="1544086"/>
    <n v="1544086"/>
    <n v="2001"/>
    <n v="2001"/>
    <s v="1981-2003"/>
    <s v="F"/>
    <m/>
    <s v="Assisted Living"/>
    <m/>
    <s v="Hotel-Motel"/>
    <s v="Lodging"/>
    <s v="Lodging"/>
    <b v="0"/>
    <s v="Guest Room"/>
    <n v="63"/>
    <s v="Office"/>
    <n v="8"/>
    <s v="NA"/>
    <n v="0"/>
    <n v="29"/>
    <n v="0"/>
    <n v="0"/>
    <n v="64117"/>
    <n v="64117"/>
    <n v="0"/>
    <x v="2"/>
    <n v="100"/>
    <n v="0"/>
    <n v="37"/>
    <n v="100"/>
    <n v="37"/>
    <n v="0"/>
    <n v="0"/>
    <n v="2"/>
    <n v="1"/>
    <n v="37"/>
    <s v="S"/>
    <n v="0"/>
    <n v="4990"/>
    <n v="197"/>
    <s v="&lt; 6000 HDD"/>
    <n v="0"/>
    <n v="100"/>
    <n v="1"/>
    <s v="No"/>
    <n v="168"/>
    <n v="168"/>
    <n v="168"/>
    <n v="31.08"/>
    <n v="1"/>
    <n v="1"/>
    <n v="1"/>
    <s v="120-168 Hrs/Wk"/>
    <n v="52"/>
    <b v="1"/>
    <b v="1"/>
    <b v="0"/>
    <b v="1"/>
    <b v="0"/>
    <b v="0"/>
    <b v="0"/>
    <b v="0"/>
    <b v="0"/>
    <b v="1"/>
    <b v="0"/>
    <b v="0"/>
    <s v="NA"/>
    <s v="No"/>
    <s v="NA"/>
    <s v="NA"/>
    <s v="No"/>
    <s v="No"/>
    <s v="NA"/>
    <s v="NA"/>
    <s v="No"/>
    <s v="No"/>
    <s v="NA"/>
    <s v="NA"/>
    <s v="No"/>
    <s v="Yes"/>
    <n v="3"/>
    <n v="2"/>
    <s v="No"/>
    <s v="No"/>
    <s v="NA"/>
    <s v="NA"/>
    <s v="No"/>
    <s v="No"/>
    <s v="NA"/>
    <s v="NA"/>
    <s v="No"/>
    <s v="No"/>
    <s v="NA"/>
    <s v="NA"/>
    <s v="No"/>
    <s v="No"/>
    <s v="NA"/>
    <s v="NA"/>
    <s v="No"/>
    <n v="1120"/>
    <n v="1120"/>
    <n v="9"/>
    <n v="20160"/>
    <n v="30"/>
    <n v="0"/>
    <n v="0"/>
    <n v="0"/>
    <n v="100"/>
    <n v="0"/>
    <n v="0"/>
    <n v="0"/>
    <n v="0"/>
    <n v="0"/>
    <n v="100"/>
    <n v="0"/>
    <n v="0"/>
    <n v="0"/>
    <n v="6048"/>
    <n v="0"/>
    <n v="100"/>
    <n v="0"/>
    <s v="P"/>
    <n v="45"/>
    <s v="Age of Building"/>
    <n v="100"/>
    <n v="0"/>
    <n v="0"/>
    <n v="0"/>
    <n v="0"/>
    <n v="0"/>
    <n v="0"/>
    <n v="100"/>
    <n v="0"/>
    <n v="36682.9"/>
    <n v="0"/>
    <n v="100"/>
    <n v="0"/>
    <n v="0"/>
    <b v="0"/>
    <n v="0"/>
    <n v="100"/>
    <n v="0"/>
    <n v="0"/>
    <n v="0"/>
    <n v="1.3635699999999999"/>
    <n v="1.3635699999999999"/>
    <s v="NA"/>
    <n v="5.2999999999999998E-4"/>
    <n v="4.1562000000000002E-2"/>
    <n v="87428.04"/>
    <s v="NA"/>
    <n v="34"/>
    <n v="2664.8049999999998"/>
    <n v="8.9465229999999991"/>
    <n v="9.7413910000000001"/>
    <s v="Y"/>
    <n v="10"/>
    <n v="0"/>
    <n v="0"/>
    <n v="0"/>
    <n v="11.948510000000001"/>
    <n v="13.51783"/>
    <n v="22.862310000000001"/>
    <n v="16.123439999999999"/>
    <n v="23.642040000000001"/>
    <n v="30.850629999999999"/>
    <n v="22.032440000000001"/>
    <n v="43.195320000000002"/>
    <n v="23.45139"/>
    <n v="0"/>
    <n v="0"/>
    <n v="0"/>
    <n v="0"/>
    <n v="0"/>
    <n v="0"/>
    <n v="0.18503600000000001"/>
    <n v="3.0655619999999999"/>
    <n v="0.363126"/>
    <n v="49.710560000000001"/>
    <n v="16.579260000000001"/>
    <n v="22.472529999999999"/>
    <n v="0"/>
    <n v="0"/>
    <n v="0"/>
    <n v="0"/>
    <n v="0"/>
    <n v="0"/>
    <n v="100"/>
    <n v="100"/>
    <n v="100"/>
    <n v="94.269840000000002"/>
    <n v="92.382099999999994"/>
    <n v="94.269840000000002"/>
    <n v="5.7301609999999998"/>
    <n v="7.6178980000000003"/>
    <n v="5.7301609999999998"/>
    <n v="50.531210000000002"/>
    <n v="49.439309999999999"/>
    <n v="50.531210000000002"/>
    <n v="49.468789999999998"/>
    <n v="50.560690000000001"/>
    <n v="49.468789999999998"/>
    <n v="0"/>
    <n v="0"/>
    <n v="0"/>
    <n v="0"/>
    <n v="0"/>
    <n v="0"/>
    <n v="0"/>
    <n v="0"/>
    <n v="0"/>
    <n v="0"/>
    <n v="0"/>
    <n v="0"/>
    <s v="NA"/>
    <s v="NA"/>
    <s v="NA"/>
    <s v="NA"/>
    <s v="NA"/>
    <s v="NA"/>
    <n v="9.8140900000000002"/>
    <n v="22.005569999999999"/>
    <n v="9.8140900000000002"/>
    <n v="19.971779999999999"/>
    <n v="23.532209999999999"/>
    <n v="19.971779999999999"/>
    <n v="70.21414"/>
    <n v="54.462220000000002"/>
    <n v="70.21414"/>
    <n v="0"/>
    <n v="0"/>
    <n v="0"/>
    <n v="18.626139999999999"/>
    <n v="37.029049999999998"/>
    <n v="18.626139999999999"/>
    <n v="81.373859999999993"/>
    <n v="62.970950000000002"/>
    <n v="81.373859999999993"/>
    <n v="0"/>
    <n v="0"/>
    <n v="0"/>
    <n v="0"/>
    <n v="0"/>
    <n v="0"/>
    <n v="0"/>
    <n v="0"/>
    <n v="0"/>
    <n v="28.071960000000001"/>
    <n v="37.159869999999998"/>
    <n v="53.712949999999999"/>
    <n v="1.850579"/>
    <n v="6.077261"/>
    <n v="1.969762"/>
    <n v="0"/>
    <n v="0"/>
    <n v="0"/>
    <n v="70.077460000000002"/>
    <n v="56.762869999999999"/>
    <n v="44.31729"/>
    <s v="NA"/>
    <s v="NA"/>
    <s v="NA"/>
    <s v="NA"/>
    <s v="NA"/>
    <s v="NA"/>
    <s v="NA"/>
    <s v="NA"/>
    <s v="NA"/>
    <s v="NA"/>
    <s v="NA"/>
    <s v="NA"/>
    <s v="NA"/>
    <s v="NA"/>
    <s v="NA"/>
    <b v="0"/>
    <n v="0"/>
    <b v="0"/>
    <n v="0"/>
    <b v="0"/>
    <n v="0"/>
    <b v="0"/>
    <n v="0"/>
    <b v="1"/>
    <n v="99.814959999999999"/>
    <b v="0"/>
    <n v="0"/>
    <b v="1"/>
    <n v="0.18503600000000001"/>
    <b v="0"/>
    <n v="0"/>
    <n v="33.473370000000003"/>
    <n v="26.415089999999999"/>
    <n v="26.856400000000001"/>
    <n v="37.706510000000002"/>
    <n v="20.754719999999999"/>
    <n v="50.020609999999998"/>
    <n v="0"/>
    <n v="0"/>
    <n v="0"/>
    <n v="28.820119999999999"/>
    <n v="52.830190000000002"/>
    <n v="23.123000000000001"/>
    <n v="0"/>
    <n v="0"/>
    <n v="0"/>
    <n v="0"/>
    <n v="0"/>
    <n v="0"/>
    <n v="0"/>
    <n v="0"/>
    <n v="0"/>
    <n v="62.293489999999998"/>
    <n v="79.245279999999994"/>
    <n v="49.979390000000002"/>
    <n v="0"/>
    <n v="0"/>
    <n v="0"/>
    <n v="37.706510000000002"/>
    <n v="20.754719999999999"/>
    <n v="50.020609999999998"/>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3"/>
    <n v="37"/>
    <s v="Heat Pump"/>
    <s v="Electricity"/>
    <s v="None"/>
    <s v="5-9 Years"/>
    <s v="Furnace"/>
    <s v="Natural Gas"/>
    <s v="None"/>
    <s v="10-19 Years"/>
    <s v="NA"/>
    <s v="NA"/>
    <s v="NA"/>
    <s v="NA"/>
    <s v="NA"/>
    <s v="NA"/>
    <s v="NA"/>
    <s v="NA"/>
    <s v="DX - Air"/>
    <s v="5-9 Years"/>
    <s v="DX - Air"/>
    <s v="10-19 Years"/>
    <s v="NA"/>
    <s v="NA"/>
    <s v="NA"/>
    <s v="NA"/>
    <s v="NA"/>
    <s v="NA"/>
    <s v="NA"/>
    <b v="0"/>
    <b v="0"/>
    <b v="0"/>
    <b v="0"/>
    <b v="1"/>
    <b v="0"/>
    <b v="0"/>
    <b v="1"/>
    <b v="0"/>
    <b v="1"/>
    <b v="1"/>
    <n v="599.70000000000005"/>
    <n v="12"/>
    <n v="12"/>
    <n v="100"/>
    <n v="0"/>
    <n v="0"/>
    <n v="0"/>
    <n v="0"/>
    <n v="0"/>
    <n v="100"/>
    <n v="0"/>
    <s v="NA"/>
    <s v="NA"/>
    <s v="NA"/>
    <s v="NA"/>
    <s v="NA"/>
    <s v="NA"/>
    <s v="NA"/>
    <s v="NA"/>
    <s v="NA"/>
    <b v="0"/>
    <n v="0"/>
    <s v="NA"/>
    <s v="NA"/>
    <b v="1"/>
    <n v="140"/>
    <s v="CFL"/>
    <b v="0"/>
    <n v="0"/>
    <s v="NA"/>
    <s v="NA"/>
    <n v="1"/>
    <n v="0"/>
    <n v="0"/>
    <n v="1"/>
    <n v="0"/>
    <n v="0"/>
    <n v="0"/>
    <b v="0"/>
    <b v="0"/>
    <b v="0"/>
    <b v="1"/>
    <b v="0"/>
    <b v="0"/>
    <n v="1439"/>
    <s v="G"/>
    <s v="N"/>
    <s v="N"/>
    <s v="G"/>
    <s v="G"/>
    <s v="G"/>
    <s v="G"/>
    <s v="NA"/>
    <s v="NA"/>
    <s v="NA"/>
    <b v="1"/>
    <s v="L"/>
    <n v="100"/>
    <n v="0"/>
    <n v="10"/>
    <n v="81"/>
    <n v="90"/>
    <n v="0"/>
    <x v="0"/>
    <n v="0"/>
    <s v="N"/>
    <n v="0"/>
    <n v="0"/>
    <n v="0"/>
    <b v="0"/>
    <b v="0"/>
    <s v="None"/>
    <b v="0"/>
    <b v="0"/>
    <s v="None"/>
    <n v="0"/>
    <n v="0"/>
    <n v="0"/>
    <n v="0"/>
    <n v="0"/>
    <n v="90"/>
    <n v="0"/>
    <n v="0"/>
    <n v="0"/>
    <n v="0"/>
    <n v="11.43031"/>
    <n v="11.20978"/>
    <s v="actual"/>
    <n v="732877.5"/>
    <n v="718737.7"/>
    <n v="69357.5"/>
    <n v="57306.67"/>
    <n v="59102.48"/>
    <n v="56773.71"/>
    <n v="59247.49"/>
    <n v="59642.38"/>
    <n v="63887.27"/>
    <n v="65125.71"/>
    <n v="58176"/>
    <n v="56791.62"/>
    <n v="61975.76"/>
    <n v="65490.91"/>
    <n v="66260.03"/>
    <n v="58288.44"/>
    <n v="62180.77"/>
    <n v="58003.11"/>
    <n v="57024.28"/>
    <n v="54303.199999999997"/>
    <n v="60782.93"/>
    <n v="61170.55"/>
    <n v="55133.46"/>
    <n v="58583.59"/>
    <n v="60951.31"/>
    <n v="66056.070000000007"/>
    <n v="0.246531"/>
    <n v="0.25351099999999999"/>
    <s v="actual"/>
    <n v="15806.82"/>
    <n v="16254.38"/>
    <n v="1877.7940000000001"/>
    <n v="1509.473"/>
    <n v="1386.6120000000001"/>
    <n v="1158.0519999999999"/>
    <n v="953.29750000000001"/>
    <n v="885.1961"/>
    <n v="890.91510000000005"/>
    <n v="827.70389999999998"/>
    <n v="862.05240000000003"/>
    <n v="1342.2380000000001"/>
    <n v="1871.98"/>
    <n v="2241.5059999999999"/>
    <n v="1951.9639999999999"/>
    <n v="1636.992"/>
    <n v="1622.1559999999999"/>
    <n v="1394.2370000000001"/>
    <n v="1178.415"/>
    <n v="943.00030000000004"/>
    <n v="838.11310000000003"/>
    <n v="842.6105"/>
    <n v="947.49770000000001"/>
    <n v="1331.326"/>
    <n v="1632.598"/>
    <n v="1935.473"/>
  </r>
  <r>
    <x v="662"/>
    <x v="0"/>
    <s v="core"/>
    <x v="4"/>
    <x v="0"/>
    <s v="100,001+"/>
    <s v="urban"/>
    <n v="71"/>
    <n v="14.48049"/>
    <n v="1860743"/>
    <n v="930371.5"/>
    <n v="930371.5"/>
    <n v="1926"/>
    <n v="1926"/>
    <s v="Pre-1980"/>
    <s v="F"/>
    <m/>
    <s v="Other Assembly"/>
    <s v="Soccer stadium"/>
    <s v="Other"/>
    <s v="Public Assembly"/>
    <s v="Other"/>
    <b v="0"/>
    <s v="Other"/>
    <n v="50"/>
    <s v="Assembly / Recreation"/>
    <n v="20"/>
    <s v="Dining"/>
    <n v="10"/>
    <n v="0"/>
    <n v="0"/>
    <n v="0"/>
    <n v="128500"/>
    <n v="128500"/>
    <n v="0"/>
    <x v="3"/>
    <n v="50"/>
    <n v="0"/>
    <n v="40"/>
    <n v="50"/>
    <n v="44.44444"/>
    <n v="0"/>
    <n v="50"/>
    <n v="5"/>
    <n v="0"/>
    <n v="0"/>
    <s v="M"/>
    <n v="7"/>
    <n v="4300"/>
    <n v="393"/>
    <s v="&lt; 6000 HDD"/>
    <n v="90"/>
    <n v="10"/>
    <n v="1"/>
    <s v="Yes"/>
    <n v="138.9"/>
    <n v="138.9"/>
    <n v="138.9"/>
    <n v="138.9"/>
    <n v="0.8"/>
    <n v="0.8"/>
    <n v="0.8"/>
    <s v="120-168 Hrs/Wk"/>
    <n v="16"/>
    <b v="1"/>
    <b v="1"/>
    <b v="0"/>
    <b v="0"/>
    <b v="0"/>
    <b v="0"/>
    <b v="0"/>
    <b v="0"/>
    <b v="0"/>
    <s v="NA"/>
    <s v="NA"/>
    <s v="NA"/>
    <s v="NA"/>
    <s v="Yes"/>
    <n v="3"/>
    <n v="65"/>
    <s v="No"/>
    <s v="Yes"/>
    <n v="3"/>
    <n v="65"/>
    <s v="No"/>
    <s v="Yes"/>
    <n v="3"/>
    <n v="65"/>
    <s v="No"/>
    <s v="Yes"/>
    <n v="3"/>
    <n v="20"/>
    <s v="No"/>
    <s v="Yes"/>
    <n v="3"/>
    <n v="90"/>
    <s v="No"/>
    <s v="Yes"/>
    <n v="13"/>
    <s v="NA"/>
    <s v="No"/>
    <s v="Yes"/>
    <n v="3"/>
    <n v="15"/>
    <s v="No"/>
    <s v="Yes"/>
    <n v="13"/>
    <n v="100"/>
    <s v="No"/>
    <n v="1600"/>
    <s v="NA"/>
    <s v="NA"/>
    <n v="73914.080000000002"/>
    <n v="50"/>
    <n v="0"/>
    <n v="100"/>
    <n v="0"/>
    <n v="0"/>
    <n v="0"/>
    <n v="0"/>
    <n v="0"/>
    <n v="0"/>
    <n v="20"/>
    <n v="0"/>
    <n v="80"/>
    <n v="0"/>
    <n v="0"/>
    <n v="36957.040000000001"/>
    <n v="0"/>
    <n v="100"/>
    <n v="0"/>
    <s v="P"/>
    <n v="50"/>
    <s v="Age of Building"/>
    <n v="100"/>
    <n v="0"/>
    <n v="0"/>
    <n v="0"/>
    <n v="100"/>
    <n v="0"/>
    <n v="0"/>
    <n v="0"/>
    <n v="0"/>
    <n v="30770.42"/>
    <n v="100"/>
    <n v="0"/>
    <n v="0"/>
    <n v="0"/>
    <b v="0"/>
    <n v="0"/>
    <n v="100"/>
    <n v="0"/>
    <n v="0"/>
    <n v="0"/>
    <n v="0.48653000000000002"/>
    <n v="0.48653000000000002"/>
    <s v="NA"/>
    <n v="1.4163E-2"/>
    <n v="1.040467"/>
    <n v="62519.14"/>
    <s v="NA"/>
    <n v="1820"/>
    <n v="133700"/>
    <n v="23.557459999999999"/>
    <n v="26.74147"/>
    <s v="Y"/>
    <n v="50"/>
    <n v="0"/>
    <n v="0"/>
    <n v="0"/>
    <n v="53.813780000000001"/>
    <n v="69.677980000000005"/>
    <n v="61.024679999999996"/>
    <n v="0"/>
    <n v="0"/>
    <n v="0"/>
    <n v="8.546799"/>
    <n v="16.55303"/>
    <n v="5.3915709999999999"/>
    <n v="0"/>
    <n v="0"/>
    <n v="0"/>
    <n v="30.317540000000001"/>
    <n v="4.3254049999999999"/>
    <n v="31.622050000000002"/>
    <n v="0"/>
    <n v="0"/>
    <n v="0"/>
    <n v="7.3218779999999999"/>
    <n v="9.4435850000000006"/>
    <n v="1.961695"/>
    <n v="0"/>
    <n v="0"/>
    <n v="0"/>
    <n v="0"/>
    <n v="0"/>
    <n v="0"/>
    <n v="100"/>
    <n v="100"/>
    <n v="100"/>
    <n v="0"/>
    <n v="0"/>
    <n v="0"/>
    <n v="100"/>
    <n v="100"/>
    <n v="100"/>
    <n v="0"/>
    <n v="0"/>
    <n v="0"/>
    <n v="18.476780000000002"/>
    <n v="18.0593"/>
    <n v="18.476780000000002"/>
    <n v="0"/>
    <n v="0"/>
    <n v="0"/>
    <n v="0"/>
    <n v="0"/>
    <n v="0"/>
    <n v="81.523219999999995"/>
    <n v="81.940700000000007"/>
    <n v="81.523219999999995"/>
    <n v="0"/>
    <n v="0"/>
    <n v="0"/>
    <n v="0"/>
    <n v="0"/>
    <n v="0"/>
    <n v="100"/>
    <n v="100"/>
    <n v="100"/>
    <n v="4.2912730000000003"/>
    <n v="7.3631000000000002"/>
    <n v="4.2912730000000003"/>
    <n v="72.364350000000002"/>
    <n v="80.028459999999995"/>
    <n v="72.364350000000002"/>
    <n v="23.344380000000001"/>
    <n v="12.60844"/>
    <n v="23.344380000000001"/>
    <n v="0"/>
    <n v="0"/>
    <n v="0"/>
    <s v="NA"/>
    <s v="NA"/>
    <s v="NA"/>
    <s v="NA"/>
    <s v="NA"/>
    <s v="NA"/>
    <s v="NA"/>
    <s v="NA"/>
    <s v="NA"/>
    <s v="NA"/>
    <s v="NA"/>
    <s v="NA"/>
    <n v="30.317540000000001"/>
    <n v="4.3254049999999999"/>
    <n v="31.622050000000002"/>
    <n v="53.813780000000001"/>
    <n v="69.677980000000005"/>
    <n v="61.024679999999996"/>
    <n v="8.546799"/>
    <n v="16.55303"/>
    <n v="5.3915709999999999"/>
    <n v="5.9690310000000002"/>
    <n v="7.7381399999999996"/>
    <n v="1.599237"/>
    <n v="1.3528469999999999"/>
    <n v="1.7054450000000001"/>
    <n v="0.362458"/>
    <n v="0"/>
    <n v="0"/>
    <n v="0"/>
    <n v="0"/>
    <n v="0"/>
    <n v="0"/>
    <n v="0"/>
    <n v="0"/>
    <n v="0"/>
    <n v="100"/>
    <n v="100"/>
    <n v="100"/>
    <n v="0"/>
    <n v="0"/>
    <n v="0"/>
    <b v="1"/>
    <n v="5.9942869999999999"/>
    <b v="0"/>
    <n v="0"/>
    <b v="0"/>
    <n v="0"/>
    <b v="0"/>
    <n v="0"/>
    <b v="1"/>
    <n v="94.005709999999993"/>
    <b v="0"/>
    <n v="0"/>
    <b v="0"/>
    <n v="0"/>
    <b v="0"/>
    <n v="0"/>
    <n v="1.032162"/>
    <n v="16.304349999999999"/>
    <n v="1.7231000000000001"/>
    <n v="0"/>
    <n v="0"/>
    <n v="0"/>
    <n v="85.265519999999995"/>
    <n v="61.956519999999998"/>
    <n v="60.455190000000002"/>
    <n v="13.70232"/>
    <n v="21.739129999999999"/>
    <n v="37.821710000000003"/>
    <n v="0"/>
    <n v="0"/>
    <n v="0"/>
    <n v="0"/>
    <n v="0"/>
    <n v="0"/>
    <n v="0"/>
    <n v="0"/>
    <n v="0"/>
    <n v="1.032162"/>
    <n v="16.304349999999999"/>
    <n v="1.7231000000000001"/>
    <n v="0"/>
    <n v="0"/>
    <n v="0"/>
    <n v="13.70232"/>
    <n v="21.739129999999999"/>
    <n v="37.821710000000003"/>
    <n v="0"/>
    <n v="0"/>
    <n v="0"/>
    <n v="85.265519999999995"/>
    <n v="61.956519999999998"/>
    <n v="60.455190000000002"/>
    <n v="0"/>
    <n v="0"/>
    <n v="0"/>
    <b v="0"/>
    <n v="0"/>
    <b v="1"/>
    <n v="1.032162"/>
    <b v="0"/>
    <n v="0"/>
    <b v="1"/>
    <n v="98.967839999999995"/>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NA"/>
    <s v="NA"/>
    <s v="NA"/>
    <s v="NA"/>
    <n v="12.5"/>
    <n v="37.5"/>
    <s v="Furnace"/>
    <s v="Natural Gas"/>
    <s v="None"/>
    <s v="0-4 Years"/>
    <s v="Electric Resistance"/>
    <s v="Electricity"/>
    <s v="None"/>
    <s v="5-9 Years"/>
    <s v="NA"/>
    <s v="NA"/>
    <s v="NA"/>
    <s v="NA"/>
    <s v="NA"/>
    <s v="NA"/>
    <s v="NA"/>
    <s v="NA"/>
    <s v="DX - Air"/>
    <s v="0-4 Years"/>
    <s v="DX - Air"/>
    <s v="0-4 Years"/>
    <s v="NA"/>
    <s v="NA"/>
    <s v="NA"/>
    <s v="NA"/>
    <s v="NA"/>
    <s v="NA"/>
    <s v="NA"/>
    <b v="1"/>
    <b v="0"/>
    <b v="0"/>
    <b v="0"/>
    <b v="0"/>
    <b v="0"/>
    <b v="0"/>
    <b v="1"/>
    <b v="1"/>
    <b v="1"/>
    <b v="1"/>
    <n v="4800"/>
    <n v="8"/>
    <n v="13"/>
    <n v="0"/>
    <n v="0"/>
    <n v="100"/>
    <n v="0"/>
    <n v="0"/>
    <n v="0"/>
    <n v="100"/>
    <n v="0"/>
    <n v="50"/>
    <n v="50"/>
    <n v="0"/>
    <s v="Unknown"/>
    <s v="NA"/>
    <s v="None"/>
    <s v="Air-cooled"/>
    <s v="NA"/>
    <s v="Shaded Pole"/>
    <b v="1"/>
    <n v="27"/>
    <n v="100"/>
    <s v="LED"/>
    <b v="1"/>
    <n v="1122"/>
    <s v="T12"/>
    <b v="0"/>
    <n v="0"/>
    <s v="NA"/>
    <s v="NA"/>
    <n v="1"/>
    <n v="1"/>
    <n v="5"/>
    <n v="8"/>
    <n v="0"/>
    <n v="0"/>
    <n v="0"/>
    <b v="0"/>
    <b v="0"/>
    <b v="0"/>
    <b v="1"/>
    <b v="0"/>
    <b v="0"/>
    <n v="4500"/>
    <s v="N"/>
    <s v="E"/>
    <s v="G"/>
    <s v="G"/>
    <s v="N"/>
    <s v="E"/>
    <s v="G"/>
    <s v="NA"/>
    <s v="NA"/>
    <s v="NA"/>
    <b v="1"/>
    <s v="S"/>
    <n v="75"/>
    <n v="0"/>
    <n v="2"/>
    <n v="0"/>
    <n v="0"/>
    <n v="0"/>
    <x v="0"/>
    <n v="0"/>
    <s v="N"/>
    <n v="0"/>
    <n v="0"/>
    <n v="0"/>
    <b v="0"/>
    <b v="0"/>
    <s v="None"/>
    <b v="0"/>
    <b v="0"/>
    <s v="None"/>
    <n v="0"/>
    <n v="10"/>
    <n v="60"/>
    <n v="0"/>
    <s v="NA"/>
    <n v="100"/>
    <n v="0"/>
    <n v="0"/>
    <n v="0"/>
    <n v="0"/>
    <n v="25.29738"/>
    <n v="24.99475"/>
    <s v="actual"/>
    <n v="3250713"/>
    <n v="3211826"/>
    <n v="304727.59999999998"/>
    <n v="268372.40000000002"/>
    <n v="259496.8"/>
    <n v="235703.2"/>
    <n v="252840"/>
    <n v="247710"/>
    <n v="277256.90000000002"/>
    <n v="264273.09999999998"/>
    <n v="255236.1"/>
    <n v="258603.9"/>
    <n v="310625.5"/>
    <n v="315867.40000000002"/>
    <n v="306122.59999999998"/>
    <n v="264595.09999999998"/>
    <n v="277329"/>
    <n v="251978"/>
    <n v="246099.6"/>
    <n v="235103.6"/>
    <n v="275872.40000000002"/>
    <n v="279222.2"/>
    <n v="248165.5"/>
    <n v="248308.7"/>
    <n v="274239.7"/>
    <n v="304789.5"/>
    <n v="0.34356599999999998"/>
    <n v="0.33192500000000003"/>
    <s v="actual"/>
    <n v="44148.21"/>
    <n v="42652.39"/>
    <n v="6570.1319999999996"/>
    <n v="5470.3789999999999"/>
    <n v="4180.2079999999996"/>
    <n v="3208.585"/>
    <n v="2599.7310000000002"/>
    <n v="1816.1089999999999"/>
    <n v="1777.298"/>
    <n v="1498.393"/>
    <n v="1949.529"/>
    <n v="3453.2849999999999"/>
    <n v="5511.1350000000002"/>
    <n v="6113.4219999999996"/>
    <n v="6011.55"/>
    <n v="4862.1459999999997"/>
    <n v="4638.3850000000002"/>
    <n v="3706.4079999999999"/>
    <n v="2813.855"/>
    <n v="1920.0219999999999"/>
    <n v="1504.2619999999999"/>
    <n v="1472.4760000000001"/>
    <n v="1824.663"/>
    <n v="3182.5749999999998"/>
    <n v="4768.0680000000002"/>
    <n v="5947.9769999999999"/>
  </r>
  <r>
    <x v="663"/>
    <x v="0"/>
    <s v="core"/>
    <x v="10"/>
    <x v="0"/>
    <s v="&lt;50,001"/>
    <s v="urban"/>
    <n v="43"/>
    <n v="121.3698"/>
    <n v="3484528"/>
    <n v="3484528"/>
    <n v="3484528"/>
    <n v="1996"/>
    <n v="1996"/>
    <s v="1981-2003"/>
    <s v="F"/>
    <m/>
    <s v="Assisted Living"/>
    <m/>
    <s v="Hotel-Motel"/>
    <s v="Lodging"/>
    <s v="Lodging"/>
    <b v="0"/>
    <s v="Guest Room"/>
    <n v="56"/>
    <s v="Dining"/>
    <n v="9"/>
    <s v="NA"/>
    <n v="0"/>
    <n v="35"/>
    <n v="0"/>
    <n v="0"/>
    <n v="28710"/>
    <n v="28710"/>
    <n v="0"/>
    <x v="1"/>
    <n v="100"/>
    <n v="0"/>
    <n v="44"/>
    <n v="100"/>
    <n v="44"/>
    <n v="0"/>
    <n v="0"/>
    <n v="1"/>
    <n v="0"/>
    <n v="22"/>
    <s v="M"/>
    <n v="3"/>
    <n v="4591"/>
    <n v="325"/>
    <s v="&lt; 6000 HDD"/>
    <n v="100"/>
    <n v="0"/>
    <n v="0"/>
    <s v="No"/>
    <n v="161.69999999999999"/>
    <n v="90.02"/>
    <n v="110.74"/>
    <n v="68.599999999999994"/>
    <n v="1"/>
    <n v="1"/>
    <n v="0.91"/>
    <s v="120-168 Hrs/Wk"/>
    <n v="52"/>
    <b v="1"/>
    <b v="1"/>
    <b v="0"/>
    <b v="0"/>
    <b v="0"/>
    <b v="0"/>
    <b v="0"/>
    <b v="0"/>
    <b v="0"/>
    <s v="NA"/>
    <s v="NA"/>
    <s v="NA"/>
    <s v="NA"/>
    <s v="Yes"/>
    <s v="NA"/>
    <n v="25"/>
    <s v="Yes"/>
    <s v="Yes"/>
    <s v="NA"/>
    <n v="25"/>
    <s v="Yes"/>
    <s v="No"/>
    <s v="NA"/>
    <s v="NA"/>
    <s v="No"/>
    <s v="No"/>
    <s v="NA"/>
    <s v="NA"/>
    <s v="No"/>
    <s v="No"/>
    <s v="NA"/>
    <s v="NA"/>
    <s v="No"/>
    <s v="No"/>
    <s v="NA"/>
    <s v="NA"/>
    <s v="No"/>
    <s v="No"/>
    <s v="NA"/>
    <s v="NA"/>
    <s v="No"/>
    <s v="No"/>
    <s v="NA"/>
    <s v="NA"/>
    <s v="No"/>
    <n v="1268"/>
    <n v="0"/>
    <n v="8"/>
    <n v="10144"/>
    <n v="20"/>
    <n v="0"/>
    <n v="0"/>
    <n v="0"/>
    <n v="100"/>
    <n v="0"/>
    <n v="0"/>
    <n v="0"/>
    <n v="0"/>
    <n v="0"/>
    <n v="100"/>
    <n v="0"/>
    <n v="0"/>
    <n v="0"/>
    <n v="2028.8"/>
    <n v="0"/>
    <n v="100"/>
    <n v="0"/>
    <s v="P"/>
    <n v="20"/>
    <s v="10-20 years"/>
    <n v="100"/>
    <n v="0"/>
    <n v="0"/>
    <n v="0"/>
    <n v="0"/>
    <n v="0"/>
    <n v="0"/>
    <n v="100"/>
    <n v="0"/>
    <n v="32851.379999999997"/>
    <n v="0"/>
    <n v="100"/>
    <n v="0"/>
    <n v="0"/>
    <b v="0"/>
    <n v="0"/>
    <n v="100"/>
    <n v="0"/>
    <n v="0"/>
    <n v="0"/>
    <n v="1.2888770000000001"/>
    <n v="1.2888770000000001"/>
    <s v="NA"/>
    <n v="0"/>
    <n v="1.7972999999999999E-2"/>
    <n v="37003.660000000003"/>
    <s v="NA"/>
    <n v="0"/>
    <n v="516"/>
    <n v="7.6045970000000001"/>
    <n v="8"/>
    <s v="Y"/>
    <n v="10"/>
    <n v="0"/>
    <n v="0"/>
    <n v="0"/>
    <n v="38.32732"/>
    <n v="41.754930000000002"/>
    <n v="68.915750000000003"/>
    <n v="0"/>
    <n v="0"/>
    <n v="0"/>
    <n v="8.4881379999999993"/>
    <n v="25.67773"/>
    <n v="8.4902850000000001"/>
    <n v="0"/>
    <n v="0"/>
    <n v="0"/>
    <n v="0"/>
    <n v="0"/>
    <n v="0"/>
    <n v="0"/>
    <n v="0"/>
    <n v="0"/>
    <n v="53.184539999999998"/>
    <n v="32.567340000000002"/>
    <n v="22.593969999999999"/>
    <n v="0"/>
    <n v="0"/>
    <n v="0"/>
    <n v="0"/>
    <n v="0"/>
    <n v="0"/>
    <n v="100"/>
    <n v="100"/>
    <n v="100"/>
    <n v="0"/>
    <n v="0"/>
    <n v="0"/>
    <n v="100"/>
    <n v="100"/>
    <n v="100"/>
    <n v="25.608820000000001"/>
    <n v="26.922689999999999"/>
    <n v="25.608820000000001"/>
    <n v="74.391180000000006"/>
    <n v="73.077309999999997"/>
    <n v="74.391180000000006"/>
    <n v="0"/>
    <n v="0"/>
    <n v="0"/>
    <n v="0"/>
    <n v="0"/>
    <n v="0"/>
    <n v="0"/>
    <n v="0"/>
    <n v="0"/>
    <n v="0"/>
    <n v="0"/>
    <n v="0"/>
    <s v="NA"/>
    <s v="NA"/>
    <s v="NA"/>
    <s v="NA"/>
    <s v="NA"/>
    <s v="NA"/>
    <n v="0.67692399999999997"/>
    <n v="1.500021"/>
    <n v="0.67692399999999997"/>
    <n v="70.384870000000006"/>
    <n v="80.499899999999997"/>
    <n v="70.384870000000006"/>
    <n v="0"/>
    <n v="0"/>
    <n v="0"/>
    <n v="28.938199999999998"/>
    <n v="18.000080000000001"/>
    <n v="28.938199999999998"/>
    <s v="NA"/>
    <s v="NA"/>
    <s v="NA"/>
    <s v="NA"/>
    <s v="NA"/>
    <s v="NA"/>
    <s v="NA"/>
    <s v="NA"/>
    <s v="NA"/>
    <s v="NA"/>
    <s v="NA"/>
    <s v="NA"/>
    <n v="0"/>
    <n v="0"/>
    <n v="0"/>
    <n v="38.32732"/>
    <n v="41.754930000000002"/>
    <n v="68.915750000000003"/>
    <n v="15.322430000000001"/>
    <n v="17.536010000000001"/>
    <n v="7.4889720000000004"/>
    <n v="0"/>
    <n v="0"/>
    <n v="0"/>
    <n v="46.350250000000003"/>
    <n v="40.709060000000001"/>
    <n v="23.595279999999999"/>
    <s v="NA"/>
    <s v="NA"/>
    <s v="NA"/>
    <s v="NA"/>
    <s v="NA"/>
    <s v="NA"/>
    <s v="NA"/>
    <s v="NA"/>
    <s v="NA"/>
    <s v="NA"/>
    <s v="NA"/>
    <s v="NA"/>
    <s v="NA"/>
    <s v="NA"/>
    <s v="NA"/>
    <b v="0"/>
    <n v="0"/>
    <b v="0"/>
    <n v="0"/>
    <b v="0"/>
    <n v="0"/>
    <b v="0"/>
    <n v="0"/>
    <b v="1"/>
    <n v="100"/>
    <b v="0"/>
    <n v="0"/>
    <b v="0"/>
    <n v="0"/>
    <b v="0"/>
    <n v="0"/>
    <n v="82.170540000000003"/>
    <n v="80"/>
    <n v="75.656970000000001"/>
    <n v="17.829460000000001"/>
    <n v="20"/>
    <n v="24.343029999999999"/>
    <n v="0"/>
    <n v="0"/>
    <n v="0"/>
    <n v="0"/>
    <n v="0"/>
    <n v="0"/>
    <n v="0"/>
    <n v="0"/>
    <n v="0"/>
    <n v="0"/>
    <n v="0"/>
    <n v="0"/>
    <n v="0"/>
    <n v="0"/>
    <n v="0"/>
    <n v="53.488370000000003"/>
    <n v="60"/>
    <n v="73.0291"/>
    <n v="0"/>
    <n v="0"/>
    <n v="0"/>
    <n v="0"/>
    <n v="0"/>
    <n v="0"/>
    <n v="0"/>
    <n v="0"/>
    <n v="0"/>
    <n v="46.511629999999997"/>
    <n v="40"/>
    <n v="26.9709"/>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6"/>
    <n v="44"/>
    <s v="Heat Pump"/>
    <s v="Electricity"/>
    <s v="Electricity"/>
    <s v="10-19 Years"/>
    <s v="Furnace"/>
    <s v="Natural Gas"/>
    <s v="None"/>
    <s v="10-19 Years"/>
    <s v="NA"/>
    <s v="NA"/>
    <s v="NA"/>
    <s v="NA"/>
    <s v="NA"/>
    <s v="NA"/>
    <s v="NA"/>
    <s v="NA"/>
    <s v="DX - Air"/>
    <s v="10-19 Years"/>
    <s v="DX - Air"/>
    <s v="10-19 Years"/>
    <s v="NA"/>
    <s v="NA"/>
    <s v="NA"/>
    <s v="NA"/>
    <s v="NA"/>
    <s v="NA"/>
    <s v="NA"/>
    <b v="0"/>
    <b v="0"/>
    <b v="0"/>
    <b v="0"/>
    <b v="1"/>
    <b v="0"/>
    <b v="1"/>
    <b v="0"/>
    <b v="0"/>
    <b v="1"/>
    <b v="1"/>
    <n v="762"/>
    <n v="17"/>
    <n v="17"/>
    <n v="100"/>
    <n v="0"/>
    <n v="0"/>
    <n v="0"/>
    <n v="0"/>
    <n v="0"/>
    <n v="100"/>
    <n v="0"/>
    <s v="NA"/>
    <s v="NA"/>
    <s v="NA"/>
    <s v="NA"/>
    <s v="NA"/>
    <s v="NA"/>
    <s v="NA"/>
    <s v="NA"/>
    <s v="NA"/>
    <s v="NA"/>
    <s v="NA"/>
    <s v="NA"/>
    <s v="NA"/>
    <s v="NA"/>
    <s v="NA"/>
    <s v="NA"/>
    <s v="NA"/>
    <s v="NA"/>
    <s v="NA"/>
    <s v="NA"/>
    <n v="0"/>
    <n v="0"/>
    <n v="0"/>
    <n v="0"/>
    <n v="6"/>
    <n v="0"/>
    <n v="5"/>
    <b v="0"/>
    <b v="0"/>
    <b v="0"/>
    <b v="0"/>
    <b v="1"/>
    <b v="0"/>
    <n v="1152"/>
    <s v="N"/>
    <s v="N"/>
    <s v="N"/>
    <s v="G"/>
    <s v="G"/>
    <s v="N"/>
    <s v="G"/>
    <s v="NA"/>
    <s v="NA"/>
    <s v="NA"/>
    <s v="NA"/>
    <s v="NA"/>
    <s v="NA"/>
    <s v="NA"/>
    <s v="NA"/>
    <n v="42"/>
    <n v="90"/>
    <n v="0"/>
    <x v="1"/>
    <s v="NA"/>
    <s v="NA"/>
    <n v="0"/>
    <n v="0"/>
    <n v="0"/>
    <s v="NA"/>
    <s v="NA"/>
    <s v="NA"/>
    <s v="NA"/>
    <s v="NA"/>
    <s v="NA"/>
    <n v="0"/>
    <n v="0"/>
    <n v="0"/>
    <n v="0"/>
    <n v="0"/>
    <n v="42"/>
    <n v="0"/>
    <n v="0"/>
    <n v="0"/>
    <n v="0"/>
    <n v="15.02125"/>
    <n v="14.75117"/>
    <s v="actual"/>
    <n v="431260"/>
    <n v="423506.1"/>
    <n v="39999.15"/>
    <n v="33427.839999999997"/>
    <n v="34457.01"/>
    <n v="31161.72"/>
    <n v="33267.61"/>
    <n v="32222.67"/>
    <n v="34363.910000000003"/>
    <n v="34581.94"/>
    <n v="33863.760000000002"/>
    <n v="35906.720000000001"/>
    <n v="40440.86"/>
    <n v="47566.8"/>
    <n v="41430.910000000003"/>
    <n v="35714.39"/>
    <n v="37147.949999999997"/>
    <n v="33975.56"/>
    <n v="32219.45"/>
    <n v="30008.36"/>
    <n v="34967.5"/>
    <n v="35355.870000000003"/>
    <n v="31375.81"/>
    <n v="32817.019999999997"/>
    <n v="37004.5"/>
    <n v="41488.79"/>
    <n v="0.52089099999999999"/>
    <n v="0.50538899999999998"/>
    <s v="actual"/>
    <n v="14954.78"/>
    <n v="14509.71"/>
    <n v="1831.0530000000001"/>
    <n v="1432.4739999999999"/>
    <n v="1377.162"/>
    <n v="1136.9949999999999"/>
    <n v="993.74890000000005"/>
    <n v="899.89390000000003"/>
    <n v="842.81029999999998"/>
    <n v="856.23509999999999"/>
    <n v="888.13310000000001"/>
    <n v="1262.3209999999999"/>
    <n v="1528.171"/>
    <n v="1905.7760000000001"/>
    <n v="1691.922"/>
    <n v="1421.193"/>
    <n v="1423.48"/>
    <n v="1253.8340000000001"/>
    <n v="1101.835"/>
    <n v="886.23889999999994"/>
    <n v="806.79139999999995"/>
    <n v="788.65350000000001"/>
    <n v="848.75379999999996"/>
    <n v="1147.7840000000001"/>
    <n v="1443.6769999999999"/>
    <n v="1695.549"/>
  </r>
  <r>
    <x v="664"/>
    <x v="2"/>
    <s v="core"/>
    <x v="0"/>
    <x v="0"/>
    <s v="100,001+"/>
    <s v="urban"/>
    <n v="52"/>
    <n v="4.3308999999999997"/>
    <n v="862238.9"/>
    <n v="862238.9"/>
    <n v="862238.9"/>
    <n v="1991"/>
    <n v="1991"/>
    <s v="1981-2003"/>
    <s v="F"/>
    <m/>
    <s v="Hotel"/>
    <m/>
    <s v="Hotel-Motel"/>
    <s v="Lodging"/>
    <s v="Lodging"/>
    <b v="1"/>
    <s v="Guest Room"/>
    <n v="67.680239999999998"/>
    <s v="Office"/>
    <n v="2.9426190000000001"/>
    <s v="Dining"/>
    <n v="1.912703"/>
    <n v="27.46444"/>
    <n v="0"/>
    <n v="0"/>
    <n v="199090"/>
    <n v="199090"/>
    <n v="0"/>
    <x v="3"/>
    <n v="100"/>
    <n v="0"/>
    <n v="0"/>
    <n v="100"/>
    <n v="0"/>
    <n v="0"/>
    <n v="0"/>
    <n v="8"/>
    <n v="0"/>
    <n v="250"/>
    <s v="S"/>
    <n v="0"/>
    <n v="4624"/>
    <n v="219"/>
    <s v="&lt; 6000 HDD"/>
    <n v="98"/>
    <n v="2"/>
    <n v="1"/>
    <s v="Yes"/>
    <n v="164.7867"/>
    <n v="51.083860000000001"/>
    <n v="51.083860000000001"/>
    <n v="51.083860000000001"/>
    <n v="0.98087299999999999"/>
    <n v="0.98087299999999999"/>
    <n v="0.98087299999999999"/>
    <s v="120-168 Hrs/Wk"/>
    <n v="52"/>
    <b v="1"/>
    <b v="1"/>
    <b v="0"/>
    <b v="0"/>
    <b v="0"/>
    <b v="0"/>
    <b v="0"/>
    <b v="0"/>
    <b v="0"/>
    <s v="NA"/>
    <s v="NA"/>
    <s v="NA"/>
    <s v="NA"/>
    <s v="Yes"/>
    <n v="6"/>
    <n v="85"/>
    <s v="No"/>
    <s v="Yes"/>
    <n v="6"/>
    <n v="85"/>
    <s v="No"/>
    <s v="No"/>
    <s v="NA"/>
    <s v="NA"/>
    <s v="No"/>
    <s v="No"/>
    <s v="NA"/>
    <s v="NA"/>
    <s v="No"/>
    <s v="No"/>
    <s v="NA"/>
    <s v="NA"/>
    <s v="No"/>
    <s v="No"/>
    <s v="NA"/>
    <s v="NA"/>
    <s v="No"/>
    <s v="No"/>
    <s v="NA"/>
    <s v="NA"/>
    <s v="No"/>
    <s v="No"/>
    <s v="NA"/>
    <s v="NA"/>
    <s v="No"/>
    <n v="758"/>
    <n v="700"/>
    <n v="9"/>
    <n v="50922"/>
    <n v="35"/>
    <n v="0"/>
    <n v="100"/>
    <n v="0"/>
    <n v="0"/>
    <n v="0"/>
    <n v="0"/>
    <n v="0"/>
    <n v="0"/>
    <n v="100"/>
    <n v="0"/>
    <n v="0"/>
    <n v="0"/>
    <n v="0"/>
    <n v="17822.7"/>
    <n v="0"/>
    <n v="100"/>
    <n v="0"/>
    <s v="P"/>
    <n v="35"/>
    <s v="Age of Building"/>
    <n v="0"/>
    <n v="0"/>
    <n v="0"/>
    <n v="100"/>
    <n v="100"/>
    <n v="0"/>
    <n v="0"/>
    <n v="0"/>
    <n v="0"/>
    <n v="35754"/>
    <n v="100"/>
    <n v="0"/>
    <n v="0"/>
    <n v="0"/>
    <b v="1"/>
    <n v="1960"/>
    <n v="100"/>
    <n v="0"/>
    <n v="0"/>
    <n v="0"/>
    <n v="0.90791599999999995"/>
    <n v="0.90791599999999995"/>
    <s v="NA"/>
    <n v="0"/>
    <n v="6.6470000000000001E-2"/>
    <n v="180757.1"/>
    <s v="NA"/>
    <n v="0"/>
    <n v="13233.43"/>
    <n v="8.2866269999999993"/>
    <n v="10.66751"/>
    <s v="Y"/>
    <n v="5"/>
    <n v="0"/>
    <n v="0"/>
    <n v="0"/>
    <n v="27.311610000000002"/>
    <n v="18.000119999999999"/>
    <n v="40.313940000000002"/>
    <n v="0"/>
    <n v="0"/>
    <n v="0"/>
    <n v="72.688389999999998"/>
    <n v="81.999880000000005"/>
    <n v="59.686059999999998"/>
    <n v="0"/>
    <n v="0"/>
    <n v="0"/>
    <n v="0"/>
    <n v="0"/>
    <n v="0"/>
    <n v="0"/>
    <n v="0"/>
    <n v="0"/>
    <n v="0"/>
    <n v="0"/>
    <n v="0"/>
    <n v="0"/>
    <n v="0"/>
    <n v="0"/>
    <n v="0"/>
    <n v="0"/>
    <n v="0"/>
    <n v="100"/>
    <n v="100"/>
    <n v="100"/>
    <n v="67.712180000000004"/>
    <n v="54.845489999999998"/>
    <n v="67.712180000000004"/>
    <n v="32.287820000000004"/>
    <n v="45.154510000000002"/>
    <n v="32.287820000000004"/>
    <s v="NA"/>
    <s v="NA"/>
    <s v="NA"/>
    <s v="NA"/>
    <s v="NA"/>
    <s v="NA"/>
    <s v="NA"/>
    <s v="NA"/>
    <s v="NA"/>
    <s v="NA"/>
    <s v="NA"/>
    <s v="NA"/>
    <s v="NA"/>
    <s v="NA"/>
    <s v="NA"/>
    <s v="NA"/>
    <s v="NA"/>
    <s v="NA"/>
    <s v="NA"/>
    <s v="NA"/>
    <s v="NA"/>
    <s v="NA"/>
    <s v="NA"/>
    <s v="NA"/>
    <n v="0"/>
    <n v="0"/>
    <n v="0"/>
    <n v="73.208889999999997"/>
    <n v="80.449759999999998"/>
    <n v="73.208889999999997"/>
    <n v="26.79111"/>
    <n v="19.550239999999999"/>
    <n v="26.79111"/>
    <n v="0"/>
    <n v="0"/>
    <n v="0"/>
    <s v="NA"/>
    <s v="NA"/>
    <s v="NA"/>
    <s v="NA"/>
    <s v="NA"/>
    <s v="NA"/>
    <s v="NA"/>
    <s v="NA"/>
    <s v="NA"/>
    <s v="NA"/>
    <s v="NA"/>
    <s v="NA"/>
    <n v="2.202928"/>
    <n v="0.74991200000000002"/>
    <n v="1.808873"/>
    <n v="27.311610000000002"/>
    <n v="18.000119999999999"/>
    <n v="40.313940000000002"/>
    <n v="15.931279999999999"/>
    <n v="24.84263"/>
    <n v="13.081530000000001"/>
    <n v="0"/>
    <n v="0"/>
    <n v="0"/>
    <n v="54.554180000000002"/>
    <n v="56.407339999999998"/>
    <n v="44.795650000000002"/>
    <n v="0"/>
    <n v="0"/>
    <n v="0"/>
    <n v="0"/>
    <n v="0"/>
    <n v="0"/>
    <n v="0"/>
    <n v="0"/>
    <n v="0"/>
    <n v="0"/>
    <n v="0"/>
    <n v="0"/>
    <n v="100"/>
    <n v="100"/>
    <n v="100"/>
    <b v="1"/>
    <n v="5.8284010000000004"/>
    <b v="0"/>
    <n v="0"/>
    <b v="0"/>
    <n v="0"/>
    <b v="0"/>
    <n v="0"/>
    <b v="1"/>
    <n v="66.503969999999995"/>
    <b v="0"/>
    <n v="0"/>
    <b v="1"/>
    <n v="27.667629999999999"/>
    <b v="0"/>
    <n v="0"/>
    <n v="3.0939359999999998"/>
    <n v="14.28571"/>
    <n v="1.8943920000000001"/>
    <n v="89.168090000000007"/>
    <n v="71.428569999999993"/>
    <n v="90.271850000000001"/>
    <n v="0"/>
    <n v="0"/>
    <n v="0"/>
    <n v="7.7379759999999997"/>
    <n v="14.28571"/>
    <n v="7.8337599999999998"/>
    <n v="0"/>
    <n v="0"/>
    <n v="0"/>
    <n v="0"/>
    <n v="0"/>
    <n v="0"/>
    <n v="0"/>
    <n v="0"/>
    <n v="0"/>
    <n v="3.0939359999999998"/>
    <n v="14.28571"/>
    <n v="1.8943920000000001"/>
    <n v="0"/>
    <n v="0"/>
    <n v="0"/>
    <n v="96.906059999999997"/>
    <n v="85.714290000000005"/>
    <n v="98.105609999999999"/>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285"/>
    <s v="NA"/>
    <n v="97.054559999999995"/>
    <n v="2.9454370000000001"/>
    <s v="Electric Resistance"/>
    <s v="Electricity"/>
    <s v="None"/>
    <s v="NA"/>
    <s v="Electric Resistance"/>
    <s v="Electricity"/>
    <s v="Electricity"/>
    <s v="20+ Years"/>
    <s v="NA"/>
    <s v="NA"/>
    <s v="NA"/>
    <s v="NA"/>
    <s v="NA"/>
    <s v="NA"/>
    <s v="NA"/>
    <s v="NA"/>
    <s v="Chiller"/>
    <s v="NA"/>
    <s v="Chiller"/>
    <s v="20+ Years"/>
    <n v="2"/>
    <n v="120"/>
    <n v="22"/>
    <n v="22"/>
    <s v="Screw"/>
    <s v="N"/>
    <s v="N"/>
    <b v="0"/>
    <b v="0"/>
    <b v="1"/>
    <b v="0"/>
    <b v="0"/>
    <b v="0"/>
    <b v="0"/>
    <b v="1"/>
    <b v="0"/>
    <b v="1"/>
    <b v="1"/>
    <n v="1000"/>
    <n v="7"/>
    <n v="7"/>
    <n v="0"/>
    <n v="0"/>
    <n v="100"/>
    <n v="0"/>
    <n v="0"/>
    <n v="0"/>
    <n v="100"/>
    <n v="0"/>
    <s v="NA"/>
    <s v="NA"/>
    <s v="NA"/>
    <s v="NA"/>
    <s v="NA"/>
    <s v="NA"/>
    <s v="NA"/>
    <s v="NA"/>
    <s v="NA"/>
    <s v="NA"/>
    <s v="NA"/>
    <s v="NA"/>
    <s v="NA"/>
    <s v="NA"/>
    <s v="NA"/>
    <s v="NA"/>
    <s v="NA"/>
    <s v="NA"/>
    <s v="NA"/>
    <s v="NA"/>
    <n v="9"/>
    <n v="0"/>
    <n v="3"/>
    <n v="8"/>
    <n v="4"/>
    <n v="2"/>
    <n v="3"/>
    <b v="0"/>
    <b v="0"/>
    <b v="0"/>
    <b v="0"/>
    <b v="1"/>
    <b v="0"/>
    <n v="700"/>
    <s v="N"/>
    <s v="N"/>
    <s v="N"/>
    <s v="E"/>
    <s v="N"/>
    <s v="N"/>
    <s v="N"/>
    <s v="NA"/>
    <s v="NA"/>
    <s v="NA"/>
    <b v="1"/>
    <s v="S"/>
    <n v="100"/>
    <n v="2"/>
    <n v="3"/>
    <n v="239"/>
    <n v="80"/>
    <n v="16"/>
    <x v="0"/>
    <n v="0"/>
    <s v="N"/>
    <n v="0"/>
    <n v="0"/>
    <n v="0"/>
    <b v="1"/>
    <b v="0"/>
    <s v="Natural Gas"/>
    <b v="1"/>
    <b v="0"/>
    <s v="Natural Gas"/>
    <n v="0"/>
    <n v="0"/>
    <n v="0"/>
    <n v="0"/>
    <n v="0"/>
    <n v="485"/>
    <n v="0"/>
    <n v="0"/>
    <n v="0"/>
    <n v="0"/>
    <n v="18.22533"/>
    <n v="18.09065"/>
    <s v="actual"/>
    <n v="3628481"/>
    <n v="3601668"/>
    <n v="356068.8"/>
    <n v="257600"/>
    <n v="291802.90000000002"/>
    <n v="259286.7"/>
    <n v="287980.3"/>
    <n v="279911.3"/>
    <n v="300380.79999999999"/>
    <n v="298237.90000000002"/>
    <n v="288612.5"/>
    <n v="314370.3"/>
    <n v="327072.09999999998"/>
    <n v="367157.7"/>
    <n v="336592"/>
    <n v="295694.2"/>
    <n v="316003.5"/>
    <n v="291376"/>
    <n v="283667.40000000002"/>
    <n v="267457.09999999998"/>
    <n v="294815.5"/>
    <n v="297514.40000000002"/>
    <n v="273175.40000000002"/>
    <n v="295846.3"/>
    <n v="311748.90000000002"/>
    <n v="337777.7"/>
    <n v="0.23399600000000001"/>
    <n v="0.23414699999999999"/>
    <s v="actual"/>
    <n v="46586.21"/>
    <n v="46616.41"/>
    <n v="4254.1679999999997"/>
    <n v="3807.6190000000001"/>
    <n v="4447.2619999999997"/>
    <n v="4111.2849999999999"/>
    <n v="3889.0650000000001"/>
    <n v="3751.6860000000001"/>
    <n v="3806.1329999999998"/>
    <n v="3857.8539999999998"/>
    <n v="3352.7530000000002"/>
    <n v="3325.78"/>
    <n v="3515.8240000000001"/>
    <n v="4466.7759999999998"/>
    <n v="4218.8209999999999"/>
    <n v="3754.7429999999999"/>
    <n v="4080.8009999999999"/>
    <n v="3852.402"/>
    <n v="3855.3449999999998"/>
    <n v="3637.0619999999999"/>
    <n v="3704.3180000000002"/>
    <n v="3702.15"/>
    <n v="3649.346"/>
    <n v="3945.672"/>
    <n v="3988.9760000000001"/>
    <n v="4226.7700000000004"/>
  </r>
  <r>
    <x v="665"/>
    <x v="0"/>
    <s v="core"/>
    <x v="7"/>
    <x v="0"/>
    <s v="20,001-100,000"/>
    <s v="urban"/>
    <n v="82"/>
    <n v="117.2824"/>
    <n v="3283907"/>
    <n v="3283907"/>
    <n v="3283907"/>
    <n v="2002"/>
    <n v="2002"/>
    <s v="1981-2003"/>
    <s v="F"/>
    <s v="NonProfit Meal Delivery Service"/>
    <s v="Other"/>
    <s v="Commercial kitchen"/>
    <s v="Other"/>
    <s v="Other"/>
    <s v="Other"/>
    <b v="0"/>
    <s v="Kitchen"/>
    <n v="50"/>
    <s v="Office"/>
    <n v="50"/>
    <s v="NA"/>
    <n v="0"/>
    <n v="0"/>
    <n v="0"/>
    <n v="0"/>
    <n v="28000"/>
    <n v="28000"/>
    <n v="0"/>
    <x v="1"/>
    <n v="100"/>
    <n v="0"/>
    <n v="100"/>
    <n v="100"/>
    <n v="100"/>
    <n v="0"/>
    <n v="0"/>
    <n v="2"/>
    <n v="0"/>
    <n v="35"/>
    <s v="S"/>
    <n v="0"/>
    <n v="4300"/>
    <n v="393"/>
    <s v="&lt; 6000 HDD"/>
    <n v="100"/>
    <n v="0"/>
    <n v="0"/>
    <s v="Yes"/>
    <n v="52.5"/>
    <n v="52.5"/>
    <n v="52.5"/>
    <n v="52.5"/>
    <n v="0"/>
    <n v="0"/>
    <n v="0"/>
    <s v="50-59 Hrs/Wk"/>
    <n v="52"/>
    <b v="1"/>
    <b v="1"/>
    <b v="0"/>
    <b v="0"/>
    <b v="0"/>
    <b v="0"/>
    <b v="0"/>
    <b v="0"/>
    <b v="0"/>
    <s v="NA"/>
    <s v="NA"/>
    <s v="NA"/>
    <s v="NA"/>
    <s v="No"/>
    <s v="NA"/>
    <s v="NA"/>
    <s v="Unknown"/>
    <s v="No"/>
    <s v="NA"/>
    <s v="NA"/>
    <s v="Unknown"/>
    <s v="No"/>
    <s v="NA"/>
    <s v="NA"/>
    <s v="Unknown"/>
    <s v="No"/>
    <s v="NA"/>
    <s v="NA"/>
    <s v="No"/>
    <s v="No"/>
    <s v="NA"/>
    <s v="NA"/>
    <s v="No"/>
    <s v="No"/>
    <s v="NA"/>
    <s v="NA"/>
    <s v="No"/>
    <s v="No"/>
    <s v="NA"/>
    <s v="NA"/>
    <s v="No"/>
    <s v="No"/>
    <s v="NA"/>
    <s v="NA"/>
    <s v="No"/>
    <n v="500"/>
    <n v="500"/>
    <n v="12"/>
    <n v="12000"/>
    <n v="10"/>
    <n v="100"/>
    <n v="0"/>
    <n v="0"/>
    <n v="0"/>
    <n v="0"/>
    <n v="0"/>
    <n v="0"/>
    <n v="0"/>
    <n v="0"/>
    <n v="0"/>
    <n v="100"/>
    <n v="0"/>
    <n v="0"/>
    <n v="1200"/>
    <n v="0"/>
    <n v="100"/>
    <n v="0"/>
    <s v="P"/>
    <n v="50"/>
    <s v="Age of Building"/>
    <n v="100"/>
    <n v="0"/>
    <n v="0"/>
    <n v="0"/>
    <n v="100"/>
    <n v="0"/>
    <n v="0"/>
    <n v="0"/>
    <n v="0"/>
    <n v="14000"/>
    <n v="100"/>
    <n v="0"/>
    <n v="0"/>
    <n v="0"/>
    <b v="0"/>
    <n v="0"/>
    <n v="100"/>
    <n v="0"/>
    <n v="0"/>
    <n v="0"/>
    <n v="1.6481429999999999"/>
    <n v="1.6481429999999999"/>
    <s v="NA"/>
    <n v="6.7929000000000003E-2"/>
    <n v="0.16358500000000001"/>
    <n v="46148"/>
    <s v="NA"/>
    <n v="1902"/>
    <n v="4580.384"/>
    <n v="11.049580000000001"/>
    <n v="12.30025"/>
    <s v="Y"/>
    <n v="100"/>
    <n v="0"/>
    <n v="0"/>
    <n v="0"/>
    <n v="73.632660000000001"/>
    <n v="65.614040000000003"/>
    <n v="79.981350000000006"/>
    <n v="0"/>
    <n v="0"/>
    <n v="0"/>
    <n v="0.81910400000000005"/>
    <n v="2.8070179999999998"/>
    <n v="0.49494500000000002"/>
    <n v="14.21513"/>
    <n v="14.385960000000001"/>
    <n v="15.44078"/>
    <n v="1.5818669999999999"/>
    <n v="1.4035089999999999"/>
    <n v="1.580419"/>
    <n v="0"/>
    <n v="0"/>
    <n v="0"/>
    <n v="9.7512349999999994"/>
    <n v="15.78947"/>
    <n v="2.5025050000000002"/>
    <n v="0"/>
    <n v="0"/>
    <n v="0"/>
    <n v="0"/>
    <n v="0"/>
    <n v="0"/>
    <n v="100"/>
    <n v="100"/>
    <n v="100"/>
    <n v="100"/>
    <n v="100"/>
    <n v="100"/>
    <n v="0"/>
    <n v="0"/>
    <n v="0"/>
    <n v="0"/>
    <n v="0"/>
    <n v="0"/>
    <n v="0"/>
    <n v="0"/>
    <n v="0"/>
    <n v="0"/>
    <n v="0"/>
    <n v="0"/>
    <n v="100"/>
    <n v="100"/>
    <n v="100"/>
    <n v="0"/>
    <n v="0"/>
    <n v="0"/>
    <n v="0"/>
    <n v="0"/>
    <n v="0"/>
    <n v="0"/>
    <n v="0"/>
    <n v="0"/>
    <n v="100"/>
    <n v="100"/>
    <n v="100"/>
    <n v="1.2242500000000001"/>
    <n v="3.4759359999999999"/>
    <n v="1.2242500000000001"/>
    <n v="0"/>
    <n v="0"/>
    <n v="0"/>
    <n v="98.775750000000002"/>
    <n v="96.524060000000006"/>
    <n v="98.775750000000002"/>
    <n v="0"/>
    <n v="0"/>
    <n v="0"/>
    <s v="NA"/>
    <s v="NA"/>
    <s v="NA"/>
    <s v="NA"/>
    <s v="NA"/>
    <s v="NA"/>
    <s v="NA"/>
    <s v="NA"/>
    <s v="NA"/>
    <s v="NA"/>
    <s v="NA"/>
    <s v="NA"/>
    <n v="0"/>
    <n v="0"/>
    <n v="0"/>
    <n v="73.632660000000001"/>
    <n v="65.614040000000003"/>
    <n v="79.981350000000006"/>
    <n v="0"/>
    <n v="0"/>
    <n v="0"/>
    <n v="9.7512349999999994"/>
    <n v="15.78947"/>
    <n v="2.5025050000000002"/>
    <n v="16.616099999999999"/>
    <n v="18.596489999999999"/>
    <n v="17.51614"/>
    <s v="NA"/>
    <s v="NA"/>
    <s v="NA"/>
    <s v="NA"/>
    <s v="NA"/>
    <s v="NA"/>
    <s v="NA"/>
    <s v="NA"/>
    <s v="NA"/>
    <s v="NA"/>
    <s v="NA"/>
    <s v="NA"/>
    <s v="NA"/>
    <s v="NA"/>
    <s v="NA"/>
    <b v="1"/>
    <n v="28.233080000000001"/>
    <b v="0"/>
    <n v="0"/>
    <b v="0"/>
    <n v="0"/>
    <b v="1"/>
    <n v="10.076280000000001"/>
    <b v="1"/>
    <n v="61.690649999999998"/>
    <b v="0"/>
    <n v="0"/>
    <b v="0"/>
    <n v="0"/>
    <b v="0"/>
    <n v="0"/>
    <n v="16.273389999999999"/>
    <n v="31.578949999999999"/>
    <n v="16.273389999999999"/>
    <n v="83.726609999999994"/>
    <n v="68.421049999999994"/>
    <n v="83.726609999999994"/>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A"/>
    <s v="NA"/>
    <n v="15"/>
    <n v="10"/>
    <n v="0.65019499999999997"/>
    <n v="99.349800000000002"/>
    <s v="Boiler"/>
    <s v="Natural Gas"/>
    <s v="Natural Gas"/>
    <s v="10-19 Years"/>
    <s v="Furnace"/>
    <s v="Natural Gas"/>
    <s v="None"/>
    <s v="10-19 Years"/>
    <n v="1"/>
    <s v="Natural Gas"/>
    <n v="1500"/>
    <n v="11"/>
    <n v="11"/>
    <s v="C"/>
    <s v="N"/>
    <s v="N"/>
    <s v="DX - Air"/>
    <s v="10-19 Years"/>
    <s v="DX - Air"/>
    <s v="10-19 Years"/>
    <s v="NA"/>
    <s v="NA"/>
    <s v="NA"/>
    <s v="NA"/>
    <s v="NA"/>
    <s v="NA"/>
    <s v="NA"/>
    <b v="0"/>
    <b v="0"/>
    <b v="0"/>
    <b v="0"/>
    <b v="0"/>
    <b v="0"/>
    <b v="0"/>
    <b v="1"/>
    <b v="1"/>
    <b v="1"/>
    <b v="1"/>
    <n v="740.27170000000001"/>
    <n v="11"/>
    <n v="11"/>
    <n v="67.542770000000004"/>
    <n v="0"/>
    <n v="0"/>
    <n v="0"/>
    <n v="32.457230000000003"/>
    <n v="0"/>
    <n v="67.542770000000004"/>
    <n v="32.457230000000003"/>
    <n v="50"/>
    <n v="50"/>
    <n v="0"/>
    <s v="Unknown"/>
    <s v="No"/>
    <s v="Domestic Water Heating"/>
    <s v="Air-cooled"/>
    <s v="No"/>
    <s v="Shaded Pole"/>
    <b v="0"/>
    <n v="0"/>
    <s v="NA"/>
    <s v="NA"/>
    <b v="1"/>
    <n v="1797"/>
    <s v="T12"/>
    <b v="0"/>
    <n v="0"/>
    <s v="NA"/>
    <s v="NA"/>
    <s v="NA"/>
    <n v="0"/>
    <n v="0"/>
    <n v="0"/>
    <n v="8"/>
    <n v="0"/>
    <n v="6"/>
    <b v="0"/>
    <b v="0"/>
    <b v="0"/>
    <b v="1"/>
    <b v="0"/>
    <b v="0"/>
    <n v="14000"/>
    <s v="G"/>
    <s v="N"/>
    <s v="N"/>
    <s v="N"/>
    <s v="G"/>
    <s v="G"/>
    <s v="G"/>
    <s v="NA"/>
    <s v="NA"/>
    <s v="NA"/>
    <b v="1"/>
    <s v="S"/>
    <n v="100"/>
    <n v="1"/>
    <n v="0"/>
    <n v="0"/>
    <n v="0"/>
    <n v="0"/>
    <x v="0"/>
    <n v="0"/>
    <s v="N"/>
    <n v="0"/>
    <n v="0"/>
    <n v="0"/>
    <b v="0"/>
    <b v="0"/>
    <s v="None"/>
    <b v="0"/>
    <b v="0"/>
    <s v="None"/>
    <n v="0"/>
    <n v="8"/>
    <n v="12"/>
    <n v="0"/>
    <n v="15"/>
    <n v="4"/>
    <n v="0"/>
    <n v="0"/>
    <n v="0"/>
    <n v="7.5"/>
    <n v="22.9785"/>
    <n v="24.490469999999998"/>
    <s v="actual"/>
    <n v="643398.1"/>
    <n v="685733.3"/>
    <n v="51202.89"/>
    <n v="46036.42"/>
    <n v="53584.27"/>
    <n v="51413.79"/>
    <n v="53626.94"/>
    <n v="56959.27"/>
    <n v="59901.15"/>
    <n v="59387.88"/>
    <n v="57883.39"/>
    <n v="54062.07"/>
    <n v="50647.06"/>
    <n v="48692.94"/>
    <n v="57623.8"/>
    <n v="52047.31"/>
    <n v="57623.8"/>
    <n v="55764.97"/>
    <n v="57882.41"/>
    <n v="56522.32"/>
    <n v="59988.21"/>
    <n v="60135.98"/>
    <n v="57076.480000000003"/>
    <n v="57679.22"/>
    <n v="55764.97"/>
    <n v="57623.8"/>
    <n v="0.83160599999999996"/>
    <n v="0.81517899999999999"/>
    <s v="actual"/>
    <n v="23284.959999999999"/>
    <n v="22825.01"/>
    <n v="3314.105"/>
    <n v="2344.9989999999998"/>
    <n v="2467.1840000000002"/>
    <n v="2076.0929999999998"/>
    <n v="1626.2070000000001"/>
    <n v="1338.3869999999999"/>
    <n v="1311.3869999999999"/>
    <n v="1064.1949999999999"/>
    <n v="1529.0630000000001"/>
    <n v="2013.9690000000001"/>
    <n v="1602.1880000000001"/>
    <n v="2597.1880000000001"/>
    <n v="2660.46"/>
    <n v="2231.4699999999998"/>
    <n v="2245.5259999999998"/>
    <n v="1936.684"/>
    <n v="1694.203"/>
    <n v="1396.8869999999999"/>
    <n v="1298.479"/>
    <n v="1288.874"/>
    <n v="1368.0719999999999"/>
    <n v="1805.62"/>
    <n v="2257.489"/>
    <n v="2641.25"/>
  </r>
  <r>
    <x v="666"/>
    <x v="0"/>
    <s v="core"/>
    <x v="10"/>
    <x v="1"/>
    <s v="&lt;50,001"/>
    <s v="urban"/>
    <n v="45"/>
    <n v="138.43430000000001"/>
    <n v="1985148"/>
    <n v="1985148"/>
    <n v="1985148"/>
    <n v="2006"/>
    <n v="2006"/>
    <s v="2004-2013"/>
    <s v="F"/>
    <m/>
    <s v="Assisted Living"/>
    <m/>
    <s v="Hotel-Motel"/>
    <s v="Lodging"/>
    <s v="Lodging"/>
    <b v="0"/>
    <s v="Office"/>
    <n v="40"/>
    <s v="Guest Room"/>
    <n v="30"/>
    <s v="NA"/>
    <n v="0"/>
    <n v="30"/>
    <n v="0"/>
    <n v="0"/>
    <n v="14340"/>
    <n v="14340"/>
    <n v="0"/>
    <x v="0"/>
    <n v="100"/>
    <n v="0"/>
    <n v="100"/>
    <n v="100"/>
    <n v="100"/>
    <n v="0"/>
    <n v="0"/>
    <n v="2"/>
    <n v="0"/>
    <n v="10"/>
    <s v="S"/>
    <n v="0"/>
    <n v="4300"/>
    <n v="393"/>
    <s v="&lt; 6000 HDD"/>
    <n v="100"/>
    <n v="0"/>
    <n v="0"/>
    <s v="Yes"/>
    <n v="118.8"/>
    <n v="118.8"/>
    <n v="118.8"/>
    <n v="118.8"/>
    <n v="0.6"/>
    <n v="0.6"/>
    <n v="0.6"/>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400"/>
    <n v="300"/>
    <n v="9"/>
    <n v="6300"/>
    <n v="20"/>
    <n v="100"/>
    <n v="0"/>
    <n v="0"/>
    <n v="0"/>
    <n v="0"/>
    <n v="0"/>
    <n v="0"/>
    <n v="0"/>
    <n v="0"/>
    <n v="100"/>
    <n v="0"/>
    <n v="0"/>
    <n v="0"/>
    <n v="1260"/>
    <n v="0"/>
    <n v="100"/>
    <n v="0"/>
    <s v="P"/>
    <n v="50"/>
    <s v="Age of Building"/>
    <n v="100"/>
    <n v="0"/>
    <n v="0"/>
    <n v="0"/>
    <n v="100"/>
    <n v="0"/>
    <n v="0"/>
    <n v="0"/>
    <n v="0"/>
    <n v="8204.2639999999992"/>
    <n v="0"/>
    <n v="100"/>
    <n v="0"/>
    <n v="0"/>
    <b v="1"/>
    <n v="100"/>
    <n v="100"/>
    <n v="0"/>
    <n v="0"/>
    <n v="0"/>
    <n v="0.93337999999999999"/>
    <n v="0.93337999999999999"/>
    <s v="NA"/>
    <n v="0"/>
    <n v="6.5480999999999998E-2"/>
    <n v="13384.67"/>
    <s v="NA"/>
    <n v="0"/>
    <n v="939"/>
    <n v="8.6117539999999995"/>
    <n v="9"/>
    <s v="Y"/>
    <n v="30"/>
    <n v="0"/>
    <n v="0"/>
    <n v="0"/>
    <n v="45.172849999999997"/>
    <n v="38.778530000000003"/>
    <n v="60.45523"/>
    <n v="0"/>
    <n v="0"/>
    <n v="0"/>
    <n v="41.956910000000001"/>
    <n v="47.497970000000002"/>
    <n v="31.23631"/>
    <n v="4.1472569999999997"/>
    <n v="5.1628220000000002"/>
    <n v="5.5503109999999998"/>
    <n v="0"/>
    <n v="0"/>
    <n v="0"/>
    <n v="0"/>
    <n v="0"/>
    <n v="0"/>
    <n v="8.7229840000000003"/>
    <n v="8.5606799999999996"/>
    <n v="2.7581540000000002"/>
    <n v="0"/>
    <n v="0"/>
    <n v="0"/>
    <n v="0"/>
    <n v="0"/>
    <n v="0"/>
    <n v="100"/>
    <n v="100"/>
    <n v="100"/>
    <n v="76.555199999999999"/>
    <n v="65.52073"/>
    <n v="76.555199999999999"/>
    <n v="23.444800000000001"/>
    <n v="34.47927"/>
    <n v="23.444800000000001"/>
    <n v="0"/>
    <n v="0"/>
    <n v="0"/>
    <n v="0"/>
    <n v="0"/>
    <n v="0"/>
    <n v="0"/>
    <n v="0"/>
    <n v="0"/>
    <n v="100"/>
    <n v="100"/>
    <n v="100"/>
    <n v="0"/>
    <n v="0"/>
    <n v="0"/>
    <n v="0"/>
    <n v="0"/>
    <n v="0"/>
    <s v="NA"/>
    <s v="NA"/>
    <s v="NA"/>
    <s v="NA"/>
    <s v="NA"/>
    <s v="NA"/>
    <n v="7.3446899999999999"/>
    <n v="13.313610000000001"/>
    <n v="7.3446899999999999"/>
    <n v="92.65531"/>
    <n v="86.686390000000003"/>
    <n v="92.65531"/>
    <n v="0"/>
    <n v="0"/>
    <n v="0"/>
    <n v="0"/>
    <n v="0"/>
    <n v="0"/>
    <s v="NA"/>
    <s v="NA"/>
    <s v="NA"/>
    <s v="NA"/>
    <s v="NA"/>
    <s v="NA"/>
    <s v="NA"/>
    <s v="NA"/>
    <s v="NA"/>
    <s v="NA"/>
    <s v="NA"/>
    <s v="NA"/>
    <n v="0"/>
    <n v="0"/>
    <n v="0"/>
    <n v="45.172849999999997"/>
    <n v="38.778530000000003"/>
    <n v="60.45523"/>
    <n v="6.5029960000000004"/>
    <n v="11.1661"/>
    <n v="4.8413849999999998"/>
    <n v="8.7229840000000003"/>
    <n v="8.5606799999999996"/>
    <n v="2.7581540000000002"/>
    <n v="39.601170000000003"/>
    <n v="41.494680000000002"/>
    <n v="31.945239999999998"/>
    <s v="NA"/>
    <s v="NA"/>
    <s v="NA"/>
    <s v="NA"/>
    <s v="NA"/>
    <s v="NA"/>
    <s v="NA"/>
    <s v="NA"/>
    <s v="NA"/>
    <s v="NA"/>
    <s v="NA"/>
    <s v="NA"/>
    <s v="NA"/>
    <s v="NA"/>
    <s v="NA"/>
    <b v="0"/>
    <n v="0"/>
    <b v="0"/>
    <n v="0"/>
    <b v="0"/>
    <n v="0"/>
    <b v="1"/>
    <n v="11.811439999999999"/>
    <b v="1"/>
    <n v="84.854839999999996"/>
    <b v="0"/>
    <n v="0"/>
    <b v="1"/>
    <n v="3.33372"/>
    <b v="0"/>
    <n v="0"/>
    <n v="48.988289999999999"/>
    <n v="66.666669999999996"/>
    <n v="40.644660000000002"/>
    <n v="31.416399999999999"/>
    <n v="6.6666670000000003"/>
    <n v="43.097479999999997"/>
    <n v="0"/>
    <n v="0"/>
    <n v="0"/>
    <n v="19.595310000000001"/>
    <n v="26.66667"/>
    <n v="16.257860000000001"/>
    <n v="0"/>
    <n v="0"/>
    <n v="0"/>
    <n v="0"/>
    <n v="0"/>
    <n v="0"/>
    <n v="0"/>
    <n v="0"/>
    <n v="0"/>
    <n v="68.583600000000004"/>
    <n v="93.333330000000004"/>
    <n v="56.902520000000003"/>
    <n v="0"/>
    <n v="0"/>
    <n v="0"/>
    <n v="31.416399999999999"/>
    <n v="6.6666670000000003"/>
    <n v="43.09747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97.367710000000002"/>
    <n v="2.6322890000000001"/>
    <s v="Heat Pump"/>
    <s v="Electricity"/>
    <s v="None"/>
    <s v="5-9 Years"/>
    <s v="Heat Pump"/>
    <s v="Electricity"/>
    <s v="None"/>
    <s v="5-9 Years"/>
    <s v="NA"/>
    <s v="NA"/>
    <s v="NA"/>
    <s v="NA"/>
    <s v="NA"/>
    <s v="NA"/>
    <s v="NA"/>
    <s v="NA"/>
    <s v="DX - Air"/>
    <s v="5-9 Years"/>
    <s v="DX - Air"/>
    <s v="5-9 Years"/>
    <s v="NA"/>
    <s v="NA"/>
    <s v="NA"/>
    <s v="NA"/>
    <s v="NA"/>
    <s v="NA"/>
    <s v="NA"/>
    <b v="0"/>
    <b v="0"/>
    <b v="0"/>
    <b v="0"/>
    <b v="1"/>
    <b v="0"/>
    <b v="0"/>
    <b v="0"/>
    <b v="0"/>
    <b v="0"/>
    <b v="0"/>
    <n v="199"/>
    <n v="7"/>
    <n v="7"/>
    <n v="100"/>
    <n v="0"/>
    <n v="0"/>
    <n v="0"/>
    <n v="0"/>
    <n v="0"/>
    <n v="100"/>
    <n v="0"/>
    <s v="NA"/>
    <s v="NA"/>
    <s v="NA"/>
    <s v="NA"/>
    <s v="NA"/>
    <s v="NA"/>
    <s v="NA"/>
    <s v="NA"/>
    <s v="NA"/>
    <s v="NA"/>
    <s v="NA"/>
    <s v="NA"/>
    <s v="NA"/>
    <s v="NA"/>
    <s v="NA"/>
    <s v="NA"/>
    <s v="NA"/>
    <s v="NA"/>
    <s v="NA"/>
    <s v="NA"/>
    <n v="0"/>
    <n v="0"/>
    <n v="0"/>
    <n v="1"/>
    <n v="3"/>
    <n v="0"/>
    <n v="2"/>
    <b v="0"/>
    <b v="0"/>
    <b v="0"/>
    <b v="0"/>
    <b v="1"/>
    <b v="0"/>
    <n v="390"/>
    <s v="N"/>
    <s v="N"/>
    <s v="N"/>
    <s v="G"/>
    <s v="G"/>
    <s v="N"/>
    <s v="G"/>
    <s v="NA"/>
    <s v="NA"/>
    <s v="NA"/>
    <b v="1"/>
    <s v="S"/>
    <n v="100"/>
    <n v="0"/>
    <n v="3"/>
    <n v="14"/>
    <n v="90"/>
    <n v="0"/>
    <x v="0"/>
    <n v="0"/>
    <s v="N"/>
    <n v="0"/>
    <n v="0"/>
    <n v="0"/>
    <b v="0"/>
    <b v="0"/>
    <s v="None"/>
    <b v="0"/>
    <b v="0"/>
    <s v="None"/>
    <n v="0"/>
    <n v="19"/>
    <n v="5"/>
    <n v="0"/>
    <n v="8"/>
    <n v="17"/>
    <n v="0"/>
    <n v="0"/>
    <n v="0"/>
    <n v="0"/>
    <n v="36.266910000000003"/>
    <n v="36.110349999999997"/>
    <s v="actual"/>
    <n v="520067.5"/>
    <n v="517822.4"/>
    <n v="48779.11"/>
    <n v="40666.269999999997"/>
    <n v="42128.46"/>
    <n v="40453.22"/>
    <n v="42565.18"/>
    <n v="41226.050000000003"/>
    <n v="42928.6"/>
    <n v="41752.730000000003"/>
    <n v="40705.019999999997"/>
    <n v="43914.54"/>
    <n v="46521.79"/>
    <n v="48426.55"/>
    <n v="47525.78"/>
    <n v="41856.28"/>
    <n v="44936.82"/>
    <n v="42012.2"/>
    <n v="41898.639999999999"/>
    <n v="39820.800000000003"/>
    <n v="42701.19"/>
    <n v="42870.85"/>
    <n v="40501.97"/>
    <n v="42278.14"/>
    <n v="44013.85"/>
    <n v="47405.919999999998"/>
    <n v="0.23186899999999999"/>
    <n v="0.22877600000000001"/>
    <s v="actual"/>
    <n v="3325"/>
    <n v="3280.6489999999999"/>
    <n v="352.17439999999999"/>
    <n v="300.93099999999998"/>
    <n v="318.03449999999998"/>
    <n v="279.10340000000002"/>
    <n v="266.03230000000002"/>
    <n v="223.11250000000001"/>
    <n v="204.4813"/>
    <n v="203.6498"/>
    <n v="217.82759999999999"/>
    <n v="266.96550000000002"/>
    <n v="325.73039999999997"/>
    <n v="366.9572"/>
    <n v="352.24329999999998"/>
    <n v="300.66449999999998"/>
    <n v="309.93189999999998"/>
    <n v="275.82749999999999"/>
    <n v="253.71260000000001"/>
    <n v="220.7835"/>
    <n v="213.36009999999999"/>
    <n v="212.38069999999999"/>
    <n v="217.84530000000001"/>
    <n v="265.07400000000001"/>
    <n v="308.54050000000001"/>
    <n v="350.28440000000001"/>
  </r>
  <r>
    <x v="667"/>
    <x v="2"/>
    <s v="core"/>
    <x v="5"/>
    <x v="1"/>
    <s v="All Sizes"/>
    <s v="urban"/>
    <n v="34"/>
    <n v="160.36789999999999"/>
    <n v="1347091"/>
    <n v="1347091"/>
    <n v="1347091"/>
    <n v="2005"/>
    <n v="2005"/>
    <s v="2004-2013"/>
    <s v="F"/>
    <m/>
    <s v="Take-out Restaurant"/>
    <m/>
    <s v="Restaurant"/>
    <s v="Food Service"/>
    <s v="Restaurant"/>
    <b v="1"/>
    <s v="Kitchen"/>
    <n v="60"/>
    <s v="Office"/>
    <n v="7"/>
    <s v="Other"/>
    <n v="0"/>
    <n v="33"/>
    <n v="0"/>
    <n v="0"/>
    <n v="8400"/>
    <n v="8400"/>
    <n v="0"/>
    <x v="0"/>
    <n v="100"/>
    <n v="0"/>
    <n v="100"/>
    <n v="100"/>
    <n v="100"/>
    <n v="0"/>
    <n v="0"/>
    <n v="1"/>
    <n v="0"/>
    <s v="NA"/>
    <s v="S"/>
    <n v="0"/>
    <n v="4756"/>
    <n v="174"/>
    <s v="&lt; 6000 HDD"/>
    <n v="0"/>
    <n v="100"/>
    <n v="8"/>
    <s v="No"/>
    <n v="79"/>
    <n v="100"/>
    <n v="77"/>
    <n v="84"/>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380"/>
    <n v="0"/>
    <n v="10"/>
    <n v="3800"/>
    <n v="15"/>
    <n v="0"/>
    <n v="0"/>
    <n v="100"/>
    <n v="0"/>
    <n v="0"/>
    <n v="0"/>
    <n v="0"/>
    <n v="0"/>
    <n v="100"/>
    <n v="0"/>
    <n v="0"/>
    <n v="0"/>
    <n v="0"/>
    <n v="570"/>
    <n v="0"/>
    <n v="100"/>
    <n v="0"/>
    <s v="S"/>
    <n v="0"/>
    <s v="Age of Building"/>
    <n v="100"/>
    <n v="0"/>
    <n v="0"/>
    <n v="0"/>
    <n v="100"/>
    <n v="0"/>
    <n v="0"/>
    <n v="0"/>
    <n v="0"/>
    <n v="8400"/>
    <n v="100"/>
    <n v="0"/>
    <n v="0"/>
    <n v="0"/>
    <b v="0"/>
    <n v="0"/>
    <n v="100"/>
    <n v="0"/>
    <n v="0"/>
    <n v="0"/>
    <n v="1.6960740000000001"/>
    <n v="1.6960740000000001"/>
    <s v="NA"/>
    <n v="2.738E-3"/>
    <n v="0"/>
    <n v="14247.02"/>
    <s v="NA"/>
    <n v="23"/>
    <n v="0"/>
    <n v="9.4986739999999994"/>
    <n v="12.134679999999999"/>
    <s v="N"/>
    <n v="50"/>
    <n v="0"/>
    <n v="0"/>
    <n v="0"/>
    <n v="64.422030000000007"/>
    <n v="48.767240000000001"/>
    <n v="76.744320000000002"/>
    <n v="14.55462"/>
    <n v="14.23132"/>
    <n v="17.338550000000001"/>
    <n v="0"/>
    <n v="0"/>
    <n v="0"/>
    <n v="0"/>
    <n v="0"/>
    <n v="0"/>
    <n v="0"/>
    <n v="0"/>
    <n v="0"/>
    <n v="0"/>
    <n v="0"/>
    <n v="0"/>
    <n v="21.023350000000001"/>
    <n v="37.001440000000002"/>
    <n v="5.9171250000000004"/>
    <n v="0"/>
    <n v="0"/>
    <n v="0"/>
    <n v="0"/>
    <n v="0"/>
    <n v="0"/>
    <n v="100"/>
    <n v="100"/>
    <n v="100"/>
    <s v="NA"/>
    <s v="NA"/>
    <s v="NA"/>
    <s v="NA"/>
    <s v="NA"/>
    <s v="NA"/>
    <n v="0"/>
    <n v="0"/>
    <n v="0"/>
    <n v="0"/>
    <n v="0"/>
    <n v="0"/>
    <n v="0"/>
    <n v="0"/>
    <n v="0"/>
    <n v="100"/>
    <n v="100"/>
    <n v="100"/>
    <n v="0"/>
    <n v="0"/>
    <n v="0"/>
    <n v="0"/>
    <n v="0"/>
    <n v="0"/>
    <s v="NA"/>
    <s v="NA"/>
    <s v="NA"/>
    <s v="NA"/>
    <s v="NA"/>
    <s v="NA"/>
    <n v="0"/>
    <n v="0"/>
    <n v="0"/>
    <n v="0"/>
    <n v="0"/>
    <n v="0"/>
    <n v="100"/>
    <n v="100"/>
    <n v="100"/>
    <n v="0"/>
    <n v="0"/>
    <n v="0"/>
    <n v="0"/>
    <n v="0"/>
    <n v="0"/>
    <n v="100"/>
    <n v="100"/>
    <n v="100"/>
    <n v="0"/>
    <n v="0"/>
    <n v="0"/>
    <n v="0"/>
    <n v="0"/>
    <n v="0"/>
    <n v="0"/>
    <n v="0"/>
    <n v="0"/>
    <n v="78.976650000000006"/>
    <n v="62.998559999999998"/>
    <n v="94.082880000000003"/>
    <n v="16.171800000000001"/>
    <n v="28.46264"/>
    <n v="4.5516350000000001"/>
    <n v="0"/>
    <n v="0"/>
    <n v="0"/>
    <n v="4.8515410000000001"/>
    <n v="8.5387930000000001"/>
    <n v="1.3654900000000001"/>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0"/>
    <b v="0"/>
    <b v="1"/>
    <b v="1"/>
    <n v="302.40690000000001"/>
    <n v="8"/>
    <n v="8"/>
    <n v="100"/>
    <n v="0"/>
    <n v="0"/>
    <n v="0"/>
    <n v="0"/>
    <n v="0"/>
    <n v="0"/>
    <n v="0"/>
    <s v="NA"/>
    <s v="NA"/>
    <s v="NA"/>
    <s v="NA"/>
    <s v="NA"/>
    <s v="NA"/>
    <s v="NA"/>
    <s v="NA"/>
    <s v="NA"/>
    <b v="0"/>
    <n v="0"/>
    <s v="NA"/>
    <s v="NA"/>
    <b v="1"/>
    <n v="112"/>
    <s v="CFL"/>
    <b v="0"/>
    <n v="0"/>
    <s v="NA"/>
    <s v="NA"/>
    <n v="2"/>
    <n v="0"/>
    <n v="0"/>
    <n v="0"/>
    <n v="0"/>
    <n v="2"/>
    <n v="1"/>
    <b v="0"/>
    <b v="0"/>
    <b v="0"/>
    <b v="0"/>
    <b v="1"/>
    <b v="0"/>
    <n v="625"/>
    <s v="N"/>
    <s v="N"/>
    <s v="N"/>
    <s v="N"/>
    <s v="N"/>
    <s v="G"/>
    <s v="N"/>
    <s v="NA"/>
    <s v="NA"/>
    <s v="NA"/>
    <s v="NA"/>
    <s v="NA"/>
    <s v="NA"/>
    <s v="NA"/>
    <s v="NA"/>
    <n v="0"/>
    <n v="0"/>
    <n v="0"/>
    <x v="1"/>
    <s v="NA"/>
    <s v="NA"/>
    <n v="0"/>
    <n v="0"/>
    <n v="0"/>
    <s v="NA"/>
    <s v="NA"/>
    <s v="NA"/>
    <s v="NA"/>
    <s v="NA"/>
    <s v="NA"/>
    <n v="0"/>
    <n v="0"/>
    <n v="0"/>
    <n v="0"/>
    <n v="0"/>
    <n v="0"/>
    <n v="0"/>
    <n v="0"/>
    <n v="0"/>
    <n v="0"/>
    <n v="7.8729009999999997"/>
    <n v="9.0993370000000002"/>
    <s v="actual"/>
    <n v="66132.37"/>
    <n v="76434.429999999993"/>
    <n v="4296.4579999999996"/>
    <n v="3969.375"/>
    <n v="4683.6289999999999"/>
    <n v="5127.3190000000004"/>
    <n v="5911.2389999999996"/>
    <n v="6784.9790000000003"/>
    <n v="7659.6440000000002"/>
    <n v="7754.44"/>
    <n v="6264.8710000000001"/>
    <n v="5064.7129999999997"/>
    <n v="4327.2920000000004"/>
    <n v="4288.4070000000002"/>
    <n v="6303.8919999999998"/>
    <n v="5693.8379999999997"/>
    <n v="6303.8919999999998"/>
    <n v="6100.5410000000002"/>
    <n v="6354.7240000000002"/>
    <n v="6227.62"/>
    <n v="7015.5370000000003"/>
    <n v="7282.4049999999997"/>
    <n v="6443.6549999999997"/>
    <n v="6303.8919999999998"/>
    <n v="6100.5410000000002"/>
    <n v="6303.8919999999998"/>
    <n v="0.40268999999999999"/>
    <n v="0.40735100000000002"/>
    <s v="actual"/>
    <n v="3382.5929999999998"/>
    <n v="3421.748"/>
    <n v="364.08080000000001"/>
    <n v="294.36529999999999"/>
    <n v="289.05689999999998"/>
    <n v="280.79509999999999"/>
    <n v="293.24209999999999"/>
    <n v="270.6515"/>
    <n v="261.65890000000002"/>
    <n v="254.71459999999999"/>
    <n v="247.4451"/>
    <n v="256.58819999999997"/>
    <n v="283.45229999999998"/>
    <n v="286.5421"/>
    <n v="320.62220000000002"/>
    <n v="284.31569999999999"/>
    <n v="307.00040000000001"/>
    <n v="286.16199999999998"/>
    <n v="280.36040000000003"/>
    <n v="259.95299999999997"/>
    <n v="259.92779999999999"/>
    <n v="259.23809999999997"/>
    <n v="259.1771"/>
    <n v="287.17129999999997"/>
    <n v="297.11110000000002"/>
    <n v="320.70839999999998"/>
  </r>
  <r>
    <x v="668"/>
    <x v="0"/>
    <s v="core"/>
    <x v="0"/>
    <x v="0"/>
    <s v="&lt;100,001"/>
    <s v="urban"/>
    <n v="51"/>
    <n v="58.928809999999999"/>
    <n v="1661792"/>
    <n v="1661792"/>
    <n v="1661792"/>
    <n v="1988"/>
    <n v="1988"/>
    <s v="1981-2003"/>
    <s v="F"/>
    <m/>
    <s v="Motel"/>
    <m/>
    <s v="Hotel-Motel"/>
    <s v="Lodging"/>
    <s v="Lodging"/>
    <b v="0"/>
    <s v="Guest Room"/>
    <n v="80"/>
    <s v="NA"/>
    <n v="0"/>
    <s v="NA"/>
    <n v="0"/>
    <n v="20"/>
    <n v="0"/>
    <n v="0"/>
    <n v="28200"/>
    <n v="28200"/>
    <n v="0"/>
    <x v="1"/>
    <n v="100"/>
    <n v="0"/>
    <n v="0"/>
    <n v="100"/>
    <n v="0"/>
    <n v="0"/>
    <n v="0"/>
    <n v="3"/>
    <n v="0"/>
    <n v="100"/>
    <s v="S"/>
    <n v="0"/>
    <n v="4777"/>
    <n v="262"/>
    <s v="&lt; 6000 HDD"/>
    <n v="100"/>
    <n v="0"/>
    <n v="0"/>
    <s v="No"/>
    <n v="168"/>
    <n v="33.6"/>
    <n v="33.6"/>
    <n v="33.6"/>
    <n v="1"/>
    <n v="1"/>
    <n v="1"/>
    <s v="120-168 Hrs/Wk"/>
    <n v="52"/>
    <b v="1"/>
    <b v="1"/>
    <b v="0"/>
    <b v="0"/>
    <b v="0"/>
    <b v="0"/>
    <b v="0"/>
    <b v="0"/>
    <b v="0"/>
    <s v="NA"/>
    <s v="NA"/>
    <s v="NA"/>
    <s v="NA"/>
    <s v="Yes"/>
    <n v="2"/>
    <n v="100"/>
    <s v="No"/>
    <s v="Yes"/>
    <n v="2"/>
    <n v="100"/>
    <s v="No"/>
    <s v="No"/>
    <s v="NA"/>
    <s v="NA"/>
    <s v="No"/>
    <s v="Yes"/>
    <s v="NA"/>
    <s v="NA"/>
    <s v="No"/>
    <s v="No"/>
    <s v="NA"/>
    <s v="NA"/>
    <s v="No"/>
    <s v="No"/>
    <s v="NA"/>
    <s v="NA"/>
    <s v="No"/>
    <s v="No"/>
    <s v="NA"/>
    <s v="NA"/>
    <s v="No"/>
    <s v="No"/>
    <s v="NA"/>
    <s v="NA"/>
    <s v="No"/>
    <n v="480"/>
    <n v="480"/>
    <n v="8"/>
    <n v="11520"/>
    <n v="20"/>
    <n v="0"/>
    <n v="0"/>
    <n v="0"/>
    <n v="0"/>
    <n v="0"/>
    <n v="100"/>
    <n v="0"/>
    <n v="0"/>
    <n v="0"/>
    <n v="0"/>
    <n v="0"/>
    <n v="0"/>
    <n v="0"/>
    <n v="2304"/>
    <n v="100"/>
    <n v="0"/>
    <n v="0"/>
    <s v="P"/>
    <n v="50"/>
    <s v="Age of Building"/>
    <n v="100"/>
    <n v="0"/>
    <n v="0"/>
    <n v="0"/>
    <n v="100"/>
    <n v="0"/>
    <n v="0"/>
    <n v="0"/>
    <n v="0"/>
    <n v="12131.5"/>
    <n v="0"/>
    <n v="100"/>
    <n v="0"/>
    <n v="0"/>
    <b v="1"/>
    <n v="60"/>
    <n v="100"/>
    <n v="0"/>
    <n v="0"/>
    <n v="0"/>
    <n v="0.70711800000000002"/>
    <n v="0.70711800000000002"/>
    <s v="NA"/>
    <n v="0"/>
    <n v="0.241702"/>
    <n v="19940.72"/>
    <s v="NA"/>
    <n v="0"/>
    <n v="6816"/>
    <n v="8.0820070000000008"/>
    <n v="8.7651020000000006"/>
    <s v="Y"/>
    <n v="100"/>
    <n v="0"/>
    <n v="0"/>
    <n v="0"/>
    <n v="32.662849999999999"/>
    <n v="23.0032"/>
    <n v="45.106529999999999"/>
    <n v="0"/>
    <n v="0"/>
    <n v="0"/>
    <n v="60.050469999999997"/>
    <n v="73.422709999999995"/>
    <n v="46.131920000000001"/>
    <n v="0"/>
    <n v="0"/>
    <n v="0"/>
    <n v="6.3758470000000003"/>
    <n v="1.2509319999999999"/>
    <n v="8.0985510000000005"/>
    <n v="0.33557100000000001"/>
    <n v="1.2509319999999999"/>
    <n v="0.47529700000000003"/>
    <n v="0.575264"/>
    <n v="1.072227"/>
    <n v="0.187694"/>
    <n v="0"/>
    <n v="0"/>
    <n v="0"/>
    <n v="0"/>
    <n v="0"/>
    <n v="0"/>
    <n v="100"/>
    <n v="100"/>
    <n v="100"/>
    <n v="97.317689999999999"/>
    <n v="96.592519999999993"/>
    <n v="97.317689999999999"/>
    <n v="2.6823109999999999"/>
    <n v="3.4074789999999999"/>
    <n v="2.6823109999999999"/>
    <n v="0"/>
    <n v="0"/>
    <n v="0"/>
    <n v="100"/>
    <n v="100"/>
    <n v="100"/>
    <n v="0"/>
    <n v="0"/>
    <n v="0"/>
    <n v="0"/>
    <n v="0"/>
    <n v="0"/>
    <n v="0"/>
    <n v="0"/>
    <n v="0"/>
    <n v="0"/>
    <n v="0"/>
    <n v="0"/>
    <n v="0"/>
    <n v="0"/>
    <n v="0"/>
    <n v="100"/>
    <n v="100"/>
    <n v="100"/>
    <n v="0"/>
    <n v="0"/>
    <n v="0"/>
    <n v="100"/>
    <n v="100"/>
    <n v="100"/>
    <n v="0"/>
    <n v="0"/>
    <n v="0"/>
    <n v="0"/>
    <n v="0"/>
    <n v="0"/>
    <s v="NA"/>
    <s v="NA"/>
    <s v="NA"/>
    <s v="NA"/>
    <s v="NA"/>
    <s v="NA"/>
    <s v="NA"/>
    <s v="NA"/>
    <s v="NA"/>
    <s v="NA"/>
    <s v="NA"/>
    <s v="NA"/>
    <n v="6.3758470000000003"/>
    <n v="1.2509319999999999"/>
    <n v="8.0985510000000005"/>
    <n v="32.662849999999999"/>
    <n v="23.0032"/>
    <n v="45.106529999999999"/>
    <n v="1.6107400000000001"/>
    <n v="2.5018630000000002"/>
    <n v="1.2374019999999999"/>
    <n v="0"/>
    <n v="0"/>
    <n v="0"/>
    <n v="59.350560000000002"/>
    <n v="73.244010000000003"/>
    <n v="45.557510000000001"/>
    <n v="0"/>
    <n v="0"/>
    <n v="0"/>
    <n v="0"/>
    <n v="0"/>
    <n v="0"/>
    <n v="0"/>
    <n v="0"/>
    <n v="0"/>
    <n v="100"/>
    <n v="100"/>
    <n v="100"/>
    <n v="0"/>
    <n v="0"/>
    <n v="0"/>
    <b v="0"/>
    <n v="0"/>
    <b v="0"/>
    <n v="0"/>
    <b v="0"/>
    <n v="0"/>
    <b v="0"/>
    <n v="0"/>
    <b v="1"/>
    <n v="99.664429999999996"/>
    <b v="0"/>
    <n v="0"/>
    <b v="1"/>
    <n v="0.33557100000000001"/>
    <b v="0"/>
    <n v="0"/>
    <n v="36.238259999999997"/>
    <n v="50"/>
    <n v="36.238259999999997"/>
    <n v="47.036380000000001"/>
    <n v="26.923079999999999"/>
    <n v="47.036380000000001"/>
    <n v="0"/>
    <n v="0"/>
    <n v="0"/>
    <n v="16.725349999999999"/>
    <n v="23.076920000000001"/>
    <n v="16.725349999999999"/>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Heat Pump"/>
    <s v="Electricity"/>
    <s v="None"/>
    <s v="NA"/>
    <s v="None"/>
    <s v="NA"/>
    <s v="NA"/>
    <s v="NA"/>
    <s v="NA"/>
    <s v="NA"/>
    <s v="NA"/>
    <s v="NA"/>
    <s v="NA"/>
    <s v="NA"/>
    <s v="NA"/>
    <s v="NA"/>
    <s v="DX - Air"/>
    <s v="NA"/>
    <s v="None"/>
    <s v="NA"/>
    <s v="NA"/>
    <s v="NA"/>
    <s v="NA"/>
    <s v="NA"/>
    <s v="NA"/>
    <s v="NA"/>
    <s v="NA"/>
    <b v="0"/>
    <b v="0"/>
    <b v="0"/>
    <b v="0"/>
    <b v="0"/>
    <b v="1"/>
    <b v="0"/>
    <b v="0"/>
    <b v="0"/>
    <b v="0"/>
    <b v="0"/>
    <n v="571.12909999999999"/>
    <s v="NA"/>
    <s v="NA"/>
    <n v="0"/>
    <n v="0"/>
    <n v="100"/>
    <n v="0"/>
    <n v="0"/>
    <n v="0"/>
    <n v="100"/>
    <n v="0"/>
    <s v="NA"/>
    <s v="NA"/>
    <s v="NA"/>
    <s v="NA"/>
    <s v="NA"/>
    <s v="NA"/>
    <s v="NA"/>
    <s v="NA"/>
    <s v="NA"/>
    <s v="NA"/>
    <s v="NA"/>
    <s v="NA"/>
    <s v="NA"/>
    <s v="NA"/>
    <s v="NA"/>
    <s v="NA"/>
    <s v="NA"/>
    <s v="NA"/>
    <s v="NA"/>
    <s v="NA"/>
    <n v="2"/>
    <n v="1"/>
    <n v="0"/>
    <n v="1"/>
    <n v="0"/>
    <n v="0"/>
    <n v="0"/>
    <b v="0"/>
    <b v="0"/>
    <b v="0"/>
    <b v="0"/>
    <b v="0"/>
    <b v="0"/>
    <n v="0"/>
    <s v="NA"/>
    <s v="NA"/>
    <s v="NA"/>
    <s v="NA"/>
    <s v="NA"/>
    <s v="NA"/>
    <s v="NA"/>
    <s v="NA"/>
    <s v="NA"/>
    <s v="NA"/>
    <b v="1"/>
    <s v="S"/>
    <n v="100"/>
    <n v="2"/>
    <n v="2"/>
    <n v="80"/>
    <s v="NA"/>
    <n v="0"/>
    <x v="0"/>
    <n v="0"/>
    <s v="N"/>
    <n v="0"/>
    <n v="0"/>
    <n v="0"/>
    <b v="1"/>
    <b v="0"/>
    <s v="Natural Gas"/>
    <b v="1"/>
    <b v="0"/>
    <s v="Natural Gas"/>
    <n v="0"/>
    <n v="1"/>
    <n v="0"/>
    <n v="0"/>
    <n v="2"/>
    <n v="82"/>
    <n v="0"/>
    <n v="0"/>
    <n v="0"/>
    <n v="0"/>
    <n v="7.965452"/>
    <n v="7.6557529999999998"/>
    <s v="actual"/>
    <n v="224625.8"/>
    <n v="215892.2"/>
    <n v="20410.240000000002"/>
    <n v="17475.86"/>
    <n v="17670.3"/>
    <n v="16369.35"/>
    <n v="16643.330000000002"/>
    <n v="17606.669999999998"/>
    <n v="20700"/>
    <n v="21650"/>
    <n v="18577.59"/>
    <n v="17086.7"/>
    <n v="18915.13"/>
    <n v="21520.59"/>
    <n v="20555.32"/>
    <n v="17750.650000000001"/>
    <n v="18528.86"/>
    <n v="16924.77"/>
    <n v="16251.99"/>
    <n v="15604.93"/>
    <n v="18870.55"/>
    <n v="19371.509999999998"/>
    <n v="16427.75"/>
    <n v="16598.91"/>
    <n v="18385.71"/>
    <n v="20621.3"/>
    <n v="0.38010699999999997"/>
    <n v="0.38136799999999998"/>
    <s v="actual"/>
    <n v="10719.02"/>
    <n v="10754.58"/>
    <n v="1024.8530000000001"/>
    <n v="962.15300000000002"/>
    <n v="1066.3989999999999"/>
    <n v="882.20690000000002"/>
    <n v="902.84019999999998"/>
    <n v="742.94240000000002"/>
    <n v="729.67420000000004"/>
    <n v="826.55"/>
    <n v="713.32899999999995"/>
    <n v="881.471"/>
    <n v="943.6"/>
    <n v="1043.0060000000001"/>
    <n v="1055.145"/>
    <n v="920.27020000000005"/>
    <n v="973.72370000000001"/>
    <n v="901.87739999999997"/>
    <n v="868.0652"/>
    <n v="789.78099999999995"/>
    <n v="777.17619999999999"/>
    <n v="776.04010000000005"/>
    <n v="780.3134"/>
    <n v="893.81709999999998"/>
    <n v="960.57650000000001"/>
    <n v="1057.796"/>
  </r>
  <r>
    <x v="669"/>
    <x v="2"/>
    <s v="core"/>
    <x v="6"/>
    <x v="0"/>
    <s v="100,001+"/>
    <s v="urban"/>
    <n v="23"/>
    <n v="22.786349999999999"/>
    <n v="5012996"/>
    <n v="5012996"/>
    <n v="5012996"/>
    <n v="1973"/>
    <n v="1973"/>
    <s v="Pre-1980"/>
    <s v="F"/>
    <m/>
    <s v="Office- Admin, Professional, Government, Financial"/>
    <m/>
    <s v="Office"/>
    <s v="Office"/>
    <s v="Medium Office"/>
    <b v="0"/>
    <s v="Office"/>
    <n v="82"/>
    <s v="Storage - Low Bay"/>
    <n v="2"/>
    <s v="Other"/>
    <n v="1"/>
    <n v="15"/>
    <n v="0"/>
    <n v="0"/>
    <n v="220000"/>
    <n v="220000"/>
    <n v="0"/>
    <x v="3"/>
    <n v="100"/>
    <n v="0"/>
    <n v="100"/>
    <n v="100"/>
    <n v="100"/>
    <n v="0"/>
    <n v="0"/>
    <n v="7"/>
    <n v="0"/>
    <s v="NA"/>
    <s v="S"/>
    <n v="0"/>
    <n v="4756"/>
    <n v="174"/>
    <s v="&lt; 6000 HDD"/>
    <n v="100"/>
    <n v="0"/>
    <n v="0"/>
    <s v="No"/>
    <n v="46.23"/>
    <n v="51.18"/>
    <n v="65.19"/>
    <n v="61.08"/>
    <n v="0.01"/>
    <n v="0.01"/>
    <n v="0.01"/>
    <s v="40-49 Hrs/Wk"/>
    <n v="52"/>
    <b v="1"/>
    <b v="1"/>
    <b v="1"/>
    <b v="0"/>
    <b v="0"/>
    <b v="0"/>
    <b v="0"/>
    <b v="0"/>
    <b v="0"/>
    <b v="1"/>
    <b v="0"/>
    <b v="0"/>
    <n v="1050"/>
    <s v="Yes"/>
    <n v="7"/>
    <n v="40"/>
    <s v="Yes"/>
    <s v="Yes"/>
    <n v="7"/>
    <n v="40"/>
    <s v="Yes"/>
    <s v="Yes"/>
    <n v="11"/>
    <n v="80"/>
    <s v="Yes"/>
    <s v="No"/>
    <s v="NA"/>
    <s v="NA"/>
    <s v="No"/>
    <s v="No"/>
    <s v="NA"/>
    <s v="NA"/>
    <s v="No"/>
    <s v="No"/>
    <s v="NA"/>
    <s v="NA"/>
    <s v="No"/>
    <s v="No"/>
    <s v="NA"/>
    <s v="NA"/>
    <s v="No"/>
    <s v="No"/>
    <s v="NA"/>
    <s v="NA"/>
    <s v="No"/>
    <n v="720"/>
    <n v="720"/>
    <n v="9"/>
    <n v="45360"/>
    <n v="50"/>
    <n v="0"/>
    <n v="100"/>
    <n v="0"/>
    <n v="0"/>
    <n v="0"/>
    <n v="0"/>
    <n v="0"/>
    <n v="0"/>
    <n v="100"/>
    <n v="0"/>
    <n v="0"/>
    <n v="0"/>
    <n v="0"/>
    <n v="22680"/>
    <n v="100"/>
    <n v="0"/>
    <n v="0"/>
    <s v="P"/>
    <n v="0"/>
    <s v="Age of Building"/>
    <n v="100"/>
    <n v="0"/>
    <n v="0"/>
    <n v="0"/>
    <n v="100"/>
    <n v="0"/>
    <n v="0"/>
    <n v="0"/>
    <n v="0"/>
    <n v="39760"/>
    <n v="100"/>
    <n v="0"/>
    <n v="0"/>
    <n v="0"/>
    <b v="0"/>
    <n v="0"/>
    <n v="100"/>
    <n v="0"/>
    <n v="0"/>
    <n v="0"/>
    <n v="1.0577939999999999"/>
    <n v="1.0577939999999999"/>
    <s v="NA"/>
    <n v="0"/>
    <n v="0.12509600000000001"/>
    <n v="232714.6"/>
    <s v="NA"/>
    <n v="0"/>
    <n v="27521.06"/>
    <n v="9.0117229999999999"/>
    <n v="9.170814"/>
    <s v="Y"/>
    <n v="20"/>
    <n v="0"/>
    <n v="0"/>
    <n v="0"/>
    <n v="95.24306"/>
    <n v="90.411580000000001"/>
    <n v="97.285430000000005"/>
    <n v="0"/>
    <n v="0"/>
    <n v="0"/>
    <n v="4.7327560000000002"/>
    <n v="9.4600600000000004"/>
    <n v="2.6892330000000002"/>
    <n v="0"/>
    <n v="0"/>
    <n v="0"/>
    <n v="0"/>
    <n v="0"/>
    <n v="0"/>
    <n v="2.4183E-2"/>
    <n v="0.12836400000000001"/>
    <n v="2.5335E-2"/>
    <n v="0"/>
    <n v="0"/>
    <n v="0"/>
    <n v="0"/>
    <n v="0"/>
    <n v="0"/>
    <n v="17.574149999999999"/>
    <n v="20.473839999999999"/>
    <n v="17.574149999999999"/>
    <n v="82.425849999999997"/>
    <n v="79.526160000000004"/>
    <n v="82.425849999999997"/>
    <n v="70.137500000000003"/>
    <n v="93.104230000000001"/>
    <n v="70.137500000000003"/>
    <n v="29.862500000000001"/>
    <n v="6.895772"/>
    <n v="29.862500000000001"/>
    <s v="NA"/>
    <s v="NA"/>
    <s v="NA"/>
    <s v="NA"/>
    <s v="NA"/>
    <s v="NA"/>
    <s v="NA"/>
    <s v="NA"/>
    <s v="NA"/>
    <s v="NA"/>
    <s v="NA"/>
    <s v="NA"/>
    <s v="NA"/>
    <s v="NA"/>
    <s v="NA"/>
    <s v="NA"/>
    <s v="NA"/>
    <s v="NA"/>
    <s v="NA"/>
    <s v="NA"/>
    <s v="NA"/>
    <s v="NA"/>
    <s v="NA"/>
    <s v="NA"/>
    <n v="0"/>
    <n v="0"/>
    <n v="0"/>
    <n v="94.428319999999999"/>
    <n v="96.406899999999993"/>
    <n v="94.428319999999999"/>
    <n v="5.426952"/>
    <n v="3.5221079999999998"/>
    <n v="5.426952"/>
    <n v="0.14472699999999999"/>
    <n v="7.0988999999999997E-2"/>
    <n v="0.14472699999999999"/>
    <s v="NA"/>
    <s v="NA"/>
    <s v="NA"/>
    <s v="NA"/>
    <s v="NA"/>
    <s v="NA"/>
    <s v="NA"/>
    <s v="NA"/>
    <s v="NA"/>
    <s v="NA"/>
    <s v="NA"/>
    <s v="NA"/>
    <n v="0"/>
    <n v="0"/>
    <n v="0"/>
    <n v="95.24306"/>
    <n v="90.411580000000001"/>
    <n v="97.285430000000005"/>
    <n v="3.34362"/>
    <n v="8.9360800000000005"/>
    <n v="1.9114949999999999"/>
    <n v="0"/>
    <n v="0"/>
    <n v="0"/>
    <n v="1.413319"/>
    <n v="0.65234400000000003"/>
    <n v="0.80307200000000001"/>
    <s v="NA"/>
    <s v="NA"/>
    <s v="NA"/>
    <s v="NA"/>
    <s v="NA"/>
    <s v="NA"/>
    <s v="NA"/>
    <s v="NA"/>
    <s v="NA"/>
    <s v="NA"/>
    <s v="NA"/>
    <s v="NA"/>
    <s v="NA"/>
    <s v="NA"/>
    <s v="NA"/>
    <b v="0"/>
    <n v="0"/>
    <b v="1"/>
    <n v="9.2350539999999999"/>
    <b v="0"/>
    <n v="0"/>
    <b v="1"/>
    <n v="14.60608"/>
    <b v="1"/>
    <n v="4.9378029999999997"/>
    <b v="1"/>
    <n v="3.7815000000000001E-2"/>
    <b v="1"/>
    <n v="3.7705199999999999"/>
    <b v="1"/>
    <n v="67.412729999999996"/>
    <n v="2.5873240000000002"/>
    <n v="15.26718"/>
    <n v="1.5780350000000001"/>
    <n v="92.481909999999999"/>
    <n v="67.175569999999993"/>
    <n v="93.613339999999994"/>
    <n v="0"/>
    <n v="0"/>
    <n v="0"/>
    <n v="4.9307699999999999"/>
    <n v="17.55725"/>
    <n v="4.808624"/>
    <n v="2.5834760000000001"/>
    <n v="2.290076"/>
    <n v="2.8325040000000001"/>
    <n v="0"/>
    <n v="0"/>
    <n v="0"/>
    <n v="0"/>
    <n v="0"/>
    <n v="0"/>
    <n v="3.5683910000000001"/>
    <n v="29.007629999999999"/>
    <n v="2.1763979999999998"/>
    <n v="0"/>
    <n v="0"/>
    <n v="0"/>
    <n v="90.82499"/>
    <n v="62.595419999999997"/>
    <n v="91.591560000000001"/>
    <n v="3.023139"/>
    <n v="6.1068699999999998"/>
    <n v="3.3995359999999999"/>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CV Reheat"/>
    <s v="none"/>
    <s v="None"/>
    <s v="N"/>
    <s v="N"/>
    <n v="350"/>
    <s v="NA"/>
    <n v="0"/>
    <n v="100"/>
    <s v="Boiler"/>
    <s v="Natural Gas"/>
    <s v="Natural Gas"/>
    <s v="20+ Years"/>
    <s v="Boiler"/>
    <s v="Natural Gas"/>
    <s v="Natural Gas"/>
    <s v="20+ Years"/>
    <n v="2"/>
    <s v="Natural Gas"/>
    <n v="4184"/>
    <n v="40"/>
    <n v="40"/>
    <s v="C"/>
    <s v="N"/>
    <s v="N"/>
    <s v="Chiller"/>
    <s v="20+ Years"/>
    <s v="Chiller"/>
    <s v="20+ Years"/>
    <n v="2"/>
    <n v="300"/>
    <n v="8"/>
    <n v="8"/>
    <s v="Reciprocating"/>
    <s v="N"/>
    <s v="N"/>
    <b v="0"/>
    <b v="1"/>
    <b v="0"/>
    <b v="0"/>
    <b v="0"/>
    <b v="0"/>
    <b v="0"/>
    <b v="1"/>
    <b v="1"/>
    <b v="1"/>
    <b v="1"/>
    <n v="200"/>
    <n v="7"/>
    <n v="7"/>
    <n v="100"/>
    <n v="0"/>
    <n v="0"/>
    <n v="0"/>
    <n v="0"/>
    <n v="0"/>
    <n v="100"/>
    <n v="0"/>
    <s v="NA"/>
    <s v="NA"/>
    <s v="NA"/>
    <s v="NA"/>
    <s v="NA"/>
    <s v="NA"/>
    <s v="NA"/>
    <s v="NA"/>
    <s v="NA"/>
    <s v="NA"/>
    <s v="NA"/>
    <s v="NA"/>
    <s v="NA"/>
    <s v="NA"/>
    <s v="NA"/>
    <s v="NA"/>
    <s v="NA"/>
    <s v="NA"/>
    <s v="NA"/>
    <s v="NA"/>
    <n v="0"/>
    <n v="0"/>
    <n v="5"/>
    <n v="0"/>
    <n v="0"/>
    <n v="0"/>
    <n v="0"/>
    <b v="0"/>
    <b v="0"/>
    <b v="0"/>
    <b v="0"/>
    <b v="0"/>
    <b v="0"/>
    <n v="0"/>
    <s v="NA"/>
    <s v="NA"/>
    <s v="NA"/>
    <s v="NA"/>
    <s v="NA"/>
    <s v="NA"/>
    <s v="NA"/>
    <s v="NA"/>
    <s v="NA"/>
    <s v="NA"/>
    <s v="NA"/>
    <s v="NA"/>
    <s v="NA"/>
    <s v="NA"/>
    <s v="NA"/>
    <n v="0"/>
    <n v="0"/>
    <n v="0"/>
    <x v="1"/>
    <s v="NA"/>
    <s v="NA"/>
    <n v="0"/>
    <n v="0"/>
    <n v="0"/>
    <s v="NA"/>
    <s v="NA"/>
    <s v="NA"/>
    <s v="NA"/>
    <s v="NA"/>
    <s v="NA"/>
    <n v="0"/>
    <n v="541"/>
    <n v="113"/>
    <n v="273"/>
    <n v="70"/>
    <n v="49"/>
    <n v="0"/>
    <n v="0"/>
    <n v="0"/>
    <n v="0"/>
    <n v="12.353210000000001"/>
    <n v="12.908060000000001"/>
    <s v="actual"/>
    <n v="2717706"/>
    <n v="2839774"/>
    <n v="232668.7"/>
    <n v="213358.1"/>
    <n v="233066.1"/>
    <n v="224678.6"/>
    <n v="243351.4"/>
    <n v="229071.7"/>
    <n v="234765.5"/>
    <n v="232482.8"/>
    <n v="221055.2"/>
    <n v="223675.9"/>
    <n v="209069"/>
    <n v="220463.6"/>
    <n v="241186.3"/>
    <n v="217845.7"/>
    <n v="241186.3"/>
    <n v="233406.1"/>
    <n v="241186.3"/>
    <n v="233406.1"/>
    <n v="241186.3"/>
    <n v="241186.3"/>
    <n v="233406.1"/>
    <n v="241186.3"/>
    <n v="233406.1"/>
    <n v="241186.3"/>
    <n v="0.161"/>
    <n v="0.16039600000000001"/>
    <s v="actual"/>
    <n v="35420.07"/>
    <n v="35287.1"/>
    <n v="5697.71"/>
    <n v="4598.0649999999996"/>
    <n v="4743.2460000000001"/>
    <n v="3782.1689999999999"/>
    <n v="2485.2089999999998"/>
    <n v="842.36310000000003"/>
    <n v="130.66290000000001"/>
    <n v="176.5341"/>
    <n v="895.03409999999997"/>
    <n v="2775.7420000000002"/>
    <n v="4240.0860000000002"/>
    <n v="5053.2489999999998"/>
    <n v="5579.4570000000003"/>
    <n v="4585.2449999999999"/>
    <n v="4407.1779999999999"/>
    <n v="3323.9319999999998"/>
    <n v="2114.5549999999998"/>
    <n v="1068.4069999999999"/>
    <n v="356.13560000000001"/>
    <n v="296.77960000000002"/>
    <n v="1001.631"/>
    <n v="2700.6950000000002"/>
    <n v="4266.2070000000003"/>
    <n v="5586.8770000000004"/>
  </r>
  <r>
    <x v="670"/>
    <x v="0"/>
    <s v="core"/>
    <x v="7"/>
    <x v="0"/>
    <s v="20,001-100,000"/>
    <s v="urban"/>
    <n v="82"/>
    <n v="117.2824"/>
    <n v="7975203"/>
    <n v="7975203"/>
    <n v="797520.3"/>
    <n v="1999"/>
    <n v="1999"/>
    <s v="1981-2003"/>
    <s v="F"/>
    <s v="."/>
    <s v="Other"/>
    <s v="Aircraft Production/Sales"/>
    <s v="Other"/>
    <s v="Other"/>
    <s v="Other"/>
    <b v="0"/>
    <s v="Other"/>
    <n v="60"/>
    <s v="Warehouse - High Bay"/>
    <n v="30"/>
    <s v="Sales"/>
    <n v="10"/>
    <n v="0"/>
    <n v="0"/>
    <n v="0"/>
    <n v="68000"/>
    <n v="68000"/>
    <n v="0"/>
    <x v="2"/>
    <n v="100"/>
    <n v="0"/>
    <n v="100"/>
    <n v="10"/>
    <n v="100"/>
    <n v="0"/>
    <n v="0"/>
    <n v="2"/>
    <n v="0"/>
    <n v="35"/>
    <s v="S"/>
    <n v="0"/>
    <n v="4847"/>
    <n v="261"/>
    <s v="&lt; 6000 HDD"/>
    <n v="0"/>
    <n v="100"/>
    <n v="1"/>
    <s v="No"/>
    <n v="68"/>
    <n v="68"/>
    <n v="68"/>
    <n v="68"/>
    <n v="0"/>
    <n v="0"/>
    <n v="0"/>
    <s v="60-79 Hrs/Wk"/>
    <n v="52"/>
    <b v="1"/>
    <b v="1"/>
    <b v="0"/>
    <b v="0"/>
    <b v="0"/>
    <b v="0"/>
    <b v="0"/>
    <b v="0"/>
    <b v="0"/>
    <s v="NA"/>
    <s v="NA"/>
    <s v="NA"/>
    <s v="NA"/>
    <s v="Yes"/>
    <n v="3"/>
    <n v="70"/>
    <s v="No"/>
    <s v="Yes"/>
    <n v="3"/>
    <n v="70"/>
    <s v="No"/>
    <s v="Yes"/>
    <n v="3"/>
    <n v="70"/>
    <s v="No"/>
    <s v="No"/>
    <s v="NA"/>
    <s v="NA"/>
    <s v="No"/>
    <s v="No"/>
    <s v="NA"/>
    <s v="NA"/>
    <s v="No"/>
    <s v="No"/>
    <s v="NA"/>
    <s v="NA"/>
    <s v="No"/>
    <s v="No"/>
    <s v="NA"/>
    <s v="NA"/>
    <s v="No"/>
    <s v="No"/>
    <s v="NA"/>
    <s v="NA"/>
    <s v="No"/>
    <n v="1200"/>
    <n v="600"/>
    <n v="35"/>
    <n v="63000"/>
    <n v="5"/>
    <n v="0"/>
    <n v="0"/>
    <n v="0"/>
    <n v="0"/>
    <n v="100"/>
    <n v="0"/>
    <n v="0"/>
    <n v="0"/>
    <n v="100"/>
    <n v="0"/>
    <n v="0"/>
    <n v="0"/>
    <n v="0"/>
    <n v="3150"/>
    <n v="0"/>
    <n v="100"/>
    <n v="0"/>
    <s v="P"/>
    <n v="0"/>
    <s v="Age of Building"/>
    <n v="100"/>
    <n v="0"/>
    <n v="0"/>
    <n v="0"/>
    <n v="100"/>
    <n v="0"/>
    <n v="0"/>
    <n v="0"/>
    <n v="0"/>
    <n v="51137.66"/>
    <n v="0"/>
    <n v="100"/>
    <n v="0"/>
    <n v="0"/>
    <b v="0"/>
    <n v="0"/>
    <n v="100"/>
    <n v="0"/>
    <n v="0"/>
    <n v="0"/>
    <n v="0.50047799999999998"/>
    <n v="0.50047799999999998"/>
    <s v="NA"/>
    <n v="0"/>
    <n v="0.14852899999999999"/>
    <n v="34032.5"/>
    <s v="NA"/>
    <n v="0"/>
    <n v="10100"/>
    <n v="18.879380000000001"/>
    <n v="18.879380000000001"/>
    <s v="Y"/>
    <n v="100"/>
    <n v="35.517519999999998"/>
    <n v="20.618559999999999"/>
    <n v="35.517519999999998"/>
    <n v="64.482479999999995"/>
    <n v="79.381439999999998"/>
    <n v="64.482479999999995"/>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35.517519999999998"/>
    <n v="20.618559999999999"/>
    <n v="35.517519999999998"/>
    <n v="64.482479999999995"/>
    <n v="79.381439999999998"/>
    <n v="64.482479999999995"/>
    <n v="0"/>
    <n v="0"/>
    <n v="0"/>
    <n v="0"/>
    <n v="0"/>
    <n v="0"/>
    <n v="0"/>
    <n v="0"/>
    <n v="0"/>
    <n v="100"/>
    <n v="100"/>
    <n v="100"/>
    <n v="0"/>
    <n v="0"/>
    <n v="0"/>
    <n v="0"/>
    <n v="0"/>
    <n v="0"/>
    <n v="0"/>
    <n v="0"/>
    <n v="0"/>
    <n v="0"/>
    <n v="0"/>
    <n v="0"/>
    <b v="0"/>
    <n v="0"/>
    <b v="0"/>
    <n v="0"/>
    <b v="0"/>
    <n v="0"/>
    <b v="1"/>
    <n v="35.517519999999998"/>
    <b v="1"/>
    <n v="64.482479999999995"/>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A"/>
    <s v="NA"/>
    <s v="NA"/>
    <n v="0"/>
    <n v="80"/>
    <s v="Furnace"/>
    <s v="Natural Gas"/>
    <s v="None"/>
    <s v="10-19 Years"/>
    <s v="Unknown"/>
    <s v="None"/>
    <s v="None"/>
    <s v="10-19 Years"/>
    <s v="NA"/>
    <s v="NA"/>
    <s v="NA"/>
    <s v="NA"/>
    <s v="NA"/>
    <s v="NA"/>
    <s v="NA"/>
    <s v="NA"/>
    <s v="DX - Air"/>
    <s v="10-19 Years"/>
    <s v="None"/>
    <s v="NA"/>
    <s v="NA"/>
    <s v="NA"/>
    <s v="NA"/>
    <s v="NA"/>
    <s v="NA"/>
    <s v="NA"/>
    <s v="NA"/>
    <b v="0"/>
    <b v="0"/>
    <b v="0"/>
    <b v="0"/>
    <b v="1"/>
    <b v="1"/>
    <b v="0"/>
    <b v="1"/>
    <b v="1"/>
    <b v="1"/>
    <b v="1"/>
    <n v="105.708"/>
    <n v="14"/>
    <n v="14"/>
    <n v="100"/>
    <n v="0"/>
    <n v="0"/>
    <n v="0"/>
    <n v="0"/>
    <n v="29.04984"/>
    <n v="70.950159999999997"/>
    <n v="0"/>
    <s v="NA"/>
    <s v="NA"/>
    <s v="NA"/>
    <s v="NA"/>
    <s v="NA"/>
    <s v="NA"/>
    <s v="NA"/>
    <s v="NA"/>
    <s v="NA"/>
    <s v="NA"/>
    <s v="NA"/>
    <s v="NA"/>
    <s v="NA"/>
    <s v="NA"/>
    <s v="NA"/>
    <s v="NA"/>
    <s v="NA"/>
    <s v="NA"/>
    <s v="NA"/>
    <s v="NA"/>
    <n v="1"/>
    <n v="2"/>
    <n v="0"/>
    <n v="0"/>
    <n v="0"/>
    <n v="0"/>
    <n v="0"/>
    <b v="0"/>
    <b v="0"/>
    <b v="0"/>
    <b v="0"/>
    <b v="0"/>
    <b v="0"/>
    <n v="0"/>
    <s v="NA"/>
    <s v="NA"/>
    <s v="NA"/>
    <s v="NA"/>
    <s v="NA"/>
    <s v="NA"/>
    <s v="NA"/>
    <s v="NA"/>
    <s v="NA"/>
    <s v="NA"/>
    <s v="NA"/>
    <s v="NA"/>
    <s v="NA"/>
    <s v="NA"/>
    <s v="NA"/>
    <n v="0"/>
    <n v="0"/>
    <n v="0"/>
    <x v="1"/>
    <s v="NA"/>
    <s v="NA"/>
    <n v="0"/>
    <n v="0"/>
    <n v="0"/>
    <s v="NA"/>
    <s v="NA"/>
    <s v="NA"/>
    <s v="NA"/>
    <s v="NA"/>
    <s v="NA"/>
    <n v="0"/>
    <n v="35"/>
    <n v="10"/>
    <n v="10"/>
    <n v="12"/>
    <n v="0"/>
    <n v="0"/>
    <n v="2"/>
    <n v="0"/>
    <n v="17"/>
    <n v="5.9284850000000002"/>
    <n v="6.2833249999999996"/>
    <s v="actual"/>
    <n v="403137"/>
    <n v="427266.1"/>
    <n v="29937.5"/>
    <n v="28916.66"/>
    <n v="33574.660000000003"/>
    <n v="32886.480000000003"/>
    <n v="33674.53"/>
    <n v="32544.82"/>
    <n v="35171.410000000003"/>
    <n v="36793.67"/>
    <n v="35512.75"/>
    <n v="36607.14"/>
    <n v="34184.92"/>
    <n v="33332.43"/>
    <n v="36288.35"/>
    <n v="32776.58"/>
    <n v="36288.35"/>
    <n v="35117.760000000002"/>
    <n v="36288.35"/>
    <n v="35117.760000000002"/>
    <n v="36288.35"/>
    <n v="36288.35"/>
    <n v="35117.760000000002"/>
    <n v="36288.35"/>
    <n v="35117.760000000002"/>
    <n v="36288.35"/>
    <n v="9.0038999999999994E-2"/>
    <n v="0.13280500000000001"/>
    <s v="actual"/>
    <n v="6122.6570000000002"/>
    <n v="9030.732"/>
    <n v="1627.357"/>
    <n v="955.60339999999997"/>
    <n v="531.20690000000002"/>
    <n v="260.20690000000002"/>
    <n v="83.857759999999999"/>
    <n v="23.866379999999999"/>
    <n v="11.640969999999999"/>
    <n v="10.738340000000001"/>
    <n v="52.482759999999999"/>
    <n v="210.64660000000001"/>
    <n v="678.38329999999996"/>
    <n v="1676.6669999999999"/>
    <n v="1447.675"/>
    <n v="1160.748"/>
    <n v="1076.9059999999999"/>
    <n v="834.69529999999997"/>
    <n v="545.90560000000005"/>
    <n v="262.7054"/>
    <n v="87.568479999999994"/>
    <n v="89.431640000000002"/>
    <n v="245.93700000000001"/>
    <n v="696.82150000000001"/>
    <n v="1119.759"/>
    <n v="1462.58"/>
  </r>
  <r>
    <x v="671"/>
    <x v="0"/>
    <s v="core"/>
    <x v="7"/>
    <x v="0"/>
    <s v="20,001-100,000"/>
    <s v="urban"/>
    <n v="82"/>
    <n v="117.2824"/>
    <n v="2932060"/>
    <n v="2932060"/>
    <n v="2932060"/>
    <n v="1979"/>
    <n v="1979"/>
    <s v="Pre-1980"/>
    <s v="F"/>
    <s v="Government Motor Pool"/>
    <s v="Other"/>
    <s v="state gov motor pool"/>
    <s v="Other"/>
    <s v="Other"/>
    <s v="Other"/>
    <b v="0"/>
    <s v="Warehouse - High Bay"/>
    <n v="51"/>
    <s v="Office"/>
    <n v="15"/>
    <s v="NA"/>
    <n v="0"/>
    <n v="34"/>
    <n v="0"/>
    <n v="0"/>
    <n v="25000"/>
    <n v="25000"/>
    <n v="0"/>
    <x v="1"/>
    <n v="100"/>
    <n v="0"/>
    <n v="100"/>
    <n v="100"/>
    <n v="100"/>
    <n v="0"/>
    <n v="0"/>
    <n v="2"/>
    <n v="0"/>
    <n v="500"/>
    <s v="S"/>
    <n v="0"/>
    <n v="4777"/>
    <n v="262"/>
    <s v="&lt; 6000 HDD"/>
    <n v="100"/>
    <n v="0"/>
    <n v="0"/>
    <s v="Yes"/>
    <n v="57.5"/>
    <n v="57.5"/>
    <n v="57.5"/>
    <n v="57.5"/>
    <n v="0"/>
    <n v="0"/>
    <n v="0"/>
    <s v="50-59 Hrs/Wk"/>
    <n v="52"/>
    <b v="1"/>
    <b v="1"/>
    <b v="1"/>
    <b v="0"/>
    <b v="0"/>
    <b v="0"/>
    <b v="0"/>
    <b v="0"/>
    <b v="0"/>
    <b v="1"/>
    <b v="0"/>
    <b v="0"/>
    <n v="80"/>
    <s v="Yes"/>
    <n v="13"/>
    <n v="50"/>
    <s v="Yes"/>
    <s v="Yes"/>
    <n v="13"/>
    <n v="50"/>
    <s v="Yes"/>
    <s v="Yes"/>
    <n v="13"/>
    <n v="50"/>
    <s v="Yes"/>
    <s v="Yes"/>
    <n v="13"/>
    <n v="25"/>
    <s v="Yes"/>
    <s v="Yes"/>
    <n v="13"/>
    <n v="25"/>
    <s v="Yes"/>
    <s v="No"/>
    <s v="NA"/>
    <s v="NA"/>
    <s v="No"/>
    <s v="Yes"/>
    <n v="13"/>
    <s v="NA"/>
    <s v="Yes"/>
    <s v="Yes"/>
    <n v="2"/>
    <n v="100"/>
    <s v="No"/>
    <n v="712"/>
    <n v="150"/>
    <n v="10"/>
    <n v="8620"/>
    <n v="45"/>
    <n v="0"/>
    <n v="0"/>
    <n v="85"/>
    <n v="0"/>
    <n v="15"/>
    <n v="0"/>
    <n v="0"/>
    <n v="0"/>
    <n v="15"/>
    <n v="85"/>
    <n v="0"/>
    <n v="0"/>
    <n v="0"/>
    <n v="3879"/>
    <n v="22.22222"/>
    <n v="77.777780000000007"/>
    <n v="0"/>
    <s v="P"/>
    <n v="6.8888889999999998"/>
    <s v="10-20 years"/>
    <n v="100"/>
    <n v="0"/>
    <n v="0"/>
    <n v="0"/>
    <n v="100"/>
    <n v="0"/>
    <n v="0"/>
    <n v="0"/>
    <n v="0"/>
    <n v="20000"/>
    <n v="100"/>
    <n v="0"/>
    <n v="0"/>
    <n v="0"/>
    <b v="1"/>
    <n v="50"/>
    <n v="100"/>
    <n v="0"/>
    <n v="0"/>
    <n v="0"/>
    <n v="1.137473"/>
    <n v="1.137473"/>
    <s v="NA"/>
    <n v="0"/>
    <n v="1.2696799999999999"/>
    <n v="28436.83"/>
    <s v="NA"/>
    <n v="0"/>
    <n v="31742"/>
    <n v="14.286479999999999"/>
    <n v="15.653029999999999"/>
    <s v="Y"/>
    <n v="40"/>
    <n v="0"/>
    <n v="0"/>
    <n v="0"/>
    <n v="23.098669999999998"/>
    <n v="46.132249999999999"/>
    <n v="25.253419999999998"/>
    <n v="9.8773759999999999"/>
    <n v="12.53654"/>
    <n v="10.798780000000001"/>
    <n v="9.9149189999999994"/>
    <n v="26.087"/>
    <n v="6.0300669999999998"/>
    <n v="0"/>
    <n v="0"/>
    <n v="0"/>
    <n v="52.87567"/>
    <n v="12.894640000000001"/>
    <n v="53.170789999999997"/>
    <n v="4.2333600000000002"/>
    <n v="2.3495740000000001"/>
    <n v="4.7469409999999996"/>
    <n v="0"/>
    <n v="0"/>
    <n v="0"/>
    <n v="0"/>
    <n v="0"/>
    <n v="0"/>
    <n v="0"/>
    <n v="0"/>
    <n v="0"/>
    <n v="100"/>
    <n v="100"/>
    <n v="100"/>
    <n v="0"/>
    <n v="0"/>
    <n v="0"/>
    <n v="100"/>
    <n v="100"/>
    <n v="100"/>
    <s v="NA"/>
    <s v="NA"/>
    <s v="NA"/>
    <s v="NA"/>
    <s v="NA"/>
    <s v="NA"/>
    <s v="NA"/>
    <s v="NA"/>
    <s v="NA"/>
    <s v="NA"/>
    <s v="NA"/>
    <s v="NA"/>
    <s v="NA"/>
    <s v="NA"/>
    <s v="NA"/>
    <s v="NA"/>
    <s v="NA"/>
    <s v="NA"/>
    <n v="0"/>
    <n v="0"/>
    <n v="0"/>
    <n v="100"/>
    <n v="100"/>
    <n v="100"/>
    <n v="25.180409999999998"/>
    <n v="44.461790000000001"/>
    <n v="25.180409999999998"/>
    <n v="51.067300000000003"/>
    <n v="41.86253"/>
    <n v="51.067300000000003"/>
    <n v="22.014430000000001"/>
    <n v="12.82315"/>
    <n v="22.014430000000001"/>
    <n v="1.737865"/>
    <n v="0.85253500000000004"/>
    <n v="1.737865"/>
    <n v="0"/>
    <n v="0"/>
    <n v="0"/>
    <n v="100"/>
    <n v="100"/>
    <n v="100"/>
    <n v="0"/>
    <n v="0"/>
    <n v="0"/>
    <n v="0"/>
    <n v="0"/>
    <n v="0"/>
    <n v="57.073819999999998"/>
    <n v="14.45762"/>
    <n v="57.878250000000001"/>
    <n v="32.976050000000001"/>
    <n v="58.668779999999998"/>
    <n v="36.052199999999999"/>
    <n v="5.3598920000000003"/>
    <n v="13.83935"/>
    <n v="3.2597860000000001"/>
    <n v="0"/>
    <n v="0"/>
    <n v="0"/>
    <n v="4.5902399999999997"/>
    <n v="13.03424"/>
    <n v="2.8097660000000002"/>
    <n v="0"/>
    <n v="0"/>
    <n v="0"/>
    <n v="0"/>
    <n v="0"/>
    <n v="0"/>
    <n v="7.355645"/>
    <n v="10.81081"/>
    <n v="8.1333769999999994"/>
    <n v="92.644350000000003"/>
    <n v="89.189189999999996"/>
    <n v="91.866619999999998"/>
    <n v="0"/>
    <n v="0"/>
    <n v="0"/>
    <b v="0"/>
    <n v="0"/>
    <b v="0"/>
    <n v="0"/>
    <b v="0"/>
    <n v="0"/>
    <b v="1"/>
    <n v="4.0307789999999999"/>
    <b v="1"/>
    <n v="95.969220000000007"/>
    <b v="0"/>
    <n v="0"/>
    <b v="0"/>
    <n v="0"/>
    <b v="0"/>
    <n v="0"/>
    <n v="7.8633990000000002"/>
    <n v="19.23077"/>
    <n v="7.9094249999999997"/>
    <n v="59.807200000000002"/>
    <n v="44.23077"/>
    <n v="60.157269999999997"/>
    <n v="0"/>
    <n v="0"/>
    <n v="0"/>
    <n v="32.329410000000003"/>
    <n v="36.538460000000001"/>
    <n v="31.933309999999999"/>
    <n v="0"/>
    <n v="0"/>
    <n v="0"/>
    <n v="0"/>
    <n v="0"/>
    <n v="0"/>
    <n v="0"/>
    <n v="0"/>
    <n v="0"/>
    <n v="0"/>
    <n v="0"/>
    <n v="0"/>
    <n v="0"/>
    <n v="0"/>
    <n v="0"/>
    <n v="0"/>
    <n v="0"/>
    <n v="0"/>
    <n v="99.243899999999996"/>
    <n v="96.153850000000006"/>
    <n v="99.824809999999999"/>
    <n v="0.75609599999999999"/>
    <n v="3.8461539999999999"/>
    <n v="0.17519199999999999"/>
    <n v="0"/>
    <n v="0"/>
    <n v="0"/>
    <b v="1"/>
    <n v="61.640729999999998"/>
    <b v="1"/>
    <n v="27.962949999999999"/>
    <b v="0"/>
    <n v="0"/>
    <b v="1"/>
    <n v="10.396319999999999"/>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34"/>
    <n v="66"/>
    <s v="Heat Pump"/>
    <s v="Electricity"/>
    <s v="None"/>
    <s v="NA"/>
    <s v="Furnace"/>
    <s v="Natural Gas"/>
    <s v="None"/>
    <s v="10-19 Years"/>
    <s v="NA"/>
    <s v="NA"/>
    <s v="NA"/>
    <s v="NA"/>
    <s v="NA"/>
    <s v="NA"/>
    <s v="NA"/>
    <s v="NA"/>
    <s v="DX - Air"/>
    <s v="NA"/>
    <s v="DX - Air"/>
    <s v="NA"/>
    <s v="NA"/>
    <s v="NA"/>
    <s v="NA"/>
    <s v="NA"/>
    <s v="NA"/>
    <s v="NA"/>
    <s v="NA"/>
    <b v="0"/>
    <b v="0"/>
    <b v="1"/>
    <b v="0"/>
    <b v="0"/>
    <b v="0"/>
    <b v="0"/>
    <b v="1"/>
    <b v="0"/>
    <b v="1"/>
    <b v="1"/>
    <n v="197"/>
    <s v="NA"/>
    <s v="NA"/>
    <n v="100"/>
    <n v="0"/>
    <n v="0"/>
    <n v="0"/>
    <n v="0"/>
    <n v="0"/>
    <n v="100"/>
    <n v="0"/>
    <s v="NA"/>
    <s v="NA"/>
    <s v="NA"/>
    <s v="NA"/>
    <s v="NA"/>
    <s v="NA"/>
    <s v="NA"/>
    <s v="NA"/>
    <s v="NA"/>
    <s v="NA"/>
    <s v="NA"/>
    <s v="NA"/>
    <s v="NA"/>
    <s v="NA"/>
    <s v="NA"/>
    <s v="NA"/>
    <s v="NA"/>
    <s v="NA"/>
    <s v="NA"/>
    <s v="NA"/>
    <n v="0"/>
    <n v="1"/>
    <n v="1"/>
    <n v="1"/>
    <n v="0"/>
    <n v="0"/>
    <n v="0"/>
    <b v="0"/>
    <b v="0"/>
    <b v="0"/>
    <b v="0"/>
    <b v="1"/>
    <b v="0"/>
    <n v="330"/>
    <s v="N"/>
    <s v="N"/>
    <s v="N"/>
    <s v="N"/>
    <s v="N"/>
    <s v="E"/>
    <s v="E"/>
    <s v="NA"/>
    <s v="NA"/>
    <s v="NA"/>
    <s v="NA"/>
    <s v="NA"/>
    <s v="NA"/>
    <s v="NA"/>
    <s v="NA"/>
    <n v="0"/>
    <n v="0"/>
    <n v="0"/>
    <x v="1"/>
    <s v="NA"/>
    <s v="NA"/>
    <n v="0"/>
    <n v="0"/>
    <n v="0"/>
    <s v="NA"/>
    <s v="NA"/>
    <s v="NA"/>
    <s v="NA"/>
    <s v="NA"/>
    <s v="NA"/>
    <n v="0"/>
    <n v="27"/>
    <n v="0"/>
    <n v="18"/>
    <n v="3"/>
    <n v="3"/>
    <n v="2"/>
    <n v="1"/>
    <n v="0"/>
    <n v="3"/>
    <n v="11.64978"/>
    <n v="2.887893"/>
    <s v="model"/>
    <n v="291244.59999999998"/>
    <n v="72197.31"/>
    <s v="NA"/>
    <s v="NA"/>
    <s v="NA"/>
    <s v="NA"/>
    <s v="NA"/>
    <s v="NA"/>
    <s v="NA"/>
    <s v="NA"/>
    <s v="NA"/>
    <s v="NA"/>
    <s v="NA"/>
    <s v="NA"/>
    <s v="NA"/>
    <s v="NA"/>
    <s v="NA"/>
    <s v="NA"/>
    <s v="NA"/>
    <s v="NA"/>
    <s v="NA"/>
    <s v="NA"/>
    <s v="NA"/>
    <s v="NA"/>
    <s v="NA"/>
    <s v="NA"/>
    <n v="1.6781010000000001"/>
    <n v="1.708391"/>
    <s v="actual"/>
    <n v="41952.53"/>
    <n v="42709.78"/>
    <n v="4592.3419999999996"/>
    <n v="3553.259"/>
    <n v="3761.3820000000001"/>
    <n v="3747.61"/>
    <n v="3405.3969999999999"/>
    <n v="2476.5520000000001"/>
    <n v="2565.788"/>
    <n v="2768.3789999999999"/>
    <n v="3115.4520000000002"/>
    <n v="3291.5050000000001"/>
    <n v="4288.6270000000004"/>
    <n v="4386.2370000000001"/>
    <n v="4491.4480000000003"/>
    <n v="3857.067"/>
    <n v="3995.114"/>
    <n v="3619.748"/>
    <n v="3351.0340000000001"/>
    <n v="2936.4229999999998"/>
    <n v="2796.9859999999999"/>
    <n v="2790.0610000000001"/>
    <n v="2878.7089999999998"/>
    <n v="3508.0140000000001"/>
    <n v="3977.57"/>
    <n v="4507.6080000000002"/>
  </r>
  <r>
    <x v="672"/>
    <x v="2"/>
    <s v="core"/>
    <x v="5"/>
    <x v="1"/>
    <s v="All Sizes"/>
    <s v="urban"/>
    <n v="34"/>
    <n v="160.36789999999999"/>
    <n v="169348.5"/>
    <n v="160881.1"/>
    <n v="169348.5"/>
    <n v="2007"/>
    <n v="2007"/>
    <s v="2004-2013"/>
    <s v="F"/>
    <m/>
    <s v="Ice Cream Or Frozen Yogurt Shop"/>
    <m/>
    <s v="Dry Goods Retail"/>
    <s v="Food Service"/>
    <s v="Restaurant"/>
    <b v="0"/>
    <s v="Dining"/>
    <n v="68"/>
    <s v="Kitchen"/>
    <n v="27"/>
    <s v="Other"/>
    <n v="5"/>
    <n v="0"/>
    <n v="0"/>
    <n v="0"/>
    <n v="1056"/>
    <n v="1056"/>
    <n v="0"/>
    <x v="4"/>
    <n v="95"/>
    <n v="0"/>
    <n v="0"/>
    <n v="100"/>
    <n v="100"/>
    <n v="5"/>
    <n v="0"/>
    <n v="1"/>
    <n v="0"/>
    <n v="0"/>
    <s v="S"/>
    <n v="0"/>
    <n v="5393"/>
    <n v="101"/>
    <s v="&lt; 6000 HDD"/>
    <n v="0"/>
    <n v="100"/>
    <n v="1"/>
    <s v="No"/>
    <n v="70.150000000000006"/>
    <n v="68.400000000000006"/>
    <n v="168"/>
    <n v="74.900000000000006"/>
    <n v="1"/>
    <n v="1"/>
    <n v="0.05"/>
    <s v="60-79 Hrs/Wk"/>
    <n v="52"/>
    <b v="1"/>
    <b v="0"/>
    <b v="0"/>
    <b v="0"/>
    <b v="0"/>
    <b v="0"/>
    <b v="0"/>
    <b v="0"/>
    <b v="0"/>
    <s v="NA"/>
    <s v="NA"/>
    <s v="NA"/>
    <s v="NA"/>
    <s v="No"/>
    <s v="NA"/>
    <s v="NA"/>
    <s v="Yes"/>
    <s v="No"/>
    <s v="NA"/>
    <s v="NA"/>
    <s v="Yes"/>
    <s v="No"/>
    <s v="NA"/>
    <s v="NA"/>
    <s v="No"/>
    <s v="Yes"/>
    <n v="1"/>
    <n v="50"/>
    <s v="No"/>
    <s v="Yes"/>
    <n v="1"/>
    <n v="50"/>
    <s v="No"/>
    <s v="No"/>
    <s v="NA"/>
    <s v="NA"/>
    <s v="No"/>
    <s v="No"/>
    <s v="NA"/>
    <s v="NA"/>
    <s v="No"/>
    <s v="No"/>
    <s v="NA"/>
    <s v="NA"/>
    <s v="No"/>
    <n v="140"/>
    <n v="0"/>
    <n v="11"/>
    <n v="1540"/>
    <n v="70"/>
    <n v="0"/>
    <n v="0"/>
    <n v="0"/>
    <n v="100"/>
    <n v="0"/>
    <n v="0"/>
    <n v="0"/>
    <n v="0"/>
    <n v="0"/>
    <n v="0"/>
    <n v="0"/>
    <n v="0"/>
    <n v="100"/>
    <n v="1078"/>
    <n v="0"/>
    <n v="100"/>
    <n v="0"/>
    <s v="P"/>
    <n v="0"/>
    <s v="Age of Building"/>
    <n v="100"/>
    <n v="0"/>
    <n v="0"/>
    <n v="0"/>
    <n v="0"/>
    <n v="100"/>
    <n v="0"/>
    <n v="0"/>
    <n v="0"/>
    <n v="1000"/>
    <n v="100"/>
    <n v="0"/>
    <n v="0"/>
    <n v="0"/>
    <b v="0"/>
    <n v="0"/>
    <n v="100"/>
    <n v="0"/>
    <n v="0"/>
    <n v="0"/>
    <n v="1.467632"/>
    <n v="1.467632"/>
    <s v="NA"/>
    <n v="0.22443199999999999"/>
    <n v="0.74526499999999996"/>
    <n v="1549.819"/>
    <s v="NA"/>
    <n v="237"/>
    <n v="787"/>
    <n v="7.5394569999999996"/>
    <n v="9.1195559999999993"/>
    <s v="Y"/>
    <s v="NA"/>
    <n v="0"/>
    <n v="0"/>
    <n v="0"/>
    <n v="21.45232"/>
    <n v="23.920490000000001"/>
    <n v="37.786499999999997"/>
    <n v="18.722020000000001"/>
    <n v="2.3920490000000001"/>
    <n v="32.977310000000003"/>
    <n v="7.6977390000000003"/>
    <n v="18.883469999999999"/>
    <n v="7.5426760000000002"/>
    <n v="0"/>
    <n v="0"/>
    <n v="0"/>
    <n v="0"/>
    <n v="0"/>
    <n v="0"/>
    <n v="0"/>
    <n v="0"/>
    <n v="0"/>
    <n v="52.127920000000003"/>
    <n v="54.803989999999999"/>
    <n v="21.69351"/>
    <n v="0"/>
    <n v="0"/>
    <n v="0"/>
    <n v="0"/>
    <n v="0"/>
    <n v="0"/>
    <n v="100"/>
    <n v="100"/>
    <n v="100"/>
    <n v="100"/>
    <n v="100"/>
    <n v="100"/>
    <n v="0"/>
    <n v="0"/>
    <n v="0"/>
    <n v="0"/>
    <n v="0"/>
    <n v="0"/>
    <n v="0"/>
    <n v="0"/>
    <n v="0"/>
    <n v="0"/>
    <n v="0"/>
    <n v="0"/>
    <n v="100"/>
    <n v="100"/>
    <n v="100"/>
    <n v="0"/>
    <n v="0"/>
    <n v="0"/>
    <n v="0"/>
    <n v="0"/>
    <n v="0"/>
    <s v="NA"/>
    <s v="NA"/>
    <s v="NA"/>
    <s v="NA"/>
    <s v="NA"/>
    <s v="NA"/>
    <n v="0"/>
    <n v="0"/>
    <n v="0"/>
    <n v="100"/>
    <n v="100"/>
    <n v="100"/>
    <n v="0"/>
    <n v="0"/>
    <n v="0"/>
    <n v="0"/>
    <n v="0"/>
    <n v="0"/>
    <s v="NA"/>
    <s v="NA"/>
    <s v="NA"/>
    <s v="NA"/>
    <s v="NA"/>
    <s v="NA"/>
    <s v="NA"/>
    <s v="NA"/>
    <s v="NA"/>
    <s v="NA"/>
    <s v="NA"/>
    <s v="NA"/>
    <n v="0"/>
    <n v="0"/>
    <n v="0"/>
    <n v="21.45232"/>
    <n v="23.920490000000001"/>
    <n v="37.786499999999997"/>
    <n v="0"/>
    <n v="0"/>
    <n v="0"/>
    <n v="70.849940000000004"/>
    <n v="57.196040000000004"/>
    <n v="54.670819999999999"/>
    <n v="7.6977390000000003"/>
    <n v="18.883469999999999"/>
    <n v="7.5426760000000002"/>
    <s v="NA"/>
    <s v="NA"/>
    <s v="NA"/>
    <s v="NA"/>
    <s v="NA"/>
    <s v="NA"/>
    <s v="NA"/>
    <s v="NA"/>
    <s v="NA"/>
    <s v="NA"/>
    <s v="NA"/>
    <s v="NA"/>
    <s v="NA"/>
    <s v="NA"/>
    <s v="NA"/>
    <b v="0"/>
    <n v="0"/>
    <b v="0"/>
    <n v="0"/>
    <b v="0"/>
    <n v="0"/>
    <b v="0"/>
    <n v="0"/>
    <b v="1"/>
    <n v="99.087450000000004"/>
    <b v="0"/>
    <n v="0"/>
    <b v="1"/>
    <n v="0.91254900000000005"/>
    <b v="0"/>
    <n v="0"/>
    <n v="0"/>
    <n v="0"/>
    <n v="0"/>
    <n v="0"/>
    <n v="0"/>
    <n v="0"/>
    <n v="0"/>
    <n v="0"/>
    <n v="0"/>
    <n v="100"/>
    <n v="100"/>
    <n v="100"/>
    <n v="0"/>
    <n v="0"/>
    <n v="0"/>
    <n v="0"/>
    <n v="0"/>
    <n v="0"/>
    <n v="0"/>
    <n v="0"/>
    <n v="0"/>
    <n v="3.4307500000000002"/>
    <n v="20"/>
    <n v="2.1034549999999999"/>
    <n v="0"/>
    <n v="0"/>
    <n v="0"/>
    <n v="96.569249999999997"/>
    <n v="80"/>
    <n v="97.896540000000002"/>
    <n v="0"/>
    <n v="0"/>
    <n v="0"/>
    <n v="0"/>
    <n v="0"/>
    <n v="0"/>
    <n v="0"/>
    <n v="0"/>
    <n v="0"/>
    <b v="0"/>
    <n v="0"/>
    <b v="0"/>
    <n v="0"/>
    <b v="0"/>
    <n v="0"/>
    <b v="0"/>
    <n v="0"/>
    <b v="1"/>
    <n v="3.4307500000000002"/>
    <b v="1"/>
    <n v="96.569249999999997"/>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95"/>
    <n v="0"/>
    <s v="Electric Resistance"/>
    <s v="Electricity"/>
    <s v="None"/>
    <s v="5-9 Years"/>
    <s v="None"/>
    <s v="NA"/>
    <s v="NA"/>
    <s v="NA"/>
    <s v="NA"/>
    <s v="NA"/>
    <s v="NA"/>
    <s v="NA"/>
    <s v="NA"/>
    <s v="NA"/>
    <s v="NA"/>
    <s v="NA"/>
    <s v="DX - Air"/>
    <s v="0-4 Years"/>
    <s v="None"/>
    <s v="NA"/>
    <s v="NA"/>
    <s v="NA"/>
    <s v="NA"/>
    <s v="NA"/>
    <s v="NA"/>
    <s v="NA"/>
    <s v="NA"/>
    <b v="0"/>
    <b v="0"/>
    <b v="0"/>
    <b v="0"/>
    <b v="0"/>
    <b v="1"/>
    <b v="0"/>
    <b v="0"/>
    <b v="0"/>
    <b v="0"/>
    <b v="0"/>
    <n v="0"/>
    <n v="0"/>
    <n v="0"/>
    <n v="0"/>
    <n v="0"/>
    <n v="0"/>
    <n v="0"/>
    <n v="0"/>
    <n v="0"/>
    <n v="0"/>
    <n v="0"/>
    <s v="NA"/>
    <s v="NA"/>
    <s v="NA"/>
    <s v="NA"/>
    <s v="NA"/>
    <s v="NA"/>
    <s v="NA"/>
    <s v="NA"/>
    <s v="NA"/>
    <b v="1"/>
    <n v="12"/>
    <n v="100"/>
    <s v="T8"/>
    <b v="1"/>
    <n v="56"/>
    <s v="CFL"/>
    <b v="1"/>
    <n v="36"/>
    <n v="0"/>
    <s v="T8"/>
    <n v="0"/>
    <n v="0"/>
    <n v="3"/>
    <n v="1"/>
    <n v="0"/>
    <n v="0"/>
    <n v="0"/>
    <b v="0"/>
    <b v="0"/>
    <b v="0"/>
    <b v="0"/>
    <b v="1"/>
    <b v="0"/>
    <n v="283"/>
    <s v="N"/>
    <s v="N"/>
    <s v="N"/>
    <s v="N"/>
    <s v="N"/>
    <s v="N"/>
    <s v="N"/>
    <s v="NA"/>
    <s v="NA"/>
    <s v="NA"/>
    <s v="NA"/>
    <s v="NA"/>
    <s v="NA"/>
    <s v="NA"/>
    <s v="NA"/>
    <n v="0"/>
    <n v="0"/>
    <n v="0"/>
    <x v="1"/>
    <s v="NA"/>
    <s v="NA"/>
    <n v="0"/>
    <n v="0"/>
    <n v="0"/>
    <s v="NA"/>
    <s v="NA"/>
    <s v="NA"/>
    <s v="NA"/>
    <s v="NA"/>
    <s v="NA"/>
    <n v="0"/>
    <n v="0"/>
    <n v="0"/>
    <n v="0"/>
    <n v="0"/>
    <n v="1"/>
    <n v="0"/>
    <n v="0"/>
    <n v="0"/>
    <n v="0"/>
    <n v="43.204279999999997"/>
    <n v="72.351780000000005"/>
    <s v="model"/>
    <n v="45623.72"/>
    <n v="76403.48"/>
    <s v="NA"/>
    <s v="NA"/>
    <s v="NA"/>
    <s v="NA"/>
    <s v="NA"/>
    <s v="NA"/>
    <s v="NA"/>
    <s v="NA"/>
    <s v="NA"/>
    <s v="NA"/>
    <s v="NA"/>
    <s v="NA"/>
    <s v="NA"/>
    <s v="NA"/>
    <s v="NA"/>
    <s v="NA"/>
    <s v="NA"/>
    <s v="NA"/>
    <s v="NA"/>
    <s v="NA"/>
    <s v="NA"/>
    <s v="NA"/>
    <s v="NA"/>
    <s v="NA"/>
    <n v="0.94903599999999999"/>
    <n v="1.0696410000000001"/>
    <s v="actual"/>
    <n v="1002.182"/>
    <n v="1129.5409999999999"/>
    <n v="209.42070000000001"/>
    <n v="127.16630000000001"/>
    <n v="111.7792"/>
    <n v="86.456779999999995"/>
    <n v="37.792729999999999"/>
    <n v="14.685890000000001"/>
    <n v="13.22969"/>
    <n v="12.359690000000001"/>
    <n v="27.694130000000001"/>
    <n v="89.710250000000002"/>
    <n v="110.9606"/>
    <n v="160.9264"/>
    <n v="166.25120000000001"/>
    <n v="136.10550000000001"/>
    <n v="134.22819999999999"/>
    <n v="104.71469999999999"/>
    <n v="72.693809999999999"/>
    <n v="42.761690000000002"/>
    <n v="20.159369999999999"/>
    <n v="18.69426"/>
    <n v="42.761690000000002"/>
    <n v="92.158770000000004"/>
    <n v="132.76089999999999"/>
    <n v="166.25120000000001"/>
  </r>
  <r>
    <x v="673"/>
    <x v="2"/>
    <s v="core"/>
    <x v="4"/>
    <x v="1"/>
    <s v="20,001-100,000"/>
    <s v="urban"/>
    <n v="73"/>
    <n v="115.11109999999999"/>
    <n v="4398166"/>
    <n v="4398166"/>
    <n v="0"/>
    <n v="2011"/>
    <n v="2011"/>
    <s v="2004-2013"/>
    <s v="F"/>
    <m/>
    <s v="Auditorium"/>
    <m/>
    <s v="Other"/>
    <s v="Public Assembly"/>
    <s v="Other"/>
    <b v="0"/>
    <s v="Assembly / Recreation"/>
    <n v="88"/>
    <s v="Other"/>
    <n v="7"/>
    <s v="NA"/>
    <n v="0"/>
    <n v="5"/>
    <n v="0"/>
    <n v="0"/>
    <n v="38208"/>
    <n v="38208"/>
    <n v="0"/>
    <x v="1"/>
    <n v="100"/>
    <n v="0"/>
    <n v="100"/>
    <n v="0"/>
    <n v="0"/>
    <n v="0"/>
    <n v="0"/>
    <n v="2"/>
    <n v="0"/>
    <n v="0"/>
    <s v="M"/>
    <n v="30"/>
    <s v="NA"/>
    <s v="NA"/>
    <s v="NA"/>
    <n v="100"/>
    <n v="0"/>
    <n v="0"/>
    <s v="Yes"/>
    <n v="48"/>
    <n v="48"/>
    <n v="48"/>
    <n v="48"/>
    <n v="1"/>
    <n v="1"/>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808"/>
    <n v="0"/>
    <n v="31"/>
    <n v="50096"/>
    <n v="40"/>
    <n v="0"/>
    <n v="93"/>
    <n v="0"/>
    <n v="0"/>
    <n v="7"/>
    <n v="0"/>
    <n v="0"/>
    <n v="0"/>
    <n v="100"/>
    <n v="0"/>
    <n v="0"/>
    <n v="0"/>
    <n v="0"/>
    <n v="20038.400000000001"/>
    <n v="100"/>
    <n v="0"/>
    <n v="0"/>
    <s v="S"/>
    <n v="0"/>
    <s v="Age of Building"/>
    <n v="100"/>
    <n v="0"/>
    <n v="0"/>
    <n v="0"/>
    <n v="100"/>
    <n v="0"/>
    <n v="0"/>
    <n v="0"/>
    <n v="0"/>
    <n v="22873.08"/>
    <n v="0"/>
    <n v="100"/>
    <n v="0"/>
    <n v="0"/>
    <b v="1"/>
    <n v="720"/>
    <n v="100"/>
    <n v="0"/>
    <n v="0"/>
    <n v="0"/>
    <n v="0.80317799999999995"/>
    <n v="0.80317799999999995"/>
    <s v="NA"/>
    <n v="0"/>
    <n v="6.2185999999999998E-2"/>
    <n v="30687.83"/>
    <s v="NA"/>
    <n v="0"/>
    <n v="2376"/>
    <n v="18.209540000000001"/>
    <n v="27.983920000000001"/>
    <s v="Y"/>
    <n v="40"/>
    <n v="84.778970000000001"/>
    <n v="46.47786"/>
    <n v="85.746759999999995"/>
    <n v="11.827389999999999"/>
    <n v="37.628509999999999"/>
    <n v="11.96241"/>
    <n v="0"/>
    <n v="0"/>
    <n v="0"/>
    <n v="2.3560910000000002"/>
    <n v="11.61458"/>
    <n v="1.3256270000000001"/>
    <n v="0"/>
    <n v="0"/>
    <n v="0"/>
    <n v="1.0375449999999999"/>
    <n v="4.2790540000000004"/>
    <n v="0.96520700000000004"/>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84.778970000000001"/>
    <n v="46.47786"/>
    <n v="85.746759999999995"/>
    <n v="11.827389999999999"/>
    <n v="37.628509999999999"/>
    <n v="11.96241"/>
    <n v="2.6278290000000002"/>
    <n v="13.448460000000001"/>
    <n v="1.8599619999999999"/>
    <n v="0"/>
    <n v="0"/>
    <n v="0"/>
    <n v="0.76580700000000002"/>
    <n v="2.4451740000000002"/>
    <n v="0.43087199999999998"/>
    <n v="100"/>
    <n v="100"/>
    <n v="100"/>
    <n v="0"/>
    <n v="0"/>
    <n v="0"/>
    <n v="0"/>
    <n v="0"/>
    <n v="0"/>
    <n v="0"/>
    <n v="0"/>
    <n v="0"/>
    <n v="0"/>
    <n v="0"/>
    <n v="0"/>
    <b v="0"/>
    <n v="0"/>
    <b v="0"/>
    <n v="0"/>
    <b v="0"/>
    <n v="0"/>
    <b v="1"/>
    <n v="3.3843719999999999"/>
    <b v="1"/>
    <n v="96.615629999999996"/>
    <b v="0"/>
    <n v="0"/>
    <b v="0"/>
    <n v="0"/>
    <b v="0"/>
    <n v="0"/>
    <n v="79.124579999999995"/>
    <n v="55.55556"/>
    <n v="86.239180000000005"/>
    <n v="0"/>
    <n v="0"/>
    <n v="0"/>
    <n v="0"/>
    <n v="0"/>
    <n v="0"/>
    <n v="20.875419999999998"/>
    <n v="44.44444"/>
    <n v="13.760820000000001"/>
    <n v="0"/>
    <n v="0"/>
    <n v="0"/>
    <n v="0"/>
    <n v="0"/>
    <n v="0"/>
    <n v="0"/>
    <n v="0"/>
    <n v="0"/>
    <n v="20.875419999999998"/>
    <n v="44.44444"/>
    <n v="13.760820000000001"/>
    <n v="0"/>
    <n v="0"/>
    <n v="0"/>
    <n v="79.124579999999995"/>
    <n v="55.55556"/>
    <n v="86.239180000000005"/>
    <n v="0"/>
    <n v="0"/>
    <n v="0"/>
    <n v="0"/>
    <n v="0"/>
    <n v="0"/>
    <n v="0"/>
    <n v="0"/>
    <n v="0"/>
    <b v="1"/>
    <n v="79.124579999999995"/>
    <b v="0"/>
    <n v="0"/>
    <b v="0"/>
    <n v="0"/>
    <b v="0"/>
    <n v="0"/>
    <b v="1"/>
    <n v="20.875419999999998"/>
    <b v="0"/>
    <n v="0"/>
    <s v="NA"/>
    <s v="NA"/>
    <s v="NA"/>
    <s v="NA"/>
    <s v="NA"/>
    <s v="NA"/>
    <s v="NA"/>
    <s v="NA"/>
    <s v="NA"/>
    <s v="NA"/>
    <s v="NA"/>
    <s v="NA"/>
    <s v="NA"/>
    <s v="NA"/>
    <s v="NA"/>
    <s v="NA"/>
    <s v="NA"/>
    <s v="NA"/>
    <s v="NA"/>
    <s v="NA"/>
    <s v="NA"/>
    <s v="NA"/>
    <s v="NA"/>
    <s v="NA"/>
    <s v="NA"/>
    <s v="NA"/>
    <s v="NA"/>
    <s v="NA"/>
    <s v="NA"/>
    <s v="NA"/>
    <s v="NA"/>
    <s v="NA"/>
    <s v="NA"/>
    <s v="NA"/>
    <s v="NA"/>
    <s v="NA"/>
    <s v="NA"/>
    <s v="Unknown"/>
    <s v="none"/>
    <s v="Variable Air Volume"/>
    <s v="A"/>
    <s v="N"/>
    <n v="50"/>
    <s v="NA"/>
    <n v="0"/>
    <n v="100"/>
    <s v="Boiler"/>
    <s v="Natural Gas"/>
    <s v="Natural Gas"/>
    <s v="0-4 Years"/>
    <s v="Boiler"/>
    <s v="Natural Gas"/>
    <s v="Natural Gas"/>
    <s v="0-4 Years"/>
    <n v="1"/>
    <s v="Natural Gas"/>
    <n v="1010"/>
    <n v="3"/>
    <n v="3"/>
    <s v="SH"/>
    <s v="Y"/>
    <s v="NA"/>
    <s v="None"/>
    <s v="NA"/>
    <s v="None"/>
    <s v="NA"/>
    <s v="NA"/>
    <s v="NA"/>
    <s v="NA"/>
    <s v="NA"/>
    <s v="NA"/>
    <s v="NA"/>
    <s v="NA"/>
    <b v="1"/>
    <b v="0"/>
    <b v="0"/>
    <b v="0"/>
    <b v="0"/>
    <b v="0"/>
    <b v="0"/>
    <b v="1"/>
    <b v="1"/>
    <b v="1"/>
    <b v="1"/>
    <n v="76"/>
    <n v="3"/>
    <n v="3"/>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s v="NA"/>
    <n v="25.570239999999998"/>
    <s v="model"/>
    <s v="NA"/>
    <n v="976987.8"/>
    <s v="NA"/>
    <s v="NA"/>
    <s v="NA"/>
    <s v="NA"/>
    <s v="NA"/>
    <s v="NA"/>
    <s v="NA"/>
    <s v="NA"/>
    <s v="NA"/>
    <s v="NA"/>
    <s v="NA"/>
    <s v="NA"/>
    <s v="NA"/>
    <s v="NA"/>
    <s v="NA"/>
    <s v="NA"/>
    <s v="NA"/>
    <s v="NA"/>
    <s v="NA"/>
    <s v="NA"/>
    <s v="NA"/>
    <s v="NA"/>
    <s v="NA"/>
    <s v="NA"/>
    <s v="NA"/>
    <s v="NA"/>
    <s v="actual"/>
    <s v="NA"/>
    <s v="NA"/>
    <n v="1506.9929999999999"/>
    <n v="2287.8240000000001"/>
    <n v="1255.058"/>
    <n v="628.65309999999999"/>
    <n v="17.291620000000002"/>
    <n v="10.883929999999999"/>
    <n v="7.5719029999999998"/>
    <n v="8.2234759999999998"/>
    <n v="122.0849"/>
    <n v="593.27610000000004"/>
    <n v="1082.0940000000001"/>
    <n v="1009.699"/>
    <s v="NA"/>
    <s v="NA"/>
    <s v="NA"/>
    <s v="NA"/>
    <s v="NA"/>
    <s v="NA"/>
    <s v="NA"/>
    <s v="NA"/>
    <s v="NA"/>
    <s v="NA"/>
    <s v="NA"/>
    <s v="NA"/>
  </r>
  <r>
    <x v="674"/>
    <x v="2"/>
    <s v="core"/>
    <x v="1"/>
    <x v="1"/>
    <s v="&lt;50,001"/>
    <s v="urban"/>
    <n v="61"/>
    <n v="143.53389999999999"/>
    <n v="4306018"/>
    <n v="4306018"/>
    <n v="4306018"/>
    <n v="2007"/>
    <n v="2007"/>
    <s v="2004-2013"/>
    <s v="F"/>
    <m/>
    <s v="High School"/>
    <m/>
    <s v="School"/>
    <s v="Education"/>
    <s v="K-12"/>
    <b v="0"/>
    <s v="Classroom"/>
    <n v="37"/>
    <s v="Kitchen"/>
    <n v="12"/>
    <s v="Other"/>
    <n v="9"/>
    <n v="33"/>
    <n v="0"/>
    <n v="0"/>
    <n v="30000"/>
    <n v="30000"/>
    <n v="0"/>
    <x v="1"/>
    <n v="100"/>
    <n v="0"/>
    <n v="100"/>
    <n v="100"/>
    <n v="100"/>
    <n v="0"/>
    <n v="0"/>
    <n v="2"/>
    <n v="0"/>
    <n v="70"/>
    <s v="S"/>
    <n v="0"/>
    <s v="NA"/>
    <s v="NA"/>
    <s v="NA"/>
    <n v="100"/>
    <n v="0"/>
    <n v="0"/>
    <s v="Yes"/>
    <n v="30.672000000000001"/>
    <n v="58.655999999999999"/>
    <n v="36.4544"/>
    <n v="57.311999999999998"/>
    <n v="0"/>
    <n v="0"/>
    <n v="0"/>
    <s v="&lt; 40 Hrs/Wk"/>
    <n v="45.36"/>
    <b v="1"/>
    <b v="1"/>
    <b v="0"/>
    <b v="0"/>
    <b v="0"/>
    <b v="0"/>
    <b v="0"/>
    <b v="0"/>
    <b v="0"/>
    <s v="NA"/>
    <s v="NA"/>
    <s v="NA"/>
    <s v="NA"/>
    <s v="No"/>
    <s v="NA"/>
    <s v="NA"/>
    <s v="No"/>
    <s v="No"/>
    <s v="NA"/>
    <s v="NA"/>
    <s v="No"/>
    <s v="No"/>
    <s v="NA"/>
    <s v="NA"/>
    <s v="No"/>
    <s v="No"/>
    <s v="NA"/>
    <s v="NA"/>
    <s v="No"/>
    <s v="No"/>
    <s v="NA"/>
    <s v="NA"/>
    <s v="No"/>
    <s v="No"/>
    <s v="NA"/>
    <s v="NA"/>
    <s v="No"/>
    <s v="No"/>
    <s v="NA"/>
    <s v="NA"/>
    <s v="No"/>
    <s v="No"/>
    <s v="NA"/>
    <s v="NA"/>
    <s v="No"/>
    <n v="570"/>
    <n v="550"/>
    <n v="10"/>
    <n v="11200"/>
    <n v="7"/>
    <n v="0"/>
    <n v="18.5"/>
    <n v="81.5"/>
    <n v="0"/>
    <n v="0"/>
    <n v="0"/>
    <n v="0"/>
    <n v="0"/>
    <n v="100"/>
    <n v="0"/>
    <n v="0"/>
    <n v="0"/>
    <n v="0"/>
    <n v="784"/>
    <n v="0"/>
    <n v="100"/>
    <n v="0"/>
    <s v="P"/>
    <n v="7.1428570000000002"/>
    <s v="Age of Building"/>
    <n v="100"/>
    <n v="0"/>
    <n v="0"/>
    <n v="0"/>
    <n v="100"/>
    <n v="0"/>
    <n v="0"/>
    <n v="0"/>
    <n v="0"/>
    <n v="16124.01"/>
    <n v="0"/>
    <n v="100"/>
    <n v="0"/>
    <n v="0"/>
    <b v="0"/>
    <n v="0"/>
    <n v="100"/>
    <n v="0"/>
    <n v="0"/>
    <n v="0"/>
    <n v="0.82251700000000005"/>
    <n v="0.82251700000000005"/>
    <s v="NA"/>
    <n v="0"/>
    <n v="7.7033000000000004E-2"/>
    <n v="24675.52"/>
    <s v="NA"/>
    <n v="0"/>
    <n v="2311"/>
    <n v="9.6793089999999999"/>
    <n v="10.77753"/>
    <s v="Y"/>
    <n v="50"/>
    <n v="0"/>
    <n v="0"/>
    <n v="0"/>
    <n v="86.923410000000004"/>
    <n v="80.724450000000004"/>
    <n v="92.242099999999994"/>
    <n v="0"/>
    <n v="0"/>
    <n v="0"/>
    <n v="11.327959999999999"/>
    <n v="13.80965"/>
    <n v="6.6871939999999999"/>
    <n v="0"/>
    <n v="0"/>
    <n v="0"/>
    <n v="0"/>
    <n v="0"/>
    <n v="0"/>
    <n v="0.75480999999999998"/>
    <n v="4.3299380000000003"/>
    <n v="0.82153399999999999"/>
    <n v="0.99382499999999996"/>
    <n v="1.1359699999999999"/>
    <n v="0.249172"/>
    <n v="0"/>
    <n v="0"/>
    <n v="0"/>
    <n v="0"/>
    <n v="0"/>
    <n v="0"/>
    <n v="100"/>
    <n v="100"/>
    <n v="100"/>
    <n v="0"/>
    <n v="0"/>
    <n v="0"/>
    <n v="100"/>
    <n v="100"/>
    <n v="100"/>
    <n v="0"/>
    <n v="0"/>
    <n v="0"/>
    <n v="0"/>
    <n v="0"/>
    <n v="0"/>
    <n v="0"/>
    <n v="0"/>
    <n v="0"/>
    <n v="100"/>
    <n v="100"/>
    <n v="100"/>
    <n v="0"/>
    <n v="0"/>
    <n v="0"/>
    <n v="0"/>
    <n v="0"/>
    <n v="0"/>
    <s v="NA"/>
    <s v="NA"/>
    <s v="NA"/>
    <s v="NA"/>
    <s v="NA"/>
    <s v="NA"/>
    <n v="0.878081"/>
    <n v="1.688663"/>
    <n v="0.878081"/>
    <n v="99.121920000000003"/>
    <n v="98.311340000000001"/>
    <n v="99.121920000000003"/>
    <n v="0"/>
    <n v="0"/>
    <n v="0"/>
    <n v="0"/>
    <n v="0"/>
    <n v="0"/>
    <s v="NA"/>
    <s v="NA"/>
    <s v="NA"/>
    <s v="NA"/>
    <s v="NA"/>
    <s v="NA"/>
    <s v="NA"/>
    <s v="NA"/>
    <s v="NA"/>
    <s v="NA"/>
    <s v="NA"/>
    <s v="NA"/>
    <n v="0"/>
    <n v="0"/>
    <n v="0"/>
    <n v="86.923410000000004"/>
    <n v="80.724450000000004"/>
    <n v="92.242099999999994"/>
    <n v="4.5235240000000001"/>
    <n v="11.71631"/>
    <n v="2.9554740000000002"/>
    <n v="0"/>
    <n v="0"/>
    <n v="0"/>
    <n v="8.5530709999999992"/>
    <n v="7.5592480000000002"/>
    <n v="4.8024269999999998"/>
    <s v="NA"/>
    <s v="NA"/>
    <s v="NA"/>
    <s v="NA"/>
    <s v="NA"/>
    <s v="NA"/>
    <s v="NA"/>
    <s v="NA"/>
    <s v="NA"/>
    <s v="NA"/>
    <s v="NA"/>
    <s v="NA"/>
    <s v="NA"/>
    <s v="NA"/>
    <s v="NA"/>
    <b v="0"/>
    <n v="0"/>
    <b v="0"/>
    <n v="0"/>
    <b v="0"/>
    <n v="0"/>
    <b v="1"/>
    <n v="13.093769999999999"/>
    <b v="1"/>
    <n v="86.716059999999999"/>
    <b v="0"/>
    <n v="0"/>
    <b v="1"/>
    <n v="0.190166"/>
    <b v="0"/>
    <n v="0"/>
    <n v="6.4906969999999999"/>
    <n v="15.625"/>
    <n v="6.5918340000000004"/>
    <n v="90.913020000000003"/>
    <n v="71.875"/>
    <n v="91.978049999999996"/>
    <n v="0"/>
    <n v="0"/>
    <n v="0"/>
    <n v="2.596279"/>
    <n v="12.5"/>
    <n v="1.4301140000000001"/>
    <n v="0"/>
    <n v="0"/>
    <n v="0"/>
    <n v="13.846819999999999"/>
    <n v="31.25"/>
    <n v="13.71101"/>
    <n v="0"/>
    <n v="0"/>
    <n v="0"/>
    <n v="2.596279"/>
    <n v="12.5"/>
    <n v="1.4301140000000001"/>
    <n v="0"/>
    <n v="0"/>
    <n v="0"/>
    <n v="0"/>
    <n v="0"/>
    <n v="0"/>
    <n v="83.556899999999999"/>
    <n v="56.25"/>
    <n v="84.858869999999996"/>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
    <s v="NA"/>
    <n v="29"/>
    <n v="1.5"/>
    <n v="9"/>
    <n v="91"/>
    <s v="Furnace"/>
    <s v="Natural Gas"/>
    <s v="None"/>
    <s v="5-9 Years"/>
    <s v="Furnace"/>
    <s v="Natural Gas"/>
    <s v="None"/>
    <s v="5-9 Years"/>
    <s v="NA"/>
    <s v="NA"/>
    <s v="NA"/>
    <s v="NA"/>
    <s v="NA"/>
    <s v="NA"/>
    <s v="NA"/>
    <s v="NA"/>
    <s v="DX - Air"/>
    <s v="5-9 Years"/>
    <s v="DX - Air"/>
    <s v="5-9 Years"/>
    <s v="NA"/>
    <s v="NA"/>
    <s v="NA"/>
    <s v="NA"/>
    <s v="NA"/>
    <s v="NA"/>
    <s v="NA"/>
    <b v="1"/>
    <b v="0"/>
    <b v="0"/>
    <b v="0"/>
    <b v="0"/>
    <b v="0"/>
    <b v="0"/>
    <b v="1"/>
    <b v="1"/>
    <b v="1"/>
    <b v="1"/>
    <n v="281.76900000000001"/>
    <n v="6"/>
    <n v="6"/>
    <n v="100"/>
    <n v="0"/>
    <n v="0"/>
    <n v="0"/>
    <n v="0"/>
    <n v="0"/>
    <n v="100"/>
    <n v="0"/>
    <s v="NA"/>
    <s v="NA"/>
    <s v="NA"/>
    <s v="NA"/>
    <s v="NA"/>
    <s v="NA"/>
    <s v="NA"/>
    <s v="NA"/>
    <s v="NA"/>
    <s v="NA"/>
    <s v="NA"/>
    <s v="NA"/>
    <s v="NA"/>
    <s v="NA"/>
    <s v="NA"/>
    <s v="NA"/>
    <s v="NA"/>
    <s v="NA"/>
    <s v="NA"/>
    <s v="NA"/>
    <n v="0"/>
    <n v="0"/>
    <n v="0"/>
    <n v="0"/>
    <n v="4"/>
    <n v="1"/>
    <n v="1"/>
    <b v="0"/>
    <b v="0"/>
    <b v="0"/>
    <b v="0"/>
    <b v="1"/>
    <b v="0"/>
    <n v="620"/>
    <s v="N"/>
    <s v="N"/>
    <s v="N"/>
    <s v="N"/>
    <s v="E"/>
    <s v="N"/>
    <s v="N"/>
    <s v="NA"/>
    <s v="NA"/>
    <s v="NA"/>
    <s v="NA"/>
    <s v="NA"/>
    <s v="NA"/>
    <s v="NA"/>
    <s v="NA"/>
    <n v="0"/>
    <n v="0"/>
    <n v="0"/>
    <x v="1"/>
    <s v="NA"/>
    <s v="NA"/>
    <n v="0"/>
    <n v="0"/>
    <n v="0"/>
    <s v="NA"/>
    <s v="NA"/>
    <s v="NA"/>
    <s v="NA"/>
    <s v="NA"/>
    <s v="NA"/>
    <n v="0"/>
    <n v="13"/>
    <n v="0"/>
    <n v="1"/>
    <n v="8"/>
    <n v="3"/>
    <n v="0"/>
    <n v="0"/>
    <n v="0"/>
    <n v="0"/>
    <n v="9.3825000000000003"/>
    <n v="0"/>
    <s v="actual"/>
    <n v="281475"/>
    <n v="0"/>
    <n v="30353.53"/>
    <n v="28887.1"/>
    <n v="30434.48"/>
    <n v="25483.37"/>
    <n v="23807.14"/>
    <n v="18555"/>
    <n v="13144.14"/>
    <n v="14866.49"/>
    <n v="21009.38"/>
    <n v="22695"/>
    <n v="24316.36"/>
    <n v="27923.01"/>
    <s v="NA"/>
    <s v="NA"/>
    <s v="NA"/>
    <s v="NA"/>
    <s v="NA"/>
    <s v="NA"/>
    <s v="NA"/>
    <s v="NA"/>
    <s v="NA"/>
    <s v="NA"/>
    <s v="NA"/>
    <s v="NA"/>
    <s v="NA"/>
    <s v="NA"/>
    <s v="actual"/>
    <s v="NA"/>
    <s v="NA"/>
    <n v="771.56960000000004"/>
    <n v="420.22710000000001"/>
    <n v="341.78410000000002"/>
    <n v="109.9605"/>
    <n v="34.613439999999997"/>
    <n v="2.6878790000000001"/>
    <n v="0"/>
    <n v="0"/>
    <n v="28.8294"/>
    <n v="189.59190000000001"/>
    <n v="465.1662"/>
    <n v="827.18"/>
    <s v="NA"/>
    <s v="NA"/>
    <s v="NA"/>
    <s v="NA"/>
    <s v="NA"/>
    <s v="NA"/>
    <s v="NA"/>
    <s v="NA"/>
    <s v="NA"/>
    <s v="NA"/>
    <s v="NA"/>
    <s v="NA"/>
  </r>
  <r>
    <x v="675"/>
    <x v="2"/>
    <s v="core"/>
    <x v="9"/>
    <x v="1"/>
    <s v="All Sizes"/>
    <s v="urban"/>
    <n v="38"/>
    <n v="194.7627"/>
    <n v="7291722"/>
    <n v="7291722"/>
    <n v="6299359"/>
    <n v="2005"/>
    <n v="2005"/>
    <s v="2004-2013"/>
    <s v="F"/>
    <m/>
    <s v="Warehouse, Distribution"/>
    <m/>
    <s v="Warehouse"/>
    <s v="Warehouse and Storage"/>
    <s v="Warehouse"/>
    <b v="1"/>
    <s v="Warehouse - High Bay"/>
    <n v="93.595560000000006"/>
    <s v="Office"/>
    <n v="6.4044449999999999"/>
    <s v="NA"/>
    <n v="0"/>
    <n v="0"/>
    <n v="0"/>
    <n v="0"/>
    <n v="37439"/>
    <n v="37439"/>
    <n v="0"/>
    <x v="1"/>
    <n v="100"/>
    <n v="13.609439999999999"/>
    <n v="20.01389"/>
    <n v="86.390559999999994"/>
    <n v="13.803430000000001"/>
    <n v="0"/>
    <n v="0"/>
    <n v="1"/>
    <n v="0"/>
    <n v="60"/>
    <s v="S"/>
    <n v="0"/>
    <n v="4624"/>
    <n v="219"/>
    <s v="&lt; 6000 HDD"/>
    <n v="0"/>
    <n v="100"/>
    <n v="3"/>
    <s v="No"/>
    <n v="45"/>
    <n v="9.0062499999999996"/>
    <n v="9.0062499999999996"/>
    <n v="9.0062499999999996"/>
    <n v="0"/>
    <n v="0"/>
    <n v="0"/>
    <s v="40-49 Hrs/Wk"/>
    <n v="52"/>
    <b v="1"/>
    <b v="1"/>
    <b v="0"/>
    <b v="0"/>
    <b v="0"/>
    <b v="0"/>
    <b v="0"/>
    <b v="0"/>
    <b v="0"/>
    <s v="NA"/>
    <s v="NA"/>
    <s v="NA"/>
    <s v="NA"/>
    <s v="Yes"/>
    <n v="3"/>
    <n v="100"/>
    <s v="No"/>
    <s v="Yes"/>
    <n v="3"/>
    <n v="100"/>
    <s v="No"/>
    <s v="Unknown"/>
    <s v="NA"/>
    <s v="NA"/>
    <s v="No"/>
    <s v="No"/>
    <s v="NA"/>
    <s v="NA"/>
    <s v="No"/>
    <s v="No"/>
    <s v="NA"/>
    <s v="NA"/>
    <s v="No"/>
    <s v="No"/>
    <s v="NA"/>
    <s v="NA"/>
    <s v="No"/>
    <s v="No"/>
    <s v="NA"/>
    <s v="NA"/>
    <s v="No"/>
    <s v="No"/>
    <s v="NA"/>
    <s v="NA"/>
    <s v="No"/>
    <n v="825"/>
    <n v="0"/>
    <n v="24"/>
    <n v="19800"/>
    <n v="10"/>
    <n v="0"/>
    <n v="100"/>
    <n v="0"/>
    <n v="0"/>
    <n v="0"/>
    <n v="0"/>
    <n v="0"/>
    <n v="0"/>
    <n v="100"/>
    <n v="0"/>
    <n v="0"/>
    <n v="0"/>
    <n v="0"/>
    <n v="1980"/>
    <n v="0"/>
    <n v="100"/>
    <n v="0"/>
    <s v="S"/>
    <n v="0"/>
    <s v="Age of Building"/>
    <n v="100"/>
    <n v="0"/>
    <n v="0"/>
    <n v="0"/>
    <n v="100"/>
    <n v="0"/>
    <n v="0"/>
    <n v="0"/>
    <n v="0"/>
    <n v="37445"/>
    <n v="100"/>
    <n v="0"/>
    <n v="0"/>
    <n v="0"/>
    <b v="1"/>
    <n v="96"/>
    <n v="100"/>
    <n v="0"/>
    <n v="0"/>
    <n v="0"/>
    <n v="0.57838299999999998"/>
    <n v="0.57838299999999998"/>
    <s v="NA"/>
    <n v="0"/>
    <n v="3.7179999999999998E-2"/>
    <n v="21654.06"/>
    <s v="NA"/>
    <n v="0"/>
    <n v="1392"/>
    <n v="11.527089999999999"/>
    <n v="16.143789999999999"/>
    <s v="Y"/>
    <n v="30"/>
    <n v="38.177219999999998"/>
    <n v="18.806750000000001"/>
    <n v="38.177219999999998"/>
    <n v="61.822780000000002"/>
    <n v="81.193250000000006"/>
    <n v="61.822780000000002"/>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9.2312600000000007"/>
    <n v="13.23597"/>
    <n v="9.2312600000000007"/>
    <n v="90.768739999999994"/>
    <n v="86.764030000000005"/>
    <n v="90.768739999999994"/>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Furnace"/>
    <s v="Natural Gas"/>
    <s v="None"/>
    <s v="0-4 Years"/>
    <s v="NA"/>
    <s v="NA"/>
    <s v="NA"/>
    <s v="NA"/>
    <s v="NA"/>
    <s v="NA"/>
    <s v="NA"/>
    <s v="NA"/>
    <s v="DX - Air"/>
    <s v="0-4 Years"/>
    <s v="None"/>
    <s v="NA"/>
    <s v="NA"/>
    <s v="NA"/>
    <s v="NA"/>
    <s v="NA"/>
    <s v="NA"/>
    <s v="NA"/>
    <s v="NA"/>
    <b v="0"/>
    <b v="0"/>
    <b v="0"/>
    <b v="0"/>
    <b v="1"/>
    <b v="0"/>
    <b v="0"/>
    <b v="1"/>
    <b v="0"/>
    <b v="1"/>
    <b v="1"/>
    <n v="30.707999999999998"/>
    <n v="4"/>
    <n v="4"/>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7"/>
    <n v="3"/>
    <n v="10"/>
    <n v="3"/>
    <n v="0"/>
    <n v="0"/>
    <n v="1"/>
    <n v="0"/>
    <n v="4"/>
    <n v="0.83786300000000002"/>
    <n v="0.88511499999999999"/>
    <s v="actual"/>
    <n v="31368.75"/>
    <n v="33137.81"/>
    <n v="2606.75"/>
    <n v="2492"/>
    <n v="2671.471"/>
    <n v="2416.116"/>
    <n v="2744.4140000000002"/>
    <n v="2921.4380000000001"/>
    <n v="3039.3209999999999"/>
    <n v="3081.241"/>
    <n v="2538.5"/>
    <n v="2331.6379999999999"/>
    <n v="2159.0880000000002"/>
    <n v="2366.7739999999999"/>
    <n v="2763.5720000000001"/>
    <n v="2496.13"/>
    <n v="2763.5720000000001"/>
    <n v="2674.4250000000002"/>
    <n v="2771.7779999999998"/>
    <n v="2726.39"/>
    <n v="2985.11"/>
    <n v="3004.2550000000001"/>
    <n v="2751.0059999999999"/>
    <n v="2763.5720000000001"/>
    <n v="2674.4250000000002"/>
    <n v="2763.5720000000001"/>
    <n v="5.1602000000000002E-2"/>
    <n v="6.7963999999999997E-2"/>
    <s v="actual"/>
    <n v="1931.941"/>
    <n v="2544.4929999999999"/>
    <n v="536.75429999999994"/>
    <n v="300.24489999999997"/>
    <n v="229.1944"/>
    <n v="98.040890000000005"/>
    <n v="12.215719999999999"/>
    <n v="0"/>
    <n v="0"/>
    <n v="0.42333300000000001"/>
    <n v="16.22654"/>
    <n v="121.4739"/>
    <n v="281.16520000000003"/>
    <n v="336.2022"/>
    <n v="413.81020000000001"/>
    <n v="331.26830000000001"/>
    <n v="308.70679999999999"/>
    <n v="225.0643"/>
    <n v="137.0196"/>
    <n v="61.081029999999998"/>
    <n v="22.01118"/>
    <n v="20.360340000000001"/>
    <n v="70.435779999999994"/>
    <n v="205.80449999999999"/>
    <n v="329.06720000000001"/>
    <n v="419.86329999999998"/>
  </r>
  <r>
    <x v="676"/>
    <x v="2"/>
    <s v="core"/>
    <x v="7"/>
    <x v="0"/>
    <s v="100,001+"/>
    <s v="urban"/>
    <n v="83"/>
    <n v="29.997050000000002"/>
    <n v="3066089"/>
    <n v="3066089"/>
    <n v="2023618"/>
    <n v="1978"/>
    <n v="1978"/>
    <s v="Pre-1980"/>
    <s v="F"/>
    <s v="Vocational Training"/>
    <s v="Vocational Training"/>
    <m/>
    <s v="School"/>
    <s v="Education"/>
    <s v="University"/>
    <b v="0"/>
    <s v="Classroom"/>
    <n v="48"/>
    <s v="Other"/>
    <n v="34"/>
    <s v="Office"/>
    <n v="6"/>
    <n v="8"/>
    <n v="0"/>
    <n v="0"/>
    <n v="102213"/>
    <n v="102213"/>
    <n v="0"/>
    <x v="3"/>
    <n v="100"/>
    <n v="0"/>
    <n v="100"/>
    <n v="66"/>
    <n v="100"/>
    <n v="0"/>
    <n v="0"/>
    <n v="1"/>
    <n v="0"/>
    <n v="194"/>
    <s v="M"/>
    <n v="5"/>
    <n v="5199"/>
    <n v="121"/>
    <s v="&lt; 6000 HDD"/>
    <n v="100"/>
    <n v="0"/>
    <n v="0"/>
    <s v="No"/>
    <n v="34.134619999999998"/>
    <n v="43.557690000000001"/>
    <n v="51.096150000000002"/>
    <n v="43.557690000000001"/>
    <n v="0"/>
    <n v="0"/>
    <n v="0"/>
    <s v="&lt; 40 Hrs/Wk"/>
    <n v="52"/>
    <b v="1"/>
    <b v="1"/>
    <b v="0"/>
    <b v="0"/>
    <b v="0"/>
    <b v="0"/>
    <b v="0"/>
    <b v="0"/>
    <b v="0"/>
    <s v="NA"/>
    <s v="NA"/>
    <s v="NA"/>
    <s v="NA"/>
    <s v="Yes"/>
    <n v="3"/>
    <n v="100"/>
    <s v="No"/>
    <s v="Yes"/>
    <n v="3"/>
    <n v="100"/>
    <s v="No"/>
    <s v="Yes"/>
    <n v="3"/>
    <n v="100"/>
    <s v="No"/>
    <s v="Yes"/>
    <n v="3"/>
    <n v="30"/>
    <s v="No"/>
    <s v="Yes"/>
    <n v="3"/>
    <n v="100"/>
    <s v="No"/>
    <s v="No"/>
    <s v="NA"/>
    <s v="NA"/>
    <s v="No"/>
    <s v="Yes"/>
    <n v="3"/>
    <n v="100"/>
    <s v="No"/>
    <s v="No"/>
    <s v="NA"/>
    <s v="NA"/>
    <s v="No"/>
    <n v="2718"/>
    <n v="0"/>
    <n v="16"/>
    <n v="43488"/>
    <n v="10"/>
    <n v="0"/>
    <n v="100"/>
    <n v="0"/>
    <n v="0"/>
    <n v="0"/>
    <n v="0"/>
    <n v="0"/>
    <n v="0"/>
    <n v="66"/>
    <n v="34"/>
    <n v="0"/>
    <n v="0"/>
    <n v="0"/>
    <n v="4348.8"/>
    <n v="0"/>
    <n v="100"/>
    <n v="0"/>
    <s v="P"/>
    <n v="0"/>
    <s v="0-5 years"/>
    <n v="0"/>
    <n v="0"/>
    <n v="0"/>
    <n v="100"/>
    <n v="100"/>
    <n v="0"/>
    <n v="0"/>
    <n v="0"/>
    <n v="0"/>
    <n v="100043"/>
    <n v="100"/>
    <n v="0"/>
    <n v="0"/>
    <n v="0"/>
    <b v="0"/>
    <n v="0"/>
    <n v="100"/>
    <n v="0"/>
    <n v="0"/>
    <n v="0"/>
    <n v="0.88667399999999996"/>
    <n v="0.88667399999999996"/>
    <s v="NA"/>
    <n v="0"/>
    <n v="0.18711900000000001"/>
    <n v="90629.58"/>
    <s v="NA"/>
    <n v="0"/>
    <n v="19126"/>
    <n v="11.22762"/>
    <n v="13.032500000000001"/>
    <s v="Y"/>
    <n v="50"/>
    <n v="30.11964"/>
    <n v="14.76075"/>
    <n v="31.05847"/>
    <n v="63.067889999999998"/>
    <n v="76.331280000000007"/>
    <n v="65.033709999999999"/>
    <n v="0"/>
    <n v="0"/>
    <n v="0"/>
    <n v="6.8124640000000003"/>
    <n v="8.9079700000000006"/>
    <n v="3.9078170000000001"/>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91.452029999999993"/>
    <n v="94.461650000000006"/>
    <n v="91.452029999999993"/>
    <n v="8.5479669999999999"/>
    <n v="5.5383509999999996"/>
    <n v="8.5479669999999999"/>
    <n v="0"/>
    <n v="0"/>
    <n v="0"/>
    <s v="NA"/>
    <s v="NA"/>
    <s v="NA"/>
    <s v="NA"/>
    <s v="NA"/>
    <s v="NA"/>
    <s v="NA"/>
    <s v="NA"/>
    <s v="NA"/>
    <s v="NA"/>
    <s v="NA"/>
    <s v="NA"/>
    <n v="25.824090000000002"/>
    <n v="9.1118050000000004"/>
    <n v="26.62903"/>
    <n v="67.363439999999997"/>
    <n v="81.980230000000006"/>
    <n v="69.463160000000002"/>
    <n v="1.2914209999999999"/>
    <n v="3.2943889999999998"/>
    <n v="0.74079499999999998"/>
    <n v="0"/>
    <n v="0"/>
    <n v="0"/>
    <n v="5.5210429999999997"/>
    <n v="5.6135809999999999"/>
    <n v="3.1670229999999999"/>
    <n v="100"/>
    <n v="100"/>
    <n v="100"/>
    <n v="0"/>
    <n v="0"/>
    <n v="0"/>
    <n v="0"/>
    <n v="0"/>
    <n v="0"/>
    <n v="0"/>
    <n v="0"/>
    <n v="0"/>
    <n v="0"/>
    <n v="0"/>
    <n v="0"/>
    <b v="0"/>
    <n v="0"/>
    <b v="0"/>
    <n v="0"/>
    <b v="0"/>
    <n v="0"/>
    <b v="1"/>
    <n v="60.825339999999997"/>
    <b v="1"/>
    <n v="38.719079999999998"/>
    <b v="0"/>
    <n v="0"/>
    <b v="1"/>
    <n v="0.45557999999999998"/>
    <b v="0"/>
    <n v="0"/>
    <n v="22.461569999999998"/>
    <n v="43.2"/>
    <n v="23.105229999999999"/>
    <n v="64.655439999999999"/>
    <n v="21.6"/>
    <n v="63.202860000000001"/>
    <n v="0"/>
    <n v="0"/>
    <n v="0"/>
    <n v="12.882989999999999"/>
    <n v="35.200000000000003"/>
    <n v="13.69191"/>
    <n v="0"/>
    <n v="0"/>
    <n v="0"/>
    <n v="26.351559999999999"/>
    <n v="72"/>
    <n v="28.00619"/>
    <n v="0"/>
    <n v="0"/>
    <n v="0"/>
    <n v="0"/>
    <n v="0"/>
    <n v="0"/>
    <n v="0"/>
    <n v="0"/>
    <n v="0"/>
    <n v="73.648439999999994"/>
    <n v="28"/>
    <n v="71.99380999999999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A"/>
    <n v="56"/>
    <s v="NA"/>
    <n v="0"/>
    <n v="100"/>
    <s v="Boiler"/>
    <s v="Natural Gas"/>
    <s v="Natural Gas"/>
    <s v="0-4 Years"/>
    <s v="Boiler"/>
    <s v="Natural Gas"/>
    <s v="Natural Gas"/>
    <s v="0-4 Years"/>
    <n v="2"/>
    <s v="Natural Gas"/>
    <n v="2858"/>
    <n v="3"/>
    <n v="3"/>
    <s v="SH"/>
    <s v="NA"/>
    <s v="NA"/>
    <s v="DX - Air"/>
    <s v="0-4 Years"/>
    <s v="DX - Air"/>
    <s v="0-4 Years"/>
    <s v="NA"/>
    <s v="NA"/>
    <s v="NA"/>
    <s v="NA"/>
    <s v="NA"/>
    <s v="NA"/>
    <s v="NA"/>
    <b v="1"/>
    <b v="0"/>
    <b v="0"/>
    <b v="0"/>
    <b v="1"/>
    <b v="0"/>
    <b v="0"/>
    <b v="1"/>
    <b v="1"/>
    <b v="1"/>
    <b v="1"/>
    <n v="896"/>
    <n v="3"/>
    <n v="3"/>
    <n v="100"/>
    <n v="0"/>
    <n v="0"/>
    <n v="0"/>
    <n v="0"/>
    <n v="0"/>
    <n v="100"/>
    <n v="0"/>
    <s v="NA"/>
    <s v="NA"/>
    <s v="NA"/>
    <s v="NA"/>
    <s v="NA"/>
    <s v="NA"/>
    <s v="NA"/>
    <s v="NA"/>
    <s v="NA"/>
    <b v="0"/>
    <n v="0"/>
    <s v="NA"/>
    <s v="NA"/>
    <b v="1"/>
    <n v="400"/>
    <s v="LED"/>
    <b v="0"/>
    <n v="0"/>
    <s v="NA"/>
    <s v="NA"/>
    <n v="0"/>
    <n v="0"/>
    <n v="0"/>
    <n v="1"/>
    <n v="0"/>
    <n v="1"/>
    <n v="0"/>
    <b v="0"/>
    <b v="0"/>
    <b v="0"/>
    <b v="0"/>
    <b v="1"/>
    <b v="0"/>
    <n v="2500"/>
    <s v="N"/>
    <s v="N"/>
    <s v="N"/>
    <s v="N"/>
    <s v="G"/>
    <s v="G"/>
    <s v="G"/>
    <s v="NA"/>
    <s v="NA"/>
    <s v="NA"/>
    <b v="0"/>
    <s v="N"/>
    <n v="0"/>
    <n v="0"/>
    <n v="0"/>
    <n v="0"/>
    <n v="0"/>
    <n v="0"/>
    <x v="3"/>
    <n v="0"/>
    <s v="N"/>
    <n v="0"/>
    <n v="0"/>
    <n v="0"/>
    <b v="0"/>
    <b v="0"/>
    <s v="None"/>
    <b v="0"/>
    <b v="0"/>
    <s v="None"/>
    <n v="0"/>
    <n v="310"/>
    <n v="50"/>
    <n v="65"/>
    <n v="20"/>
    <n v="10"/>
    <n v="1"/>
    <n v="0"/>
    <n v="0"/>
    <n v="0"/>
    <n v="8.5620840000000005"/>
    <n v="9.5121059999999993"/>
    <s v="actual"/>
    <n v="875156.3"/>
    <n v="972260.9"/>
    <n v="80116.25"/>
    <n v="73727.5"/>
    <n v="78640.09"/>
    <n v="79882.759999999995"/>
    <n v="80989.66"/>
    <n v="65250"/>
    <n v="51739.66"/>
    <n v="54880.34"/>
    <n v="67588.06"/>
    <n v="80041.94"/>
    <n v="82390.91"/>
    <n v="79909.09"/>
    <n v="82575.58"/>
    <n v="74584.399999999994"/>
    <n v="82575.58"/>
    <n v="79911.86"/>
    <n v="82575.58"/>
    <n v="79911.86"/>
    <n v="82575.58"/>
    <n v="82575.58"/>
    <n v="79911.86"/>
    <n v="82575.58"/>
    <n v="79911.86"/>
    <n v="82575.58"/>
    <n v="0.47490500000000002"/>
    <n v="0.46468199999999998"/>
    <s v="actual"/>
    <n v="48541.45"/>
    <n v="47496.54"/>
    <n v="7472.7020000000002"/>
    <n v="6051.8180000000002"/>
    <n v="5549.6480000000001"/>
    <n v="4495.3649999999998"/>
    <n v="3169.1190000000001"/>
    <n v="1979.7670000000001"/>
    <n v="1096.846"/>
    <n v="1016.018"/>
    <n v="1837.6849999999999"/>
    <n v="3951.99"/>
    <n v="5112.7780000000002"/>
    <n v="6807.7179999999998"/>
    <n v="6767.7569999999996"/>
    <n v="5576.9030000000002"/>
    <n v="5386.6490000000003"/>
    <n v="4164.7579999999998"/>
    <n v="2967.7139999999999"/>
    <n v="1841.6220000000001"/>
    <n v="1227.3579999999999"/>
    <n v="1227.3579999999999"/>
    <n v="2073.1379999999999"/>
    <n v="3941.674"/>
    <n v="5521.9160000000002"/>
    <n v="6799.69"/>
  </r>
  <r>
    <x v="677"/>
    <x v="0"/>
    <s v="core"/>
    <x v="4"/>
    <x v="1"/>
    <s v="&lt;20,001"/>
    <s v="rural"/>
    <n v="72"/>
    <n v="335.47109999999998"/>
    <n v="3653281"/>
    <n v="3653281"/>
    <n v="1095984"/>
    <n v="2007"/>
    <n v="2007"/>
    <s v="2004-2013"/>
    <s v="F"/>
    <m/>
    <s v="Convention Center"/>
    <m/>
    <s v="Other"/>
    <s v="Public Assembly"/>
    <s v="Other"/>
    <b v="0"/>
    <s v="Assembly / Recreation"/>
    <n v="70"/>
    <s v="Office"/>
    <n v="30"/>
    <s v="NA"/>
    <n v="0"/>
    <n v="0"/>
    <n v="0"/>
    <n v="0"/>
    <n v="10890"/>
    <n v="10890"/>
    <n v="0"/>
    <x v="0"/>
    <n v="100"/>
    <n v="0"/>
    <n v="100"/>
    <n v="30"/>
    <n v="100"/>
    <n v="0"/>
    <n v="0"/>
    <n v="1"/>
    <n v="0"/>
    <n v="30"/>
    <s v="S"/>
    <n v="0"/>
    <n v="5501"/>
    <n v="139"/>
    <s v="&lt; 6000 HDD"/>
    <n v="100"/>
    <n v="0"/>
    <n v="0"/>
    <s v="No"/>
    <n v="15"/>
    <n v="4.5"/>
    <n v="4.5"/>
    <n v="4.5"/>
    <n v="0"/>
    <n v="0"/>
    <n v="0"/>
    <s v="&lt; 40 Hrs/Wk"/>
    <n v="50"/>
    <b v="1"/>
    <b v="0"/>
    <b v="0"/>
    <b v="1"/>
    <b v="0"/>
    <b v="0"/>
    <b v="0"/>
    <b v="0"/>
    <b v="0"/>
    <s v="NA"/>
    <s v="NA"/>
    <s v="NA"/>
    <s v="NA"/>
    <s v="No"/>
    <s v="NA"/>
    <s v="NA"/>
    <s v="No"/>
    <s v="No"/>
    <s v="NA"/>
    <s v="NA"/>
    <s v="No"/>
    <s v="No"/>
    <s v="NA"/>
    <s v="NA"/>
    <s v="No"/>
    <s v="No"/>
    <s v="NA"/>
    <s v="NA"/>
    <s v="No"/>
    <s v="No"/>
    <s v="NA"/>
    <s v="NA"/>
    <s v="No"/>
    <s v="No"/>
    <s v="NA"/>
    <s v="NA"/>
    <s v="No"/>
    <s v="No"/>
    <s v="NA"/>
    <s v="NA"/>
    <s v="No"/>
    <s v="No"/>
    <s v="NA"/>
    <s v="NA"/>
    <s v="No"/>
    <n v="680"/>
    <n v="0"/>
    <n v="18"/>
    <n v="12240"/>
    <n v="10"/>
    <n v="0"/>
    <n v="0"/>
    <n v="0"/>
    <n v="0"/>
    <n v="0"/>
    <n v="100"/>
    <n v="0"/>
    <n v="0"/>
    <n v="100"/>
    <n v="0"/>
    <n v="0"/>
    <n v="0"/>
    <n v="0"/>
    <n v="1224"/>
    <n v="0"/>
    <n v="100"/>
    <n v="0"/>
    <s v="P"/>
    <n v="50"/>
    <s v="Age of Building"/>
    <n v="100"/>
    <n v="0"/>
    <n v="0"/>
    <n v="0"/>
    <n v="100"/>
    <n v="0"/>
    <n v="0"/>
    <n v="0"/>
    <n v="0"/>
    <n v="13038.52"/>
    <n v="0"/>
    <n v="100"/>
    <n v="0"/>
    <n v="0"/>
    <b v="0"/>
    <n v="0"/>
    <n v="100"/>
    <n v="0"/>
    <n v="0"/>
    <n v="0"/>
    <n v="1.7718739999999999"/>
    <n v="1.7718739999999999"/>
    <s v="NA"/>
    <n v="0"/>
    <n v="0.31482300000000002"/>
    <n v="19295.7"/>
    <s v="NA"/>
    <n v="0"/>
    <n v="3428.422"/>
    <n v="11.614509999999999"/>
    <n v="14.758559999999999"/>
    <s v="Y"/>
    <n v="0"/>
    <n v="0"/>
    <n v="0"/>
    <n v="0"/>
    <n v="9.2563110000000002"/>
    <n v="16.123930000000001"/>
    <n v="29.973279999999999"/>
    <n v="0"/>
    <n v="0"/>
    <n v="0"/>
    <n v="0.58159000000000005"/>
    <n v="1.4072210000000001"/>
    <n v="1.047642"/>
    <n v="0"/>
    <n v="0"/>
    <n v="0"/>
    <n v="0"/>
    <n v="0"/>
    <n v="0"/>
    <n v="0"/>
    <n v="0"/>
    <n v="0"/>
    <n v="90.162099999999995"/>
    <n v="82.468850000000003"/>
    <n v="68.979079999999996"/>
    <n v="0"/>
    <n v="0"/>
    <n v="0"/>
    <n v="0"/>
    <n v="0"/>
    <n v="0"/>
    <n v="100"/>
    <n v="100"/>
    <n v="100"/>
    <n v="100"/>
    <n v="100"/>
    <n v="100"/>
    <n v="0"/>
    <n v="0"/>
    <n v="0"/>
    <n v="0"/>
    <n v="0"/>
    <n v="0"/>
    <n v="69.672550000000001"/>
    <n v="62.546709999999997"/>
    <n v="69.672550000000001"/>
    <n v="0"/>
    <n v="0"/>
    <n v="0"/>
    <n v="30.327449999999999"/>
    <n v="37.453290000000003"/>
    <n v="30.327449999999999"/>
    <n v="0"/>
    <n v="0"/>
    <n v="0"/>
    <n v="0"/>
    <n v="0"/>
    <n v="0"/>
    <s v="NA"/>
    <s v="NA"/>
    <s v="NA"/>
    <s v="NA"/>
    <s v="NA"/>
    <s v="NA"/>
    <n v="64.904799999999994"/>
    <n v="78.181179999999998"/>
    <n v="64.904799999999994"/>
    <n v="35.095199999999998"/>
    <n v="21.818819999999999"/>
    <n v="35.095199999999998"/>
    <n v="0"/>
    <n v="0"/>
    <n v="0"/>
    <n v="0"/>
    <n v="0"/>
    <n v="0"/>
    <s v="NA"/>
    <s v="NA"/>
    <s v="NA"/>
    <s v="NA"/>
    <s v="NA"/>
    <s v="NA"/>
    <s v="NA"/>
    <s v="NA"/>
    <s v="NA"/>
    <s v="NA"/>
    <s v="NA"/>
    <s v="NA"/>
    <n v="0"/>
    <n v="0"/>
    <n v="0"/>
    <n v="9.2563110000000002"/>
    <n v="16.123930000000001"/>
    <n v="29.973279999999999"/>
    <n v="16.14171"/>
    <n v="15.75967"/>
    <n v="12.349320000000001"/>
    <n v="0"/>
    <n v="0"/>
    <n v="0"/>
    <n v="74.601979999999998"/>
    <n v="68.116389999999996"/>
    <n v="57.677399999999999"/>
    <s v="NA"/>
    <s v="NA"/>
    <s v="NA"/>
    <s v="NA"/>
    <s v="NA"/>
    <s v="NA"/>
    <s v="NA"/>
    <s v="NA"/>
    <s v="NA"/>
    <s v="NA"/>
    <s v="NA"/>
    <s v="NA"/>
    <s v="NA"/>
    <s v="NA"/>
    <s v="NA"/>
    <b v="0"/>
    <n v="0"/>
    <b v="0"/>
    <n v="0"/>
    <b v="0"/>
    <n v="0"/>
    <b v="0"/>
    <n v="0"/>
    <b v="1"/>
    <n v="100"/>
    <b v="0"/>
    <n v="0"/>
    <b v="0"/>
    <n v="0"/>
    <b v="0"/>
    <n v="0"/>
    <n v="6.4875860000000003"/>
    <n v="53.333329999999997"/>
    <n v="4.0269729999999999"/>
    <n v="93.512410000000003"/>
    <n v="46.666670000000003"/>
    <n v="95.973029999999994"/>
    <n v="0"/>
    <n v="0"/>
    <n v="0"/>
    <n v="0"/>
    <n v="0"/>
    <n v="0"/>
    <n v="0"/>
    <n v="0"/>
    <n v="0"/>
    <n v="0"/>
    <n v="0"/>
    <n v="0"/>
    <n v="0"/>
    <n v="0"/>
    <n v="0"/>
    <n v="6.4875860000000003"/>
    <n v="53.333329999999997"/>
    <n v="4.0269729999999999"/>
    <n v="0"/>
    <n v="0"/>
    <n v="0"/>
    <n v="93.512410000000003"/>
    <n v="46.666670000000003"/>
    <n v="95.973029999999994"/>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5"/>
    <n v="0"/>
    <s v="Furnace"/>
    <s v="Propane"/>
    <s v="None"/>
    <s v="5-9 Years"/>
    <s v="Furnace"/>
    <s v="Propane"/>
    <s v="None"/>
    <s v="5-9 Years"/>
    <s v="NA"/>
    <s v="NA"/>
    <s v="NA"/>
    <s v="NA"/>
    <s v="NA"/>
    <s v="NA"/>
    <s v="NA"/>
    <s v="NA"/>
    <s v="DX - Air"/>
    <s v="5-9 Years"/>
    <s v="None"/>
    <s v="NA"/>
    <s v="NA"/>
    <s v="NA"/>
    <s v="NA"/>
    <s v="NA"/>
    <s v="NA"/>
    <s v="NA"/>
    <s v="NA"/>
    <b v="0"/>
    <b v="0"/>
    <b v="0"/>
    <b v="0"/>
    <b v="1"/>
    <b v="0"/>
    <b v="0"/>
    <b v="1"/>
    <b v="1"/>
    <b v="1"/>
    <b v="1"/>
    <n v="199.9"/>
    <n v="7"/>
    <n v="7"/>
    <n v="100"/>
    <n v="0"/>
    <n v="0"/>
    <n v="0"/>
    <n v="0"/>
    <n v="0"/>
    <n v="0"/>
    <n v="100"/>
    <s v="NA"/>
    <s v="NA"/>
    <s v="NA"/>
    <s v="NA"/>
    <s v="NA"/>
    <s v="NA"/>
    <s v="NA"/>
    <s v="NA"/>
    <s v="NA"/>
    <s v="NA"/>
    <s v="NA"/>
    <s v="NA"/>
    <s v="NA"/>
    <s v="NA"/>
    <s v="NA"/>
    <s v="NA"/>
    <s v="NA"/>
    <s v="NA"/>
    <s v="NA"/>
    <s v="NA"/>
    <n v="0"/>
    <n v="0"/>
    <n v="0"/>
    <n v="1"/>
    <n v="2"/>
    <n v="0"/>
    <n v="1"/>
    <b v="0"/>
    <b v="0"/>
    <b v="0"/>
    <b v="0"/>
    <b v="1"/>
    <b v="0"/>
    <n v="800"/>
    <s v="N"/>
    <s v="E"/>
    <s v="N"/>
    <s v="N"/>
    <s v="N"/>
    <s v="E"/>
    <s v="E"/>
    <s v="NA"/>
    <s v="NA"/>
    <s v="NA"/>
    <b v="1"/>
    <s v="S"/>
    <n v="100"/>
    <n v="1"/>
    <n v="0"/>
    <n v="0"/>
    <n v="0"/>
    <n v="0"/>
    <x v="0"/>
    <n v="0"/>
    <s v="N"/>
    <n v="0"/>
    <n v="0"/>
    <n v="0"/>
    <b v="0"/>
    <b v="0"/>
    <s v="None"/>
    <b v="0"/>
    <b v="0"/>
    <s v="None"/>
    <n v="0"/>
    <n v="1"/>
    <n v="0"/>
    <n v="0"/>
    <n v="1"/>
    <n v="2"/>
    <n v="0"/>
    <n v="0"/>
    <n v="0"/>
    <n v="0"/>
    <n v="3.7315800000000001"/>
    <n v="3.807461"/>
    <s v="actual"/>
    <n v="40636.910000000003"/>
    <n v="41463.25"/>
    <n v="3263.85"/>
    <n v="2871.25"/>
    <n v="3440.7910000000002"/>
    <n v="3230.6550000000002"/>
    <n v="3085.3919999999998"/>
    <n v="3042.6909999999998"/>
    <n v="2814.5030000000002"/>
    <n v="3120.3339999999998"/>
    <n v="3562.9760000000001"/>
    <n v="3743.069"/>
    <n v="3997.6350000000002"/>
    <n v="4463.7610000000004"/>
    <n v="3825.127"/>
    <n v="3391.2350000000001"/>
    <n v="3668.2930000000001"/>
    <n v="3455.701"/>
    <n v="3429.74"/>
    <n v="3198.163"/>
    <n v="3210.998"/>
    <n v="3200.2669999999998"/>
    <n v="3181.654"/>
    <n v="3488.3470000000002"/>
    <n v="3583.645"/>
    <n v="3830.08"/>
    <s v="NA"/>
    <s v="NA"/>
    <s v="no gas"/>
    <s v="NA"/>
    <s v="NA"/>
    <s v="NA"/>
    <s v="NA"/>
    <s v="NA"/>
    <s v="NA"/>
    <s v="NA"/>
    <s v="NA"/>
    <s v="NA"/>
    <s v="NA"/>
    <s v="NA"/>
    <s v="NA"/>
    <s v="NA"/>
    <s v="NA"/>
    <s v="NA"/>
    <s v="NA"/>
    <s v="NA"/>
    <s v="NA"/>
    <s v="NA"/>
    <s v="NA"/>
    <s v="NA"/>
    <s v="NA"/>
    <s v="NA"/>
    <s v="NA"/>
    <s v="NA"/>
    <s v="NA"/>
  </r>
  <r>
    <x v="678"/>
    <x v="0"/>
    <s v="core"/>
    <x v="8"/>
    <x v="1"/>
    <s v="100,001+"/>
    <s v="urban"/>
    <n v="6"/>
    <n v="29.68553"/>
    <n v="4274717"/>
    <n v="4274717"/>
    <n v="4274717"/>
    <n v="2009"/>
    <n v="2009"/>
    <s v="2004-2013"/>
    <s v="F"/>
    <m/>
    <s v="Department Store"/>
    <m/>
    <s v="Dry Goods Retail"/>
    <s v="Mercantile - Retail"/>
    <s v="High End"/>
    <b v="0"/>
    <s v="Sales"/>
    <n v="83"/>
    <s v="Warehouse - High Bay"/>
    <n v="17"/>
    <s v="NA"/>
    <n v="0"/>
    <n v="0"/>
    <n v="0"/>
    <n v="0"/>
    <n v="144000"/>
    <n v="144000"/>
    <n v="0"/>
    <x v="3"/>
    <n v="100"/>
    <n v="0"/>
    <n v="100"/>
    <n v="100"/>
    <n v="100"/>
    <n v="0"/>
    <n v="0"/>
    <n v="1"/>
    <n v="0"/>
    <n v="300"/>
    <s v="S"/>
    <n v="0"/>
    <n v="4300"/>
    <n v="393"/>
    <s v="&lt; 6000 HDD"/>
    <n v="100"/>
    <n v="0"/>
    <n v="0"/>
    <s v="Yes"/>
    <n v="108.76"/>
    <n v="108.76"/>
    <n v="108.76"/>
    <n v="108.76"/>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1600"/>
    <n v="0"/>
    <n v="21"/>
    <n v="33600"/>
    <n v="10"/>
    <n v="0"/>
    <n v="0"/>
    <n v="0"/>
    <n v="0"/>
    <n v="0"/>
    <n v="100"/>
    <n v="0"/>
    <n v="0"/>
    <n v="100"/>
    <n v="0"/>
    <n v="0"/>
    <n v="0"/>
    <n v="0"/>
    <n v="3360"/>
    <n v="0"/>
    <n v="100"/>
    <n v="0"/>
    <s v="S"/>
    <n v="50"/>
    <s v="Age of Building"/>
    <n v="100"/>
    <n v="0"/>
    <n v="0"/>
    <n v="0"/>
    <n v="0"/>
    <n v="0"/>
    <n v="0"/>
    <n v="100"/>
    <n v="0"/>
    <n v="144000"/>
    <n v="100"/>
    <n v="0"/>
    <n v="0"/>
    <n v="0"/>
    <b v="0"/>
    <n v="0"/>
    <n v="100"/>
    <n v="0"/>
    <n v="0"/>
    <n v="0"/>
    <n v="0.60123499999999996"/>
    <n v="0.60123499999999996"/>
    <s v="NA"/>
    <n v="1.4E-2"/>
    <n v="0.32686999999999999"/>
    <n v="86577.86"/>
    <s v="NA"/>
    <n v="2016"/>
    <n v="47069.26"/>
    <n v="14.143739999999999"/>
    <n v="15.134779999999999"/>
    <s v="Y"/>
    <n v="50"/>
    <n v="12.838570000000001"/>
    <n v="9.2085229999999996"/>
    <n v="13.116009999999999"/>
    <n v="81.508319999999998"/>
    <n v="84.294349999999994"/>
    <n v="83.2697"/>
    <n v="0"/>
    <n v="0"/>
    <n v="0"/>
    <n v="4.5717270000000001"/>
    <n v="4.0415179999999999"/>
    <n v="2.5981559999999999"/>
    <n v="0"/>
    <n v="0"/>
    <n v="0"/>
    <n v="1.081385"/>
    <n v="2.455606"/>
    <n v="1.01613"/>
    <n v="0"/>
    <n v="0"/>
    <n v="0"/>
    <n v="0"/>
    <n v="0"/>
    <n v="0"/>
    <n v="0"/>
    <n v="0"/>
    <n v="0"/>
    <n v="100"/>
    <n v="100"/>
    <n v="100"/>
    <n v="0"/>
    <n v="0"/>
    <n v="0"/>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94.346890000000002"/>
    <n v="93.502880000000005"/>
    <n v="96.385710000000003"/>
    <n v="4.5717270000000001"/>
    <n v="4.0415179999999999"/>
    <n v="2.5981559999999999"/>
    <n v="0"/>
    <n v="0"/>
    <n v="0"/>
    <n v="1.081385"/>
    <n v="2.455606"/>
    <n v="1.01613"/>
    <s v="NA"/>
    <s v="NA"/>
    <s v="NA"/>
    <s v="NA"/>
    <s v="NA"/>
    <s v="NA"/>
    <s v="NA"/>
    <s v="NA"/>
    <s v="NA"/>
    <s v="NA"/>
    <s v="NA"/>
    <s v="NA"/>
    <s v="NA"/>
    <s v="NA"/>
    <s v="NA"/>
    <b v="0"/>
    <n v="0"/>
    <b v="1"/>
    <n v="83.35127"/>
    <b v="0"/>
    <n v="0"/>
    <b v="0"/>
    <n v="0"/>
    <b v="1"/>
    <n v="16.64873"/>
    <b v="0"/>
    <n v="0"/>
    <b v="0"/>
    <n v="0"/>
    <b v="0"/>
    <n v="0"/>
    <n v="9.4329079999999994"/>
    <n v="20.83333"/>
    <n v="9.4329079999999994"/>
    <n v="82.801940000000002"/>
    <n v="55.55556"/>
    <n v="82.801940000000002"/>
    <n v="0"/>
    <n v="0"/>
    <n v="0"/>
    <n v="7.7651529999999998"/>
    <n v="23.61111"/>
    <n v="7.7651529999999998"/>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0-4 Years"/>
    <s v="Furnace"/>
    <s v="Natural Gas"/>
    <s v="None"/>
    <s v="0-4 Years"/>
    <s v="NA"/>
    <s v="NA"/>
    <s v="NA"/>
    <s v="NA"/>
    <s v="NA"/>
    <s v="NA"/>
    <s v="NA"/>
    <s v="NA"/>
    <s v="DX - Air"/>
    <s v="0-4 Years"/>
    <s v="DX - Air"/>
    <s v="0-4 Years"/>
    <s v="NA"/>
    <s v="NA"/>
    <s v="NA"/>
    <s v="NA"/>
    <s v="NA"/>
    <s v="NA"/>
    <s v="NA"/>
    <b v="0"/>
    <b v="0"/>
    <b v="0"/>
    <b v="0"/>
    <b v="0"/>
    <b v="0"/>
    <b v="0"/>
    <b v="1"/>
    <b v="1"/>
    <b v="1"/>
    <b v="1"/>
    <n v="102.36"/>
    <n v="4"/>
    <n v="4"/>
    <n v="100"/>
    <n v="0"/>
    <n v="0"/>
    <n v="0"/>
    <n v="0"/>
    <n v="100"/>
    <n v="0"/>
    <n v="0"/>
    <n v="0"/>
    <n v="100"/>
    <n v="0"/>
    <s v="Unknown"/>
    <s v="No"/>
    <s v="None"/>
    <s v="Air-cooled"/>
    <s v="Yes"/>
    <s v="Shaded Pole"/>
    <b v="1"/>
    <n v="327.5"/>
    <n v="81.679389999999998"/>
    <s v="LED"/>
    <b v="1"/>
    <n v="85"/>
    <s v="T5"/>
    <b v="1"/>
    <n v="802"/>
    <n v="100"/>
    <s v="LED"/>
    <n v="3"/>
    <n v="0"/>
    <n v="0"/>
    <n v="1"/>
    <n v="0"/>
    <n v="0"/>
    <n v="0"/>
    <b v="0"/>
    <b v="0"/>
    <b v="0"/>
    <b v="0"/>
    <b v="0"/>
    <b v="0"/>
    <n v="0"/>
    <s v="NA"/>
    <s v="NA"/>
    <s v="NA"/>
    <s v="NA"/>
    <s v="NA"/>
    <s v="NA"/>
    <s v="NA"/>
    <n v="0"/>
    <n v="0"/>
    <n v="0"/>
    <s v="NA"/>
    <s v="NA"/>
    <s v="NA"/>
    <s v="NA"/>
    <s v="NA"/>
    <n v="0"/>
    <n v="0"/>
    <n v="0"/>
    <x v="1"/>
    <s v="NA"/>
    <s v="NA"/>
    <n v="0"/>
    <n v="0"/>
    <n v="0"/>
    <s v="NA"/>
    <s v="NA"/>
    <s v="NA"/>
    <s v="NA"/>
    <s v="NA"/>
    <s v="NA"/>
    <n v="22"/>
    <n v="6"/>
    <n v="0"/>
    <n v="0"/>
    <n v="4"/>
    <n v="24"/>
    <n v="0"/>
    <n v="0"/>
    <n v="0"/>
    <n v="2"/>
    <n v="13.557930000000001"/>
    <n v="13.522819999999999"/>
    <s v="actual"/>
    <n v="1952342"/>
    <n v="1947286"/>
    <n v="165809.9"/>
    <n v="145748.29999999999"/>
    <n v="158007.79999999999"/>
    <n v="153597"/>
    <n v="158709.70000000001"/>
    <n v="165129.79999999999"/>
    <n v="175983.1"/>
    <n v="179528.9"/>
    <n v="165334.9"/>
    <n v="162888.29999999999"/>
    <n v="158184.20000000001"/>
    <n v="163420"/>
    <n v="163304.29999999999"/>
    <n v="146468"/>
    <n v="160806.20000000001"/>
    <n v="154195.6"/>
    <n v="160183"/>
    <n v="158841.4"/>
    <n v="179754.3"/>
    <n v="181237.1"/>
    <n v="164445.20000000001"/>
    <n v="158735.4"/>
    <n v="156127"/>
    <n v="163188.6"/>
    <n v="7.1250999999999995E-2"/>
    <n v="9.2629000000000003E-2"/>
    <s v="actual"/>
    <n v="10260.209999999999"/>
    <n v="13338.56"/>
    <n v="2713.145"/>
    <n v="1667.9659999999999"/>
    <n v="1265.2760000000001"/>
    <n v="577.03449999999998"/>
    <n v="144.7987"/>
    <n v="40.986899999999999"/>
    <n v="1.879464"/>
    <n v="1.714286"/>
    <n v="89.266670000000005"/>
    <n v="287.73329999999999"/>
    <n v="1353.0609999999999"/>
    <n v="2117.3510000000001"/>
    <n v="2298.5740000000001"/>
    <n v="1799.154"/>
    <n v="1628.5450000000001"/>
    <n v="1194.2660000000001"/>
    <n v="738.27350000000001"/>
    <n v="322.6069"/>
    <n v="99.263670000000005"/>
    <n v="83.753720000000001"/>
    <n v="276.07709999999997"/>
    <n v="918.18889999999999"/>
    <n v="1712.298"/>
    <n v="2267.5540000000001"/>
  </r>
  <r>
    <x v="679"/>
    <x v="2"/>
    <s v="core"/>
    <x v="5"/>
    <x v="1"/>
    <s v="All Sizes"/>
    <s v="rural"/>
    <n v="34"/>
    <n v="160.36789999999999"/>
    <n v="894853"/>
    <n v="894853"/>
    <n v="894853"/>
    <n v="2012"/>
    <n v="2012"/>
    <s v="2004-2013"/>
    <s v="F"/>
    <m/>
    <s v="Sit Down Restaurant"/>
    <m/>
    <s v="Restaurant"/>
    <s v="Food Service"/>
    <s v="Restaurant"/>
    <b v="0"/>
    <s v="Dining"/>
    <n v="81.400000000000006"/>
    <s v="Kitchen"/>
    <n v="18.600000000000001"/>
    <s v="NA"/>
    <n v="0"/>
    <n v="0"/>
    <n v="0"/>
    <n v="0"/>
    <n v="5580"/>
    <n v="5580"/>
    <n v="0"/>
    <x v="0"/>
    <n v="100"/>
    <n v="0"/>
    <n v="100"/>
    <n v="100"/>
    <n v="100"/>
    <n v="0"/>
    <n v="0"/>
    <n v="1"/>
    <n v="0"/>
    <n v="46"/>
    <s v="S"/>
    <n v="0"/>
    <n v="4615"/>
    <n v="192"/>
    <s v="&lt; 6000 HDD"/>
    <n v="100"/>
    <n v="0"/>
    <n v="0"/>
    <s v="Yes"/>
    <n v="100"/>
    <n v="84"/>
    <n v="168"/>
    <n v="100"/>
    <n v="1"/>
    <n v="1"/>
    <n v="0"/>
    <s v="80-119 Hrs/Wk"/>
    <n v="50"/>
    <b v="1"/>
    <b v="1"/>
    <b v="0"/>
    <b v="1"/>
    <b v="0"/>
    <b v="0"/>
    <b v="0"/>
    <b v="0"/>
    <b v="0"/>
    <b v="1"/>
    <b v="0"/>
    <b v="0"/>
    <s v="NA"/>
    <s v="No"/>
    <s v="NA"/>
    <s v="NA"/>
    <s v="No"/>
    <s v="No"/>
    <s v="NA"/>
    <s v="NA"/>
    <s v="No"/>
    <s v="No"/>
    <s v="NA"/>
    <s v="NA"/>
    <s v="No"/>
    <s v="No"/>
    <s v="NA"/>
    <s v="NA"/>
    <s v="No"/>
    <s v="No"/>
    <s v="NA"/>
    <s v="NA"/>
    <s v="No"/>
    <s v="No"/>
    <s v="NA"/>
    <s v="NA"/>
    <s v="No"/>
    <s v="No"/>
    <s v="NA"/>
    <s v="NA"/>
    <s v="No"/>
    <s v="No"/>
    <s v="NA"/>
    <s v="NA"/>
    <s v="No"/>
    <n v="306"/>
    <n v="0"/>
    <n v="16"/>
    <n v="4896"/>
    <n v="10"/>
    <n v="0"/>
    <n v="0"/>
    <n v="0"/>
    <n v="100"/>
    <n v="0"/>
    <n v="0"/>
    <n v="0"/>
    <n v="0"/>
    <n v="0"/>
    <n v="100"/>
    <n v="0"/>
    <n v="0"/>
    <n v="0"/>
    <n v="489.6"/>
    <n v="0"/>
    <n v="100"/>
    <n v="0"/>
    <s v="P"/>
    <n v="0"/>
    <s v="Age of Building"/>
    <n v="100"/>
    <n v="0"/>
    <n v="0"/>
    <n v="0"/>
    <n v="0"/>
    <n v="0"/>
    <n v="100"/>
    <n v="0"/>
    <n v="0"/>
    <n v="5580"/>
    <n v="100"/>
    <n v="0"/>
    <n v="0"/>
    <n v="0"/>
    <b v="1"/>
    <n v="80"/>
    <n v="100"/>
    <n v="0"/>
    <n v="0"/>
    <n v="0"/>
    <n v="1.542316"/>
    <n v="1.542316"/>
    <s v="NA"/>
    <n v="4.5878000000000002E-2"/>
    <n v="0.38871"/>
    <n v="8606.1219999999994"/>
    <s v="NA"/>
    <n v="256"/>
    <n v="2169"/>
    <n v="11.63997"/>
    <n v="16"/>
    <s v="Y"/>
    <n v="75"/>
    <n v="0"/>
    <n v="0"/>
    <n v="0"/>
    <n v="20.17099"/>
    <n v="8.9883769999999998"/>
    <n v="51.6785"/>
    <n v="0"/>
    <n v="0"/>
    <n v="0"/>
    <n v="0"/>
    <n v="0"/>
    <n v="0"/>
    <n v="0"/>
    <n v="0"/>
    <n v="0"/>
    <n v="0"/>
    <n v="0"/>
    <n v="0"/>
    <n v="0"/>
    <n v="0"/>
    <n v="0"/>
    <n v="79.829009999999997"/>
    <n v="91.011619999999994"/>
    <n v="48.3215"/>
    <n v="0"/>
    <n v="0"/>
    <n v="0"/>
    <n v="0"/>
    <n v="0"/>
    <n v="0"/>
    <n v="100"/>
    <n v="100"/>
    <n v="100"/>
    <s v="NA"/>
    <s v="NA"/>
    <s v="NA"/>
    <s v="NA"/>
    <s v="NA"/>
    <s v="NA"/>
    <n v="0"/>
    <n v="0"/>
    <n v="0"/>
    <n v="62.00873"/>
    <n v="37.860080000000004"/>
    <n v="62.00873"/>
    <n v="29.257639999999999"/>
    <n v="57.201650000000001"/>
    <n v="29.257639999999999"/>
    <n v="8.7336240000000007"/>
    <n v="4.9382720000000004"/>
    <n v="8.7336240000000007"/>
    <n v="0"/>
    <n v="0"/>
    <n v="0"/>
    <n v="0"/>
    <n v="0"/>
    <n v="0"/>
    <s v="NA"/>
    <s v="NA"/>
    <s v="NA"/>
    <s v="NA"/>
    <s v="NA"/>
    <s v="NA"/>
    <n v="0"/>
    <n v="0"/>
    <n v="0"/>
    <n v="57.146340000000002"/>
    <n v="66.669820000000001"/>
    <n v="57.146340000000002"/>
    <n v="42.853659999999998"/>
    <n v="33.330179999999999"/>
    <n v="42.853659999999998"/>
    <n v="0"/>
    <n v="0"/>
    <n v="0"/>
    <s v="NA"/>
    <s v="NA"/>
    <s v="NA"/>
    <s v="NA"/>
    <s v="NA"/>
    <s v="NA"/>
    <s v="NA"/>
    <s v="NA"/>
    <s v="NA"/>
    <s v="NA"/>
    <s v="NA"/>
    <s v="NA"/>
    <n v="0"/>
    <n v="0"/>
    <n v="0"/>
    <n v="20.17099"/>
    <n v="8.9883769999999998"/>
    <n v="51.6785"/>
    <n v="4.880376"/>
    <n v="2.621734"/>
    <n v="2.9541529999999998"/>
    <n v="0"/>
    <n v="0"/>
    <n v="0"/>
    <n v="74.948629999999994"/>
    <n v="88.389889999999994"/>
    <n v="45.367350000000002"/>
    <s v="NA"/>
    <s v="NA"/>
    <s v="NA"/>
    <s v="NA"/>
    <s v="NA"/>
    <s v="NA"/>
    <s v="NA"/>
    <s v="NA"/>
    <s v="NA"/>
    <s v="NA"/>
    <s v="NA"/>
    <s v="NA"/>
    <s v="NA"/>
    <s v="NA"/>
    <s v="NA"/>
    <b v="0"/>
    <n v="0"/>
    <b v="0"/>
    <n v="0"/>
    <b v="0"/>
    <n v="0"/>
    <b v="0"/>
    <n v="0"/>
    <b v="1"/>
    <n v="100"/>
    <b v="0"/>
    <n v="0"/>
    <b v="0"/>
    <n v="0"/>
    <b v="0"/>
    <n v="0"/>
    <n v="5.5325030000000002"/>
    <n v="47.058819999999997"/>
    <n v="3.3820929999999998"/>
    <n v="81.604429999999994"/>
    <n v="35.294119999999999"/>
    <n v="82.482489999999999"/>
    <n v="0"/>
    <n v="0"/>
    <n v="0"/>
    <n v="12.86307"/>
    <n v="17.64706"/>
    <n v="14.13542"/>
    <n v="0"/>
    <n v="0"/>
    <n v="0"/>
    <n v="12.86307"/>
    <n v="17.64706"/>
    <n v="14.13542"/>
    <n v="0"/>
    <n v="0"/>
    <n v="0"/>
    <n v="5.5325030000000002"/>
    <n v="47.058819999999997"/>
    <n v="3.3820929999999998"/>
    <n v="0"/>
    <n v="0"/>
    <n v="0"/>
    <n v="81.604429999999994"/>
    <n v="35.294119999999999"/>
    <n v="82.482489999999999"/>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
    <s v="NA"/>
    <s v="NA"/>
    <n v="100"/>
    <n v="0"/>
    <s v="Heat Pump"/>
    <s v="Electricity"/>
    <s v="None"/>
    <s v="0-4 Years"/>
    <s v="Heat Pump"/>
    <s v="Electricity"/>
    <s v="None"/>
    <s v="0-4 Years"/>
    <s v="NA"/>
    <s v="NA"/>
    <s v="NA"/>
    <s v="NA"/>
    <s v="NA"/>
    <s v="NA"/>
    <s v="NA"/>
    <s v="NA"/>
    <s v="DX - Air"/>
    <s v="0-4 Years"/>
    <s v="DX - Air"/>
    <s v="0-4 Years"/>
    <s v="NA"/>
    <s v="NA"/>
    <s v="NA"/>
    <s v="NA"/>
    <s v="NA"/>
    <s v="NA"/>
    <s v="NA"/>
    <b v="0"/>
    <b v="0"/>
    <b v="0"/>
    <b v="0"/>
    <b v="1"/>
    <b v="0"/>
    <b v="0"/>
    <b v="0"/>
    <b v="0"/>
    <b v="0"/>
    <b v="0"/>
    <n v="199"/>
    <n v="2"/>
    <n v="2"/>
    <n v="100"/>
    <n v="0"/>
    <n v="0"/>
    <n v="0"/>
    <n v="0"/>
    <n v="0"/>
    <n v="100"/>
    <n v="0"/>
    <s v="NA"/>
    <s v="NA"/>
    <s v="NA"/>
    <s v="NA"/>
    <s v="NA"/>
    <s v="NA"/>
    <s v="NA"/>
    <s v="NA"/>
    <s v="NA"/>
    <b v="0"/>
    <n v="0"/>
    <s v="NA"/>
    <s v="NA"/>
    <b v="1"/>
    <n v="175"/>
    <s v="CFL"/>
    <b v="0"/>
    <n v="0"/>
    <s v="NA"/>
    <s v="NA"/>
    <n v="0"/>
    <n v="0"/>
    <n v="1"/>
    <n v="1"/>
    <n v="0"/>
    <n v="0"/>
    <n v="0"/>
    <b v="0"/>
    <b v="0"/>
    <b v="0"/>
    <b v="1"/>
    <b v="0"/>
    <b v="0"/>
    <n v="1038"/>
    <s v="N"/>
    <s v="E"/>
    <s v="G"/>
    <s v="G"/>
    <s v="N"/>
    <s v="G"/>
    <s v="G"/>
    <s v="NA"/>
    <s v="NA"/>
    <s v="NA"/>
    <s v="NA"/>
    <s v="NA"/>
    <s v="NA"/>
    <s v="NA"/>
    <s v="NA"/>
    <n v="0"/>
    <n v="0"/>
    <n v="0"/>
    <x v="1"/>
    <s v="NA"/>
    <s v="NA"/>
    <n v="0"/>
    <n v="0"/>
    <n v="0"/>
    <s v="NA"/>
    <s v="NA"/>
    <s v="NA"/>
    <s v="NA"/>
    <s v="NA"/>
    <s v="NA"/>
    <n v="0"/>
    <n v="0"/>
    <n v="0"/>
    <n v="0"/>
    <n v="0"/>
    <n v="6"/>
    <n v="0"/>
    <n v="0"/>
    <n v="0"/>
    <n v="0"/>
    <n v="46.886009999999999"/>
    <n v="116.2201"/>
    <s v="model"/>
    <n v="261623.9"/>
    <n v="648508.4"/>
    <s v="NA"/>
    <s v="NA"/>
    <s v="NA"/>
    <s v="NA"/>
    <s v="NA"/>
    <s v="NA"/>
    <s v="NA"/>
    <s v="NA"/>
    <s v="NA"/>
    <s v="NA"/>
    <s v="NA"/>
    <s v="NA"/>
    <s v="NA"/>
    <s v="NA"/>
    <s v="NA"/>
    <s v="NA"/>
    <s v="NA"/>
    <s v="NA"/>
    <s v="NA"/>
    <s v="NA"/>
    <s v="NA"/>
    <s v="NA"/>
    <s v="NA"/>
    <s v="NA"/>
    <n v="1.301091"/>
    <n v="2.774343"/>
    <s v="model"/>
    <n v="7260.09"/>
    <n v="15480.83"/>
    <s v="NA"/>
    <s v="NA"/>
    <s v="NA"/>
    <s v="NA"/>
    <s v="NA"/>
    <s v="NA"/>
    <s v="NA"/>
    <s v="NA"/>
    <s v="NA"/>
    <s v="NA"/>
    <s v="NA"/>
    <s v="NA"/>
    <s v="NA"/>
    <s v="NA"/>
    <s v="NA"/>
    <s v="NA"/>
    <s v="NA"/>
    <s v="NA"/>
    <s v="NA"/>
    <s v="NA"/>
    <s v="NA"/>
    <s v="NA"/>
    <s v="NA"/>
    <s v="NA"/>
  </r>
  <r>
    <x v="680"/>
    <x v="2"/>
    <s v="core"/>
    <x v="1"/>
    <x v="0"/>
    <s v="50,001+"/>
    <s v="urban"/>
    <n v="60"/>
    <n v="34.400460000000002"/>
    <n v="2041874"/>
    <n v="2041874"/>
    <n v="2041874"/>
    <n v="2001"/>
    <n v="2001"/>
    <s v="1981-2003"/>
    <s v="F"/>
    <m/>
    <s v="Elementary School"/>
    <m/>
    <s v="School"/>
    <s v="Education"/>
    <s v="K-12"/>
    <b v="0"/>
    <s v="Classroom"/>
    <n v="53"/>
    <s v="Assembly / Recreation"/>
    <n v="11"/>
    <s v="Office"/>
    <n v="6"/>
    <n v="30"/>
    <n v="0"/>
    <n v="0"/>
    <n v="59356"/>
    <n v="59356"/>
    <n v="0"/>
    <x v="2"/>
    <n v="100"/>
    <n v="0"/>
    <n v="100"/>
    <n v="100"/>
    <n v="100"/>
    <n v="0"/>
    <n v="0"/>
    <n v="1"/>
    <n v="0"/>
    <n v="63"/>
    <s v="S"/>
    <n v="0"/>
    <n v="4650"/>
    <n v="167"/>
    <s v="&lt; 6000 HDD"/>
    <n v="100"/>
    <n v="0"/>
    <n v="0"/>
    <s v="Yes"/>
    <n v="35"/>
    <n v="30"/>
    <n v="35"/>
    <n v="35"/>
    <n v="0"/>
    <n v="0"/>
    <n v="0"/>
    <s v="&lt; 40 Hrs/Wk"/>
    <n v="40"/>
    <b v="1"/>
    <b v="0"/>
    <b v="0"/>
    <b v="0"/>
    <b v="0"/>
    <b v="0"/>
    <b v="0"/>
    <b v="0"/>
    <b v="0"/>
    <s v="NA"/>
    <s v="NA"/>
    <s v="NA"/>
    <s v="NA"/>
    <s v="Yes"/>
    <n v="7"/>
    <n v="25"/>
    <s v="No"/>
    <s v="Yes"/>
    <n v="7"/>
    <n v="25"/>
    <s v="No"/>
    <s v="Yes"/>
    <n v="7"/>
    <n v="25"/>
    <s v="No"/>
    <s v="Yes"/>
    <n v="7"/>
    <n v="25"/>
    <s v="No"/>
    <s v="Yes"/>
    <n v="7"/>
    <n v="25"/>
    <s v="No"/>
    <s v="No"/>
    <s v="NA"/>
    <s v="NA"/>
    <s v="No"/>
    <s v="Yes"/>
    <n v="7"/>
    <n v="25"/>
    <s v="No"/>
    <s v="Yes"/>
    <n v="7"/>
    <n v="25"/>
    <s v="No"/>
    <n v="2130"/>
    <n v="0"/>
    <n v="10"/>
    <n v="21300"/>
    <n v="30"/>
    <n v="0"/>
    <n v="0"/>
    <n v="0"/>
    <n v="100"/>
    <n v="0"/>
    <n v="0"/>
    <n v="0"/>
    <n v="0"/>
    <n v="0"/>
    <n v="100"/>
    <n v="0"/>
    <n v="0"/>
    <n v="0"/>
    <n v="6390"/>
    <n v="0"/>
    <n v="100"/>
    <n v="0"/>
    <s v="P"/>
    <n v="41.666670000000003"/>
    <s v="10-20 years"/>
    <n v="100"/>
    <n v="0"/>
    <n v="0"/>
    <n v="0"/>
    <n v="0"/>
    <n v="0"/>
    <n v="100"/>
    <n v="0"/>
    <n v="0"/>
    <n v="63803.77"/>
    <n v="0"/>
    <n v="100"/>
    <n v="0"/>
    <n v="0"/>
    <b v="0"/>
    <n v="0"/>
    <n v="100"/>
    <n v="0"/>
    <n v="0"/>
    <n v="0"/>
    <n v="0.93205099999999996"/>
    <n v="0.93205099999999996"/>
    <s v="NA"/>
    <n v="0"/>
    <n v="5.7951000000000003E-2"/>
    <n v="55322.83"/>
    <s v="NA"/>
    <n v="0"/>
    <n v="3439.761"/>
    <n v="9.9576709999999995"/>
    <n v="11.04241"/>
    <s v="Y"/>
    <n v="70"/>
    <n v="0"/>
    <n v="0"/>
    <n v="0"/>
    <n v="83.044049999999999"/>
    <n v="66.741640000000004"/>
    <n v="89.792090000000002"/>
    <n v="0"/>
    <n v="0"/>
    <n v="0"/>
    <n v="16.938110000000002"/>
    <n v="33.047809999999998"/>
    <n v="10.188129999999999"/>
    <n v="0"/>
    <n v="0"/>
    <n v="0"/>
    <n v="0"/>
    <n v="0"/>
    <n v="0"/>
    <n v="1.7836999999999999E-2"/>
    <n v="0.21054899999999999"/>
    <n v="1.9781E-2"/>
    <n v="0"/>
    <n v="0"/>
    <n v="0"/>
    <n v="0"/>
    <n v="0"/>
    <n v="0"/>
    <n v="0"/>
    <n v="0"/>
    <n v="0"/>
    <n v="100"/>
    <n v="100"/>
    <n v="100"/>
    <n v="0"/>
    <n v="0"/>
    <n v="0"/>
    <n v="100"/>
    <n v="100"/>
    <n v="100"/>
    <s v="NA"/>
    <s v="NA"/>
    <s v="NA"/>
    <s v="NA"/>
    <s v="NA"/>
    <s v="NA"/>
    <s v="NA"/>
    <s v="NA"/>
    <s v="NA"/>
    <s v="NA"/>
    <s v="NA"/>
    <s v="NA"/>
    <s v="NA"/>
    <s v="NA"/>
    <s v="NA"/>
    <s v="NA"/>
    <s v="NA"/>
    <s v="NA"/>
    <s v="NA"/>
    <s v="NA"/>
    <s v="NA"/>
    <s v="NA"/>
    <s v="NA"/>
    <s v="NA"/>
    <n v="0"/>
    <n v="0"/>
    <n v="0"/>
    <n v="54.829090000000001"/>
    <n v="64.997370000000004"/>
    <n v="54.829090000000001"/>
    <n v="41.117420000000003"/>
    <n v="32.391469999999998"/>
    <n v="41.117420000000003"/>
    <n v="4.0534860000000004"/>
    <n v="2.61117"/>
    <n v="4.0534860000000004"/>
    <s v="NA"/>
    <s v="NA"/>
    <s v="NA"/>
    <s v="NA"/>
    <s v="NA"/>
    <s v="NA"/>
    <s v="NA"/>
    <s v="NA"/>
    <s v="NA"/>
    <s v="NA"/>
    <s v="NA"/>
    <s v="NA"/>
    <n v="3.3661789999999998"/>
    <n v="1.742737"/>
    <n v="3.63971"/>
    <n v="79.677869999999999"/>
    <n v="64.998900000000006"/>
    <n v="86.152379999999994"/>
    <n v="14.51314"/>
    <n v="31.849679999999999"/>
    <n v="8.7295259999999999"/>
    <n v="0"/>
    <n v="0"/>
    <n v="0"/>
    <n v="2.442815"/>
    <n v="1.408682"/>
    <n v="1.4783839999999999"/>
    <n v="0"/>
    <n v="0"/>
    <n v="0"/>
    <n v="100"/>
    <n v="100"/>
    <n v="100"/>
    <n v="0"/>
    <n v="0"/>
    <n v="0"/>
    <n v="0"/>
    <n v="0"/>
    <n v="0"/>
    <n v="0"/>
    <n v="0"/>
    <n v="0"/>
    <b v="0"/>
    <n v="0"/>
    <b v="1"/>
    <n v="100"/>
    <b v="0"/>
    <n v="0"/>
    <b v="0"/>
    <n v="0"/>
    <b v="0"/>
    <n v="0"/>
    <b v="0"/>
    <n v="0"/>
    <b v="0"/>
    <n v="0"/>
    <b v="0"/>
    <n v="0"/>
    <n v="18.140799999999999"/>
    <n v="58.974359999999997"/>
    <n v="11.369479999999999"/>
    <n v="74.6494"/>
    <n v="30.76923"/>
    <n v="80.824330000000003"/>
    <n v="7.2098040000000001"/>
    <n v="10.256410000000001"/>
    <n v="7.8061920000000002"/>
    <n v="0"/>
    <n v="0"/>
    <n v="0"/>
    <n v="74.6494"/>
    <n v="30.76923"/>
    <n v="80.824330000000003"/>
    <n v="7.2098040000000001"/>
    <n v="10.256410000000001"/>
    <n v="7.8061920000000002"/>
    <n v="0"/>
    <n v="0"/>
    <n v="0"/>
    <n v="17.268640000000001"/>
    <n v="56.410260000000001"/>
    <n v="10.400969999999999"/>
    <n v="0"/>
    <n v="0"/>
    <n v="0"/>
    <n v="0"/>
    <n v="0"/>
    <n v="0"/>
    <n v="0.87215399999999998"/>
    <n v="2.5641029999999998"/>
    <n v="0.96850999999999998"/>
    <n v="0"/>
    <n v="0"/>
    <n v="0"/>
    <n v="0"/>
    <n v="0"/>
    <n v="0"/>
    <b v="0"/>
    <n v="0"/>
    <b v="1"/>
    <n v="92.790199999999999"/>
    <b v="0"/>
    <n v="0"/>
    <b v="0"/>
    <n v="0"/>
    <b v="0"/>
    <n v="0"/>
    <b v="1"/>
    <n v="7.2098040000000001"/>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10-19 Years"/>
    <s v="Heat Pump"/>
    <s v="Electricity"/>
    <s v="None"/>
    <s v="10-19 Years"/>
    <s v="NA"/>
    <s v="NA"/>
    <s v="NA"/>
    <s v="NA"/>
    <s v="NA"/>
    <s v="NA"/>
    <s v="NA"/>
    <s v="NA"/>
    <s v="DX - Air"/>
    <s v="10-19 Years"/>
    <s v="DX - Air"/>
    <s v="10-19 Years"/>
    <s v="NA"/>
    <s v="NA"/>
    <s v="NA"/>
    <s v="NA"/>
    <s v="NA"/>
    <s v="NA"/>
    <s v="NA"/>
    <b v="1"/>
    <b v="0"/>
    <b v="0"/>
    <b v="0"/>
    <b v="0"/>
    <b v="0"/>
    <b v="0"/>
    <b v="1"/>
    <b v="0"/>
    <b v="1"/>
    <b v="1"/>
    <n v="81.888000000000005"/>
    <s v="NA"/>
    <s v="NA"/>
    <n v="100"/>
    <n v="0"/>
    <n v="0"/>
    <n v="0"/>
    <n v="0"/>
    <n v="100"/>
    <n v="0"/>
    <n v="0"/>
    <s v="NA"/>
    <s v="NA"/>
    <s v="NA"/>
    <s v="NA"/>
    <s v="NA"/>
    <s v="NA"/>
    <s v="NA"/>
    <s v="NA"/>
    <s v="NA"/>
    <s v="NA"/>
    <s v="NA"/>
    <s v="NA"/>
    <s v="NA"/>
    <s v="NA"/>
    <s v="NA"/>
    <s v="NA"/>
    <s v="NA"/>
    <s v="NA"/>
    <s v="NA"/>
    <s v="NA"/>
    <n v="2"/>
    <n v="0"/>
    <n v="0"/>
    <n v="0"/>
    <n v="4"/>
    <n v="0"/>
    <n v="2"/>
    <b v="0"/>
    <b v="0"/>
    <b v="1"/>
    <b v="0"/>
    <b v="0"/>
    <b v="0"/>
    <n v="631"/>
    <s v="N"/>
    <s v="E"/>
    <s v="N"/>
    <s v="N"/>
    <s v="N"/>
    <s v="E"/>
    <s v="N"/>
    <s v="NA"/>
    <s v="NA"/>
    <s v="NA"/>
    <b v="1"/>
    <s v="S"/>
    <n v="100"/>
    <n v="1"/>
    <n v="0"/>
    <n v="0"/>
    <n v="0"/>
    <n v="0"/>
    <x v="0"/>
    <n v="0"/>
    <s v="N"/>
    <n v="0"/>
    <n v="0"/>
    <n v="0"/>
    <b v="0"/>
    <b v="0"/>
    <s v="None"/>
    <b v="0"/>
    <b v="0"/>
    <s v="None"/>
    <n v="0"/>
    <n v="137"/>
    <s v="NA"/>
    <n v="3"/>
    <n v="6"/>
    <n v="2"/>
    <n v="0"/>
    <n v="0"/>
    <n v="0"/>
    <n v="0"/>
    <n v="11.04913"/>
    <n v="10.097149999999999"/>
    <s v="actual"/>
    <n v="655832"/>
    <n v="599326.6"/>
    <n v="96355.86"/>
    <n v="67084.14"/>
    <n v="67076.25"/>
    <n v="57003.75"/>
    <n v="48192"/>
    <n v="34308"/>
    <n v="21688.97"/>
    <n v="32023.03"/>
    <n v="43634.25"/>
    <n v="49031.25"/>
    <n v="61762.5"/>
    <n v="77672"/>
    <n v="73103.37"/>
    <n v="61831.08"/>
    <n v="61972.92"/>
    <n v="51473.61"/>
    <n v="42574.13"/>
    <n v="33156.06"/>
    <n v="28708.76"/>
    <n v="28835.97"/>
    <n v="33728.49"/>
    <n v="49379.6"/>
    <n v="61395.62"/>
    <n v="73166.97"/>
    <s v="NA"/>
    <s v="NA"/>
    <s v="no gas"/>
    <s v="NA"/>
    <s v="NA"/>
    <s v="NA"/>
    <s v="NA"/>
    <s v="NA"/>
    <s v="NA"/>
    <s v="NA"/>
    <s v="NA"/>
    <s v="NA"/>
    <s v="NA"/>
    <s v="NA"/>
    <s v="NA"/>
    <s v="NA"/>
    <s v="NA"/>
    <s v="NA"/>
    <s v="NA"/>
    <s v="NA"/>
    <s v="NA"/>
    <s v="NA"/>
    <s v="NA"/>
    <s v="NA"/>
    <s v="NA"/>
    <s v="NA"/>
    <s v="NA"/>
    <s v="NA"/>
    <s v="NA"/>
  </r>
  <r>
    <x v="681"/>
    <x v="2"/>
    <s v="core"/>
    <x v="4"/>
    <x v="1"/>
    <s v="20,001-100,000"/>
    <s v="urban"/>
    <n v="73"/>
    <n v="115.11109999999999"/>
    <n v="7364579"/>
    <n v="7364579"/>
    <n v="7364579"/>
    <n v="2005"/>
    <n v="2005"/>
    <s v="2004-2013"/>
    <s v="F"/>
    <m/>
    <s v="Museum"/>
    <m/>
    <s v="Other"/>
    <s v="Public Assembly"/>
    <s v="Other"/>
    <b v="0"/>
    <s v="Assembly / Recreation"/>
    <n v="61"/>
    <s v="Office"/>
    <n v="12"/>
    <s v="Sales"/>
    <n v="7"/>
    <n v="15"/>
    <n v="0"/>
    <n v="0"/>
    <n v="63978"/>
    <n v="63978"/>
    <n v="0"/>
    <x v="2"/>
    <n v="100"/>
    <n v="0"/>
    <n v="100"/>
    <n v="100"/>
    <n v="100"/>
    <n v="0"/>
    <n v="0"/>
    <n v="2"/>
    <n v="0"/>
    <n v="230"/>
    <s v="S"/>
    <n v="0"/>
    <n v="5199"/>
    <n v="121"/>
    <s v="&lt; 6000 HDD"/>
    <n v="100"/>
    <n v="0"/>
    <n v="0"/>
    <s v="No"/>
    <n v="63"/>
    <n v="70"/>
    <n v="70"/>
    <n v="70"/>
    <n v="1"/>
    <n v="1"/>
    <n v="0"/>
    <s v="60-79 Hrs/Wk"/>
    <n v="52"/>
    <b v="1"/>
    <b v="1"/>
    <b v="1"/>
    <b v="0"/>
    <b v="0"/>
    <b v="0"/>
    <b v="0"/>
    <b v="0"/>
    <b v="0"/>
    <b v="1"/>
    <b v="0"/>
    <b v="0"/>
    <n v="8"/>
    <s v="No"/>
    <s v="NA"/>
    <s v="NA"/>
    <s v="Yes"/>
    <s v="Yes"/>
    <n v="1"/>
    <n v="25"/>
    <s v="Yes"/>
    <s v="No"/>
    <s v="NA"/>
    <s v="NA"/>
    <s v="Yes"/>
    <s v="No"/>
    <s v="NA"/>
    <s v="NA"/>
    <s v="Yes"/>
    <s v="No"/>
    <s v="NA"/>
    <s v="NA"/>
    <s v="Yes"/>
    <s v="No"/>
    <s v="NA"/>
    <s v="NA"/>
    <s v="No"/>
    <s v="No"/>
    <s v="NA"/>
    <s v="NA"/>
    <s v="No"/>
    <s v="No"/>
    <s v="NA"/>
    <s v="NA"/>
    <s v="No"/>
    <n v="700"/>
    <n v="980"/>
    <n v="9"/>
    <n v="15120"/>
    <n v="6"/>
    <n v="0"/>
    <n v="0"/>
    <n v="50"/>
    <n v="0"/>
    <n v="50"/>
    <n v="0"/>
    <n v="0"/>
    <n v="0"/>
    <n v="100"/>
    <n v="0"/>
    <n v="0"/>
    <n v="0"/>
    <n v="0"/>
    <n v="907.2"/>
    <n v="0"/>
    <n v="100"/>
    <n v="0"/>
    <s v="P"/>
    <n v="0"/>
    <s v="Age of Building"/>
    <n v="66.666669999999996"/>
    <n v="33.333329999999997"/>
    <n v="0"/>
    <n v="0"/>
    <n v="100"/>
    <n v="0"/>
    <n v="0"/>
    <n v="0"/>
    <n v="0"/>
    <n v="63000"/>
    <n v="100"/>
    <n v="0"/>
    <n v="0"/>
    <n v="0"/>
    <b v="0"/>
    <n v="0"/>
    <n v="100"/>
    <n v="0"/>
    <n v="0"/>
    <n v="0"/>
    <n v="0.60539600000000005"/>
    <n v="0.60539600000000005"/>
    <s v="NA"/>
    <n v="0"/>
    <n v="5.8613999999999999E-2"/>
    <n v="38732.01"/>
    <s v="NA"/>
    <n v="0"/>
    <n v="3750"/>
    <n v="16.163930000000001"/>
    <n v="19.26484"/>
    <s v="Y"/>
    <n v="1"/>
    <n v="32.87397"/>
    <n v="35.000300000000003"/>
    <n v="39.474150000000002"/>
    <n v="30.639779999999998"/>
    <n v="20.720659999999999"/>
    <n v="36.791400000000003"/>
    <n v="0"/>
    <n v="0"/>
    <n v="0"/>
    <n v="2.8291680000000001"/>
    <n v="3.040492"/>
    <n v="1.889815"/>
    <n v="0"/>
    <n v="0"/>
    <n v="0"/>
    <n v="5.9484529999999998"/>
    <n v="3.0954480000000002"/>
    <n v="6.56975"/>
    <n v="7.8217790000000003"/>
    <n v="25.034749999999999"/>
    <n v="9.6330019999999994"/>
    <n v="19.886859999999999"/>
    <n v="13.10835"/>
    <n v="5.6418809999999997"/>
    <n v="0"/>
    <n v="0"/>
    <n v="0"/>
    <n v="0"/>
    <n v="0"/>
    <n v="0"/>
    <n v="100"/>
    <n v="100"/>
    <n v="100"/>
    <n v="0"/>
    <n v="0"/>
    <n v="0"/>
    <n v="100"/>
    <n v="100"/>
    <n v="100"/>
    <n v="7.2196619999999996"/>
    <n v="7.2196619999999996"/>
    <n v="7.2196619999999996"/>
    <n v="0"/>
    <n v="0"/>
    <n v="0"/>
    <n v="0"/>
    <n v="0"/>
    <n v="0"/>
    <n v="92.780339999999995"/>
    <n v="92.780339999999995"/>
    <n v="92.780339999999995"/>
    <n v="0"/>
    <n v="0"/>
    <n v="0"/>
    <n v="0"/>
    <n v="0"/>
    <n v="0"/>
    <n v="0"/>
    <n v="0"/>
    <n v="0"/>
    <n v="100"/>
    <n v="100"/>
    <n v="100"/>
    <n v="0"/>
    <n v="0"/>
    <n v="0"/>
    <n v="65.011070000000004"/>
    <n v="76.651510000000002"/>
    <n v="65.011070000000004"/>
    <n v="6.2999320000000001"/>
    <n v="4.9519700000000002"/>
    <n v="6.2999320000000001"/>
    <n v="28.689"/>
    <n v="18.396519999999999"/>
    <n v="28.689"/>
    <s v="NA"/>
    <s v="NA"/>
    <s v="NA"/>
    <s v="NA"/>
    <s v="NA"/>
    <s v="NA"/>
    <s v="NA"/>
    <s v="NA"/>
    <s v="NA"/>
    <s v="NA"/>
    <s v="NA"/>
    <s v="NA"/>
    <n v="0"/>
    <n v="0"/>
    <n v="0"/>
    <n v="63.513739999999999"/>
    <n v="55.720959999999998"/>
    <n v="76.265550000000005"/>
    <n v="2.9340229999999998"/>
    <n v="2.7772679999999998"/>
    <n v="1.4871719999999999"/>
    <n v="29.58916"/>
    <n v="29.510380000000001"/>
    <n v="18.195630000000001"/>
    <n v="3.9630779999999999"/>
    <n v="11.991390000000001"/>
    <n v="4.0516449999999997"/>
    <s v="NA"/>
    <s v="NA"/>
    <s v="NA"/>
    <s v="NA"/>
    <s v="NA"/>
    <s v="NA"/>
    <s v="NA"/>
    <s v="NA"/>
    <s v="NA"/>
    <s v="NA"/>
    <s v="NA"/>
    <s v="NA"/>
    <s v="NA"/>
    <s v="NA"/>
    <s v="NA"/>
    <b v="0"/>
    <n v="0"/>
    <b v="0"/>
    <n v="0"/>
    <b v="0"/>
    <n v="0"/>
    <b v="1"/>
    <n v="0.14025799999999999"/>
    <b v="1"/>
    <n v="86.286000000000001"/>
    <b v="1"/>
    <n v="12.546849999999999"/>
    <b v="0"/>
    <n v="0"/>
    <b v="1"/>
    <n v="1.026891"/>
    <n v="12.66667"/>
    <n v="9.2592590000000001"/>
    <n v="12.36126"/>
    <n v="65.866669999999999"/>
    <n v="48.148150000000001"/>
    <n v="64.278549999999996"/>
    <n v="0"/>
    <n v="0"/>
    <n v="0"/>
    <n v="21.466670000000001"/>
    <n v="42.592590000000001"/>
    <n v="23.360189999999999"/>
    <n v="0"/>
    <n v="0"/>
    <n v="0"/>
    <n v="0"/>
    <n v="0"/>
    <n v="0"/>
    <n v="0"/>
    <n v="0"/>
    <n v="0"/>
    <n v="0"/>
    <n v="0"/>
    <n v="0"/>
    <n v="0"/>
    <n v="0"/>
    <n v="0"/>
    <n v="78.533330000000007"/>
    <n v="57.407409999999999"/>
    <n v="76.639809999999997"/>
    <n v="21.466670000000001"/>
    <n v="42.592590000000001"/>
    <n v="23.360189999999999"/>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VAV"/>
    <s v="none"/>
    <s v="Discharge Damper"/>
    <s v="A"/>
    <s v="N"/>
    <n v="60"/>
    <n v="15"/>
    <n v="39"/>
    <n v="61"/>
    <s v="Electric Resistance"/>
    <s v="Electricity"/>
    <s v="Natural Gas"/>
    <s v="5-9 Years"/>
    <s v="Furnace"/>
    <s v="Natural Gas"/>
    <s v="None"/>
    <s v="5-9 Years"/>
    <n v="2"/>
    <s v="Natural Gas"/>
    <n v="1125"/>
    <n v="8"/>
    <n v="8"/>
    <s v="SH"/>
    <s v="Y"/>
    <s v="N"/>
    <s v="DX - Air"/>
    <s v="5-9 Years"/>
    <s v="DX - Air"/>
    <s v="5-9 Years"/>
    <s v="NA"/>
    <s v="NA"/>
    <s v="NA"/>
    <s v="NA"/>
    <s v="NA"/>
    <s v="NA"/>
    <s v="NA"/>
    <b v="1"/>
    <b v="0"/>
    <b v="0"/>
    <b v="0"/>
    <b v="1"/>
    <b v="0"/>
    <b v="0"/>
    <b v="1"/>
    <b v="0"/>
    <b v="1"/>
    <b v="1"/>
    <n v="15.353999999999999"/>
    <n v="8"/>
    <n v="8"/>
    <n v="100"/>
    <n v="0"/>
    <n v="0"/>
    <n v="0"/>
    <n v="0"/>
    <n v="100"/>
    <n v="0"/>
    <n v="0"/>
    <s v="NA"/>
    <s v="NA"/>
    <s v="NA"/>
    <s v="NA"/>
    <s v="NA"/>
    <s v="NA"/>
    <s v="NA"/>
    <s v="NA"/>
    <s v="NA"/>
    <s v="NA"/>
    <s v="NA"/>
    <s v="NA"/>
    <s v="NA"/>
    <s v="NA"/>
    <s v="NA"/>
    <s v="NA"/>
    <s v="NA"/>
    <s v="NA"/>
    <s v="NA"/>
    <s v="NA"/>
    <n v="2"/>
    <n v="1"/>
    <n v="1"/>
    <n v="2"/>
    <n v="1"/>
    <n v="2"/>
    <n v="1"/>
    <b v="0"/>
    <b v="0"/>
    <b v="0"/>
    <b v="0"/>
    <b v="1"/>
    <b v="0"/>
    <n v="620"/>
    <s v="N"/>
    <s v="N"/>
    <s v="N"/>
    <s v="N"/>
    <s v="E"/>
    <s v="N"/>
    <s v="N"/>
    <s v="NA"/>
    <s v="NA"/>
    <s v="NA"/>
    <s v="NA"/>
    <s v="NA"/>
    <s v="NA"/>
    <s v="NA"/>
    <s v="NA"/>
    <n v="0"/>
    <n v="0"/>
    <n v="0"/>
    <x v="1"/>
    <s v="NA"/>
    <s v="NA"/>
    <n v="0"/>
    <n v="0"/>
    <n v="0"/>
    <s v="NA"/>
    <s v="NA"/>
    <s v="NA"/>
    <s v="NA"/>
    <s v="NA"/>
    <s v="NA"/>
    <n v="0"/>
    <n v="0"/>
    <n v="0"/>
    <n v="0"/>
    <n v="0"/>
    <n v="45"/>
    <n v="0"/>
    <n v="0"/>
    <n v="0"/>
    <n v="0"/>
    <n v="13.87513"/>
    <n v="14.98931"/>
    <s v="actual"/>
    <n v="887703.1"/>
    <n v="958985.9"/>
    <n v="73974.2"/>
    <n v="65020.49"/>
    <n v="68260.75"/>
    <n v="64780.41"/>
    <n v="70719.27"/>
    <n v="76825.929999999993"/>
    <n v="87259.24"/>
    <n v="89234.39"/>
    <n v="78395.27"/>
    <n v="74655.7"/>
    <n v="69926.25"/>
    <n v="68651.149999999994"/>
    <n v="70883.25"/>
    <n v="64023.58"/>
    <n v="70883.25"/>
    <n v="68596.7"/>
    <n v="70883.25"/>
    <n v="78877.09"/>
    <n v="118173"/>
    <n v="127425.4"/>
    <n v="78877.09"/>
    <n v="70883.25"/>
    <n v="68596.7"/>
    <n v="70883.25"/>
    <n v="0.871641"/>
    <n v="0.92207300000000003"/>
    <s v="actual"/>
    <n v="55765.88"/>
    <n v="58992.36"/>
    <n v="10055.030000000001"/>
    <n v="7676.8249999999998"/>
    <n v="6131.7330000000002"/>
    <n v="3802.404"/>
    <n v="2095.5650000000001"/>
    <n v="1688.114"/>
    <n v="786.71640000000002"/>
    <n v="1023.924"/>
    <n v="2010.83"/>
    <n v="4857.0280000000002"/>
    <n v="7044.9669999999996"/>
    <n v="8592.7340000000004"/>
    <n v="8895.9439999999995"/>
    <n v="7273.3419999999996"/>
    <n v="6932.9359999999997"/>
    <n v="5219.5590000000002"/>
    <n v="3494.835"/>
    <n v="1917.6210000000001"/>
    <n v="1021.218"/>
    <n v="1021.218"/>
    <n v="2246.6799999999998"/>
    <n v="4879.1530000000002"/>
    <n v="7148.5259999999998"/>
    <n v="8941.3310000000001"/>
  </r>
  <r>
    <x v="682"/>
    <x v="2"/>
    <s v="core"/>
    <x v="6"/>
    <x v="1"/>
    <s v="20,001-100,000"/>
    <s v="urban"/>
    <n v="25"/>
    <n v="120.86060000000001"/>
    <n v="7998555"/>
    <n v="7998555"/>
    <n v="7998555"/>
    <n v="2008"/>
    <n v="2008"/>
    <s v="2004-2013"/>
    <s v="F"/>
    <m/>
    <s v="City Hall"/>
    <m/>
    <s v="Other"/>
    <s v="Office"/>
    <s v="Medium Office"/>
    <b v="0"/>
    <s v="Office"/>
    <n v="71"/>
    <s v="Storage - Low Bay"/>
    <n v="14"/>
    <s v="Assembly / Recreation"/>
    <n v="2"/>
    <n v="13"/>
    <n v="0"/>
    <n v="0"/>
    <n v="66180"/>
    <n v="66180"/>
    <n v="0"/>
    <x v="2"/>
    <n v="100"/>
    <n v="14"/>
    <n v="100"/>
    <n v="100"/>
    <n v="100"/>
    <n v="0"/>
    <n v="0"/>
    <n v="4"/>
    <n v="0"/>
    <n v="50"/>
    <s v="S"/>
    <n v="0"/>
    <n v="4756"/>
    <n v="174"/>
    <s v="&lt; 6000 HDD"/>
    <n v="100"/>
    <n v="0"/>
    <n v="0"/>
    <s v="Yes"/>
    <n v="45"/>
    <n v="75"/>
    <n v="60"/>
    <n v="75"/>
    <n v="0"/>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670"/>
    <n v="670"/>
    <n v="10"/>
    <n v="26800"/>
    <n v="55"/>
    <n v="0"/>
    <n v="0"/>
    <n v="0"/>
    <n v="0"/>
    <n v="100"/>
    <n v="0"/>
    <n v="0"/>
    <n v="0"/>
    <n v="100"/>
    <n v="0"/>
    <n v="0"/>
    <n v="0"/>
    <n v="0"/>
    <n v="14740"/>
    <n v="0"/>
    <n v="100"/>
    <n v="0"/>
    <s v="P"/>
    <n v="0"/>
    <s v="Age of Building"/>
    <n v="100"/>
    <n v="0"/>
    <n v="0"/>
    <n v="0"/>
    <n v="0"/>
    <n v="100"/>
    <n v="0"/>
    <n v="0"/>
    <n v="0"/>
    <n v="17850"/>
    <n v="100"/>
    <n v="0"/>
    <n v="0"/>
    <n v="0"/>
    <b v="0"/>
    <n v="0"/>
    <n v="100"/>
    <n v="0"/>
    <n v="0"/>
    <n v="0"/>
    <n v="0.598499"/>
    <n v="0.598499"/>
    <s v="NA"/>
    <n v="0"/>
    <n v="5.3946000000000001E-2"/>
    <n v="39608.660000000003"/>
    <s v="NA"/>
    <n v="0"/>
    <n v="3570.143"/>
    <n v="9.8476689999999998"/>
    <n v="10.97362"/>
    <s v="Y"/>
    <n v="1"/>
    <n v="83.200980000000001"/>
    <n v="83.235060000000004"/>
    <n v="86.749939999999995"/>
    <n v="4.6063789999999996"/>
    <n v="5.2529709999999996"/>
    <n v="4.8028659999999999"/>
    <n v="0"/>
    <n v="0"/>
    <n v="0"/>
    <n v="8.5639509999999994"/>
    <n v="6.4394970000000002"/>
    <n v="4.9672349999999996"/>
    <n v="0"/>
    <n v="0"/>
    <n v="0"/>
    <n v="3.6286860000000001"/>
    <n v="5.0724749999999998"/>
    <n v="3.479959"/>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0"/>
    <n v="0"/>
    <n v="0"/>
    <n v="87.807360000000003"/>
    <n v="88.488029999999995"/>
    <n v="91.552809999999994"/>
    <n v="1.2275149999999999"/>
    <n v="2.2395299999999998"/>
    <n v="0.71197900000000003"/>
    <n v="0"/>
    <n v="0"/>
    <n v="0"/>
    <n v="10.965120000000001"/>
    <n v="9.2724419999999999"/>
    <n v="7.7352150000000002"/>
    <s v="NA"/>
    <s v="NA"/>
    <s v="NA"/>
    <s v="NA"/>
    <s v="NA"/>
    <s v="NA"/>
    <s v="NA"/>
    <s v="NA"/>
    <s v="NA"/>
    <s v="NA"/>
    <s v="NA"/>
    <s v="NA"/>
    <s v="NA"/>
    <s v="NA"/>
    <s v="NA"/>
    <b v="0"/>
    <n v="0"/>
    <b v="1"/>
    <n v="49.908329999999999"/>
    <b v="0"/>
    <n v="0"/>
    <b v="1"/>
    <n v="23.416090000000001"/>
    <b v="1"/>
    <n v="20.348379999999999"/>
    <b v="0"/>
    <n v="0"/>
    <b v="0"/>
    <n v="0"/>
    <b v="1"/>
    <n v="6.3272009999999996"/>
    <n v="0"/>
    <n v="0"/>
    <n v="0"/>
    <n v="93.413629999999998"/>
    <n v="84.210530000000006"/>
    <n v="93.631969999999995"/>
    <n v="0"/>
    <n v="0"/>
    <n v="0"/>
    <n v="6.5863709999999998"/>
    <n v="15.78947"/>
    <n v="6.3680250000000003"/>
    <n v="0"/>
    <n v="0"/>
    <n v="0"/>
    <n v="0"/>
    <n v="0"/>
    <n v="0"/>
    <n v="0"/>
    <n v="0"/>
    <n v="0"/>
    <n v="36.189030000000002"/>
    <n v="66.666669999999996"/>
    <n v="25.53998"/>
    <n v="0"/>
    <n v="0"/>
    <n v="0"/>
    <n v="63.810969999999998"/>
    <n v="33.333329999999997"/>
    <n v="74.46002"/>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Unknown"/>
    <s v="fpb_parallel"/>
    <s v="NA"/>
    <s v="A"/>
    <s v="N"/>
    <n v="320"/>
    <n v="50"/>
    <n v="100"/>
    <n v="0"/>
    <s v="Electric Resistance"/>
    <s v="Electricity"/>
    <s v="Electricity"/>
    <s v="0-4 Years"/>
    <s v="None"/>
    <s v="NA"/>
    <s v="NA"/>
    <s v="NA"/>
    <s v="NA"/>
    <s v="NA"/>
    <s v="NA"/>
    <s v="NA"/>
    <s v="NA"/>
    <s v="NA"/>
    <s v="NA"/>
    <s v="NA"/>
    <s v="DX - Air"/>
    <s v="0-4 Years"/>
    <s v="DX - Air"/>
    <s v="0-4 Years"/>
    <s v="NA"/>
    <s v="NA"/>
    <s v="NA"/>
    <s v="NA"/>
    <s v="NA"/>
    <s v="NA"/>
    <s v="NA"/>
    <b v="1"/>
    <b v="0"/>
    <b v="0"/>
    <b v="0"/>
    <b v="0"/>
    <b v="0"/>
    <b v="0"/>
    <b v="1"/>
    <b v="1"/>
    <b v="1"/>
    <b v="1"/>
    <n v="245.66399999999999"/>
    <n v="4"/>
    <n v="4"/>
    <n v="100"/>
    <n v="0"/>
    <n v="0"/>
    <n v="0"/>
    <n v="0"/>
    <n v="100"/>
    <n v="0"/>
    <n v="0"/>
    <s v="NA"/>
    <s v="NA"/>
    <s v="NA"/>
    <s v="NA"/>
    <s v="NA"/>
    <s v="NA"/>
    <s v="NA"/>
    <s v="NA"/>
    <s v="NA"/>
    <s v="NA"/>
    <s v="NA"/>
    <s v="NA"/>
    <s v="NA"/>
    <s v="NA"/>
    <s v="NA"/>
    <s v="NA"/>
    <s v="NA"/>
    <s v="NA"/>
    <s v="NA"/>
    <s v="NA"/>
    <n v="0"/>
    <n v="1"/>
    <n v="0"/>
    <n v="0"/>
    <n v="0"/>
    <n v="0"/>
    <n v="0"/>
    <b v="0"/>
    <b v="0"/>
    <b v="0"/>
    <b v="0"/>
    <b v="0"/>
    <b v="0"/>
    <n v="0"/>
    <s v="NA"/>
    <s v="NA"/>
    <s v="NA"/>
    <s v="NA"/>
    <s v="NA"/>
    <s v="NA"/>
    <s v="NA"/>
    <s v="NA"/>
    <s v="NA"/>
    <s v="NA"/>
    <s v="NA"/>
    <s v="NA"/>
    <s v="NA"/>
    <s v="NA"/>
    <s v="NA"/>
    <n v="0"/>
    <n v="0"/>
    <n v="0"/>
    <x v="1"/>
    <s v="NA"/>
    <s v="NA"/>
    <n v="0"/>
    <n v="0"/>
    <n v="0"/>
    <s v="NA"/>
    <s v="NA"/>
    <s v="NA"/>
    <s v="NA"/>
    <s v="NA"/>
    <s v="NA"/>
    <n v="0"/>
    <n v="210"/>
    <n v="40"/>
    <n v="150"/>
    <n v="54"/>
    <n v="5"/>
    <n v="0"/>
    <n v="0"/>
    <n v="0"/>
    <n v="0"/>
    <n v="12.63212"/>
    <n v="14.57615"/>
    <s v="actual"/>
    <n v="835993.7"/>
    <n v="964649.5"/>
    <n v="95255.48"/>
    <n v="78430.13"/>
    <n v="75864.429999999993"/>
    <n v="62569.69"/>
    <n v="56457.75"/>
    <n v="54199.4"/>
    <n v="58896.6"/>
    <n v="58810.44"/>
    <n v="58554.46"/>
    <n v="67058.240000000005"/>
    <n v="81211.98"/>
    <n v="88685.14"/>
    <n v="87888.09"/>
    <n v="74637.03"/>
    <n v="75641.11"/>
    <n v="63369.49"/>
    <n v="57379.38"/>
    <n v="54029.78"/>
    <n v="112974.3"/>
    <n v="142224.79999999999"/>
    <n v="77513.149999999994"/>
    <n v="57813.23"/>
    <n v="73213.58"/>
    <n v="87965.6"/>
    <s v="NA"/>
    <s v="NA"/>
    <s v="no gas"/>
    <s v="NA"/>
    <s v="NA"/>
    <s v="NA"/>
    <s v="NA"/>
    <s v="NA"/>
    <s v="NA"/>
    <s v="NA"/>
    <s v="NA"/>
    <s v="NA"/>
    <s v="NA"/>
    <s v="NA"/>
    <s v="NA"/>
    <s v="NA"/>
    <s v="NA"/>
    <s v="NA"/>
    <s v="NA"/>
    <s v="NA"/>
    <s v="NA"/>
    <s v="NA"/>
    <s v="NA"/>
    <s v="NA"/>
    <s v="NA"/>
    <s v="NA"/>
    <s v="NA"/>
    <s v="NA"/>
    <s v="NA"/>
  </r>
  <r>
    <x v="683"/>
    <x v="2"/>
    <s v="core"/>
    <x v="1"/>
    <x v="1"/>
    <s v="&lt;50,001"/>
    <s v="urban"/>
    <n v="61"/>
    <n v="143.53389999999999"/>
    <n v="5597824"/>
    <n v="5597824"/>
    <n v="5597824"/>
    <n v="2011"/>
    <n v="2011"/>
    <s v="2004-2013"/>
    <s v="F"/>
    <m/>
    <s v="Elementary School"/>
    <m/>
    <s v="School"/>
    <s v="Education"/>
    <s v="K-12"/>
    <b v="0"/>
    <s v="Classroom"/>
    <n v="36"/>
    <s v="Assembly / Recreation"/>
    <n v="16"/>
    <s v="Kitchen"/>
    <n v="13"/>
    <n v="27"/>
    <n v="0"/>
    <n v="0"/>
    <n v="39000"/>
    <n v="39000"/>
    <n v="0"/>
    <x v="1"/>
    <n v="100"/>
    <n v="0"/>
    <n v="100"/>
    <n v="100"/>
    <n v="100"/>
    <n v="0"/>
    <n v="0"/>
    <n v="1"/>
    <n v="0"/>
    <s v="NA"/>
    <s v="S"/>
    <n v="0"/>
    <n v="5626"/>
    <n v="93"/>
    <s v="&lt; 6000 HDD"/>
    <n v="100"/>
    <n v="0"/>
    <n v="0"/>
    <s v="Yes"/>
    <n v="33.846150000000002"/>
    <n v="38.076920000000001"/>
    <n v="37.23077"/>
    <n v="45.692309999999999"/>
    <n v="0"/>
    <n v="0"/>
    <n v="0"/>
    <s v="&lt; 40 Hrs/Wk"/>
    <n v="52"/>
    <b v="1"/>
    <b v="1"/>
    <b v="1"/>
    <b v="0"/>
    <b v="0"/>
    <b v="0"/>
    <b v="0"/>
    <b v="0"/>
    <b v="0"/>
    <b v="1"/>
    <b v="0"/>
    <b v="0"/>
    <n v="100"/>
    <s v="No"/>
    <s v="NA"/>
    <s v="NA"/>
    <s v="No"/>
    <s v="No"/>
    <s v="NA"/>
    <s v="NA"/>
    <s v="No"/>
    <s v="No"/>
    <s v="NA"/>
    <s v="NA"/>
    <s v="No"/>
    <s v="No"/>
    <s v="NA"/>
    <s v="NA"/>
    <s v="No"/>
    <s v="No"/>
    <s v="NA"/>
    <s v="NA"/>
    <s v="No"/>
    <s v="No"/>
    <s v="NA"/>
    <s v="NA"/>
    <s v="No"/>
    <s v="No"/>
    <s v="NA"/>
    <s v="NA"/>
    <s v="No"/>
    <s v="No"/>
    <s v="NA"/>
    <s v="NA"/>
    <s v="No"/>
    <n v="900"/>
    <n v="0"/>
    <n v="9"/>
    <n v="8100"/>
    <n v="30"/>
    <n v="100"/>
    <n v="0"/>
    <n v="0"/>
    <n v="0"/>
    <n v="0"/>
    <n v="0"/>
    <n v="0"/>
    <n v="0"/>
    <n v="0"/>
    <n v="100"/>
    <n v="0"/>
    <n v="0"/>
    <n v="0"/>
    <n v="2430"/>
    <n v="0"/>
    <n v="100"/>
    <n v="0"/>
    <s v="P"/>
    <s v="NA"/>
    <s v="Age of Building"/>
    <n v="100"/>
    <n v="0"/>
    <n v="0"/>
    <n v="0"/>
    <n v="100"/>
    <n v="0"/>
    <n v="0"/>
    <n v="0"/>
    <n v="0"/>
    <n v="41922.42"/>
    <n v="0"/>
    <n v="100"/>
    <n v="0"/>
    <n v="0"/>
    <b v="0"/>
    <n v="0"/>
    <n v="100"/>
    <n v="0"/>
    <n v="0"/>
    <n v="0"/>
    <n v="0.74987800000000004"/>
    <n v="0.74987800000000004"/>
    <s v="NA"/>
    <n v="0"/>
    <n v="0.107795"/>
    <n v="29245.23"/>
    <s v="NA"/>
    <n v="0"/>
    <n v="4204"/>
    <n v="10.837490000000001"/>
    <n v="12.83783"/>
    <s v="Y"/>
    <n v="30"/>
    <n v="59.043689999999998"/>
    <n v="56.474850000000004"/>
    <n v="69.101330000000004"/>
    <n v="8.7827920000000006"/>
    <n v="7.7436379999999998"/>
    <n v="10.27887"/>
    <n v="0"/>
    <n v="0"/>
    <n v="0"/>
    <n v="31.301259999999999"/>
    <n v="34.57788"/>
    <n v="20.378609999999998"/>
    <n v="0"/>
    <n v="0"/>
    <n v="0"/>
    <n v="0"/>
    <n v="0"/>
    <n v="0"/>
    <n v="0"/>
    <n v="0"/>
    <n v="0"/>
    <n v="0.87226000000000004"/>
    <n v="1.203633"/>
    <n v="0.24118800000000001"/>
    <n v="0"/>
    <n v="0"/>
    <n v="0"/>
    <n v="0"/>
    <n v="0"/>
    <n v="0"/>
    <n v="100"/>
    <n v="100"/>
    <n v="100"/>
    <n v="0"/>
    <n v="0"/>
    <n v="0"/>
    <n v="100"/>
    <n v="100"/>
    <n v="100"/>
    <n v="0"/>
    <n v="0"/>
    <n v="0"/>
    <n v="0"/>
    <n v="0"/>
    <n v="0"/>
    <n v="0"/>
    <n v="0"/>
    <n v="0"/>
    <n v="100"/>
    <n v="100"/>
    <n v="100"/>
    <n v="0"/>
    <n v="0"/>
    <n v="0"/>
    <n v="0"/>
    <n v="0"/>
    <n v="0"/>
    <s v="NA"/>
    <s v="NA"/>
    <s v="NA"/>
    <s v="NA"/>
    <s v="NA"/>
    <s v="NA"/>
    <n v="0"/>
    <n v="0"/>
    <n v="0"/>
    <n v="100"/>
    <n v="100"/>
    <n v="100"/>
    <n v="0"/>
    <n v="0"/>
    <n v="0"/>
    <n v="0"/>
    <n v="0"/>
    <n v="0"/>
    <s v="NA"/>
    <s v="NA"/>
    <s v="NA"/>
    <s v="NA"/>
    <s v="NA"/>
    <s v="NA"/>
    <s v="NA"/>
    <s v="NA"/>
    <s v="NA"/>
    <s v="NA"/>
    <s v="NA"/>
    <s v="NA"/>
    <n v="12.17393"/>
    <n v="2.8265009999999999"/>
    <n v="7.9258090000000001"/>
    <n v="67.826480000000004"/>
    <n v="64.21848"/>
    <n v="79.380200000000002"/>
    <n v="18.745100000000001"/>
    <n v="30.373799999999999"/>
    <n v="11.87726"/>
    <n v="0"/>
    <n v="0"/>
    <n v="0"/>
    <n v="1.2544869999999999"/>
    <n v="2.581213"/>
    <n v="0.81673099999999998"/>
    <n v="0"/>
    <n v="0"/>
    <n v="0"/>
    <n v="0"/>
    <n v="0"/>
    <n v="0"/>
    <n v="0"/>
    <n v="0"/>
    <n v="0"/>
    <n v="0"/>
    <n v="0"/>
    <n v="0"/>
    <n v="100"/>
    <n v="100"/>
    <n v="100"/>
    <b v="0"/>
    <n v="0"/>
    <b v="1"/>
    <n v="95.782120000000006"/>
    <b v="0"/>
    <n v="0"/>
    <b v="0"/>
    <n v="0"/>
    <b v="0"/>
    <n v="0"/>
    <b v="0"/>
    <n v="0"/>
    <b v="0"/>
    <n v="0"/>
    <b v="1"/>
    <n v="4.2178810000000002"/>
    <n v="60.894390000000001"/>
    <n v="45.454549999999998"/>
    <n v="58.548099999999998"/>
    <n v="21.408180000000002"/>
    <n v="27.272729999999999"/>
    <n v="22.95232"/>
    <n v="0"/>
    <n v="0"/>
    <n v="0"/>
    <n v="17.697430000000001"/>
    <n v="27.272729999999999"/>
    <n v="18.499569999999999"/>
    <n v="0"/>
    <n v="0"/>
    <n v="0"/>
    <n v="17.697430000000001"/>
    <n v="27.272729999999999"/>
    <n v="18.499569999999999"/>
    <n v="0"/>
    <n v="0"/>
    <n v="0"/>
    <n v="0"/>
    <n v="0"/>
    <n v="0"/>
    <n v="0"/>
    <n v="0"/>
    <n v="0"/>
    <n v="60.894390000000001"/>
    <n v="45.454549999999998"/>
    <n v="58.548099999999998"/>
    <n v="21.408180000000002"/>
    <n v="27.272729999999999"/>
    <n v="22.95232"/>
    <n v="0"/>
    <n v="0"/>
    <n v="0"/>
    <n v="0"/>
    <n v="0"/>
    <n v="0"/>
    <b v="0"/>
    <n v="0"/>
    <b v="0"/>
    <n v="0"/>
    <b v="0"/>
    <n v="0"/>
    <b v="1"/>
    <n v="17.697430000000001"/>
    <b v="0"/>
    <n v="0"/>
    <b v="1"/>
    <n v="82.302570000000003"/>
    <s v="NA"/>
    <s v="NA"/>
    <s v="NA"/>
    <s v="NA"/>
    <s v="NA"/>
    <s v="NA"/>
    <s v="NA"/>
    <s v="NA"/>
    <s v="NA"/>
    <s v="NA"/>
    <s v="NA"/>
    <s v="NA"/>
    <s v="NA"/>
    <s v="NA"/>
    <s v="NA"/>
    <s v="NA"/>
    <s v="NA"/>
    <s v="NA"/>
    <s v="NA"/>
    <s v="NA"/>
    <s v="NA"/>
    <s v="NA"/>
    <s v="NA"/>
    <s v="NA"/>
    <s v="NA"/>
    <s v="NA"/>
    <s v="NA"/>
    <s v="NA"/>
    <s v="NA"/>
    <s v="NA"/>
    <s v="NA"/>
    <s v="NA"/>
    <s v="NA"/>
    <s v="NA"/>
    <s v="NA"/>
    <s v="NA"/>
    <s v="NA"/>
    <s v="Unknown"/>
    <s v="none"/>
    <s v="Discharge Damper"/>
    <s v="NA"/>
    <s v="N"/>
    <n v="6.3"/>
    <s v="NA"/>
    <n v="0"/>
    <n v="100"/>
    <s v="Boiler"/>
    <s v="Natural Gas"/>
    <s v="Natural Gas"/>
    <s v="0-4 Years"/>
    <s v="Boiler"/>
    <s v="Natural Gas"/>
    <s v="Natural Gas"/>
    <s v="0-4 Years"/>
    <n v="2"/>
    <s v="Natural Gas"/>
    <n v="1500"/>
    <n v="2"/>
    <n v="2"/>
    <s v="SH"/>
    <s v="NA"/>
    <s v="NA"/>
    <s v="Chiller"/>
    <s v="0-4 Years"/>
    <s v="Chiller"/>
    <s v="0-4 Years"/>
    <n v="1"/>
    <n v="144.5"/>
    <n v="2"/>
    <n v="2"/>
    <s v="NA"/>
    <s v="NA"/>
    <s v="NA"/>
    <b v="1"/>
    <b v="0"/>
    <b v="0"/>
    <b v="0"/>
    <b v="1"/>
    <b v="0"/>
    <b v="0"/>
    <b v="1"/>
    <b v="1"/>
    <b v="1"/>
    <b v="1"/>
    <n v="500"/>
    <n v="2"/>
    <n v="2"/>
    <n v="100"/>
    <n v="0"/>
    <n v="0"/>
    <n v="0"/>
    <n v="0"/>
    <n v="0"/>
    <n v="100"/>
    <n v="0"/>
    <s v="NA"/>
    <s v="NA"/>
    <s v="NA"/>
    <s v="NA"/>
    <s v="NA"/>
    <s v="NA"/>
    <s v="NA"/>
    <s v="NA"/>
    <s v="NA"/>
    <s v="NA"/>
    <s v="NA"/>
    <s v="NA"/>
    <s v="NA"/>
    <s v="NA"/>
    <s v="NA"/>
    <s v="NA"/>
    <s v="NA"/>
    <s v="NA"/>
    <s v="NA"/>
    <s v="NA"/>
    <n v="0"/>
    <n v="0"/>
    <n v="0"/>
    <n v="0"/>
    <n v="2"/>
    <n v="2"/>
    <n v="2"/>
    <b v="0"/>
    <b v="0"/>
    <b v="0"/>
    <b v="0"/>
    <b v="1"/>
    <b v="0"/>
    <n v="670"/>
    <s v="N"/>
    <s v="E"/>
    <s v="N"/>
    <s v="N"/>
    <s v="G"/>
    <s v="N"/>
    <s v="G"/>
    <s v="NA"/>
    <s v="NA"/>
    <s v="NA"/>
    <s v="NA"/>
    <s v="NA"/>
    <s v="NA"/>
    <s v="NA"/>
    <s v="NA"/>
    <n v="0"/>
    <n v="0"/>
    <n v="0"/>
    <x v="1"/>
    <s v="NA"/>
    <s v="NA"/>
    <n v="0"/>
    <n v="0"/>
    <n v="0"/>
    <s v="NA"/>
    <s v="NA"/>
    <s v="NA"/>
    <s v="NA"/>
    <s v="NA"/>
    <s v="NA"/>
    <n v="0"/>
    <s v="NA"/>
    <s v="NA"/>
    <s v="NA"/>
    <s v="NA"/>
    <s v="NA"/>
    <n v="0"/>
    <n v="0"/>
    <n v="0"/>
    <n v="0"/>
    <n v="10.53796"/>
    <n v="11.875529999999999"/>
    <s v="actual"/>
    <n v="410980.4"/>
    <n v="463145.5"/>
    <n v="30268"/>
    <n v="29296.62"/>
    <n v="30016.560000000001"/>
    <n v="27030.25"/>
    <n v="29124.06"/>
    <n v="21802.02"/>
    <n v="37142.5"/>
    <n v="50457.5"/>
    <n v="51587.5"/>
    <n v="40566.980000000003"/>
    <n v="31827.31"/>
    <n v="31861.09"/>
    <n v="38721.39"/>
    <n v="34974.160000000003"/>
    <n v="38721.39"/>
    <n v="37472.31"/>
    <n v="38721.39"/>
    <n v="37938.92"/>
    <n v="41521.01"/>
    <n v="41987.61"/>
    <n v="38172.22"/>
    <n v="38721.39"/>
    <n v="37472.31"/>
    <n v="38721.39"/>
    <n v="0.26796799999999998"/>
    <n v="0.32425599999999999"/>
    <s v="actual"/>
    <n v="10450.73"/>
    <n v="12645.97"/>
    <n v="3140.4189999999999"/>
    <n v="1713.6410000000001"/>
    <n v="1067.114"/>
    <n v="318.76220000000001"/>
    <n v="591.28970000000004"/>
    <n v="270.41980000000001"/>
    <n v="49.257260000000002"/>
    <n v="86.670969999999997"/>
    <n v="368.32490000000001"/>
    <n v="1062.3430000000001"/>
    <n v="956.43309999999997"/>
    <n v="826.05849999999998"/>
    <n v="1874.643"/>
    <n v="1537.4770000000001"/>
    <n v="1474.539"/>
    <n v="1155.355"/>
    <n v="800.20719999999994"/>
    <n v="465.28899999999999"/>
    <n v="229.27279999999999"/>
    <n v="206.79509999999999"/>
    <n v="476.52789999999999"/>
    <n v="1045.2139999999999"/>
    <n v="1503.76"/>
    <n v="1876.89"/>
  </r>
  <r>
    <x v="684"/>
    <x v="2"/>
    <s v="core"/>
    <x v="1"/>
    <x v="1"/>
    <s v="50,001+"/>
    <s v="urban"/>
    <n v="62"/>
    <n v="57.162640000000003"/>
    <n v="6127835"/>
    <n v="6127835"/>
    <n v="6127835"/>
    <n v="1951"/>
    <n v="2012"/>
    <s v="2004-2013"/>
    <s v="F"/>
    <m/>
    <s v="Middle School"/>
    <m/>
    <s v="School"/>
    <s v="Education"/>
    <s v="K-12"/>
    <b v="0"/>
    <s v="Classroom"/>
    <n v="29"/>
    <s v="Assembly / Recreation"/>
    <n v="16"/>
    <s v="Kitchen"/>
    <n v="14"/>
    <n v="36"/>
    <n v="0"/>
    <n v="0"/>
    <n v="107200"/>
    <n v="107200"/>
    <n v="0"/>
    <x v="3"/>
    <n v="100"/>
    <n v="0"/>
    <n v="100"/>
    <n v="100"/>
    <n v="100"/>
    <n v="0"/>
    <n v="0"/>
    <n v="2"/>
    <n v="0"/>
    <s v="NA"/>
    <s v="S"/>
    <n v="0"/>
    <n v="5626"/>
    <n v="93"/>
    <s v="&lt; 6000 HDD"/>
    <n v="100"/>
    <n v="0"/>
    <n v="0"/>
    <s v="Yes"/>
    <n v="36.492310000000003"/>
    <n v="54.141539999999999"/>
    <n v="54.141539999999999"/>
    <n v="54.141539999999999"/>
    <n v="0"/>
    <n v="0"/>
    <n v="0"/>
    <s v="&lt; 40 Hrs/Wk"/>
    <n v="48.56"/>
    <b v="1"/>
    <b v="1"/>
    <b v="1"/>
    <b v="0"/>
    <b v="0"/>
    <b v="0"/>
    <b v="0"/>
    <b v="0"/>
    <b v="0"/>
    <s v="NA"/>
    <s v="NA"/>
    <s v="NA"/>
    <s v="NA"/>
    <s v="Yes"/>
    <n v="2"/>
    <n v="100"/>
    <s v="No"/>
    <s v="Yes"/>
    <n v="2"/>
    <n v="100"/>
    <s v="No"/>
    <s v="Yes"/>
    <n v="2"/>
    <n v="100"/>
    <s v="No"/>
    <s v="Yes"/>
    <n v="2"/>
    <n v="100"/>
    <s v="No"/>
    <s v="Yes"/>
    <n v="2"/>
    <n v="100"/>
    <s v="No"/>
    <s v="Yes"/>
    <n v="2"/>
    <n v="100"/>
    <s v="No"/>
    <s v="Yes"/>
    <n v="2"/>
    <n v="100"/>
    <s v="No"/>
    <s v="Yes"/>
    <n v="2"/>
    <n v="100"/>
    <s v="No"/>
    <n v="1450"/>
    <n v="1200"/>
    <n v="10"/>
    <n v="26500"/>
    <n v="20"/>
    <n v="0"/>
    <n v="0"/>
    <n v="100"/>
    <n v="0"/>
    <n v="0"/>
    <n v="0"/>
    <n v="0"/>
    <n v="0"/>
    <n v="100"/>
    <n v="0"/>
    <n v="0"/>
    <n v="0"/>
    <n v="0"/>
    <n v="5300"/>
    <n v="0"/>
    <n v="100"/>
    <n v="0"/>
    <s v="P"/>
    <n v="0"/>
    <s v="0-5 years"/>
    <n v="100"/>
    <n v="0"/>
    <n v="0"/>
    <n v="0"/>
    <n v="0"/>
    <n v="0"/>
    <n v="100"/>
    <n v="0"/>
    <n v="0"/>
    <n v="57616.45"/>
    <n v="0"/>
    <n v="100"/>
    <n v="0"/>
    <n v="0"/>
    <b v="1"/>
    <n v="840"/>
    <n v="100"/>
    <n v="0"/>
    <n v="0"/>
    <n v="0"/>
    <n v="1.0755520000000001"/>
    <n v="1.0755520000000001"/>
    <s v="NA"/>
    <n v="2.9849999999999998E-3"/>
    <n v="8.8647000000000004E-2"/>
    <n v="115299.2"/>
    <s v="NA"/>
    <n v="320"/>
    <n v="9503"/>
    <n v="12.731780000000001"/>
    <n v="14.24152"/>
    <s v="Y"/>
    <n v="20"/>
    <n v="84.492699999999999"/>
    <n v="79.799099999999996"/>
    <n v="87.737579999999994"/>
    <n v="7.3148799999999996"/>
    <n v="7.6729580000000004"/>
    <n v="7.5958030000000001"/>
    <n v="0"/>
    <n v="0"/>
    <n v="0"/>
    <n v="7.906345"/>
    <n v="11.478300000000001"/>
    <n v="4.5671160000000004"/>
    <n v="0"/>
    <n v="0"/>
    <n v="0"/>
    <n v="0"/>
    <n v="0"/>
    <n v="0"/>
    <n v="3.576E-2"/>
    <n v="0.23325199999999999"/>
    <n v="3.8085000000000001E-2"/>
    <n v="0.25031900000000001"/>
    <n v="0.81638200000000005"/>
    <n v="6.1413000000000002E-2"/>
    <n v="0"/>
    <n v="0"/>
    <n v="0"/>
    <s v="NA"/>
    <s v="NA"/>
    <s v="NA"/>
    <s v="NA"/>
    <s v="NA"/>
    <s v="NA"/>
    <n v="0"/>
    <n v="0"/>
    <n v="0"/>
    <n v="100"/>
    <n v="100"/>
    <n v="100"/>
    <n v="0"/>
    <n v="0"/>
    <n v="0"/>
    <n v="100"/>
    <n v="100"/>
    <n v="100"/>
    <n v="0"/>
    <n v="0"/>
    <n v="0"/>
    <n v="0"/>
    <n v="0"/>
    <n v="0"/>
    <n v="0"/>
    <n v="0"/>
    <n v="0"/>
    <n v="0"/>
    <n v="0"/>
    <n v="0"/>
    <s v="NA"/>
    <s v="NA"/>
    <s v="NA"/>
    <s v="NA"/>
    <s v="NA"/>
    <s v="NA"/>
    <n v="0"/>
    <n v="0"/>
    <n v="0"/>
    <n v="100"/>
    <n v="100"/>
    <n v="100"/>
    <n v="0"/>
    <n v="0"/>
    <n v="0"/>
    <n v="0"/>
    <n v="0"/>
    <n v="0"/>
    <s v="NA"/>
    <s v="NA"/>
    <s v="NA"/>
    <s v="NA"/>
    <s v="NA"/>
    <s v="NA"/>
    <s v="NA"/>
    <s v="NA"/>
    <s v="NA"/>
    <s v="NA"/>
    <s v="NA"/>
    <s v="NA"/>
    <n v="10.78004"/>
    <n v="1.9473320000000001"/>
    <n v="11.194039999999999"/>
    <n v="81.027529999999999"/>
    <n v="85.524730000000005"/>
    <n v="84.139340000000004"/>
    <n v="7.5984170000000004"/>
    <n v="10.75501"/>
    <n v="4.3892410000000002"/>
    <n v="0"/>
    <n v="0"/>
    <n v="0"/>
    <n v="0.59400699999999995"/>
    <n v="1.7729280000000001"/>
    <n v="0.27737299999999998"/>
    <n v="100"/>
    <n v="100"/>
    <n v="100"/>
    <n v="0"/>
    <n v="0"/>
    <n v="0"/>
    <n v="0"/>
    <n v="0"/>
    <n v="0"/>
    <n v="0"/>
    <n v="0"/>
    <n v="0"/>
    <n v="0"/>
    <n v="0"/>
    <n v="0"/>
    <b v="0"/>
    <n v="0"/>
    <b v="1"/>
    <n v="60.958289999999998"/>
    <b v="0"/>
    <n v="0"/>
    <b v="0"/>
    <n v="0"/>
    <b v="0"/>
    <n v="0"/>
    <b v="0"/>
    <n v="0"/>
    <b v="0"/>
    <n v="0"/>
    <b v="1"/>
    <n v="39.041710000000002"/>
    <n v="5.8718300000000001"/>
    <n v="19.318180000000002"/>
    <n v="4.4418449999999998"/>
    <n v="58.181629999999998"/>
    <n v="21.590910000000001"/>
    <n v="63.829680000000003"/>
    <n v="15.994949999999999"/>
    <n v="9.0909089999999999"/>
    <n v="17.54768"/>
    <n v="19.951589999999999"/>
    <n v="50"/>
    <n v="14.1808"/>
    <n v="1.031253"/>
    <n v="7.9545450000000004"/>
    <n v="1.230037"/>
    <n v="0"/>
    <n v="0"/>
    <n v="0"/>
    <n v="0"/>
    <n v="0"/>
    <n v="0"/>
    <n v="23.10849"/>
    <n v="43.181820000000002"/>
    <n v="15.332890000000001"/>
    <n v="0"/>
    <n v="0"/>
    <n v="0"/>
    <n v="74.176580000000001"/>
    <n v="30.681819999999998"/>
    <n v="81.377350000000007"/>
    <n v="1.6836789999999999"/>
    <n v="18.181819999999998"/>
    <n v="2.0597159999999999"/>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Unknown"/>
    <s v="none"/>
    <s v="NA"/>
    <s v="NA"/>
    <s v="NA"/>
    <n v="70"/>
    <s v="NA"/>
    <n v="0"/>
    <n v="100"/>
    <s v="Boiler"/>
    <s v="Natural Gas"/>
    <s v="Natural Gas"/>
    <s v="0-4 Years"/>
    <s v="Boiler"/>
    <s v="Natural Gas"/>
    <s v="Natural Gas"/>
    <s v="0-4 Years"/>
    <n v="2"/>
    <s v="Natural Gas"/>
    <n v="2500"/>
    <n v="2"/>
    <n v="2"/>
    <s v="SH"/>
    <s v="NA"/>
    <s v="N"/>
    <s v="DX - Air"/>
    <s v="0-4 Years"/>
    <s v="DX - Air"/>
    <s v="0-4 Years"/>
    <s v="NA"/>
    <s v="NA"/>
    <s v="NA"/>
    <s v="NA"/>
    <s v="NA"/>
    <s v="NA"/>
    <s v="NA"/>
    <b v="1"/>
    <b v="0"/>
    <b v="0"/>
    <b v="0"/>
    <b v="1"/>
    <b v="0"/>
    <b v="0"/>
    <b v="1"/>
    <b v="1"/>
    <b v="1"/>
    <b v="1"/>
    <n v="1700"/>
    <n v="1"/>
    <n v="1"/>
    <n v="70.588239999999999"/>
    <n v="0"/>
    <n v="29.411760000000001"/>
    <n v="0"/>
    <n v="0"/>
    <n v="0"/>
    <n v="100"/>
    <n v="0"/>
    <s v="NA"/>
    <s v="NA"/>
    <s v="NA"/>
    <s v="NA"/>
    <s v="NA"/>
    <s v="NA"/>
    <s v="NA"/>
    <s v="NA"/>
    <s v="NA"/>
    <b v="0"/>
    <n v="0"/>
    <s v="NA"/>
    <s v="NA"/>
    <b v="1"/>
    <n v="360"/>
    <s v="T8"/>
    <b v="0"/>
    <n v="0"/>
    <s v="NA"/>
    <s v="NA"/>
    <n v="2"/>
    <n v="2"/>
    <n v="2"/>
    <n v="1"/>
    <n v="5"/>
    <n v="2"/>
    <n v="1"/>
    <b v="0"/>
    <b v="0"/>
    <b v="0"/>
    <b v="0"/>
    <b v="1"/>
    <b v="0"/>
    <n v="2500"/>
    <s v="N"/>
    <s v="E"/>
    <s v="N"/>
    <s v="N"/>
    <s v="G"/>
    <s v="N"/>
    <s v="N"/>
    <s v="NA"/>
    <s v="NA"/>
    <s v="NA"/>
    <s v="NA"/>
    <s v="NA"/>
    <s v="NA"/>
    <s v="NA"/>
    <s v="NA"/>
    <n v="0"/>
    <n v="0"/>
    <n v="0"/>
    <x v="1"/>
    <s v="NA"/>
    <s v="NA"/>
    <n v="0"/>
    <n v="0"/>
    <n v="0"/>
    <s v="NA"/>
    <s v="NA"/>
    <s v="NA"/>
    <s v="NA"/>
    <s v="NA"/>
    <s v="NA"/>
    <n v="0"/>
    <s v="NA"/>
    <s v="NA"/>
    <s v="NA"/>
    <s v="NA"/>
    <s v="NA"/>
    <n v="0"/>
    <n v="0"/>
    <n v="0"/>
    <n v="0"/>
    <n v="9.0301899999999993"/>
    <n v="9.557423"/>
    <s v="actual"/>
    <n v="968036.4"/>
    <n v="1024556"/>
    <n v="79960"/>
    <n v="79670.77"/>
    <n v="83169.23"/>
    <n v="75600"/>
    <n v="86806.45"/>
    <n v="73506.05"/>
    <n v="60921.98"/>
    <n v="72645.52"/>
    <n v="84007.5"/>
    <n v="87153.88"/>
    <n v="94558.62"/>
    <n v="90036.36"/>
    <n v="87017.06"/>
    <n v="78596.05"/>
    <n v="87017.06"/>
    <n v="84210.06"/>
    <n v="87017.06"/>
    <n v="84210.06"/>
    <n v="87017.06"/>
    <n v="87017.06"/>
    <n v="84210.06"/>
    <n v="87017.06"/>
    <n v="84210.06"/>
    <n v="87017.06"/>
    <n v="0.43952599999999997"/>
    <n v="0.49628100000000003"/>
    <s v="actual"/>
    <n v="47117.14"/>
    <n v="53201.35"/>
    <n v="8015.31"/>
    <n v="5862.55"/>
    <n v="5159.42"/>
    <n v="3577.377"/>
    <n v="2057.6729999999998"/>
    <n v="1240.8130000000001"/>
    <n v="337.39370000000002"/>
    <n v="518.64179999999999"/>
    <n v="1757.155"/>
    <n v="3995.4229999999998"/>
    <n v="6392.1"/>
    <n v="8203.2909999999993"/>
    <n v="7886.585"/>
    <n v="6468.134"/>
    <n v="6203.357"/>
    <n v="4860.5569999999998"/>
    <n v="3366.4560000000001"/>
    <n v="1957.462"/>
    <n v="964.54629999999997"/>
    <n v="869.98299999999995"/>
    <n v="2004.7429999999999"/>
    <n v="4397.1970000000001"/>
    <n v="6326.2889999999998"/>
    <n v="7896.0410000000002"/>
  </r>
  <r>
    <x v="685"/>
    <x v="2"/>
    <s v="core"/>
    <x v="7"/>
    <x v="0"/>
    <s v="&lt;20,001"/>
    <s v="urban"/>
    <n v="81"/>
    <n v="111.0321"/>
    <n v="1010392"/>
    <n v="1010392"/>
    <n v="778001.6"/>
    <n v="1970"/>
    <n v="1970"/>
    <s v="Pre-1980"/>
    <s v="F"/>
    <s v="Other"/>
    <s v="Other"/>
    <s v="Vocational Training and Office"/>
    <s v="Other"/>
    <s v="Other"/>
    <s v="Other"/>
    <b v="0"/>
    <s v="Office"/>
    <n v="100"/>
    <s v="NA"/>
    <n v="0"/>
    <s v="NA"/>
    <n v="0"/>
    <n v="0"/>
    <n v="0"/>
    <n v="0"/>
    <n v="9100"/>
    <n v="9100"/>
    <n v="0"/>
    <x v="0"/>
    <n v="100"/>
    <n v="0"/>
    <n v="100"/>
    <n v="77"/>
    <n v="14.28571"/>
    <n v="0"/>
    <n v="0"/>
    <n v="2"/>
    <n v="0"/>
    <n v="16"/>
    <s v="S"/>
    <n v="0"/>
    <n v="4756"/>
    <n v="174"/>
    <s v="&lt; 6000 HDD"/>
    <n v="100"/>
    <n v="0"/>
    <n v="0"/>
    <s v="Yes"/>
    <n v="60"/>
    <n v="60"/>
    <n v="60"/>
    <n v="60"/>
    <n v="0"/>
    <n v="0"/>
    <n v="0"/>
    <s v="60-79 Hrs/Wk"/>
    <n v="52"/>
    <b v="1"/>
    <b v="1"/>
    <b v="0"/>
    <b v="1"/>
    <b v="0"/>
    <b v="0"/>
    <b v="0"/>
    <b v="0"/>
    <b v="0"/>
    <s v="NA"/>
    <s v="NA"/>
    <s v="NA"/>
    <s v="NA"/>
    <s v="Yes"/>
    <n v="4"/>
    <n v="100"/>
    <s v="Yes"/>
    <s v="Yes"/>
    <n v="4"/>
    <n v="100"/>
    <s v="Yes"/>
    <s v="No"/>
    <s v="NA"/>
    <s v="NA"/>
    <s v="Yes"/>
    <s v="Yes"/>
    <n v="10"/>
    <n v="100"/>
    <s v="No"/>
    <s v="Yes"/>
    <n v="10"/>
    <s v="NA"/>
    <s v="No"/>
    <s v="No"/>
    <s v="NA"/>
    <s v="NA"/>
    <s v="No"/>
    <s v="Yes"/>
    <n v="30"/>
    <n v="85"/>
    <s v="No"/>
    <s v="Yes"/>
    <n v="25"/>
    <n v="85"/>
    <s v="No"/>
    <n v="464"/>
    <n v="0"/>
    <n v="8"/>
    <n v="7424"/>
    <n v="20"/>
    <n v="0"/>
    <n v="0"/>
    <n v="89"/>
    <n v="11"/>
    <n v="0"/>
    <n v="0"/>
    <n v="0"/>
    <n v="0"/>
    <n v="0"/>
    <n v="11"/>
    <n v="89"/>
    <n v="0"/>
    <n v="0"/>
    <n v="1484.8"/>
    <n v="0"/>
    <n v="100"/>
    <n v="0"/>
    <s v="P"/>
    <n v="77.5"/>
    <s v="0-5 years"/>
    <n v="75"/>
    <n v="0"/>
    <n v="0"/>
    <n v="25"/>
    <n v="100"/>
    <n v="0"/>
    <n v="0"/>
    <n v="0"/>
    <n v="0"/>
    <n v="7078.652"/>
    <n v="89"/>
    <n v="11"/>
    <n v="0"/>
    <n v="0"/>
    <b v="0"/>
    <n v="0"/>
    <n v="100"/>
    <n v="0"/>
    <n v="0"/>
    <n v="0"/>
    <n v="0.49745"/>
    <n v="0.49745"/>
    <s v="NA"/>
    <n v="0"/>
    <n v="7.3077000000000003E-2"/>
    <n v="4526.7929999999997"/>
    <s v="NA"/>
    <n v="0"/>
    <n v="665"/>
    <n v="10.76221"/>
    <n v="13.44819"/>
    <s v="Y"/>
    <n v="1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69.345699999999994"/>
    <n v="81.422939999999997"/>
    <n v="69.345699999999994"/>
    <n v="30.654299999999999"/>
    <n v="18.577059999999999"/>
    <n v="30.654299999999999"/>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56.390979999999999"/>
    <n v="75"/>
    <n v="56.390979999999999"/>
    <n v="43.609020000000001"/>
    <n v="25"/>
    <n v="43.609020000000001"/>
    <n v="0"/>
    <n v="0"/>
    <n v="0"/>
    <n v="0"/>
    <n v="0"/>
    <n v="0"/>
    <n v="0"/>
    <n v="0"/>
    <n v="0"/>
    <n v="0"/>
    <n v="0"/>
    <n v="0"/>
    <n v="0"/>
    <n v="0"/>
    <n v="0"/>
    <n v="0"/>
    <n v="0"/>
    <n v="0"/>
    <n v="0"/>
    <n v="0"/>
    <n v="0"/>
    <n v="100"/>
    <n v="100"/>
    <n v="10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1"/>
    <n v="89"/>
    <s v="Furnace"/>
    <s v="Natural Gas"/>
    <s v="None"/>
    <s v="10-19 Years"/>
    <s v="Electric Resistance"/>
    <s v="Electricity"/>
    <s v="None"/>
    <s v="5-9 Years"/>
    <s v="NA"/>
    <s v="NA"/>
    <s v="NA"/>
    <s v="NA"/>
    <s v="NA"/>
    <s v="NA"/>
    <s v="NA"/>
    <s v="NA"/>
    <s v="DX - Air"/>
    <s v="5-9 Years"/>
    <s v="None"/>
    <s v="NA"/>
    <s v="NA"/>
    <s v="NA"/>
    <s v="NA"/>
    <s v="NA"/>
    <s v="NA"/>
    <s v="NA"/>
    <s v="NA"/>
    <b v="0"/>
    <b v="0"/>
    <b v="0"/>
    <b v="0"/>
    <b v="0"/>
    <b v="1"/>
    <b v="0"/>
    <b v="1"/>
    <b v="1"/>
    <b v="0"/>
    <b v="0"/>
    <n v="78.088310000000007"/>
    <n v="10"/>
    <n v="10"/>
    <n v="100"/>
    <n v="0"/>
    <n v="0"/>
    <n v="0"/>
    <n v="0"/>
    <n v="0"/>
    <n v="10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0"/>
    <n v="0"/>
    <n v="0"/>
    <n v="0"/>
    <n v="0"/>
    <n v="0"/>
    <n v="0"/>
    <n v="0"/>
    <n v="0"/>
    <n v="10.84267"/>
    <n v="18.892240000000001"/>
    <s v="model"/>
    <n v="98668.29"/>
    <n v="171919.4"/>
    <s v="NA"/>
    <s v="NA"/>
    <s v="NA"/>
    <s v="NA"/>
    <s v="NA"/>
    <s v="NA"/>
    <s v="NA"/>
    <s v="NA"/>
    <s v="NA"/>
    <s v="NA"/>
    <s v="NA"/>
    <s v="NA"/>
    <s v="NA"/>
    <s v="NA"/>
    <s v="NA"/>
    <s v="NA"/>
    <s v="NA"/>
    <s v="NA"/>
    <s v="NA"/>
    <s v="NA"/>
    <s v="NA"/>
    <s v="NA"/>
    <s v="NA"/>
    <s v="NA"/>
    <n v="0.74899000000000004"/>
    <n v="0.72998300000000005"/>
    <s v="actual"/>
    <n v="6815.81"/>
    <n v="6642.8490000000002"/>
    <n v="1025.0029999999999"/>
    <n v="809.48630000000003"/>
    <n v="784.18240000000003"/>
    <n v="583.46349999999995"/>
    <n v="348.18340000000001"/>
    <n v="205.3158"/>
    <n v="59.741379999999999"/>
    <n v="44.986069999999998"/>
    <n v="241.0154"/>
    <n v="630.28420000000006"/>
    <n v="915.32410000000004"/>
    <n v="1168.8240000000001"/>
    <n v="1050.3409999999999"/>
    <n v="863.17930000000001"/>
    <n v="829.65779999999995"/>
    <n v="625.73519999999996"/>
    <n v="398.06810000000002"/>
    <n v="201.1292"/>
    <n v="67.043049999999994"/>
    <n v="55.869210000000002"/>
    <n v="188.55860000000001"/>
    <n v="508.40980000000002"/>
    <n v="803.11990000000003"/>
    <n v="1051.7380000000001"/>
  </r>
  <r>
    <x v="686"/>
    <x v="2"/>
    <s v="core"/>
    <x v="0"/>
    <x v="1"/>
    <s v="&lt;100,001"/>
    <s v="rural"/>
    <n v="53"/>
    <n v="62.683140000000002"/>
    <n v="497014.6"/>
    <n v="497014.6"/>
    <n v="497014.6"/>
    <n v="2009"/>
    <n v="2009"/>
    <s v="2004-2013"/>
    <s v="F"/>
    <m/>
    <s v="Boarding/rooming House, Apt Hotel"/>
    <m/>
    <s v="Hotel-Motel"/>
    <s v="Lodging"/>
    <s v="Lodging"/>
    <b v="0"/>
    <s v="Guest Room"/>
    <n v="76"/>
    <s v="Office"/>
    <n v="6"/>
    <s v="NA"/>
    <n v="0"/>
    <n v="18"/>
    <n v="0"/>
    <n v="0"/>
    <n v="7929"/>
    <n v="7929"/>
    <n v="0"/>
    <x v="0"/>
    <n v="100"/>
    <n v="0"/>
    <n v="100"/>
    <n v="100"/>
    <n v="100"/>
    <n v="0"/>
    <n v="0"/>
    <n v="2"/>
    <n v="0"/>
    <n v="10"/>
    <s v="S"/>
    <n v="0"/>
    <n v="5138"/>
    <n v="54"/>
    <s v="&lt; 6000 HDD"/>
    <n v="100"/>
    <n v="0"/>
    <n v="0"/>
    <s v="No"/>
    <n v="136.68"/>
    <n v="72.84"/>
    <n v="72.84"/>
    <n v="72.84"/>
    <n v="0.94"/>
    <n v="0.94"/>
    <n v="0.76"/>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20"/>
    <n v="300"/>
    <n v="10"/>
    <n v="6200"/>
    <n v="30"/>
    <n v="0"/>
    <n v="0"/>
    <n v="0"/>
    <n v="100"/>
    <n v="0"/>
    <n v="0"/>
    <n v="0"/>
    <n v="0"/>
    <n v="0"/>
    <n v="100"/>
    <n v="0"/>
    <n v="0"/>
    <n v="0"/>
    <n v="1860"/>
    <n v="0"/>
    <n v="100"/>
    <n v="0"/>
    <s v="P"/>
    <n v="80"/>
    <s v="0-5 years"/>
    <n v="100"/>
    <n v="0"/>
    <n v="0"/>
    <n v="0"/>
    <n v="0"/>
    <n v="0"/>
    <n v="0"/>
    <n v="100"/>
    <n v="0"/>
    <n v="4000"/>
    <n v="0"/>
    <n v="100"/>
    <n v="0"/>
    <n v="0"/>
    <b v="1"/>
    <n v="50"/>
    <n v="100"/>
    <n v="0"/>
    <n v="0"/>
    <n v="0"/>
    <n v="0.50714700000000001"/>
    <n v="0.50714700000000001"/>
    <s v="NA"/>
    <n v="0"/>
    <n v="2.3458E-2"/>
    <n v="4021.1689999999999"/>
    <s v="NA"/>
    <n v="0"/>
    <n v="186"/>
    <n v="8.7774610000000006"/>
    <n v="9.2985810000000004"/>
    <s v="Y"/>
    <n v="0"/>
    <n v="0"/>
    <n v="0"/>
    <n v="0"/>
    <n v="36.459159999999997"/>
    <n v="44.296869999999998"/>
    <n v="38.074080000000002"/>
    <n v="10.667059999999999"/>
    <n v="7.7022339999999998"/>
    <n v="11.13955"/>
    <n v="0"/>
    <n v="0"/>
    <n v="0"/>
    <n v="0"/>
    <n v="0"/>
    <n v="0"/>
    <n v="52.873779999999996"/>
    <n v="48.000900000000001"/>
    <n v="50.786369999999998"/>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100"/>
    <n v="100"/>
    <n v="100"/>
    <n v="0"/>
    <n v="0"/>
    <n v="0"/>
    <n v="0"/>
    <n v="0"/>
    <n v="0"/>
    <n v="0"/>
    <n v="0"/>
    <n v="0"/>
    <n v="100"/>
    <n v="100"/>
    <n v="100"/>
    <n v="0"/>
    <n v="0"/>
    <n v="0"/>
    <n v="0"/>
    <n v="0"/>
    <n v="0"/>
    <n v="0"/>
    <n v="0"/>
    <n v="0"/>
    <n v="47.126220000000004"/>
    <n v="51.999099999999999"/>
    <n v="49.213630000000002"/>
    <n v="0"/>
    <n v="0"/>
    <n v="0"/>
    <n v="0"/>
    <n v="0"/>
    <n v="0"/>
    <n v="52.873779999999996"/>
    <n v="48.000900000000001"/>
    <n v="50.786369999999998"/>
    <s v="NA"/>
    <s v="NA"/>
    <s v="NA"/>
    <s v="NA"/>
    <s v="NA"/>
    <s v="NA"/>
    <s v="NA"/>
    <s v="NA"/>
    <s v="NA"/>
    <s v="NA"/>
    <s v="NA"/>
    <s v="NA"/>
    <s v="NA"/>
    <s v="NA"/>
    <s v="NA"/>
    <b v="1"/>
    <n v="10.83972"/>
    <b v="0"/>
    <n v="0"/>
    <b v="0"/>
    <n v="0"/>
    <b v="0"/>
    <n v="0"/>
    <b v="1"/>
    <n v="87.667370000000005"/>
    <b v="0"/>
    <n v="0"/>
    <b v="1"/>
    <n v="1.492907"/>
    <b v="0"/>
    <n v="0"/>
    <n v="0"/>
    <n v="0"/>
    <n v="0"/>
    <n v="0"/>
    <n v="0"/>
    <n v="0"/>
    <n v="0"/>
    <n v="0"/>
    <n v="0"/>
    <n v="100"/>
    <n v="100"/>
    <n v="100"/>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NA"/>
    <s v="NA"/>
    <s v="NA"/>
    <s v="NA"/>
    <n v="0"/>
    <n v="100"/>
    <s v="Furnace"/>
    <s v="Natural Gas"/>
    <s v="None"/>
    <s v="0-4 Years"/>
    <s v="None"/>
    <s v="NA"/>
    <s v="NA"/>
    <s v="NA"/>
    <s v="NA"/>
    <s v="NA"/>
    <s v="NA"/>
    <s v="NA"/>
    <s v="NA"/>
    <s v="NA"/>
    <s v="NA"/>
    <s v="NA"/>
    <s v="Unknown"/>
    <s v="0-4 Years"/>
    <s v="None"/>
    <s v="NA"/>
    <s v="NA"/>
    <s v="NA"/>
    <s v="NA"/>
    <s v="NA"/>
    <s v="NA"/>
    <s v="NA"/>
    <s v="NA"/>
    <b v="0"/>
    <b v="0"/>
    <b v="0"/>
    <b v="0"/>
    <b v="1"/>
    <b v="0"/>
    <b v="0"/>
    <b v="1"/>
    <b v="0"/>
    <b v="0"/>
    <b v="0"/>
    <n v="540"/>
    <n v="4"/>
    <n v="4"/>
    <n v="0"/>
    <n v="10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b v="1"/>
    <s v="L"/>
    <n v="100"/>
    <n v="4"/>
    <n v="0"/>
    <n v="9"/>
    <n v="80"/>
    <n v="100"/>
    <x v="0"/>
    <n v="0"/>
    <s v="N"/>
    <n v="0"/>
    <n v="0"/>
    <n v="0"/>
    <b v="0"/>
    <b v="0"/>
    <s v="None"/>
    <b v="0"/>
    <b v="0"/>
    <s v="None"/>
    <n v="0"/>
    <n v="6"/>
    <n v="2"/>
    <n v="0"/>
    <n v="3"/>
    <n v="9"/>
    <n v="0"/>
    <n v="0"/>
    <n v="0"/>
    <n v="0"/>
    <n v="15.139860000000001"/>
    <n v="33.348640000000003"/>
    <s v="model"/>
    <n v="120043.9"/>
    <n v="264421.40000000002"/>
    <s v="NA"/>
    <s v="NA"/>
    <s v="NA"/>
    <s v="NA"/>
    <s v="NA"/>
    <s v="NA"/>
    <s v="NA"/>
    <s v="NA"/>
    <s v="NA"/>
    <s v="NA"/>
    <s v="NA"/>
    <s v="NA"/>
    <s v="NA"/>
    <s v="NA"/>
    <s v="NA"/>
    <s v="NA"/>
    <s v="NA"/>
    <s v="NA"/>
    <s v="NA"/>
    <s v="NA"/>
    <s v="NA"/>
    <s v="NA"/>
    <s v="NA"/>
    <s v="NA"/>
    <n v="0.36028300000000002"/>
    <n v="0.991761"/>
    <s v="model"/>
    <n v="2856.6869999999999"/>
    <n v="7863.674"/>
    <s v="NA"/>
    <s v="NA"/>
    <s v="NA"/>
    <s v="NA"/>
    <s v="NA"/>
    <s v="NA"/>
    <s v="NA"/>
    <s v="NA"/>
    <s v="NA"/>
    <s v="NA"/>
    <s v="NA"/>
    <s v="NA"/>
    <s v="NA"/>
    <s v="NA"/>
    <s v="NA"/>
    <s v="NA"/>
    <s v="NA"/>
    <s v="NA"/>
    <s v="NA"/>
    <s v="NA"/>
    <s v="NA"/>
    <s v="NA"/>
    <s v="NA"/>
    <s v="NA"/>
  </r>
  <r>
    <x v="687"/>
    <x v="2"/>
    <s v="core"/>
    <x v="6"/>
    <x v="1"/>
    <s v="20,001-100,000"/>
    <s v="urban"/>
    <n v="25"/>
    <n v="120.86060000000001"/>
    <n v="4898118"/>
    <n v="3501211"/>
    <n v="3501211"/>
    <n v="1993"/>
    <n v="2009"/>
    <s v="2004-2013"/>
    <s v="F"/>
    <m/>
    <s v="Office- Admin, Professional, Government, Financial"/>
    <m/>
    <s v="Office"/>
    <s v="Office"/>
    <s v="Medium Office"/>
    <b v="0"/>
    <s v="Office"/>
    <n v="69"/>
    <s v="NA"/>
    <n v="0"/>
    <s v="NA"/>
    <n v="0"/>
    <n v="31"/>
    <n v="0"/>
    <n v="28.519259999999999"/>
    <n v="40527"/>
    <n v="28969"/>
    <n v="11558"/>
    <x v="1"/>
    <n v="100"/>
    <n v="0"/>
    <n v="100"/>
    <n v="100"/>
    <n v="100"/>
    <n v="0"/>
    <n v="0"/>
    <n v="4"/>
    <n v="0"/>
    <n v="0"/>
    <s v="S"/>
    <n v="0"/>
    <n v="4650"/>
    <n v="167"/>
    <s v="&lt; 6000 HDD"/>
    <n v="13"/>
    <n v="87"/>
    <n v="37"/>
    <s v="No"/>
    <n v="168"/>
    <n v="0"/>
    <n v="84"/>
    <n v="52.08"/>
    <n v="1"/>
    <n v="1"/>
    <n v="1"/>
    <s v="120-168 Hrs/Wk"/>
    <n v="52"/>
    <b v="1"/>
    <b v="1"/>
    <b v="0"/>
    <b v="0"/>
    <b v="0"/>
    <b v="0"/>
    <b v="0"/>
    <b v="0"/>
    <b v="0"/>
    <s v="NA"/>
    <s v="NA"/>
    <s v="NA"/>
    <s v="NA"/>
    <s v="Yes"/>
    <n v="4"/>
    <n v="85"/>
    <s v="No"/>
    <s v="Yes"/>
    <n v="4"/>
    <n v="85"/>
    <s v="No"/>
    <s v="Yes"/>
    <n v="4"/>
    <n v="95"/>
    <s v="No"/>
    <s v="Yes"/>
    <n v="4"/>
    <n v="50"/>
    <s v="No"/>
    <s v="Yes"/>
    <n v="4"/>
    <n v="50"/>
    <s v="No"/>
    <s v="No"/>
    <s v="NA"/>
    <s v="NA"/>
    <s v="No"/>
    <s v="Yes"/>
    <n v="4"/>
    <n v="50"/>
    <s v="No"/>
    <s v="Yes"/>
    <n v="4"/>
    <n v="50"/>
    <s v="No"/>
    <n v="510"/>
    <n v="510"/>
    <n v="12"/>
    <n v="24480"/>
    <n v="20"/>
    <n v="0"/>
    <n v="100"/>
    <n v="0"/>
    <n v="0"/>
    <n v="0"/>
    <n v="0"/>
    <n v="0"/>
    <n v="0"/>
    <n v="100"/>
    <n v="0"/>
    <n v="0"/>
    <n v="0"/>
    <n v="0"/>
    <n v="4896"/>
    <n v="0"/>
    <n v="100"/>
    <n v="0"/>
    <s v="P"/>
    <n v="0"/>
    <s v="Age of Building"/>
    <n v="100"/>
    <n v="0"/>
    <n v="0"/>
    <n v="0"/>
    <n v="100"/>
    <n v="0"/>
    <n v="0"/>
    <n v="0"/>
    <n v="0"/>
    <n v="11480"/>
    <n v="100"/>
    <n v="0"/>
    <n v="0"/>
    <n v="0"/>
    <b v="1"/>
    <n v="160"/>
    <n v="0"/>
    <n v="100"/>
    <n v="0"/>
    <n v="0"/>
    <n v="0.83332399999999995"/>
    <n v="0.71608000000000005"/>
    <n v="0.42221799999999998"/>
    <n v="0"/>
    <n v="2.8444000000000001E-2"/>
    <n v="24140.57"/>
    <n v="4880"/>
    <n v="0"/>
    <n v="824"/>
    <n v="10.009510000000001"/>
    <n v="12"/>
    <s v="Y"/>
    <n v="2"/>
    <n v="0"/>
    <n v="0"/>
    <n v="0"/>
    <n v="94.418499999999995"/>
    <n v="76.286950000000004"/>
    <n v="96.595079999999996"/>
    <n v="0"/>
    <n v="0"/>
    <n v="0"/>
    <n v="5.1057769999999998"/>
    <n v="15.67123"/>
    <n v="2.9057590000000002"/>
    <n v="0"/>
    <n v="0"/>
    <n v="0"/>
    <n v="0"/>
    <n v="0"/>
    <n v="0"/>
    <n v="0.475719"/>
    <n v="8.041817"/>
    <n v="0.49916500000000003"/>
    <n v="0"/>
    <n v="0"/>
    <n v="0"/>
    <n v="0"/>
    <n v="0"/>
    <n v="0"/>
    <n v="0"/>
    <n v="0"/>
    <n v="0"/>
    <n v="100"/>
    <n v="100"/>
    <n v="100"/>
    <n v="82.008030000000005"/>
    <n v="89.473680000000002"/>
    <n v="82.008030000000005"/>
    <n v="17.991969999999998"/>
    <n v="10.52632"/>
    <n v="17.991969999999998"/>
    <s v="NA"/>
    <s v="NA"/>
    <s v="NA"/>
    <s v="NA"/>
    <s v="NA"/>
    <s v="NA"/>
    <s v="NA"/>
    <s v="NA"/>
    <s v="NA"/>
    <s v="NA"/>
    <s v="NA"/>
    <s v="NA"/>
    <s v="NA"/>
    <s v="NA"/>
    <s v="NA"/>
    <s v="NA"/>
    <s v="NA"/>
    <s v="NA"/>
    <s v="NA"/>
    <s v="NA"/>
    <s v="NA"/>
    <s v="NA"/>
    <s v="NA"/>
    <s v="NA"/>
    <n v="0"/>
    <n v="0"/>
    <n v="0"/>
    <n v="98.384230000000002"/>
    <n v="98.918819999999997"/>
    <n v="98.384230000000002"/>
    <n v="1.615766"/>
    <n v="1.081183"/>
    <n v="1.615766"/>
    <n v="0"/>
    <n v="0"/>
    <n v="0"/>
    <s v="NA"/>
    <s v="NA"/>
    <s v="NA"/>
    <s v="NA"/>
    <s v="NA"/>
    <s v="NA"/>
    <s v="NA"/>
    <s v="NA"/>
    <s v="NA"/>
    <s v="NA"/>
    <s v="NA"/>
    <s v="NA"/>
    <n v="0"/>
    <n v="0"/>
    <n v="0"/>
    <n v="94.418499999999995"/>
    <n v="76.286950000000004"/>
    <n v="96.595079999999996"/>
    <n v="0.91862999999999995"/>
    <n v="1.6496029999999999"/>
    <n v="0.52280300000000002"/>
    <n v="0.475719"/>
    <n v="8.041817"/>
    <n v="0.49916500000000003"/>
    <n v="4.1871479999999996"/>
    <n v="14.02163"/>
    <n v="2.3829560000000001"/>
    <s v="NA"/>
    <s v="NA"/>
    <s v="NA"/>
    <s v="NA"/>
    <s v="NA"/>
    <s v="NA"/>
    <s v="NA"/>
    <s v="NA"/>
    <s v="NA"/>
    <s v="NA"/>
    <s v="NA"/>
    <s v="NA"/>
    <s v="NA"/>
    <s v="NA"/>
    <s v="NA"/>
    <b v="0"/>
    <n v="0"/>
    <b v="0"/>
    <n v="0"/>
    <b v="0"/>
    <n v="0"/>
    <b v="1"/>
    <n v="96.952460000000002"/>
    <b v="1"/>
    <n v="2.0887600000000002"/>
    <b v="0"/>
    <n v="0"/>
    <b v="1"/>
    <n v="0.95877500000000004"/>
    <b v="0"/>
    <n v="0"/>
    <n v="15.048539999999999"/>
    <n v="66.666669999999996"/>
    <n v="29.432690000000001"/>
    <n v="0"/>
    <n v="0"/>
    <n v="0"/>
    <n v="0"/>
    <n v="0"/>
    <n v="0"/>
    <n v="84.951459999999997"/>
    <n v="33.333329999999997"/>
    <n v="70.567310000000006"/>
    <n v="0"/>
    <n v="0"/>
    <n v="0"/>
    <n v="0"/>
    <n v="0"/>
    <n v="0"/>
    <n v="0"/>
    <n v="0"/>
    <n v="0"/>
    <n v="15.048539999999999"/>
    <n v="66.666669999999996"/>
    <n v="29.432690000000001"/>
    <n v="0"/>
    <n v="0"/>
    <n v="0"/>
    <n v="0"/>
    <n v="0"/>
    <n v="0"/>
    <n v="0"/>
    <n v="0"/>
    <n v="0"/>
    <n v="84.951459999999997"/>
    <n v="33.333329999999997"/>
    <n v="70.567310000000006"/>
    <n v="0"/>
    <n v="0"/>
    <n v="0"/>
    <b v="0"/>
    <n v="0"/>
    <b v="1"/>
    <n v="15.048539999999999"/>
    <b v="0"/>
    <n v="0"/>
    <b v="0"/>
    <n v="0"/>
    <b v="0"/>
    <n v="0"/>
    <b v="1"/>
    <n v="84.951459999999997"/>
    <n v="0"/>
    <n v="0"/>
    <n v="0"/>
    <n v="0"/>
    <n v="0"/>
    <n v="0"/>
    <n v="0"/>
    <n v="0"/>
    <n v="0"/>
    <n v="0"/>
    <n v="0"/>
    <n v="0"/>
    <n v="0"/>
    <n v="0"/>
    <n v="0"/>
    <n v="100"/>
    <n v="100"/>
    <n v="100"/>
    <n v="0"/>
    <n v="0"/>
    <n v="0"/>
    <n v="0"/>
    <n v="0"/>
    <n v="0"/>
    <n v="0"/>
    <n v="0"/>
    <n v="0"/>
    <b v="0"/>
    <n v="0"/>
    <b v="0"/>
    <n v="0"/>
    <b v="0"/>
    <n v="0"/>
    <b v="0"/>
    <n v="0"/>
    <b v="1"/>
    <n v="100"/>
    <s v="SZ Ducted"/>
    <s v="none"/>
    <s v="Constant Volume"/>
    <s v="A"/>
    <s v="N"/>
    <s v="NA"/>
    <s v="NA"/>
    <n v="0.67500000000000004"/>
    <n v="99.325000000000003"/>
    <s v="Furnace"/>
    <s v="Natural Gas"/>
    <s v="None"/>
    <s v="5-9 Years"/>
    <s v="Furnace"/>
    <s v="Natural Gas"/>
    <s v="None"/>
    <s v="0-4 Years"/>
    <s v="NA"/>
    <s v="NA"/>
    <s v="NA"/>
    <s v="NA"/>
    <s v="NA"/>
    <s v="NA"/>
    <s v="NA"/>
    <s v="NA"/>
    <s v="DX - Air"/>
    <s v="5-9 Years"/>
    <s v="DX - Air"/>
    <s v="0-4 Years"/>
    <s v="NA"/>
    <s v="NA"/>
    <s v="NA"/>
    <s v="NA"/>
    <s v="NA"/>
    <s v="NA"/>
    <s v="NA"/>
    <b v="0"/>
    <b v="0"/>
    <b v="0"/>
    <b v="0"/>
    <b v="1"/>
    <b v="0"/>
    <b v="0"/>
    <b v="1"/>
    <b v="0"/>
    <b v="1"/>
    <b v="1"/>
    <n v="61.415999999999997"/>
    <s v="NA"/>
    <s v="NA"/>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0"/>
    <s v="NA"/>
    <n v="0"/>
    <n v="3"/>
    <n v="8"/>
    <n v="0"/>
    <n v="0"/>
    <n v="0"/>
    <n v="0"/>
    <n v="25.58822"/>
    <n v="8.7689679999999992"/>
    <s v="model"/>
    <n v="741265.2"/>
    <n v="254028.2"/>
    <s v="NA"/>
    <s v="NA"/>
    <s v="NA"/>
    <s v="NA"/>
    <s v="NA"/>
    <s v="NA"/>
    <s v="NA"/>
    <s v="NA"/>
    <s v="NA"/>
    <s v="NA"/>
    <s v="NA"/>
    <s v="NA"/>
    <s v="NA"/>
    <s v="NA"/>
    <s v="NA"/>
    <s v="NA"/>
    <s v="NA"/>
    <s v="NA"/>
    <s v="NA"/>
    <s v="NA"/>
    <s v="NA"/>
    <s v="NA"/>
    <s v="NA"/>
    <s v="NA"/>
    <n v="0.31016500000000002"/>
    <n v="0.28131800000000001"/>
    <s v="actual"/>
    <n v="8985.1669999999995"/>
    <n v="8149.4960000000001"/>
    <n v="1699.1890000000001"/>
    <n v="1040.5419999999999"/>
    <n v="1004.947"/>
    <n v="738.24469999999997"/>
    <n v="307.57639999999998"/>
    <n v="152.09190000000001"/>
    <n v="182.60939999999999"/>
    <n v="176.78389999999999"/>
    <n v="268.08819999999997"/>
    <n v="715.49350000000004"/>
    <n v="1055.855"/>
    <n v="1643.7460000000001"/>
    <n v="1303.9190000000001"/>
    <n v="1062.0630000000001"/>
    <n v="997.21789999999999"/>
    <n v="730.82579999999996"/>
    <n v="462.68110000000001"/>
    <n v="226.08279999999999"/>
    <n v="80.618669999999995"/>
    <n v="84.123829999999998"/>
    <n v="241.85599999999999"/>
    <n v="650.20709999999997"/>
    <n v="1004.228"/>
    <n v="1305.672"/>
  </r>
  <r>
    <x v="688"/>
    <x v="2"/>
    <s v="core"/>
    <x v="6"/>
    <x v="1"/>
    <s v="100,001+"/>
    <s v="urban"/>
    <n v="26"/>
    <n v="31.325510000000001"/>
    <n v="5588470"/>
    <n v="5588470"/>
    <n v="1173579"/>
    <n v="2008"/>
    <n v="2008"/>
    <s v="2004-2013"/>
    <s v="F"/>
    <m/>
    <s v="Other Office"/>
    <s v="Public works office/warehouse"/>
    <s v="Office"/>
    <s v="Office"/>
    <s v="Medium Office"/>
    <b v="0"/>
    <s v="Warehouse - High Bay"/>
    <n v="55"/>
    <s v="Other"/>
    <n v="24"/>
    <s v="Office"/>
    <n v="21"/>
    <n v="0"/>
    <n v="0"/>
    <n v="0"/>
    <n v="178400"/>
    <n v="178400"/>
    <n v="0"/>
    <x v="3"/>
    <n v="100"/>
    <n v="79"/>
    <n v="45"/>
    <n v="21"/>
    <n v="100"/>
    <n v="0"/>
    <n v="0"/>
    <n v="2"/>
    <n v="0"/>
    <n v="150"/>
    <s v="M"/>
    <n v="6"/>
    <n v="5626"/>
    <n v="93"/>
    <s v="&lt; 6000 HDD"/>
    <n v="100"/>
    <n v="0"/>
    <n v="0"/>
    <s v="Yes"/>
    <n v="42.5"/>
    <n v="60"/>
    <n v="79"/>
    <n v="79"/>
    <n v="0"/>
    <n v="0"/>
    <n v="0"/>
    <s v="40-49 Hrs/Wk"/>
    <n v="52"/>
    <b v="1"/>
    <b v="1"/>
    <b v="1"/>
    <b v="1"/>
    <b v="0"/>
    <b v="0"/>
    <b v="0"/>
    <b v="0"/>
    <b v="0"/>
    <b v="1"/>
    <b v="0"/>
    <b v="0"/>
    <n v="1500"/>
    <s v="No"/>
    <s v="NA"/>
    <s v="NA"/>
    <s v="Yes"/>
    <s v="No"/>
    <s v="NA"/>
    <s v="NA"/>
    <s v="Yes"/>
    <s v="No"/>
    <s v="NA"/>
    <s v="NA"/>
    <s v="No"/>
    <s v="No"/>
    <s v="NA"/>
    <s v="NA"/>
    <s v="No"/>
    <s v="No"/>
    <s v="NA"/>
    <s v="NA"/>
    <s v="No"/>
    <s v="No"/>
    <s v="NA"/>
    <s v="NA"/>
    <s v="No"/>
    <s v="No"/>
    <s v="NA"/>
    <s v="NA"/>
    <s v="No"/>
    <s v="No"/>
    <s v="NA"/>
    <s v="NA"/>
    <s v="No"/>
    <s v="NA"/>
    <s v="NA"/>
    <n v="10"/>
    <n v="137005.1"/>
    <n v="34.762650000000001"/>
    <n v="0"/>
    <n v="0"/>
    <n v="0"/>
    <n v="0"/>
    <n v="100"/>
    <n v="0"/>
    <n v="0"/>
    <n v="0"/>
    <n v="100"/>
    <n v="0"/>
    <n v="0"/>
    <n v="0"/>
    <n v="0"/>
    <n v="47626.61"/>
    <n v="0"/>
    <n v="100"/>
    <n v="0"/>
    <s v="P"/>
    <n v="17.142859999999999"/>
    <s v="Age of Building"/>
    <n v="0"/>
    <n v="0"/>
    <n v="0"/>
    <n v="100"/>
    <n v="0"/>
    <n v="100"/>
    <n v="0"/>
    <n v="0"/>
    <n v="0"/>
    <n v="94645.97"/>
    <n v="0"/>
    <n v="100"/>
    <n v="0"/>
    <n v="0"/>
    <b v="1"/>
    <n v="600"/>
    <n v="100"/>
    <n v="0"/>
    <n v="0"/>
    <n v="0"/>
    <n v="0.72686899999999999"/>
    <n v="0.72686899999999999"/>
    <s v="NA"/>
    <n v="0"/>
    <n v="0.28648499999999999"/>
    <n v="129673.4"/>
    <s v="NA"/>
    <n v="0"/>
    <n v="51109"/>
    <n v="13.45852"/>
    <n v="18.78716"/>
    <s v="Y"/>
    <n v="80"/>
    <n v="20.807020000000001"/>
    <n v="51.15063"/>
    <n v="22.204899999999999"/>
    <n v="4.9515909999999996"/>
    <n v="11.600210000000001"/>
    <n v="5.2842539999999998"/>
    <n v="0"/>
    <n v="0"/>
    <n v="0"/>
    <n v="0.93466400000000005"/>
    <n v="5.1037210000000002"/>
    <n v="0.55487399999999998"/>
    <n v="0"/>
    <n v="0"/>
    <n v="0"/>
    <n v="73.306730000000002"/>
    <n v="32.145440000000001"/>
    <n v="71.955969999999994"/>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50.31447"/>
    <n v="21.840779999999999"/>
    <n v="49.38738"/>
    <n v="25.758610000000001"/>
    <n v="62.750839999999997"/>
    <n v="27.489149999999999"/>
    <n v="0"/>
    <n v="0"/>
    <n v="0"/>
    <n v="0"/>
    <n v="0"/>
    <n v="0"/>
    <n v="23.926919999999999"/>
    <n v="15.408379999999999"/>
    <n v="23.123470000000001"/>
    <n v="0"/>
    <n v="0"/>
    <n v="0"/>
    <n v="0"/>
    <n v="0"/>
    <n v="0"/>
    <n v="0"/>
    <n v="0"/>
    <n v="0"/>
    <n v="100"/>
    <n v="100"/>
    <n v="100"/>
    <n v="0"/>
    <n v="0"/>
    <n v="0"/>
    <b v="0"/>
    <n v="0"/>
    <b v="1"/>
    <n v="42.754280000000001"/>
    <b v="1"/>
    <n v="5.6126709999999997"/>
    <b v="1"/>
    <n v="18.21602"/>
    <b v="1"/>
    <n v="33.417020000000001"/>
    <b v="0"/>
    <n v="0"/>
    <b v="0"/>
    <n v="0"/>
    <b v="0"/>
    <n v="0"/>
    <n v="2.7001119999999998"/>
    <n v="15"/>
    <n v="1.6506559999999999"/>
    <n v="48.241990000000001"/>
    <n v="33.5"/>
    <n v="48.762320000000003"/>
    <n v="0"/>
    <n v="0"/>
    <n v="0"/>
    <n v="49.057899999999997"/>
    <n v="51.5"/>
    <n v="49.587020000000003"/>
    <n v="0"/>
    <n v="0"/>
    <n v="0"/>
    <n v="0"/>
    <n v="0"/>
    <n v="0"/>
    <n v="0"/>
    <n v="0"/>
    <n v="0"/>
    <n v="2.7001119999999998"/>
    <n v="15"/>
    <n v="1.6506559999999999"/>
    <n v="0"/>
    <n v="0"/>
    <n v="0"/>
    <n v="97.299890000000005"/>
    <n v="85"/>
    <n v="98.349339999999998"/>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n v="37.5"/>
    <n v="7.5"/>
    <n v="0"/>
    <n v="100"/>
    <s v="Furnace"/>
    <s v="Natural Gas"/>
    <s v="None"/>
    <s v="5-9 Years"/>
    <s v="Boiler"/>
    <s v="Natural Gas"/>
    <s v="Natural Gas"/>
    <s v="5-9 Years"/>
    <n v="3"/>
    <s v="Natural Gas"/>
    <n v="399"/>
    <n v="5"/>
    <n v="5"/>
    <s v="SH"/>
    <s v="NA"/>
    <s v="N"/>
    <s v="Chiller"/>
    <s v="5-9 Years"/>
    <s v="None"/>
    <s v="NA"/>
    <n v="1"/>
    <n v="80"/>
    <n v="5"/>
    <n v="5"/>
    <s v="Scroll"/>
    <s v="NA"/>
    <s v="NA"/>
    <b v="1"/>
    <b v="0"/>
    <b v="0"/>
    <b v="0"/>
    <b v="1"/>
    <b v="0"/>
    <b v="0"/>
    <b v="1"/>
    <b v="1"/>
    <b v="1"/>
    <b v="1"/>
    <n v="2560"/>
    <n v="5"/>
    <n v="5"/>
    <n v="15.625"/>
    <n v="0"/>
    <n v="0"/>
    <n v="0"/>
    <n v="84.375"/>
    <n v="0"/>
    <n v="100"/>
    <n v="0"/>
    <s v="NA"/>
    <s v="NA"/>
    <s v="NA"/>
    <s v="NA"/>
    <s v="NA"/>
    <s v="NA"/>
    <s v="NA"/>
    <s v="NA"/>
    <s v="NA"/>
    <s v="NA"/>
    <s v="NA"/>
    <s v="NA"/>
    <s v="NA"/>
    <s v="NA"/>
    <s v="NA"/>
    <s v="NA"/>
    <s v="NA"/>
    <s v="NA"/>
    <s v="NA"/>
    <s v="NA"/>
    <n v="1"/>
    <n v="1"/>
    <n v="2"/>
    <n v="0"/>
    <n v="0"/>
    <n v="0"/>
    <n v="0"/>
    <b v="0"/>
    <b v="0"/>
    <b v="0"/>
    <b v="0"/>
    <b v="0"/>
    <b v="0"/>
    <n v="0"/>
    <s v="NA"/>
    <s v="NA"/>
    <s v="NA"/>
    <s v="NA"/>
    <s v="NA"/>
    <s v="NA"/>
    <s v="NA"/>
    <s v="NA"/>
    <s v="NA"/>
    <s v="NA"/>
    <s v="NA"/>
    <s v="NA"/>
    <s v="NA"/>
    <s v="NA"/>
    <s v="NA"/>
    <n v="0"/>
    <n v="0"/>
    <n v="0"/>
    <x v="1"/>
    <s v="NA"/>
    <s v="NA"/>
    <n v="0"/>
    <n v="0"/>
    <n v="0"/>
    <s v="NA"/>
    <s v="NA"/>
    <s v="NA"/>
    <s v="NA"/>
    <s v="NA"/>
    <s v="NA"/>
    <n v="0"/>
    <n v="66"/>
    <n v="10"/>
    <n v="30"/>
    <n v="20"/>
    <n v="15"/>
    <n v="0"/>
    <n v="0"/>
    <n v="0"/>
    <s v="NA"/>
    <n v="6.8285220000000004"/>
    <n v="0.28686499999999998"/>
    <s v="model"/>
    <n v="1218208"/>
    <n v="51176.68"/>
    <s v="NA"/>
    <s v="NA"/>
    <s v="NA"/>
    <s v="NA"/>
    <s v="NA"/>
    <s v="NA"/>
    <s v="NA"/>
    <s v="NA"/>
    <s v="NA"/>
    <s v="NA"/>
    <s v="NA"/>
    <s v="NA"/>
    <s v="NA"/>
    <s v="NA"/>
    <s v="NA"/>
    <s v="NA"/>
    <s v="NA"/>
    <s v="NA"/>
    <s v="NA"/>
    <s v="NA"/>
    <s v="NA"/>
    <s v="NA"/>
    <s v="NA"/>
    <s v="NA"/>
    <n v="0.12109499999999999"/>
    <n v="4.9319999999999998E-3"/>
    <s v="model"/>
    <n v="21603.32"/>
    <n v="879.78430000000003"/>
    <s v="NA"/>
    <s v="NA"/>
    <s v="NA"/>
    <s v="NA"/>
    <s v="NA"/>
    <s v="NA"/>
    <s v="NA"/>
    <s v="NA"/>
    <s v="NA"/>
    <s v="NA"/>
    <s v="NA"/>
    <s v="NA"/>
    <s v="NA"/>
    <s v="NA"/>
    <s v="NA"/>
    <s v="NA"/>
    <s v="NA"/>
    <s v="NA"/>
    <s v="NA"/>
    <s v="NA"/>
    <s v="NA"/>
    <s v="NA"/>
    <s v="NA"/>
    <s v="NA"/>
  </r>
  <r>
    <x v="689"/>
    <x v="2"/>
    <s v="core"/>
    <x v="7"/>
    <x v="1"/>
    <s v="&lt;20,001"/>
    <s v="rural"/>
    <n v="84"/>
    <n v="641.81460000000004"/>
    <n v="10785694"/>
    <n v="10785694"/>
    <n v="7765700"/>
    <n v="1987"/>
    <n v="2007"/>
    <s v="2004-2013"/>
    <s v="F"/>
    <s v="PUD multiuse"/>
    <s v="Other"/>
    <s v="PUD MultiUse/Building"/>
    <s v="Other"/>
    <s v="Other"/>
    <s v="Other"/>
    <b v="0"/>
    <s v="Office"/>
    <n v="52"/>
    <s v="Warehouse - High Bay"/>
    <n v="28"/>
    <s v="Storage - Low Bay"/>
    <n v="10"/>
    <n v="10"/>
    <n v="0"/>
    <n v="0"/>
    <n v="16805"/>
    <n v="16805"/>
    <n v="0"/>
    <x v="0"/>
    <n v="100"/>
    <n v="28"/>
    <n v="100"/>
    <n v="72"/>
    <n v="100"/>
    <n v="0"/>
    <n v="0"/>
    <n v="2"/>
    <n v="1"/>
    <n v="29"/>
    <s v="M"/>
    <n v="2"/>
    <n v="4994"/>
    <n v="158"/>
    <s v="&lt; 6000 HDD"/>
    <n v="100"/>
    <n v="0"/>
    <n v="0"/>
    <s v="Yes"/>
    <n v="42.5"/>
    <n v="42.5"/>
    <n v="42.5"/>
    <n v="42.5"/>
    <n v="0"/>
    <n v="0"/>
    <n v="0"/>
    <s v="40-49 Hrs/Wk"/>
    <n v="52"/>
    <b v="1"/>
    <b v="1"/>
    <b v="0"/>
    <b v="0"/>
    <b v="0"/>
    <b v="0"/>
    <b v="0"/>
    <b v="0"/>
    <b v="0"/>
    <s v="NA"/>
    <s v="NA"/>
    <s v="NA"/>
    <s v="NA"/>
    <s v="Yes"/>
    <s v="NA"/>
    <s v="NA"/>
    <s v="No"/>
    <s v="Yes"/>
    <s v="NA"/>
    <s v="NA"/>
    <s v="No"/>
    <s v="No"/>
    <s v="NA"/>
    <s v="NA"/>
    <s v="No"/>
    <s v="Yes"/>
    <n v="1"/>
    <n v="30"/>
    <s v="No"/>
    <s v="Yes"/>
    <n v="1"/>
    <n v="30"/>
    <s v="No"/>
    <s v="No"/>
    <s v="NA"/>
    <s v="NA"/>
    <s v="No"/>
    <s v="No"/>
    <s v="NA"/>
    <s v="NA"/>
    <s v="No"/>
    <s v="No"/>
    <s v="NA"/>
    <s v="NA"/>
    <s v="No"/>
    <n v="450"/>
    <n v="250"/>
    <n v="9"/>
    <n v="6300"/>
    <n v="25"/>
    <n v="0"/>
    <n v="0"/>
    <n v="0"/>
    <n v="100"/>
    <n v="0"/>
    <n v="0"/>
    <n v="0"/>
    <n v="0"/>
    <n v="0"/>
    <n v="100"/>
    <n v="0"/>
    <n v="0"/>
    <n v="0"/>
    <n v="1575"/>
    <n v="0"/>
    <n v="100"/>
    <n v="0"/>
    <s v="P"/>
    <n v="5"/>
    <s v="Unknown"/>
    <n v="100"/>
    <n v="0"/>
    <n v="0"/>
    <n v="0"/>
    <n v="100"/>
    <n v="0"/>
    <n v="0"/>
    <n v="0"/>
    <n v="0"/>
    <n v="12637.77"/>
    <n v="0"/>
    <n v="100"/>
    <n v="0"/>
    <n v="0"/>
    <b v="0"/>
    <n v="0"/>
    <n v="100"/>
    <n v="0"/>
    <n v="0"/>
    <n v="0"/>
    <n v="0.98571799999999998"/>
    <n v="0.98571799999999998"/>
    <s v="NA"/>
    <n v="0"/>
    <n v="0.10104100000000001"/>
    <n v="16564.990000000002"/>
    <s v="NA"/>
    <n v="0"/>
    <n v="1698"/>
    <n v="11.11163"/>
    <n v="12.95795"/>
    <s v="Y"/>
    <n v="80"/>
    <n v="0"/>
    <n v="0"/>
    <n v="0"/>
    <n v="79.747630000000001"/>
    <n v="78.858750000000001"/>
    <n v="81.480310000000003"/>
    <n v="15.459849999999999"/>
    <n v="7.9500840000000004"/>
    <n v="15.79574"/>
    <n v="4.7925230000000001"/>
    <n v="13.19116"/>
    <n v="2.7239490000000002"/>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61.902239999999999"/>
    <n v="74.796440000000004"/>
    <n v="61.902239999999999"/>
    <n v="0"/>
    <n v="0"/>
    <n v="0"/>
    <n v="38.097760000000001"/>
    <n v="25.20356"/>
    <n v="38.097760000000001"/>
    <n v="0"/>
    <n v="0"/>
    <n v="0"/>
    <n v="0"/>
    <n v="0"/>
    <n v="0"/>
    <n v="100"/>
    <n v="100"/>
    <n v="100"/>
    <n v="0"/>
    <n v="0"/>
    <n v="0"/>
    <n v="0"/>
    <n v="0"/>
    <n v="0"/>
    <n v="95.207480000000004"/>
    <n v="86.808840000000004"/>
    <n v="97.276049999999998"/>
    <n v="0.492172"/>
    <n v="1.8194710000000001"/>
    <n v="0.27973799999999999"/>
    <n v="0"/>
    <n v="0"/>
    <n v="0"/>
    <n v="4.3003520000000002"/>
    <n v="11.371689999999999"/>
    <n v="2.4442110000000001"/>
    <s v="NA"/>
    <s v="NA"/>
    <s v="NA"/>
    <s v="NA"/>
    <s v="NA"/>
    <s v="NA"/>
    <s v="NA"/>
    <s v="NA"/>
    <s v="NA"/>
    <s v="NA"/>
    <s v="NA"/>
    <s v="NA"/>
    <s v="NA"/>
    <s v="NA"/>
    <s v="NA"/>
    <b v="0"/>
    <n v="0"/>
    <b v="0"/>
    <n v="0"/>
    <b v="0"/>
    <n v="0"/>
    <b v="0"/>
    <n v="0"/>
    <b v="1"/>
    <n v="100"/>
    <b v="0"/>
    <n v="0"/>
    <b v="0"/>
    <n v="0"/>
    <b v="0"/>
    <n v="0"/>
    <n v="88.221440000000001"/>
    <n v="71.428569999999993"/>
    <n v="92.528469999999999"/>
    <n v="0"/>
    <n v="0"/>
    <n v="0"/>
    <n v="0"/>
    <n v="0"/>
    <n v="0"/>
    <n v="11.778560000000001"/>
    <n v="28.571429999999999"/>
    <n v="7.4715259999999999"/>
    <n v="0"/>
    <n v="0"/>
    <n v="0"/>
    <n v="0"/>
    <n v="0"/>
    <n v="0"/>
    <n v="0"/>
    <n v="0"/>
    <n v="0"/>
    <n v="11.778560000000001"/>
    <n v="28.571429999999999"/>
    <n v="7.4715259999999999"/>
    <n v="0"/>
    <n v="0"/>
    <n v="0"/>
    <n v="88.221440000000001"/>
    <n v="71.428569999999993"/>
    <n v="92.528469999999999"/>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52.610639999999997"/>
    <n v="47.389360000000003"/>
    <s v="Electric Resistance"/>
    <s v="Electricity"/>
    <s v="None"/>
    <s v="20+ Years"/>
    <s v="Furnace"/>
    <s v="Natural Gas"/>
    <s v="None"/>
    <s v="5-9 Years"/>
    <s v="NA"/>
    <s v="NA"/>
    <s v="NA"/>
    <s v="NA"/>
    <s v="NA"/>
    <s v="NA"/>
    <s v="NA"/>
    <s v="NA"/>
    <s v="DX - Air"/>
    <s v="20+ Years"/>
    <s v="DX - Air"/>
    <s v="5-9 Years"/>
    <s v="NA"/>
    <s v="NA"/>
    <s v="NA"/>
    <s v="NA"/>
    <s v="NA"/>
    <s v="NA"/>
    <s v="NA"/>
    <b v="0"/>
    <b v="0"/>
    <b v="0"/>
    <b v="0"/>
    <b v="1"/>
    <b v="0"/>
    <b v="0"/>
    <b v="1"/>
    <b v="0"/>
    <b v="1"/>
    <b v="1"/>
    <n v="46.061999999999998"/>
    <n v="10"/>
    <n v="10"/>
    <n v="66.666669999999996"/>
    <n v="33.333329999999997"/>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12"/>
    <n v="13"/>
    <n v="3"/>
    <n v="6"/>
    <n v="1"/>
    <n v="0"/>
    <n v="0"/>
    <n v="0"/>
    <n v="0"/>
    <n v="6.645257"/>
    <n v="6.5676680000000003"/>
    <s v="actual"/>
    <n v="111673.5"/>
    <n v="110369.7"/>
    <n v="11487.5"/>
    <n v="10151.07"/>
    <n v="10487.88"/>
    <n v="9530.1"/>
    <n v="8563.4480000000003"/>
    <n v="8002.6670000000004"/>
    <n v="8494.5750000000007"/>
    <n v="8037.759"/>
    <n v="7683.6210000000001"/>
    <n v="8510.7129999999997"/>
    <n v="10033.17"/>
    <n v="10691.05"/>
    <n v="10699.4"/>
    <n v="9357.7880000000005"/>
    <n v="9817.1630000000005"/>
    <n v="8828.5049999999992"/>
    <n v="8297.7540000000008"/>
    <n v="7809.0619999999999"/>
    <n v="9018.0910000000003"/>
    <n v="9429.8330000000005"/>
    <n v="8047.2290000000003"/>
    <n v="8716.9580000000005"/>
    <n v="9638.09"/>
    <n v="10709.78"/>
    <n v="4.1281999999999999E-2"/>
    <n v="6.6255999999999995E-2"/>
    <s v="actual"/>
    <n v="693.74289999999996"/>
    <n v="1113.425"/>
    <n v="245.28569999999999"/>
    <n v="143"/>
    <n v="64.090909999999994"/>
    <n v="24.842420000000001"/>
    <n v="7.5309520000000001"/>
    <n v="2.0063029999999999"/>
    <n v="2.886555"/>
    <n v="2.113445"/>
    <n v="3.2390889999999999"/>
    <n v="10.98263"/>
    <n v="44.807690000000001"/>
    <n v="142.9571"/>
    <n v="172.78829999999999"/>
    <n v="142.9126"/>
    <n v="134.88630000000001"/>
    <n v="101.6664"/>
    <n v="66.439880000000002"/>
    <n v="35.672420000000002"/>
    <n v="14.93782"/>
    <n v="13.600110000000001"/>
    <n v="33.219940000000001"/>
    <n v="87.620369999999994"/>
    <n v="136.447"/>
    <n v="173.23419999999999"/>
  </r>
  <r>
    <x v="690"/>
    <x v="2"/>
    <s v="core"/>
    <x v="7"/>
    <x v="0"/>
    <s v="&lt;20,001"/>
    <s v="rural"/>
    <n v="87"/>
    <n v="285.81290000000001"/>
    <n v="2217908"/>
    <n v="2217908"/>
    <n v="0"/>
    <n v="2003"/>
    <n v="2003"/>
    <s v="1981-2003"/>
    <s v="F"/>
    <s v="Fire Station"/>
    <s v="Fire Station"/>
    <m/>
    <s v="Other"/>
    <s v="Public Order and Safety"/>
    <s v="Other"/>
    <b v="0"/>
    <s v="Other"/>
    <n v="50.5"/>
    <s v="Warehouse - High Bay"/>
    <n v="47.4"/>
    <s v="Guest Room"/>
    <n v="2.1"/>
    <n v="0"/>
    <n v="0"/>
    <n v="0"/>
    <n v="7760"/>
    <n v="7760"/>
    <n v="0"/>
    <x v="0"/>
    <n v="100"/>
    <n v="50.5"/>
    <n v="49.5"/>
    <n v="0"/>
    <n v="0"/>
    <n v="0"/>
    <n v="0"/>
    <n v="2"/>
    <n v="0"/>
    <n v="0"/>
    <s v="S"/>
    <n v="0"/>
    <n v="5197"/>
    <n v="47"/>
    <s v="&lt; 6000 HDD"/>
    <n v="100"/>
    <n v="0"/>
    <n v="0"/>
    <s v="No"/>
    <n v="32"/>
    <n v="32"/>
    <n v="32"/>
    <n v="32"/>
    <n v="0"/>
    <n v="0"/>
    <n v="0"/>
    <s v="&lt; 40 Hrs/Wk"/>
    <n v="52"/>
    <b v="1"/>
    <b v="1"/>
    <b v="1"/>
    <b v="0"/>
    <b v="0"/>
    <b v="0"/>
    <b v="0"/>
    <b v="0"/>
    <b v="0"/>
    <b v="1"/>
    <b v="0"/>
    <b v="1"/>
    <s v="NA"/>
    <s v="No"/>
    <s v="NA"/>
    <s v="NA"/>
    <s v="No"/>
    <s v="No"/>
    <s v="NA"/>
    <s v="NA"/>
    <s v="No"/>
    <s v="No"/>
    <s v="NA"/>
    <s v="NA"/>
    <s v="No"/>
    <s v="No"/>
    <s v="NA"/>
    <s v="NA"/>
    <s v="No"/>
    <s v="No"/>
    <s v="NA"/>
    <s v="NA"/>
    <s v="No"/>
    <s v="No"/>
    <s v="NA"/>
    <s v="NA"/>
    <s v="No"/>
    <s v="No"/>
    <s v="NA"/>
    <s v="NA"/>
    <s v="No"/>
    <s v="No"/>
    <s v="NA"/>
    <s v="NA"/>
    <s v="No"/>
    <n v="312"/>
    <n v="136"/>
    <n v="12"/>
    <n v="5376"/>
    <n v="5"/>
    <n v="0"/>
    <n v="0"/>
    <n v="0"/>
    <n v="0"/>
    <n v="100"/>
    <n v="0"/>
    <n v="0"/>
    <n v="0"/>
    <n v="0"/>
    <n v="100"/>
    <n v="0"/>
    <n v="0"/>
    <n v="0"/>
    <n v="268.8"/>
    <n v="0"/>
    <n v="100"/>
    <n v="0"/>
    <s v="P"/>
    <n v="50"/>
    <s v="Age of Building"/>
    <n v="0"/>
    <n v="100"/>
    <n v="0"/>
    <n v="0"/>
    <n v="0"/>
    <n v="0"/>
    <n v="0"/>
    <n v="100"/>
    <n v="0"/>
    <n v="5835.71"/>
    <n v="0"/>
    <n v="100"/>
    <n v="0"/>
    <n v="0"/>
    <b v="0"/>
    <n v="0"/>
    <n v="100"/>
    <n v="0"/>
    <n v="0"/>
    <n v="0"/>
    <n v="0.81469000000000003"/>
    <n v="0.81469000000000003"/>
    <s v="NA"/>
    <n v="0"/>
    <n v="0.158247"/>
    <n v="6321.9960000000001"/>
    <s v="NA"/>
    <n v="0"/>
    <n v="1228"/>
    <n v="13.827249999999999"/>
    <n v="15.725250000000001"/>
    <s v="Y"/>
    <n v="65"/>
    <n v="0"/>
    <n v="0"/>
    <n v="0"/>
    <n v="38.285469999999997"/>
    <n v="63.446399999999997"/>
    <n v="39.619819999999997"/>
    <n v="19.731159999999999"/>
    <n v="14.61993"/>
    <n v="20.418849999999999"/>
    <n v="0"/>
    <n v="0"/>
    <n v="0"/>
    <n v="0"/>
    <n v="0"/>
    <n v="0"/>
    <n v="41.983370000000001"/>
    <n v="21.933669999999999"/>
    <n v="39.961329999999997"/>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0"/>
    <n v="0"/>
    <n v="0"/>
    <n v="100"/>
    <n v="100"/>
    <n v="100"/>
    <n v="0"/>
    <n v="0"/>
    <n v="0"/>
    <n v="0"/>
    <n v="0"/>
    <n v="0"/>
    <n v="100"/>
    <n v="100"/>
    <n v="100"/>
    <n v="0"/>
    <n v="0"/>
    <n v="0"/>
    <n v="0"/>
    <n v="0"/>
    <n v="0"/>
    <n v="41.983370000000001"/>
    <n v="21.933669999999999"/>
    <n v="39.961329999999997"/>
    <n v="58.016629999999999"/>
    <n v="78.066329999999994"/>
    <n v="60.038670000000003"/>
    <n v="0"/>
    <n v="0"/>
    <n v="0"/>
    <n v="0"/>
    <n v="0"/>
    <n v="0"/>
    <n v="0"/>
    <n v="0"/>
    <n v="0"/>
    <n v="0"/>
    <n v="0"/>
    <n v="0"/>
    <n v="0"/>
    <n v="0"/>
    <n v="0"/>
    <n v="0"/>
    <n v="0"/>
    <n v="0"/>
    <n v="100"/>
    <n v="100"/>
    <n v="100"/>
    <n v="0"/>
    <n v="0"/>
    <n v="0"/>
    <b v="0"/>
    <n v="0"/>
    <b v="0"/>
    <n v="0"/>
    <b v="0"/>
    <n v="0"/>
    <b v="0"/>
    <n v="0"/>
    <b v="1"/>
    <n v="100"/>
    <b v="0"/>
    <n v="0"/>
    <b v="0"/>
    <n v="0"/>
    <b v="0"/>
    <n v="0"/>
    <n v="76.547229999999999"/>
    <n v="71.428569999999993"/>
    <n v="81.477909999999994"/>
    <n v="0"/>
    <n v="0"/>
    <n v="0"/>
    <n v="0"/>
    <n v="0"/>
    <n v="0"/>
    <n v="23.452770000000001"/>
    <n v="28.571429999999999"/>
    <n v="18.522089999999999"/>
    <n v="0"/>
    <n v="0"/>
    <n v="0"/>
    <n v="0"/>
    <n v="0"/>
    <n v="0"/>
    <n v="0"/>
    <n v="0"/>
    <n v="0"/>
    <n v="0"/>
    <n v="0"/>
    <n v="0"/>
    <n v="0"/>
    <n v="0"/>
    <n v="0"/>
    <n v="91.856679999999997"/>
    <n v="85.714290000000005"/>
    <n v="97.773489999999995"/>
    <n v="0"/>
    <n v="0"/>
    <n v="0"/>
    <n v="8.1433219999999995"/>
    <n v="14.28571"/>
    <n v="2.226512"/>
    <n v="0"/>
    <n v="0"/>
    <n v="0"/>
    <b v="1"/>
    <n v="8.1433219999999995"/>
    <b v="1"/>
    <n v="91.856679999999997"/>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Furnace"/>
    <s v="Natural Gas"/>
    <s v="None"/>
    <s v="10-19 Years"/>
    <s v="Furnace"/>
    <s v="Natural Gas"/>
    <s v="None"/>
    <s v="10-19 Years"/>
    <s v="NA"/>
    <s v="NA"/>
    <s v="NA"/>
    <s v="NA"/>
    <s v="NA"/>
    <s v="NA"/>
    <s v="NA"/>
    <s v="NA"/>
    <s v="None"/>
    <s v="NA"/>
    <s v="None"/>
    <s v="NA"/>
    <s v="NA"/>
    <s v="NA"/>
    <s v="NA"/>
    <s v="NA"/>
    <s v="NA"/>
    <s v="NA"/>
    <s v="NA"/>
    <b v="0"/>
    <b v="0"/>
    <b v="0"/>
    <b v="0"/>
    <b v="0"/>
    <b v="1"/>
    <b v="0"/>
    <b v="0"/>
    <b v="0"/>
    <b v="1"/>
    <b v="1"/>
    <n v="150"/>
    <n v="11"/>
    <n v="11"/>
    <n v="100"/>
    <n v="0"/>
    <n v="0"/>
    <n v="0"/>
    <n v="0"/>
    <n v="0"/>
    <n v="100"/>
    <n v="0"/>
    <s v="NA"/>
    <s v="NA"/>
    <s v="NA"/>
    <s v="NA"/>
    <s v="NA"/>
    <s v="NA"/>
    <s v="NA"/>
    <s v="NA"/>
    <s v="NA"/>
    <s v="NA"/>
    <s v="NA"/>
    <s v="NA"/>
    <s v="NA"/>
    <s v="NA"/>
    <s v="NA"/>
    <s v="NA"/>
    <s v="NA"/>
    <s v="NA"/>
    <s v="NA"/>
    <s v="NA"/>
    <n v="0"/>
    <n v="0"/>
    <n v="0"/>
    <n v="0"/>
    <n v="0"/>
    <n v="0"/>
    <n v="0"/>
    <b v="0"/>
    <b v="0"/>
    <b v="0"/>
    <b v="0"/>
    <b v="0"/>
    <b v="1"/>
    <n v="140"/>
    <s v="N"/>
    <s v="N"/>
    <s v="N"/>
    <s v="N"/>
    <s v="N"/>
    <s v="G"/>
    <s v="G"/>
    <s v="NA"/>
    <s v="NA"/>
    <s v="NA"/>
    <b v="1"/>
    <s v="S"/>
    <n v="100"/>
    <n v="0"/>
    <n v="1"/>
    <n v="2"/>
    <s v="NA"/>
    <n v="0"/>
    <x v="0"/>
    <n v="0"/>
    <s v="N"/>
    <n v="0"/>
    <n v="0"/>
    <n v="0"/>
    <b v="0"/>
    <b v="0"/>
    <s v="None"/>
    <b v="0"/>
    <b v="0"/>
    <s v="None"/>
    <n v="0"/>
    <n v="0"/>
    <n v="1"/>
    <n v="0"/>
    <n v="1"/>
    <n v="2"/>
    <n v="0"/>
    <n v="0"/>
    <n v="0"/>
    <n v="0"/>
    <n v="4.8473369999999996"/>
    <n v="4.8374990000000002"/>
    <s v="actual"/>
    <n v="37615.33"/>
    <n v="37538.99"/>
    <n v="3874.2559999999999"/>
    <n v="3318.0909999999999"/>
    <n v="3016.8530000000001"/>
    <n v="2854.4920000000002"/>
    <n v="2967.9189999999999"/>
    <n v="2755.123"/>
    <n v="2898.7330000000002"/>
    <n v="3004.0920000000001"/>
    <n v="2936.444"/>
    <n v="3151.0309999999999"/>
    <n v="3343.748"/>
    <n v="3494.5520000000001"/>
    <n v="3537.134"/>
    <n v="3100.0349999999999"/>
    <n v="3319.998"/>
    <n v="3079.1480000000001"/>
    <n v="2979.6550000000002"/>
    <n v="2779.0990000000002"/>
    <n v="2943.2460000000001"/>
    <n v="3053.5410000000002"/>
    <n v="2851.1080000000002"/>
    <n v="3121.1590000000001"/>
    <n v="3253.5889999999999"/>
    <n v="3521.2759999999998"/>
    <n v="0.22237100000000001"/>
    <n v="0.13316800000000001"/>
    <s v="model"/>
    <n v="1725.6020000000001"/>
    <n v="1033.386"/>
    <s v="NA"/>
    <s v="NA"/>
    <s v="NA"/>
    <s v="NA"/>
    <s v="NA"/>
    <s v="NA"/>
    <s v="NA"/>
    <s v="NA"/>
    <s v="NA"/>
    <s v="NA"/>
    <s v="NA"/>
    <s v="NA"/>
    <s v="NA"/>
    <s v="NA"/>
    <s v="NA"/>
    <s v="NA"/>
    <s v="NA"/>
    <s v="NA"/>
    <s v="NA"/>
    <s v="NA"/>
    <s v="NA"/>
    <s v="NA"/>
    <s v="NA"/>
    <s v="NA"/>
  </r>
  <r>
    <x v="691"/>
    <x v="2"/>
    <s v="core"/>
    <x v="1"/>
    <x v="1"/>
    <s v="50,001+"/>
    <s v="urban"/>
    <n v="62"/>
    <n v="57.162640000000003"/>
    <n v="3627026"/>
    <n v="3627026"/>
    <n v="3627026"/>
    <n v="2005"/>
    <n v="2005"/>
    <s v="2004-2013"/>
    <s v="F"/>
    <m/>
    <s v="Elementary School"/>
    <m/>
    <s v="School"/>
    <s v="Education"/>
    <s v="K-12"/>
    <b v="0"/>
    <s v="Kitchen"/>
    <n v="40"/>
    <s v="Office"/>
    <n v="21"/>
    <s v="Assembly / Recreation"/>
    <n v="12"/>
    <n v="27"/>
    <n v="0"/>
    <n v="0"/>
    <n v="63451"/>
    <n v="63451"/>
    <n v="0"/>
    <x v="2"/>
    <n v="100"/>
    <n v="0"/>
    <n v="100"/>
    <n v="100"/>
    <n v="100"/>
    <n v="0"/>
    <n v="0"/>
    <n v="2"/>
    <n v="0"/>
    <n v="105"/>
    <s v="S"/>
    <n v="0"/>
    <n v="4624"/>
    <n v="219"/>
    <s v="&lt; 6000 HDD"/>
    <n v="100"/>
    <n v="0"/>
    <n v="0"/>
    <s v="Yes"/>
    <n v="65"/>
    <n v="65"/>
    <n v="65"/>
    <n v="65"/>
    <n v="0"/>
    <n v="0"/>
    <n v="0"/>
    <s v="60-79 Hrs/Wk"/>
    <n v="52"/>
    <b v="1"/>
    <b v="1"/>
    <b v="0"/>
    <b v="0"/>
    <b v="0"/>
    <b v="0"/>
    <b v="0"/>
    <b v="0"/>
    <b v="0"/>
    <s v="NA"/>
    <s v="NA"/>
    <s v="NA"/>
    <s v="NA"/>
    <s v="No"/>
    <s v="NA"/>
    <s v="NA"/>
    <s v="Yes"/>
    <s v="No"/>
    <s v="NA"/>
    <s v="NA"/>
    <s v="Yes"/>
    <s v="No"/>
    <s v="NA"/>
    <s v="NA"/>
    <s v="No"/>
    <s v="Yes"/>
    <n v="2"/>
    <n v="20"/>
    <s v="No"/>
    <s v="Yes"/>
    <n v="2"/>
    <n v="100"/>
    <s v="No"/>
    <s v="No"/>
    <s v="NA"/>
    <s v="NA"/>
    <s v="No"/>
    <s v="No"/>
    <s v="NA"/>
    <s v="NA"/>
    <s v="No"/>
    <s v="No"/>
    <s v="NA"/>
    <s v="NA"/>
    <s v="No"/>
    <n v="1163"/>
    <n v="762"/>
    <n v="10"/>
    <n v="19250"/>
    <n v="30"/>
    <n v="0"/>
    <n v="100"/>
    <n v="0"/>
    <n v="0"/>
    <n v="0"/>
    <n v="0"/>
    <n v="0"/>
    <n v="0"/>
    <n v="100"/>
    <n v="0"/>
    <n v="0"/>
    <n v="0"/>
    <n v="0"/>
    <n v="5775"/>
    <n v="0"/>
    <n v="100"/>
    <n v="0"/>
    <s v="P"/>
    <n v="5"/>
    <s v="Age of Building"/>
    <n v="100"/>
    <n v="0"/>
    <n v="0"/>
    <n v="0"/>
    <n v="100"/>
    <n v="0"/>
    <n v="0"/>
    <n v="0"/>
    <n v="0"/>
    <n v="34102.81"/>
    <n v="0"/>
    <n v="100"/>
    <n v="0"/>
    <n v="0"/>
    <b v="0"/>
    <n v="0"/>
    <n v="100"/>
    <n v="0"/>
    <n v="0"/>
    <n v="0"/>
    <n v="1.0074160000000001"/>
    <n v="1.0074160000000001"/>
    <s v="NA"/>
    <n v="1.072E-3"/>
    <n v="0.12293"/>
    <n v="63921.55"/>
    <s v="NA"/>
    <n v="68"/>
    <n v="7800"/>
    <n v="11.57302"/>
    <n v="12.594749999999999"/>
    <s v="Y"/>
    <n v="40"/>
    <n v="0"/>
    <n v="0"/>
    <n v="0"/>
    <n v="84.614769999999993"/>
    <n v="79.288989999999998"/>
    <n v="90.814310000000006"/>
    <n v="0"/>
    <n v="0"/>
    <n v="0"/>
    <n v="15.38523"/>
    <n v="20.711010000000002"/>
    <n v="9.1856899999999992"/>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37.194830000000003"/>
    <n v="47.001289999999997"/>
    <n v="37.194830000000003"/>
    <n v="62.805169999999997"/>
    <n v="52.998710000000003"/>
    <n v="62.805169999999997"/>
    <n v="0"/>
    <n v="0"/>
    <n v="0"/>
    <s v="NA"/>
    <s v="NA"/>
    <s v="NA"/>
    <s v="NA"/>
    <s v="NA"/>
    <s v="NA"/>
    <s v="NA"/>
    <s v="NA"/>
    <s v="NA"/>
    <s v="NA"/>
    <s v="NA"/>
    <s v="NA"/>
    <n v="7.2168289999999997"/>
    <n v="1.372984"/>
    <n v="4.3087799999999996"/>
    <n v="84.614769999999993"/>
    <n v="79.288989999999998"/>
    <n v="90.814310000000006"/>
    <n v="8.1683970000000006"/>
    <n v="19.33802"/>
    <n v="4.8769099999999996"/>
    <n v="0"/>
    <n v="0"/>
    <n v="0"/>
    <n v="0"/>
    <n v="0"/>
    <n v="0"/>
    <n v="0"/>
    <n v="0"/>
    <n v="0"/>
    <n v="0"/>
    <n v="0"/>
    <n v="0"/>
    <n v="0"/>
    <n v="0"/>
    <n v="0"/>
    <n v="0"/>
    <n v="0"/>
    <n v="0"/>
    <n v="100"/>
    <n v="100"/>
    <n v="100"/>
    <b v="0"/>
    <n v="0"/>
    <b v="0"/>
    <n v="0"/>
    <b v="0"/>
    <n v="0"/>
    <b v="0"/>
    <n v="0"/>
    <b v="1"/>
    <n v="100"/>
    <b v="0"/>
    <n v="0"/>
    <b v="0"/>
    <n v="0"/>
    <b v="0"/>
    <n v="0"/>
    <n v="24.358969999999999"/>
    <n v="33.333329999999997"/>
    <n v="24.358969999999999"/>
    <n v="75.641030000000001"/>
    <n v="66.666669999999996"/>
    <n v="75.641030000000001"/>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
    <n v="50"/>
    <n v="15.5"/>
    <n v="0.36660799999999999"/>
    <n v="99.633390000000006"/>
    <s v="Boiler"/>
    <s v="Natural Gas"/>
    <s v="Natural Gas"/>
    <s v="5-9 Years"/>
    <s v="Boiler"/>
    <s v="Natural Gas"/>
    <s v="Natural Gas"/>
    <s v="5-9 Years"/>
    <n v="2"/>
    <s v="Natural Gas"/>
    <n v="2000"/>
    <n v="9"/>
    <n v="9"/>
    <s v="SH"/>
    <s v="Y"/>
    <s v="Y"/>
    <s v="Chiller"/>
    <s v="5-9 Years"/>
    <s v="Chiller"/>
    <s v="5-9 Years"/>
    <n v="1"/>
    <n v="125"/>
    <n v="9"/>
    <n v="9"/>
    <s v="Screw"/>
    <s v="Y"/>
    <s v="NA"/>
    <b v="1"/>
    <b v="0"/>
    <b v="0"/>
    <b v="0"/>
    <b v="0"/>
    <b v="0"/>
    <b v="0"/>
    <b v="1"/>
    <b v="0"/>
    <b v="1"/>
    <b v="1"/>
    <n v="500"/>
    <n v="9"/>
    <n v="9"/>
    <n v="100"/>
    <n v="0"/>
    <n v="0"/>
    <n v="0"/>
    <n v="0"/>
    <n v="0"/>
    <n v="100"/>
    <n v="0"/>
    <s v="NA"/>
    <s v="NA"/>
    <s v="NA"/>
    <s v="NA"/>
    <s v="NA"/>
    <s v="NA"/>
    <s v="NA"/>
    <s v="NA"/>
    <s v="NA"/>
    <b v="0"/>
    <n v="0"/>
    <s v="NA"/>
    <s v="NA"/>
    <b v="1"/>
    <n v="92"/>
    <s v="T8"/>
    <b v="0"/>
    <n v="0"/>
    <s v="NA"/>
    <s v="NA"/>
    <n v="1"/>
    <n v="1"/>
    <n v="0"/>
    <n v="0"/>
    <n v="0"/>
    <n v="0"/>
    <n v="4"/>
    <b v="0"/>
    <b v="0"/>
    <b v="0"/>
    <b v="0"/>
    <b v="1"/>
    <b v="0"/>
    <n v="825"/>
    <s v="N"/>
    <s v="E"/>
    <s v="N"/>
    <s v="G"/>
    <s v="G"/>
    <s v="N"/>
    <s v="G"/>
    <s v="NA"/>
    <s v="NA"/>
    <s v="NA"/>
    <s v="NA"/>
    <s v="NA"/>
    <s v="NA"/>
    <s v="NA"/>
    <s v="NA"/>
    <n v="0"/>
    <n v="0"/>
    <n v="0"/>
    <x v="1"/>
    <s v="NA"/>
    <s v="NA"/>
    <n v="0"/>
    <n v="0"/>
    <n v="0"/>
    <s v="NA"/>
    <s v="NA"/>
    <s v="NA"/>
    <s v="NA"/>
    <s v="NA"/>
    <s v="NA"/>
    <n v="0"/>
    <n v="36"/>
    <n v="50"/>
    <n v="3"/>
    <n v="9"/>
    <n v="1"/>
    <n v="0"/>
    <n v="0"/>
    <n v="0"/>
    <n v="0"/>
    <n v="11.25192"/>
    <n v="26.974910000000001"/>
    <s v="model"/>
    <n v="713945.59999999998"/>
    <n v="1711585"/>
    <s v="NA"/>
    <s v="NA"/>
    <s v="NA"/>
    <s v="NA"/>
    <s v="NA"/>
    <s v="NA"/>
    <s v="NA"/>
    <s v="NA"/>
    <s v="NA"/>
    <s v="NA"/>
    <s v="NA"/>
    <s v="NA"/>
    <s v="NA"/>
    <s v="NA"/>
    <s v="NA"/>
    <s v="NA"/>
    <s v="NA"/>
    <s v="NA"/>
    <s v="NA"/>
    <s v="NA"/>
    <s v="NA"/>
    <s v="NA"/>
    <s v="NA"/>
    <s v="NA"/>
    <n v="0.268515"/>
    <n v="0.33885700000000002"/>
    <s v="model"/>
    <n v="17037.55"/>
    <n v="21500.81"/>
    <s v="NA"/>
    <s v="NA"/>
    <s v="NA"/>
    <s v="NA"/>
    <s v="NA"/>
    <s v="NA"/>
    <s v="NA"/>
    <s v="NA"/>
    <s v="NA"/>
    <s v="NA"/>
    <s v="NA"/>
    <s v="NA"/>
    <s v="NA"/>
    <s v="NA"/>
    <s v="NA"/>
    <s v="NA"/>
    <s v="NA"/>
    <s v="NA"/>
    <s v="NA"/>
    <s v="NA"/>
    <s v="NA"/>
    <s v="NA"/>
    <s v="NA"/>
    <s v="NA"/>
  </r>
  <r>
    <x v="692"/>
    <x v="2"/>
    <s v="core"/>
    <x v="1"/>
    <x v="1"/>
    <s v="50,001+"/>
    <s v="urban"/>
    <n v="62"/>
    <n v="57.162640000000003"/>
    <n v="9899425"/>
    <n v="9503448"/>
    <n v="9503448"/>
    <n v="2004"/>
    <n v="2004"/>
    <s v="2004-2013"/>
    <s v="F"/>
    <m/>
    <s v="High School"/>
    <m/>
    <s v="School"/>
    <s v="Education"/>
    <s v="K-12"/>
    <b v="0"/>
    <s v="Classroom"/>
    <n v="37"/>
    <s v="Assembly / Recreation"/>
    <n v="25"/>
    <s v="Office"/>
    <n v="7"/>
    <n v="27"/>
    <n v="0"/>
    <n v="0"/>
    <n v="173180"/>
    <n v="173180"/>
    <n v="0"/>
    <x v="3"/>
    <n v="96"/>
    <n v="0"/>
    <n v="100"/>
    <n v="96"/>
    <n v="100"/>
    <n v="0"/>
    <n v="4"/>
    <n v="2"/>
    <n v="0"/>
    <n v="561"/>
    <s v="M"/>
    <n v="2"/>
    <n v="5626"/>
    <n v="93"/>
    <s v="&lt; 6000 HDD"/>
    <n v="100"/>
    <n v="0"/>
    <n v="0"/>
    <s v="Yes"/>
    <n v="40"/>
    <n v="80"/>
    <n v="40"/>
    <n v="40"/>
    <n v="0"/>
    <n v="0"/>
    <n v="0"/>
    <s v="&lt; 40 Hrs/Wk"/>
    <n v="52"/>
    <b v="1"/>
    <b v="1"/>
    <b v="0"/>
    <b v="0"/>
    <b v="0"/>
    <b v="0"/>
    <b v="0"/>
    <b v="0"/>
    <b v="0"/>
    <s v="NA"/>
    <s v="NA"/>
    <s v="NA"/>
    <s v="NA"/>
    <s v="Yes"/>
    <n v="2"/>
    <n v="2"/>
    <s v="No"/>
    <s v="Yes"/>
    <n v="2"/>
    <n v="2"/>
    <s v="No"/>
    <s v="No"/>
    <s v="NA"/>
    <s v="NA"/>
    <s v="No"/>
    <s v="No"/>
    <s v="NA"/>
    <s v="NA"/>
    <s v="No"/>
    <s v="No"/>
    <s v="NA"/>
    <s v="NA"/>
    <s v="No"/>
    <s v="No"/>
    <s v="NA"/>
    <s v="NA"/>
    <s v="No"/>
    <s v="No"/>
    <s v="NA"/>
    <s v="NA"/>
    <s v="No"/>
    <s v="No"/>
    <s v="NA"/>
    <s v="NA"/>
    <s v="No"/>
    <n v="2450"/>
    <n v="2060"/>
    <n v="10"/>
    <n v="45100"/>
    <n v="30"/>
    <n v="0"/>
    <n v="0"/>
    <n v="100"/>
    <n v="0"/>
    <n v="0"/>
    <n v="0"/>
    <n v="0"/>
    <n v="0"/>
    <n v="100"/>
    <n v="0"/>
    <n v="0"/>
    <n v="0"/>
    <n v="0"/>
    <n v="13530"/>
    <n v="0"/>
    <n v="100"/>
    <n v="0"/>
    <s v="P"/>
    <n v="0"/>
    <s v="Age of Building"/>
    <n v="100"/>
    <n v="0"/>
    <n v="0"/>
    <n v="0"/>
    <n v="100"/>
    <n v="0"/>
    <n v="0"/>
    <n v="0"/>
    <n v="0"/>
    <n v="93078.51"/>
    <n v="0"/>
    <n v="100"/>
    <n v="0"/>
    <n v="0"/>
    <b v="1"/>
    <n v="100"/>
    <n v="100"/>
    <n v="0"/>
    <n v="0"/>
    <n v="0"/>
    <n v="1.2807649999999999"/>
    <n v="1.2807649999999999"/>
    <s v="NA"/>
    <n v="5.7699999999999998E-6"/>
    <n v="4.7060999999999999E-2"/>
    <n v="221802.9"/>
    <s v="NA"/>
    <n v="1"/>
    <n v="8150"/>
    <n v="10.55598"/>
    <n v="12.05837"/>
    <s v="Y"/>
    <n v="50"/>
    <n v="76.22466"/>
    <n v="77.382109999999997"/>
    <n v="79.643590000000003"/>
    <n v="13.42088"/>
    <n v="17.31663"/>
    <n v="14.02286"/>
    <n v="0"/>
    <n v="0"/>
    <n v="0"/>
    <n v="9.5247010000000003"/>
    <n v="4.9215"/>
    <n v="5.5361330000000004"/>
    <n v="0"/>
    <n v="0"/>
    <n v="0"/>
    <n v="0.82975299999999996"/>
    <n v="0.37975799999999998"/>
    <n v="0.79742199999999996"/>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90.186760000000007"/>
    <n v="93.278660000000002"/>
    <n v="90.186760000000007"/>
    <n v="9.8132389999999994"/>
    <n v="6.7213419999999999"/>
    <n v="9.8132389999999994"/>
    <n v="0"/>
    <n v="0"/>
    <n v="0"/>
    <s v="NA"/>
    <s v="NA"/>
    <s v="NA"/>
    <s v="NA"/>
    <s v="NA"/>
    <s v="NA"/>
    <s v="NA"/>
    <s v="NA"/>
    <s v="NA"/>
    <s v="NA"/>
    <s v="NA"/>
    <s v="NA"/>
    <n v="6.8700910000000004"/>
    <n v="1.586606"/>
    <n v="7.1782370000000002"/>
    <n v="82.775450000000006"/>
    <n v="93.112139999999997"/>
    <n v="86.488209999999995"/>
    <n v="2.5544060000000002"/>
    <n v="3.4024679999999998"/>
    <n v="1.4847220000000001"/>
    <n v="0"/>
    <n v="0"/>
    <n v="0"/>
    <n v="7.8000489999999996"/>
    <n v="1.89879"/>
    <n v="4.8488340000000001"/>
    <n v="100"/>
    <n v="100"/>
    <n v="100"/>
    <n v="0"/>
    <n v="0"/>
    <n v="0"/>
    <n v="0"/>
    <n v="0"/>
    <n v="0"/>
    <n v="0"/>
    <n v="0"/>
    <n v="0"/>
    <n v="0"/>
    <n v="0"/>
    <n v="0"/>
    <b v="0"/>
    <n v="0"/>
    <b v="0"/>
    <n v="0"/>
    <b v="0"/>
    <n v="0"/>
    <b v="1"/>
    <n v="45.14423"/>
    <b v="0"/>
    <n v="0"/>
    <b v="0"/>
    <n v="0"/>
    <b v="0"/>
    <n v="0"/>
    <b v="1"/>
    <n v="54.85577"/>
    <n v="0"/>
    <n v="0"/>
    <n v="0"/>
    <n v="67.361959999999996"/>
    <n v="39.130429999999997"/>
    <n v="79.189549999999997"/>
    <n v="0"/>
    <n v="0"/>
    <n v="0"/>
    <n v="32.638039999999997"/>
    <n v="60.869570000000003"/>
    <n v="20.810449999999999"/>
    <n v="0"/>
    <n v="0"/>
    <n v="0"/>
    <n v="0"/>
    <n v="0"/>
    <n v="0"/>
    <n v="0"/>
    <n v="0"/>
    <n v="0"/>
    <n v="32.638039999999997"/>
    <n v="60.869570000000003"/>
    <n v="20.810449999999999"/>
    <n v="0"/>
    <n v="0"/>
    <n v="0"/>
    <n v="0"/>
    <n v="0"/>
    <n v="0"/>
    <n v="67.361959999999996"/>
    <n v="39.130429999999997"/>
    <n v="79.189549999999997"/>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one"/>
    <s v="A"/>
    <s v="Y"/>
    <n v="114"/>
    <n v="27.25"/>
    <n v="0"/>
    <n v="96"/>
    <s v="Boiler"/>
    <s v="Natural Gas"/>
    <s v="Natural Gas"/>
    <s v="10-19 Years"/>
    <s v="Boiler"/>
    <s v="Natural Gas"/>
    <s v="Natural Gas"/>
    <s v="10-19 Years"/>
    <n v="3"/>
    <s v="Natural Gas"/>
    <n v="2500"/>
    <n v="4"/>
    <n v="4"/>
    <s v="SH"/>
    <s v="N"/>
    <s v="N"/>
    <s v="Chiller"/>
    <s v="10-19 Years"/>
    <s v="Chiller"/>
    <s v="10-19 Years"/>
    <n v="2"/>
    <n v="250"/>
    <n v="10"/>
    <n v="10"/>
    <s v="Screw"/>
    <s v="Y"/>
    <s v="N"/>
    <b v="1"/>
    <b v="0"/>
    <b v="0"/>
    <b v="0"/>
    <b v="0"/>
    <b v="0"/>
    <b v="0"/>
    <b v="1"/>
    <b v="1"/>
    <b v="1"/>
    <b v="1"/>
    <n v="810"/>
    <n v="10"/>
    <n v="10"/>
    <n v="100"/>
    <n v="0"/>
    <n v="0"/>
    <n v="0"/>
    <n v="0"/>
    <n v="0"/>
    <n v="100"/>
    <n v="0"/>
    <s v="NA"/>
    <s v="NA"/>
    <s v="NA"/>
    <s v="NA"/>
    <s v="NA"/>
    <s v="NA"/>
    <s v="NA"/>
    <s v="NA"/>
    <s v="NA"/>
    <b v="0"/>
    <n v="0"/>
    <s v="NA"/>
    <s v="NA"/>
    <b v="1"/>
    <n v="0"/>
    <s v="NA"/>
    <b v="0"/>
    <n v="0"/>
    <s v="NA"/>
    <s v="NA"/>
    <s v="NA"/>
    <s v="NA"/>
    <s v="NA"/>
    <s v="NA"/>
    <s v="NA"/>
    <s v="NA"/>
    <s v="NA"/>
    <b v="0"/>
    <b v="0"/>
    <b v="1"/>
    <b v="0"/>
    <b v="0"/>
    <b v="0"/>
    <n v="4000"/>
    <s v="NA"/>
    <s v="NA"/>
    <s v="NA"/>
    <s v="NA"/>
    <s v="NA"/>
    <s v="NA"/>
    <s v="NA"/>
    <s v="NA"/>
    <s v="NA"/>
    <s v="NA"/>
    <s v="NA"/>
    <s v="NA"/>
    <s v="NA"/>
    <s v="NA"/>
    <s v="NA"/>
    <n v="0"/>
    <n v="0"/>
    <n v="0"/>
    <x v="1"/>
    <s v="NA"/>
    <s v="NA"/>
    <n v="0"/>
    <n v="0"/>
    <n v="0"/>
    <s v="NA"/>
    <s v="NA"/>
    <s v="NA"/>
    <s v="NA"/>
    <s v="NA"/>
    <s v="NA"/>
    <n v="0"/>
    <s v="NA"/>
    <s v="NA"/>
    <s v="NA"/>
    <s v="NA"/>
    <s v="NA"/>
    <s v="NA"/>
    <n v="0"/>
    <n v="0"/>
    <n v="0"/>
    <n v="7.4482039999999996"/>
    <n v="4.2523900000000001"/>
    <s v="model"/>
    <n v="1289880"/>
    <n v="736428.9"/>
    <s v="NA"/>
    <s v="NA"/>
    <s v="NA"/>
    <s v="NA"/>
    <s v="NA"/>
    <s v="NA"/>
    <s v="NA"/>
    <s v="NA"/>
    <s v="NA"/>
    <s v="NA"/>
    <s v="NA"/>
    <s v="NA"/>
    <s v="NA"/>
    <s v="NA"/>
    <s v="NA"/>
    <s v="NA"/>
    <s v="NA"/>
    <s v="NA"/>
    <s v="NA"/>
    <s v="NA"/>
    <s v="NA"/>
    <s v="NA"/>
    <s v="NA"/>
    <s v="NA"/>
    <n v="0.21487600000000001"/>
    <n v="0.221862"/>
    <s v="model"/>
    <n v="37212.230000000003"/>
    <n v="38422.1"/>
    <s v="NA"/>
    <s v="NA"/>
    <s v="NA"/>
    <s v="NA"/>
    <s v="NA"/>
    <s v="NA"/>
    <s v="NA"/>
    <s v="NA"/>
    <s v="NA"/>
    <s v="NA"/>
    <s v="NA"/>
    <s v="NA"/>
    <s v="NA"/>
    <s v="NA"/>
    <s v="NA"/>
    <s v="NA"/>
    <s v="NA"/>
    <s v="NA"/>
    <s v="NA"/>
    <s v="NA"/>
    <s v="NA"/>
    <s v="NA"/>
    <s v="NA"/>
    <s v="NA"/>
  </r>
  <r>
    <x v="693"/>
    <x v="2"/>
    <s v="core"/>
    <x v="1"/>
    <x v="1"/>
    <s v="50,001+"/>
    <s v="urban"/>
    <n v="62"/>
    <n v="57.162640000000003"/>
    <n v="3518532"/>
    <n v="3518532"/>
    <n v="3518532"/>
    <n v="2006"/>
    <n v="2006"/>
    <s v="2004-2013"/>
    <s v="F"/>
    <m/>
    <s v="Elementary School"/>
    <m/>
    <s v="School"/>
    <s v="Education"/>
    <s v="K-12"/>
    <b v="0"/>
    <s v="Classroom"/>
    <n v="46"/>
    <s v="Office"/>
    <n v="17"/>
    <s v="Assembly / Recreation"/>
    <n v="13"/>
    <n v="24"/>
    <n v="0"/>
    <n v="0"/>
    <n v="61553"/>
    <n v="61553"/>
    <n v="0"/>
    <x v="2"/>
    <n v="100"/>
    <n v="0"/>
    <n v="100"/>
    <n v="100"/>
    <n v="100"/>
    <n v="0"/>
    <n v="0"/>
    <n v="2"/>
    <n v="0"/>
    <n v="89"/>
    <s v="S"/>
    <n v="0"/>
    <n v="4624"/>
    <n v="219"/>
    <s v="&lt; 6000 HDD"/>
    <n v="100"/>
    <n v="0"/>
    <n v="0"/>
    <s v="Yes"/>
    <n v="65"/>
    <n v="65"/>
    <n v="65"/>
    <n v="65"/>
    <n v="0"/>
    <n v="0"/>
    <n v="0"/>
    <s v="60-79 Hrs/Wk"/>
    <n v="52"/>
    <b v="1"/>
    <b v="1"/>
    <b v="0"/>
    <b v="0"/>
    <b v="0"/>
    <b v="0"/>
    <b v="0"/>
    <b v="0"/>
    <b v="0"/>
    <s v="NA"/>
    <s v="NA"/>
    <s v="NA"/>
    <s v="NA"/>
    <s v="Yes"/>
    <n v="2"/>
    <n v="90"/>
    <s v="Yes"/>
    <s v="Yes"/>
    <n v="2"/>
    <n v="90"/>
    <s v="Yes"/>
    <s v="No"/>
    <s v="NA"/>
    <s v="NA"/>
    <s v="No"/>
    <s v="No"/>
    <s v="NA"/>
    <s v="NA"/>
    <s v="No"/>
    <s v="No"/>
    <s v="NA"/>
    <s v="NA"/>
    <s v="No"/>
    <s v="No"/>
    <s v="NA"/>
    <s v="NA"/>
    <s v="No"/>
    <s v="No"/>
    <s v="NA"/>
    <s v="NA"/>
    <s v="No"/>
    <s v="No"/>
    <s v="NA"/>
    <s v="NA"/>
    <s v="No"/>
    <n v="1067"/>
    <n v="1067"/>
    <n v="10"/>
    <n v="21340"/>
    <n v="30"/>
    <n v="0"/>
    <n v="0"/>
    <n v="100"/>
    <n v="0"/>
    <n v="0"/>
    <n v="0"/>
    <n v="0"/>
    <n v="0"/>
    <n v="100"/>
    <n v="0"/>
    <n v="0"/>
    <n v="0"/>
    <n v="0"/>
    <n v="6402"/>
    <n v="0"/>
    <n v="100"/>
    <n v="0"/>
    <s v="P"/>
    <n v="0"/>
    <s v="Age of Building"/>
    <n v="100"/>
    <n v="0"/>
    <n v="0"/>
    <n v="0"/>
    <n v="100"/>
    <n v="0"/>
    <n v="0"/>
    <n v="0"/>
    <n v="0"/>
    <n v="33082.699999999997"/>
    <n v="0"/>
    <n v="100"/>
    <n v="0"/>
    <n v="0"/>
    <b v="0"/>
    <n v="0"/>
    <n v="100"/>
    <n v="0"/>
    <n v="0"/>
    <n v="0"/>
    <n v="0.57333599999999996"/>
    <n v="0.57333599999999996"/>
    <s v="NA"/>
    <n v="1.1050000000000001E-3"/>
    <n v="2.8268000000000001E-2"/>
    <n v="35290.57"/>
    <s v="NA"/>
    <n v="68"/>
    <n v="1740"/>
    <n v="13.256930000000001"/>
    <n v="13.830489999999999"/>
    <s v="Y"/>
    <n v="30"/>
    <n v="0"/>
    <n v="0"/>
    <n v="0"/>
    <n v="75.769660000000002"/>
    <n v="65.769180000000006"/>
    <n v="76.090050000000005"/>
    <n v="0"/>
    <n v="0"/>
    <n v="0"/>
    <n v="0"/>
    <n v="0"/>
    <n v="0"/>
    <n v="0"/>
    <n v="0"/>
    <n v="0"/>
    <n v="9.8465039999999995"/>
    <n v="2.57931"/>
    <n v="9.0949159999999996"/>
    <n v="14.383839999999999"/>
    <n v="31.651509999999998"/>
    <n v="14.81503"/>
    <n v="0"/>
    <n v="0"/>
    <n v="0"/>
    <n v="0"/>
    <n v="0"/>
    <n v="0"/>
    <n v="71.472480000000004"/>
    <n v="86.036929999999998"/>
    <n v="71.472480000000004"/>
    <n v="28.527519999999999"/>
    <n v="13.96307"/>
    <n v="28.527519999999999"/>
    <s v="NA"/>
    <s v="NA"/>
    <s v="NA"/>
    <s v="NA"/>
    <s v="NA"/>
    <s v="NA"/>
    <s v="NA"/>
    <s v="NA"/>
    <s v="NA"/>
    <s v="NA"/>
    <s v="NA"/>
    <s v="NA"/>
    <s v="NA"/>
    <s v="NA"/>
    <s v="NA"/>
    <s v="NA"/>
    <s v="NA"/>
    <s v="NA"/>
    <s v="NA"/>
    <s v="NA"/>
    <s v="NA"/>
    <s v="NA"/>
    <s v="NA"/>
    <s v="NA"/>
    <n v="0"/>
    <n v="0"/>
    <n v="0"/>
    <n v="100"/>
    <n v="100"/>
    <n v="100"/>
    <n v="0"/>
    <n v="0"/>
    <n v="0"/>
    <n v="71.472480000000004"/>
    <n v="86.036929999999998"/>
    <n v="71.472480000000004"/>
    <n v="0"/>
    <n v="0"/>
    <n v="0"/>
    <n v="28.527519999999999"/>
    <n v="13.96307"/>
    <n v="28.527519999999999"/>
    <s v="NA"/>
    <s v="NA"/>
    <s v="NA"/>
    <s v="NA"/>
    <s v="NA"/>
    <s v="NA"/>
    <s v="NA"/>
    <s v="NA"/>
    <s v="NA"/>
    <s v="NA"/>
    <s v="NA"/>
    <s v="NA"/>
    <n v="31.46171"/>
    <n v="11.762700000000001"/>
    <n v="30.80152"/>
    <n v="54.154449999999997"/>
    <n v="56.58578"/>
    <n v="54.383450000000003"/>
    <n v="14.383839999999999"/>
    <n v="31.651509999999998"/>
    <n v="14.81503"/>
    <n v="0"/>
    <n v="0"/>
    <n v="0"/>
    <n v="0"/>
    <n v="0"/>
    <n v="0"/>
    <n v="0"/>
    <n v="0"/>
    <n v="0"/>
    <n v="68.703209999999999"/>
    <n v="78.072130000000001"/>
    <n v="70.47251"/>
    <n v="0"/>
    <n v="0"/>
    <n v="0"/>
    <n v="31.296790000000001"/>
    <n v="21.927869999999999"/>
    <n v="29.52749"/>
    <n v="0"/>
    <n v="0"/>
    <n v="0"/>
    <b v="0"/>
    <n v="0"/>
    <b v="0"/>
    <n v="0"/>
    <b v="0"/>
    <n v="0"/>
    <b v="0"/>
    <n v="0"/>
    <b v="1"/>
    <n v="100"/>
    <b v="0"/>
    <n v="0"/>
    <b v="0"/>
    <n v="0"/>
    <b v="0"/>
    <n v="0"/>
    <n v="12.64368"/>
    <n v="55.55556"/>
    <n v="13.896660000000001"/>
    <n v="87.356319999999997"/>
    <n v="44.44444"/>
    <n v="86.103340000000003"/>
    <n v="0"/>
    <n v="0"/>
    <n v="0"/>
    <n v="0"/>
    <n v="0"/>
    <n v="0"/>
    <n v="0"/>
    <n v="0"/>
    <n v="0"/>
    <n v="0"/>
    <n v="0"/>
    <n v="0"/>
    <n v="0"/>
    <n v="0"/>
    <n v="0"/>
    <n v="0"/>
    <n v="0"/>
    <n v="0"/>
    <n v="0"/>
    <n v="0"/>
    <n v="0"/>
    <n v="87.356319999999997"/>
    <n v="44.44444"/>
    <n v="86.103340000000003"/>
    <n v="12.64368"/>
    <n v="55.55556"/>
    <n v="13.896660000000001"/>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A"/>
    <s v="N"/>
    <n v="79.5"/>
    <n v="10.7"/>
    <n v="0.28579100000000002"/>
    <n v="99.714209999999994"/>
    <s v="Boiler"/>
    <s v="Natural Gas"/>
    <s v="Natural Gas"/>
    <s v="5-9 Years"/>
    <s v="Boiler"/>
    <s v="Natural Gas"/>
    <s v="Natural Gas"/>
    <s v="5-9 Years"/>
    <n v="2"/>
    <s v="Natural Gas"/>
    <n v="2000"/>
    <n v="8"/>
    <n v="8"/>
    <s v="SH"/>
    <s v="Y"/>
    <s v="Y"/>
    <s v="Chiller"/>
    <s v="5-9 Years"/>
    <s v="Chiller"/>
    <s v="5-9 Years"/>
    <n v="1"/>
    <n v="125"/>
    <n v="8"/>
    <n v="8"/>
    <s v="Screw"/>
    <s v="Y"/>
    <s v="N"/>
    <b v="1"/>
    <b v="0"/>
    <b v="0"/>
    <b v="0"/>
    <b v="0"/>
    <b v="0"/>
    <b v="0"/>
    <b v="1"/>
    <b v="0"/>
    <b v="1"/>
    <b v="1"/>
    <n v="600"/>
    <n v="8"/>
    <n v="8"/>
    <n v="100"/>
    <n v="0"/>
    <n v="0"/>
    <n v="0"/>
    <n v="0"/>
    <n v="0"/>
    <n v="100"/>
    <n v="0"/>
    <s v="NA"/>
    <s v="NA"/>
    <s v="NA"/>
    <s v="NA"/>
    <s v="NA"/>
    <s v="NA"/>
    <s v="NA"/>
    <s v="NA"/>
    <s v="NA"/>
    <b v="0"/>
    <n v="0"/>
    <s v="NA"/>
    <s v="NA"/>
    <b v="1"/>
    <n v="92"/>
    <s v="T8"/>
    <b v="0"/>
    <n v="0"/>
    <s v="NA"/>
    <s v="NA"/>
    <n v="1"/>
    <n v="1"/>
    <n v="0"/>
    <n v="0"/>
    <n v="0"/>
    <n v="0"/>
    <n v="4"/>
    <b v="0"/>
    <b v="0"/>
    <b v="0"/>
    <b v="0"/>
    <b v="1"/>
    <b v="0"/>
    <n v="625"/>
    <s v="N"/>
    <s v="E"/>
    <s v="N"/>
    <s v="N"/>
    <s v="G"/>
    <s v="N"/>
    <s v="G"/>
    <s v="NA"/>
    <s v="NA"/>
    <s v="NA"/>
    <s v="NA"/>
    <s v="NA"/>
    <s v="NA"/>
    <s v="NA"/>
    <s v="NA"/>
    <n v="0"/>
    <n v="0"/>
    <n v="0"/>
    <x v="1"/>
    <s v="NA"/>
    <s v="NA"/>
    <n v="0"/>
    <n v="0"/>
    <n v="0"/>
    <s v="NA"/>
    <s v="NA"/>
    <s v="NA"/>
    <s v="NA"/>
    <s v="NA"/>
    <s v="NA"/>
    <n v="0"/>
    <n v="44"/>
    <n v="28"/>
    <n v="3"/>
    <n v="11"/>
    <n v="1"/>
    <n v="0"/>
    <n v="0"/>
    <n v="0"/>
    <n v="0"/>
    <n v="11.26749"/>
    <n v="2.5155090000000002"/>
    <s v="model"/>
    <n v="693547.7"/>
    <n v="154837.1"/>
    <s v="NA"/>
    <s v="NA"/>
    <s v="NA"/>
    <s v="NA"/>
    <s v="NA"/>
    <s v="NA"/>
    <s v="NA"/>
    <s v="NA"/>
    <s v="NA"/>
    <s v="NA"/>
    <s v="NA"/>
    <s v="NA"/>
    <s v="NA"/>
    <s v="NA"/>
    <s v="NA"/>
    <s v="NA"/>
    <s v="NA"/>
    <s v="NA"/>
    <s v="NA"/>
    <s v="NA"/>
    <s v="NA"/>
    <s v="NA"/>
    <s v="NA"/>
    <s v="NA"/>
    <n v="0.26489800000000002"/>
    <n v="6.9261000000000003E-2"/>
    <s v="model"/>
    <n v="16305.26"/>
    <n v="4263.1959999999999"/>
    <s v="NA"/>
    <s v="NA"/>
    <s v="NA"/>
    <s v="NA"/>
    <s v="NA"/>
    <s v="NA"/>
    <s v="NA"/>
    <s v="NA"/>
    <s v="NA"/>
    <s v="NA"/>
    <s v="NA"/>
    <s v="NA"/>
    <s v="NA"/>
    <s v="NA"/>
    <s v="NA"/>
    <s v="NA"/>
    <s v="NA"/>
    <s v="NA"/>
    <s v="NA"/>
    <s v="NA"/>
    <s v="NA"/>
    <s v="NA"/>
    <s v="NA"/>
    <s v="NA"/>
  </r>
  <r>
    <x v="694"/>
    <x v="2"/>
    <s v="core"/>
    <x v="1"/>
    <x v="1"/>
    <s v="50,001+"/>
    <s v="urban"/>
    <n v="62"/>
    <n v="57.162640000000003"/>
    <n v="5453944"/>
    <n v="5453944"/>
    <n v="5072168"/>
    <n v="2010"/>
    <n v="2010"/>
    <s v="2004-2013"/>
    <s v="F"/>
    <m/>
    <s v="Middle School"/>
    <m/>
    <s v="School"/>
    <s v="Education"/>
    <s v="K-12"/>
    <b v="0"/>
    <s v="Classroom"/>
    <n v="44"/>
    <s v="Assembly / Recreation"/>
    <n v="18"/>
    <s v="Office"/>
    <n v="9"/>
    <n v="22"/>
    <n v="0"/>
    <n v="0"/>
    <n v="95411"/>
    <n v="95411"/>
    <n v="0"/>
    <x v="2"/>
    <n v="100"/>
    <n v="7"/>
    <n v="93"/>
    <n v="93"/>
    <n v="100"/>
    <n v="0"/>
    <n v="0"/>
    <n v="2"/>
    <n v="0"/>
    <n v="87"/>
    <s v="S"/>
    <n v="0"/>
    <n v="5626"/>
    <n v="93"/>
    <s v="&lt; 6000 HDD"/>
    <n v="100"/>
    <n v="0"/>
    <n v="0"/>
    <s v="Yes"/>
    <n v="40"/>
    <n v="80"/>
    <n v="40"/>
    <n v="40"/>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1500"/>
    <n v="900"/>
    <n v="12"/>
    <n v="28800"/>
    <n v="20"/>
    <n v="100"/>
    <n v="0"/>
    <n v="0"/>
    <n v="0"/>
    <n v="0"/>
    <n v="0"/>
    <n v="0"/>
    <n v="0"/>
    <n v="100"/>
    <n v="0"/>
    <n v="0"/>
    <n v="0"/>
    <n v="0"/>
    <n v="5760"/>
    <n v="0"/>
    <n v="100"/>
    <n v="0"/>
    <s v="P"/>
    <n v="0"/>
    <s v="Age of Building"/>
    <n v="100"/>
    <n v="0"/>
    <n v="0"/>
    <n v="0"/>
    <n v="100"/>
    <n v="0"/>
    <n v="0"/>
    <n v="0"/>
    <n v="0"/>
    <n v="51280.25"/>
    <n v="0"/>
    <n v="100"/>
    <n v="0"/>
    <n v="0"/>
    <b v="0"/>
    <n v="0"/>
    <n v="100"/>
    <n v="0"/>
    <n v="0"/>
    <n v="0"/>
    <n v="0.96053900000000003"/>
    <n v="0.96053900000000003"/>
    <s v="NA"/>
    <n v="1.0499999999999999E-5"/>
    <n v="8.3155999999999994E-2"/>
    <n v="91645.97"/>
    <s v="NA"/>
    <n v="1"/>
    <n v="7934"/>
    <n v="11.01126"/>
    <n v="13.490360000000001"/>
    <s v="Y"/>
    <n v="5"/>
    <n v="74.906620000000004"/>
    <n v="83.663979999999995"/>
    <n v="83.311130000000006"/>
    <n v="3.9533640000000001"/>
    <n v="4.4240149999999998"/>
    <n v="4.3969310000000004"/>
    <n v="0"/>
    <n v="0"/>
    <n v="0"/>
    <n v="18.927600000000002"/>
    <n v="8.8436160000000008"/>
    <n v="11.710570000000001"/>
    <n v="0"/>
    <n v="0"/>
    <n v="0"/>
    <n v="0"/>
    <n v="0"/>
    <n v="0"/>
    <n v="0"/>
    <n v="0"/>
    <n v="0"/>
    <n v="2.2124250000000001"/>
    <n v="3.0683880000000001"/>
    <n v="0.58136399999999999"/>
    <n v="0"/>
    <n v="0"/>
    <n v="0"/>
    <n v="0"/>
    <n v="0"/>
    <n v="0"/>
    <n v="100"/>
    <n v="100"/>
    <n v="100"/>
    <n v="0"/>
    <n v="0"/>
    <n v="0"/>
    <n v="100"/>
    <n v="100"/>
    <n v="100"/>
    <n v="0"/>
    <n v="0"/>
    <n v="0"/>
    <n v="0"/>
    <n v="0"/>
    <n v="0"/>
    <n v="0"/>
    <n v="0"/>
    <n v="0"/>
    <n v="100"/>
    <n v="100"/>
    <n v="100"/>
    <n v="0"/>
    <n v="0"/>
    <n v="0"/>
    <n v="0"/>
    <n v="0"/>
    <n v="0"/>
    <s v="NA"/>
    <s v="NA"/>
    <s v="NA"/>
    <s v="NA"/>
    <s v="NA"/>
    <s v="NA"/>
    <n v="0"/>
    <n v="0"/>
    <n v="0"/>
    <n v="100"/>
    <n v="100"/>
    <n v="100"/>
    <n v="0"/>
    <n v="0"/>
    <n v="0"/>
    <n v="0"/>
    <n v="0"/>
    <n v="0"/>
    <s v="NA"/>
    <s v="NA"/>
    <s v="NA"/>
    <s v="NA"/>
    <s v="NA"/>
    <s v="NA"/>
    <s v="NA"/>
    <s v="NA"/>
    <s v="NA"/>
    <s v="NA"/>
    <s v="NA"/>
    <s v="NA"/>
    <n v="12.41043"/>
    <n v="2.230483"/>
    <n v="7.6783789999999996"/>
    <n v="78.859979999999993"/>
    <n v="88.087999999999994"/>
    <n v="87.708060000000003"/>
    <n v="4.7216800000000001"/>
    <n v="5.2597969999999998"/>
    <n v="2.9213209999999998"/>
    <n v="2.2124250000000001"/>
    <n v="3.0683880000000001"/>
    <n v="0.58136399999999999"/>
    <n v="1.7954840000000001"/>
    <n v="1.3533360000000001"/>
    <n v="1.110873"/>
    <n v="0"/>
    <n v="0"/>
    <n v="0"/>
    <n v="0"/>
    <n v="0"/>
    <n v="0"/>
    <n v="0"/>
    <n v="0"/>
    <n v="0"/>
    <n v="0"/>
    <n v="0"/>
    <n v="0"/>
    <n v="100"/>
    <n v="100"/>
    <n v="100"/>
    <b v="0"/>
    <n v="0"/>
    <b v="0"/>
    <n v="0"/>
    <b v="0"/>
    <n v="0"/>
    <b v="1"/>
    <n v="3.9533640000000001"/>
    <b v="0"/>
    <n v="0"/>
    <b v="0"/>
    <n v="0"/>
    <b v="0"/>
    <n v="0"/>
    <b v="1"/>
    <n v="96.046639999999996"/>
    <n v="4.2853539999999999"/>
    <n v="22.727270000000001"/>
    <n v="2.792672"/>
    <n v="81.799850000000006"/>
    <n v="50"/>
    <n v="88.139359999999996"/>
    <n v="0"/>
    <n v="0"/>
    <n v="0"/>
    <n v="13.9148"/>
    <n v="27.272729999999999"/>
    <n v="9.0679689999999997"/>
    <n v="0"/>
    <n v="0"/>
    <n v="0"/>
    <n v="0"/>
    <n v="0"/>
    <n v="0"/>
    <n v="0"/>
    <n v="0"/>
    <n v="0"/>
    <n v="18.200150000000001"/>
    <n v="50"/>
    <n v="11.86064"/>
    <n v="0"/>
    <n v="0"/>
    <n v="0"/>
    <n v="81.799850000000006"/>
    <n v="50"/>
    <n v="88.139359999999996"/>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Unknown"/>
    <s v="standard"/>
    <s v="None"/>
    <s v="N"/>
    <s v="N"/>
    <n v="57"/>
    <s v="NA"/>
    <n v="9.7240999999999994E-2"/>
    <n v="99.902760000000001"/>
    <s v="Boiler"/>
    <s v="Natural Gas"/>
    <s v="Natural Gas"/>
    <s v="0-4 Years"/>
    <s v="Boiler"/>
    <s v="Natural Gas"/>
    <s v="Natural Gas"/>
    <s v="0-4 Years"/>
    <n v="2"/>
    <s v="Natural Gas"/>
    <n v="2500"/>
    <n v="4"/>
    <n v="4"/>
    <s v="SH"/>
    <s v="N"/>
    <s v="N"/>
    <s v="Chiller"/>
    <s v="0-4 Years"/>
    <s v="DX - Air"/>
    <s v="0-4 Years"/>
    <n v="1"/>
    <n v="218"/>
    <n v="4"/>
    <n v="4"/>
    <s v="Scroll"/>
    <s v="Y"/>
    <s v="Y"/>
    <b v="1"/>
    <b v="0"/>
    <b v="0"/>
    <b v="0"/>
    <b v="0"/>
    <b v="0"/>
    <b v="0"/>
    <b v="1"/>
    <b v="1"/>
    <b v="1"/>
    <b v="1"/>
    <n v="613.35400000000004"/>
    <n v="4"/>
    <n v="4"/>
    <n v="100"/>
    <n v="0"/>
    <n v="0"/>
    <n v="0"/>
    <n v="0"/>
    <n v="2.503285"/>
    <n v="97.496709999999993"/>
    <n v="0"/>
    <s v="NA"/>
    <s v="NA"/>
    <s v="NA"/>
    <s v="Unknown"/>
    <s v="NA"/>
    <s v="NA"/>
    <s v="NA"/>
    <s v="NA"/>
    <s v="NA"/>
    <b v="0"/>
    <n v="0"/>
    <s v="NA"/>
    <s v="NA"/>
    <b v="1"/>
    <n v="0"/>
    <s v="NA"/>
    <b v="0"/>
    <n v="0"/>
    <s v="NA"/>
    <s v="NA"/>
    <s v="NA"/>
    <s v="NA"/>
    <s v="NA"/>
    <s v="NA"/>
    <s v="NA"/>
    <s v="NA"/>
    <s v="NA"/>
    <b v="0"/>
    <b v="0"/>
    <b v="1"/>
    <b v="0"/>
    <b v="0"/>
    <b v="0"/>
    <n v="2721"/>
    <s v="NA"/>
    <s v="NA"/>
    <s v="NA"/>
    <s v="NA"/>
    <s v="NA"/>
    <s v="NA"/>
    <s v="NA"/>
    <s v="NA"/>
    <s v="NA"/>
    <s v="NA"/>
    <s v="NA"/>
    <s v="NA"/>
    <s v="NA"/>
    <s v="NA"/>
    <s v="NA"/>
    <n v="0"/>
    <n v="0"/>
    <n v="0"/>
    <x v="1"/>
    <s v="NA"/>
    <s v="NA"/>
    <n v="0"/>
    <n v="0"/>
    <n v="0"/>
    <s v="NA"/>
    <s v="NA"/>
    <s v="NA"/>
    <s v="NA"/>
    <s v="NA"/>
    <s v="NA"/>
    <n v="0"/>
    <n v="0"/>
    <n v="0"/>
    <n v="0"/>
    <n v="0"/>
    <s v="NA"/>
    <s v="NA"/>
    <n v="0"/>
    <n v="0"/>
    <n v="0"/>
    <n v="7.8508380000000004"/>
    <n v="19.435300000000002"/>
    <s v="model"/>
    <n v="749056.3"/>
    <n v="1854341"/>
    <s v="NA"/>
    <s v="NA"/>
    <s v="NA"/>
    <s v="NA"/>
    <s v="NA"/>
    <s v="NA"/>
    <s v="NA"/>
    <s v="NA"/>
    <s v="NA"/>
    <s v="NA"/>
    <s v="NA"/>
    <s v="NA"/>
    <s v="NA"/>
    <s v="NA"/>
    <s v="NA"/>
    <s v="NA"/>
    <s v="NA"/>
    <s v="NA"/>
    <s v="NA"/>
    <s v="NA"/>
    <s v="NA"/>
    <s v="NA"/>
    <s v="NA"/>
    <s v="NA"/>
    <n v="0.21304200000000001"/>
    <n v="0.41743400000000003"/>
    <s v="model"/>
    <n v="20326.53"/>
    <n v="39827.82"/>
    <s v="NA"/>
    <s v="NA"/>
    <s v="NA"/>
    <s v="NA"/>
    <s v="NA"/>
    <s v="NA"/>
    <s v="NA"/>
    <s v="NA"/>
    <s v="NA"/>
    <s v="NA"/>
    <s v="NA"/>
    <s v="NA"/>
    <s v="NA"/>
    <s v="NA"/>
    <s v="NA"/>
    <s v="NA"/>
    <s v="NA"/>
    <s v="NA"/>
    <s v="NA"/>
    <s v="NA"/>
    <s v="NA"/>
    <s v="NA"/>
    <s v="NA"/>
    <s v="NA"/>
  </r>
  <r>
    <x v="695"/>
    <x v="2"/>
    <s v="core"/>
    <x v="1"/>
    <x v="0"/>
    <s v="50,001+"/>
    <s v="urban"/>
    <n v="60"/>
    <n v="34.400460000000002"/>
    <n v="5698093"/>
    <n v="4807809"/>
    <n v="0"/>
    <n v="1915"/>
    <n v="1950"/>
    <s v="Pre-1980"/>
    <s v="F"/>
    <m/>
    <s v="Middle School"/>
    <m/>
    <s v="School"/>
    <s v="Education"/>
    <s v="K-12"/>
    <b v="0"/>
    <s v="Classroom"/>
    <n v="54"/>
    <s v="Assembly / Recreation"/>
    <n v="17"/>
    <s v="Office"/>
    <n v="8"/>
    <n v="21"/>
    <n v="0"/>
    <n v="15.62425"/>
    <n v="165640"/>
    <n v="139760"/>
    <n v="25880"/>
    <x v="3"/>
    <n v="100"/>
    <n v="0"/>
    <n v="100"/>
    <n v="0"/>
    <n v="0"/>
    <n v="0"/>
    <n v="0"/>
    <n v="3"/>
    <n v="1"/>
    <n v="0"/>
    <s v="M"/>
    <n v="14"/>
    <s v="NA"/>
    <s v="NA"/>
    <s v="NA"/>
    <n v="100"/>
    <n v="0"/>
    <n v="0"/>
    <s v="No"/>
    <n v="74.115380000000002"/>
    <n v="91.038460000000001"/>
    <n v="52.5"/>
    <n v="72.961539999999999"/>
    <n v="1"/>
    <n v="1"/>
    <n v="0"/>
    <s v="60-79 Hrs/Wk"/>
    <n v="52"/>
    <b v="1"/>
    <b v="1"/>
    <b v="1"/>
    <b v="1"/>
    <b v="0"/>
    <b v="0"/>
    <b v="0"/>
    <b v="0"/>
    <b v="0"/>
    <b v="1"/>
    <b v="0"/>
    <b v="1"/>
    <s v="NA"/>
    <s v="Yes"/>
    <n v="7"/>
    <n v="50"/>
    <s v="Yes"/>
    <s v="Yes"/>
    <n v="7"/>
    <n v="50"/>
    <s v="Yes"/>
    <s v="Yes"/>
    <n v="7"/>
    <n v="50"/>
    <s v="Yes"/>
    <s v="Yes"/>
    <n v="7"/>
    <n v="20"/>
    <s v="Yes"/>
    <s v="Yes"/>
    <n v="7"/>
    <n v="80"/>
    <s v="Yes"/>
    <s v="No"/>
    <s v="NA"/>
    <s v="NA"/>
    <s v="Yes"/>
    <s v="No"/>
    <s v="NA"/>
    <s v="NA"/>
    <s v="No"/>
    <s v="Yes"/>
    <n v="1"/>
    <n v="10"/>
    <s v="Yes"/>
    <s v="NA"/>
    <s v="NA"/>
    <n v="9"/>
    <n v="68620.92"/>
    <n v="9.701587"/>
    <n v="0"/>
    <n v="50"/>
    <n v="0"/>
    <n v="50"/>
    <n v="0"/>
    <n v="0"/>
    <n v="0"/>
    <n v="0"/>
    <n v="50"/>
    <n v="50"/>
    <n v="0"/>
    <n v="0"/>
    <n v="0"/>
    <n v="6657.3180000000002"/>
    <n v="50"/>
    <n v="50"/>
    <n v="0"/>
    <s v="P"/>
    <n v="24.5"/>
    <s v="Age of Building"/>
    <n v="100"/>
    <n v="0"/>
    <n v="0"/>
    <n v="0"/>
    <n v="100"/>
    <n v="0"/>
    <n v="0"/>
    <n v="0"/>
    <n v="0"/>
    <n v="50077.58"/>
    <n v="58.5"/>
    <n v="41.5"/>
    <n v="0"/>
    <n v="0"/>
    <b v="1"/>
    <n v="144"/>
    <n v="100"/>
    <n v="0"/>
    <n v="0"/>
    <n v="0"/>
    <n v="0.61272099999999996"/>
    <n v="0.53195999999999999"/>
    <n v="9.5826999999999996E-2"/>
    <n v="7.1599999999999995E-4"/>
    <n v="4.2929999999999999E-3"/>
    <n v="85633.93"/>
    <n v="2480"/>
    <n v="100"/>
    <n v="600"/>
    <n v="9.8951619999999991"/>
    <n v="11.599299999999999"/>
    <s v="Y"/>
    <n v="70"/>
    <n v="16.438829999999999"/>
    <n v="11.38814"/>
    <n v="18.23207"/>
    <n v="45.471229999999998"/>
    <n v="51.761690000000002"/>
    <n v="50.431489999999997"/>
    <n v="2.6650179999999999"/>
    <n v="2.5063979999999999"/>
    <n v="2.9557340000000001"/>
    <n v="20.337710000000001"/>
    <n v="19.845369999999999"/>
    <n v="12.547779999999999"/>
    <n v="0"/>
    <n v="0"/>
    <n v="0"/>
    <n v="11.320499999999999"/>
    <n v="3.1811970000000001"/>
    <n v="11.548220000000001"/>
    <n v="3.7666940000000002"/>
    <n v="11.3172"/>
    <n v="4.2847039999999996"/>
    <n v="0"/>
    <n v="0"/>
    <n v="0"/>
    <n v="0"/>
    <n v="0"/>
    <n v="0"/>
    <n v="0"/>
    <n v="0"/>
    <n v="0"/>
    <n v="100"/>
    <n v="100"/>
    <n v="100"/>
    <n v="0"/>
    <n v="0"/>
    <n v="0"/>
    <n v="100"/>
    <n v="100"/>
    <n v="100"/>
    <s v="NA"/>
    <s v="NA"/>
    <s v="NA"/>
    <s v="NA"/>
    <s v="NA"/>
    <s v="NA"/>
    <s v="NA"/>
    <s v="NA"/>
    <s v="NA"/>
    <s v="NA"/>
    <s v="NA"/>
    <s v="NA"/>
    <s v="NA"/>
    <s v="NA"/>
    <s v="NA"/>
    <s v="NA"/>
    <s v="NA"/>
    <s v="NA"/>
    <n v="0"/>
    <n v="0"/>
    <n v="0"/>
    <n v="100"/>
    <n v="100"/>
    <n v="100"/>
    <n v="0"/>
    <n v="0"/>
    <n v="0"/>
    <n v="55.318550000000002"/>
    <n v="65.214839999999995"/>
    <n v="55.318550000000002"/>
    <n v="44.681449999999998"/>
    <n v="34.785159999999998"/>
    <n v="44.681449999999998"/>
    <n v="0"/>
    <n v="0"/>
    <n v="0"/>
    <n v="0"/>
    <n v="0"/>
    <n v="0"/>
    <n v="100"/>
    <n v="100"/>
    <n v="100"/>
    <n v="0"/>
    <n v="0"/>
    <n v="0"/>
    <n v="0"/>
    <n v="0"/>
    <n v="0"/>
    <n v="11.320499999999999"/>
    <n v="3.1811970000000001"/>
    <n v="11.548220000000001"/>
    <n v="64.575090000000003"/>
    <n v="65.656239999999997"/>
    <n v="71.619299999999996"/>
    <n v="2.368776"/>
    <n v="7.0325819999999997"/>
    <n v="1.4614659999999999"/>
    <n v="1.549307"/>
    <n v="6.454561"/>
    <n v="1.7623740000000001"/>
    <n v="20.186330000000002"/>
    <n v="17.675419999999999"/>
    <n v="13.608650000000001"/>
    <n v="0"/>
    <n v="0"/>
    <n v="0"/>
    <n v="0"/>
    <n v="0"/>
    <n v="0"/>
    <n v="0"/>
    <n v="0"/>
    <n v="0"/>
    <n v="100"/>
    <n v="100"/>
    <n v="100"/>
    <n v="0"/>
    <n v="0"/>
    <n v="0"/>
    <b v="1"/>
    <n v="33.969520000000003"/>
    <b v="0"/>
    <n v="0"/>
    <b v="0"/>
    <n v="0"/>
    <b v="1"/>
    <n v="5.427721"/>
    <b v="1"/>
    <n v="55.17503"/>
    <b v="0"/>
    <n v="0"/>
    <b v="0"/>
    <n v="0"/>
    <b v="1"/>
    <n v="5.427721"/>
    <n v="100"/>
    <n v="100"/>
    <n v="100"/>
    <n v="0"/>
    <n v="0"/>
    <n v="0"/>
    <n v="0"/>
    <n v="0"/>
    <n v="0"/>
    <n v="0"/>
    <n v="0"/>
    <n v="0"/>
    <n v="0"/>
    <n v="0"/>
    <n v="0"/>
    <n v="0"/>
    <n v="0"/>
    <n v="0"/>
    <n v="0"/>
    <n v="0"/>
    <n v="0"/>
    <n v="0"/>
    <n v="0"/>
    <n v="0"/>
    <n v="0"/>
    <n v="0"/>
    <n v="0"/>
    <n v="0"/>
    <n v="0"/>
    <n v="0"/>
    <n v="100"/>
    <n v="100"/>
    <n v="100"/>
    <n v="0"/>
    <n v="0"/>
    <n v="0"/>
    <n v="0"/>
    <n v="0"/>
    <n v="0"/>
    <b v="0"/>
    <n v="0"/>
    <b v="0"/>
    <n v="0"/>
    <b v="0"/>
    <n v="0"/>
    <b v="0"/>
    <n v="0"/>
    <b v="0"/>
    <n v="0"/>
    <b v="1"/>
    <n v="100"/>
    <n v="0"/>
    <n v="0"/>
    <n v="0"/>
    <n v="100"/>
    <n v="100"/>
    <n v="100"/>
    <n v="0"/>
    <n v="0"/>
    <n v="0"/>
    <n v="0"/>
    <n v="0"/>
    <n v="0"/>
    <n v="0"/>
    <n v="0"/>
    <n v="0"/>
    <n v="0"/>
    <n v="0"/>
    <n v="0"/>
    <n v="0"/>
    <n v="0"/>
    <n v="0"/>
    <n v="0"/>
    <n v="0"/>
    <n v="0"/>
    <n v="0"/>
    <n v="0"/>
    <n v="0"/>
    <b v="0"/>
    <n v="0"/>
    <b v="0"/>
    <n v="0"/>
    <b v="0"/>
    <n v="0"/>
    <b v="1"/>
    <n v="100"/>
    <b v="0"/>
    <n v="0"/>
    <s v="Zonal"/>
    <s v="none"/>
    <s v="NA"/>
    <s v="N"/>
    <s v="N"/>
    <s v="NA"/>
    <s v="NA"/>
    <n v="0"/>
    <n v="100"/>
    <s v="Boiler"/>
    <s v="Natural Gas"/>
    <s v="Natural Gas"/>
    <s v="20+ Years"/>
    <s v="None"/>
    <s v="NA"/>
    <s v="NA"/>
    <s v="NA"/>
    <n v="6"/>
    <s v="Natural Gas"/>
    <n v="707"/>
    <n v="5"/>
    <n v="7"/>
    <s v="SH"/>
    <s v="NA"/>
    <s v="N"/>
    <s v="None"/>
    <s v="NA"/>
    <s v="None"/>
    <s v="NA"/>
    <s v="NA"/>
    <s v="NA"/>
    <s v="NA"/>
    <s v="NA"/>
    <s v="NA"/>
    <s v="NA"/>
    <s v="NA"/>
    <b v="1"/>
    <b v="0"/>
    <b v="0"/>
    <b v="0"/>
    <b v="0"/>
    <b v="0"/>
    <b v="0"/>
    <b v="0"/>
    <b v="0"/>
    <b v="1"/>
    <b v="1"/>
    <n v="1528.0219999999999"/>
    <n v="7"/>
    <n v="7"/>
    <n v="14.09365"/>
    <n v="0"/>
    <n v="85.906350000000003"/>
    <n v="0"/>
    <n v="0"/>
    <n v="1.004829"/>
    <n v="98.995170000000002"/>
    <n v="0"/>
    <s v="NA"/>
    <s v="NA"/>
    <s v="NA"/>
    <s v="NA"/>
    <s v="NA"/>
    <s v="NA"/>
    <s v="NA"/>
    <s v="NA"/>
    <s v="NA"/>
    <b v="0"/>
    <n v="0"/>
    <s v="NA"/>
    <s v="NA"/>
    <b v="1"/>
    <n v="64"/>
    <s v="INC"/>
    <b v="0"/>
    <n v="0"/>
    <s v="NA"/>
    <s v="NA"/>
    <s v="NA"/>
    <s v="NA"/>
    <n v="2"/>
    <n v="1"/>
    <n v="0"/>
    <n v="2"/>
    <n v="5"/>
    <b v="0"/>
    <b v="0"/>
    <b v="0"/>
    <b v="0"/>
    <b v="1"/>
    <b v="0"/>
    <n v="1300"/>
    <s v="N"/>
    <s v="E"/>
    <s v="N"/>
    <s v="G"/>
    <s v="G"/>
    <s v="G"/>
    <s v="G"/>
    <s v="NA"/>
    <s v="NA"/>
    <s v="NA"/>
    <s v="NA"/>
    <s v="NA"/>
    <s v="NA"/>
    <s v="NA"/>
    <s v="NA"/>
    <n v="0"/>
    <n v="0"/>
    <n v="0"/>
    <x v="1"/>
    <s v="NA"/>
    <s v="NA"/>
    <n v="0"/>
    <n v="0"/>
    <n v="0"/>
    <s v="NA"/>
    <s v="NA"/>
    <s v="NA"/>
    <s v="NA"/>
    <s v="NA"/>
    <s v="NA"/>
    <n v="0"/>
    <n v="5"/>
    <n v="0"/>
    <n v="1"/>
    <n v="2"/>
    <s v="NA"/>
    <n v="0"/>
    <n v="0"/>
    <n v="0"/>
    <n v="0"/>
    <n v="7.5795599999999999"/>
    <n v="0"/>
    <s v="actual"/>
    <n v="1059319"/>
    <n v="0"/>
    <n v="98911.21"/>
    <n v="88416.97"/>
    <n v="97073.03"/>
    <n v="83739.009999999995"/>
    <n v="90173.4"/>
    <n v="75666.7"/>
    <n v="77050.19"/>
    <n v="75693.03"/>
    <n v="89888.4"/>
    <n v="96786.6"/>
    <n v="93836.49"/>
    <n v="92084.28"/>
    <s v="NA"/>
    <s v="NA"/>
    <s v="NA"/>
    <s v="NA"/>
    <s v="NA"/>
    <s v="NA"/>
    <s v="NA"/>
    <s v="NA"/>
    <s v="NA"/>
    <s v="NA"/>
    <s v="NA"/>
    <s v="NA"/>
    <s v="NA"/>
    <n v="5.091E-3"/>
    <s v="model"/>
    <s v="NA"/>
    <n v="711.57060000000001"/>
    <s v="NA"/>
    <s v="NA"/>
    <s v="NA"/>
    <s v="NA"/>
    <s v="NA"/>
    <s v="NA"/>
    <s v="NA"/>
    <s v="NA"/>
    <s v="NA"/>
    <s v="NA"/>
    <s v="NA"/>
    <s v="NA"/>
    <s v="NA"/>
    <s v="NA"/>
    <s v="NA"/>
    <s v="NA"/>
    <s v="NA"/>
    <s v="NA"/>
    <s v="NA"/>
    <s v="NA"/>
    <s v="NA"/>
    <s v="NA"/>
    <s v="NA"/>
    <s v="NA"/>
  </r>
  <r>
    <x v="696"/>
    <x v="2"/>
    <s v="core"/>
    <x v="10"/>
    <x v="1"/>
    <s v="50,001+"/>
    <s v="urban"/>
    <n v="46"/>
    <n v="16.381550000000001"/>
    <n v="2132877"/>
    <n v="874774.6"/>
    <n v="874774.6"/>
    <n v="2008"/>
    <n v="2008"/>
    <s v="2004-2013"/>
    <s v="F"/>
    <m/>
    <s v="Retirement Home"/>
    <m/>
    <s v="Hotel-Motel"/>
    <s v="Lodging"/>
    <s v="Lodging"/>
    <b v="0"/>
    <s v="Dining"/>
    <n v="28"/>
    <s v="Guest Room"/>
    <n v="22"/>
    <s v="Kitchen"/>
    <n v="7.5"/>
    <n v="42.5"/>
    <n v="0"/>
    <n v="58.986179999999997"/>
    <n v="130200"/>
    <n v="53400"/>
    <n v="76800"/>
    <x v="2"/>
    <n v="100"/>
    <n v="0"/>
    <n v="100"/>
    <n v="100"/>
    <n v="100"/>
    <n v="0"/>
    <n v="0"/>
    <n v="3"/>
    <n v="3"/>
    <n v="20"/>
    <s v="S"/>
    <n v="0"/>
    <n v="5393"/>
    <n v="101"/>
    <s v="&lt; 6000 HDD"/>
    <n v="100"/>
    <n v="0"/>
    <n v="0"/>
    <s v="Yes"/>
    <n v="162.75"/>
    <n v="162.75"/>
    <n v="162.75"/>
    <n v="162.75"/>
    <n v="1"/>
    <n v="1"/>
    <n v="0.92500000000000004"/>
    <s v="120-168 Hrs/Wk"/>
    <n v="52"/>
    <b v="1"/>
    <b v="1"/>
    <b v="1"/>
    <b v="0"/>
    <b v="0"/>
    <b v="0"/>
    <b v="0"/>
    <b v="0"/>
    <b v="0"/>
    <b v="1"/>
    <b v="0"/>
    <b v="0"/>
    <n v="134"/>
    <s v="Yes"/>
    <n v="3"/>
    <n v="1"/>
    <s v="Yes"/>
    <s v="Yes"/>
    <n v="3"/>
    <n v="1"/>
    <s v="Yes"/>
    <s v="Yes"/>
    <n v="3"/>
    <n v="1"/>
    <s v="Yes"/>
    <s v="No"/>
    <s v="NA"/>
    <s v="NA"/>
    <s v="No"/>
    <s v="No"/>
    <s v="NA"/>
    <s v="NA"/>
    <s v="No"/>
    <s v="No"/>
    <s v="NA"/>
    <s v="NA"/>
    <s v="No"/>
    <s v="No"/>
    <s v="NA"/>
    <s v="NA"/>
    <s v="No"/>
    <s v="No"/>
    <s v="NA"/>
    <s v="NA"/>
    <s v="No"/>
    <n v="812"/>
    <n v="812"/>
    <n v="10"/>
    <n v="24360"/>
    <n v="18.5"/>
    <n v="0"/>
    <n v="100"/>
    <n v="0"/>
    <n v="0"/>
    <n v="0"/>
    <n v="0"/>
    <n v="0"/>
    <n v="0"/>
    <n v="100"/>
    <n v="0"/>
    <n v="0"/>
    <n v="0"/>
    <n v="0"/>
    <n v="4506.6000000000004"/>
    <n v="0"/>
    <n v="100"/>
    <n v="0"/>
    <s v="P"/>
    <n v="50"/>
    <s v="Age of Building"/>
    <n v="100"/>
    <n v="0"/>
    <n v="0"/>
    <n v="0"/>
    <n v="0"/>
    <n v="0"/>
    <n v="0"/>
    <n v="100"/>
    <n v="0"/>
    <n v="20367.63"/>
    <n v="0"/>
    <n v="100"/>
    <n v="0"/>
    <n v="0"/>
    <b v="0"/>
    <n v="0"/>
    <n v="100"/>
    <n v="0"/>
    <n v="0"/>
    <n v="0"/>
    <n v="1.109631"/>
    <n v="0.59825899999999999"/>
    <n v="0.24269499999999999"/>
    <n v="7.1910000000000003E-3"/>
    <n v="0.21263599999999999"/>
    <n v="59254.32"/>
    <n v="18639"/>
    <n v="384"/>
    <n v="11354.76"/>
    <n v="10.39012"/>
    <n v="11.99207"/>
    <s v="Y"/>
    <n v="10"/>
    <n v="0"/>
    <n v="0"/>
    <n v="0"/>
    <n v="46.706319999999998"/>
    <n v="39.676789999999997"/>
    <n v="68.608189999999993"/>
    <n v="0"/>
    <n v="0"/>
    <n v="0"/>
    <n v="27.432929999999999"/>
    <n v="52.125909999999998"/>
    <n v="22.416730000000001"/>
    <n v="0"/>
    <n v="0"/>
    <n v="0"/>
    <n v="0"/>
    <n v="0"/>
    <n v="0"/>
    <n v="0"/>
    <n v="0"/>
    <n v="0"/>
    <n v="25.860749999999999"/>
    <n v="8.1972989999999992"/>
    <n v="8.9750820000000004"/>
    <n v="0"/>
    <n v="0"/>
    <n v="0"/>
    <n v="0"/>
    <n v="0"/>
    <n v="0"/>
    <n v="100"/>
    <n v="100"/>
    <n v="100"/>
    <n v="0"/>
    <n v="0"/>
    <n v="0"/>
    <n v="100"/>
    <n v="100"/>
    <n v="100"/>
    <n v="0"/>
    <n v="0"/>
    <n v="0"/>
    <n v="100"/>
    <n v="100"/>
    <n v="100"/>
    <n v="0"/>
    <n v="0"/>
    <n v="0"/>
    <n v="0"/>
    <n v="0"/>
    <n v="0"/>
    <n v="0"/>
    <n v="0"/>
    <n v="0"/>
    <n v="0"/>
    <n v="0"/>
    <n v="0"/>
    <s v="NA"/>
    <s v="NA"/>
    <s v="NA"/>
    <s v="NA"/>
    <s v="NA"/>
    <s v="NA"/>
    <n v="0"/>
    <n v="0"/>
    <n v="0"/>
    <n v="24.901399999999999"/>
    <n v="22.448619999999998"/>
    <n v="24.901399999999999"/>
    <n v="75.098600000000005"/>
    <n v="77.551379999999995"/>
    <n v="75.098600000000005"/>
    <n v="0"/>
    <n v="0"/>
    <n v="0"/>
    <s v="NA"/>
    <s v="NA"/>
    <s v="NA"/>
    <s v="NA"/>
    <s v="NA"/>
    <s v="NA"/>
    <s v="NA"/>
    <s v="NA"/>
    <s v="NA"/>
    <s v="NA"/>
    <s v="NA"/>
    <s v="NA"/>
    <n v="0"/>
    <n v="0"/>
    <n v="0"/>
    <n v="46.706319999999998"/>
    <n v="39.676789999999997"/>
    <n v="68.608189999999993"/>
    <n v="19.792560000000002"/>
    <n v="34.750700000000002"/>
    <n v="16.17342"/>
    <n v="0"/>
    <n v="0"/>
    <n v="0"/>
    <n v="33.50112"/>
    <n v="25.572510000000001"/>
    <n v="15.218389999999999"/>
    <s v="NA"/>
    <s v="NA"/>
    <s v="NA"/>
    <s v="NA"/>
    <s v="NA"/>
    <s v="NA"/>
    <s v="NA"/>
    <s v="NA"/>
    <s v="NA"/>
    <s v="NA"/>
    <s v="NA"/>
    <s v="NA"/>
    <s v="NA"/>
    <s v="NA"/>
    <s v="NA"/>
    <b v="0"/>
    <n v="0"/>
    <b v="0"/>
    <n v="0"/>
    <b v="0"/>
    <n v="0"/>
    <b v="0"/>
    <n v="0"/>
    <b v="1"/>
    <n v="100"/>
    <b v="0"/>
    <n v="0"/>
    <b v="0"/>
    <n v="0"/>
    <b v="0"/>
    <n v="0"/>
    <n v="19.656949999999998"/>
    <n v="9.9644130000000004"/>
    <n v="16.696529999999999"/>
    <n v="60.520859999999999"/>
    <n v="7.8291810000000002"/>
    <n v="62.750880000000002"/>
    <n v="0"/>
    <n v="0"/>
    <n v="0"/>
    <n v="19.822199999999999"/>
    <n v="82.206410000000005"/>
    <n v="20.552589999999999"/>
    <n v="8.7364219999999992"/>
    <n v="2.846975"/>
    <n v="9.8483680000000007"/>
    <n v="0"/>
    <n v="0"/>
    <n v="0"/>
    <n v="0"/>
    <n v="0"/>
    <n v="0"/>
    <n v="10.920529999999999"/>
    <n v="7.1174379999999999"/>
    <n v="6.8481629999999996"/>
    <n v="0"/>
    <n v="0"/>
    <n v="0"/>
    <n v="80.343050000000005"/>
    <n v="90.035589999999999"/>
    <n v="83.303470000000004"/>
    <n v="0"/>
    <n v="0"/>
    <n v="0"/>
    <n v="0"/>
    <n v="0"/>
    <n v="0"/>
    <n v="0"/>
    <n v="0"/>
    <n v="0"/>
    <b v="0"/>
    <n v="0"/>
    <b v="0"/>
    <n v="0"/>
    <b v="1"/>
    <n v="80.343050000000005"/>
    <b v="0"/>
    <n v="0"/>
    <b v="0"/>
    <n v="0"/>
    <b v="1"/>
    <n v="19.656949999999998"/>
    <n v="0"/>
    <n v="0"/>
    <n v="0"/>
    <n v="0"/>
    <n v="0"/>
    <n v="0"/>
    <n v="0"/>
    <n v="0"/>
    <n v="0"/>
    <n v="0"/>
    <n v="0"/>
    <n v="0"/>
    <n v="0"/>
    <n v="0"/>
    <n v="0"/>
    <n v="100"/>
    <n v="100"/>
    <n v="100"/>
    <n v="0"/>
    <n v="0"/>
    <n v="0"/>
    <n v="0"/>
    <n v="0"/>
    <n v="0"/>
    <n v="0"/>
    <n v="0"/>
    <n v="0"/>
    <b v="0"/>
    <n v="0"/>
    <b v="1"/>
    <n v="100"/>
    <b v="0"/>
    <n v="0"/>
    <b v="0"/>
    <n v="0"/>
    <b v="0"/>
    <n v="0"/>
    <s v="Water-source HP Loop"/>
    <s v="none"/>
    <s v="NA"/>
    <s v="W"/>
    <s v="N"/>
    <s v="NA"/>
    <s v="NA"/>
    <n v="100"/>
    <n v="0"/>
    <s v="Heat Pump"/>
    <s v="Electricity"/>
    <s v="Natural Gas"/>
    <s v="5-9 Years"/>
    <s v="Electric Resistance"/>
    <s v="Electricity"/>
    <s v="None"/>
    <s v="5-9 Years"/>
    <n v="3"/>
    <s v="Natural Gas"/>
    <n v="5000"/>
    <n v="6"/>
    <n v="6"/>
    <s v="SH"/>
    <s v="N"/>
    <s v="N"/>
    <s v="DX - Water"/>
    <s v="5-9 Years"/>
    <s v="None"/>
    <s v="NA"/>
    <n v="1"/>
    <n v="395"/>
    <n v="6"/>
    <n v="6"/>
    <s v="NA"/>
    <s v="Y"/>
    <s v="Y"/>
    <b v="1"/>
    <b v="0"/>
    <b v="0"/>
    <b v="0"/>
    <b v="1"/>
    <b v="0"/>
    <b v="0"/>
    <b v="0"/>
    <b v="0"/>
    <b v="1"/>
    <b v="1"/>
    <n v="4500"/>
    <n v="6"/>
    <n v="6"/>
    <n v="0"/>
    <n v="0"/>
    <n v="100"/>
    <n v="0"/>
    <n v="0"/>
    <n v="0"/>
    <n v="100"/>
    <n v="0"/>
    <s v="NA"/>
    <s v="NA"/>
    <s v="NA"/>
    <s v="Unknown"/>
    <s v="NA"/>
    <s v="NA"/>
    <s v="NA"/>
    <s v="NA"/>
    <s v="NA"/>
    <b v="0"/>
    <n v="0"/>
    <s v="NA"/>
    <s v="NA"/>
    <b v="1"/>
    <n v="410"/>
    <s v="T8"/>
    <b v="0"/>
    <n v="0"/>
    <s v="NA"/>
    <s v="NA"/>
    <n v="1"/>
    <n v="1"/>
    <n v="1"/>
    <n v="2"/>
    <n v="4"/>
    <n v="0"/>
    <n v="4"/>
    <b v="0"/>
    <b v="0"/>
    <b v="0"/>
    <b v="1"/>
    <b v="0"/>
    <b v="0"/>
    <n v="2000"/>
    <s v="G"/>
    <s v="E"/>
    <s v="G"/>
    <s v="G"/>
    <s v="G"/>
    <s v="G"/>
    <s v="G"/>
    <s v="NA"/>
    <s v="NA"/>
    <s v="NA"/>
    <b v="1"/>
    <s v="L"/>
    <n v="100"/>
    <n v="0"/>
    <n v="2"/>
    <n v="34"/>
    <n v="100"/>
    <n v="0"/>
    <x v="0"/>
    <n v="0"/>
    <s v="N"/>
    <n v="0"/>
    <n v="0"/>
    <n v="0"/>
    <b v="0"/>
    <b v="0"/>
    <s v="None"/>
    <b v="0"/>
    <b v="0"/>
    <s v="None"/>
    <n v="0"/>
    <n v="0"/>
    <n v="0"/>
    <n v="0"/>
    <n v="0"/>
    <n v="41"/>
    <n v="0"/>
    <n v="0"/>
    <n v="0"/>
    <n v="0"/>
    <n v="61.655990000000003"/>
    <n v="60.007269999999998"/>
    <s v="actual"/>
    <n v="3292430"/>
    <n v="3204388"/>
    <n v="277293.09999999998"/>
    <n v="246206.9"/>
    <n v="260690.6"/>
    <n v="248109.4"/>
    <n v="267160"/>
    <n v="279290"/>
    <n v="323001.7"/>
    <n v="315308.3"/>
    <n v="279483.8"/>
    <n v="260156.3"/>
    <n v="256500"/>
    <n v="279230"/>
    <n v="270741.90000000002"/>
    <n v="243859.5"/>
    <n v="269189.2"/>
    <n v="259284.6"/>
    <n v="266205.5"/>
    <n v="260776.9"/>
    <n v="284453.5"/>
    <n v="289440.8"/>
    <n v="261901"/>
    <n v="267149.3"/>
    <n v="260644.4"/>
    <n v="270741.90000000002"/>
    <n v="2.3499119999999998"/>
    <n v="2.5728119999999999"/>
    <s v="actual"/>
    <n v="125485.3"/>
    <n v="137388.20000000001"/>
    <n v="18972.87"/>
    <n v="13469.62"/>
    <n v="13370.4"/>
    <n v="9814.6"/>
    <n v="5630.34"/>
    <n v="4160.84"/>
    <n v="3928.19"/>
    <n v="4155.24"/>
    <n v="5156.63"/>
    <n v="11893.41"/>
    <n v="14695.61"/>
    <n v="20237.55"/>
    <n v="18149.73"/>
    <n v="15097.69"/>
    <n v="15198.18"/>
    <n v="12386.75"/>
    <n v="9526.5759999999991"/>
    <n v="6676.5640000000003"/>
    <n v="4684.4889999999996"/>
    <n v="4549.45"/>
    <n v="6676.5640000000003"/>
    <n v="11320.66"/>
    <n v="14971.77"/>
    <n v="18149.73"/>
  </r>
  <r>
    <x v="697"/>
    <x v="2"/>
    <s v="core"/>
    <x v="1"/>
    <x v="1"/>
    <s v="50,001+"/>
    <s v="urban"/>
    <n v="62"/>
    <n v="57.162640000000003"/>
    <n v="3521733"/>
    <n v="3521733"/>
    <n v="3521733"/>
    <n v="2004"/>
    <n v="2004"/>
    <s v="2004-2013"/>
    <s v="F"/>
    <m/>
    <s v="Elementary School"/>
    <m/>
    <s v="School"/>
    <s v="Education"/>
    <s v="K-12"/>
    <b v="0"/>
    <s v="Classroom"/>
    <n v="43"/>
    <s v="Assembly / Recreation"/>
    <n v="15"/>
    <s v="Office"/>
    <n v="3"/>
    <n v="39"/>
    <n v="0"/>
    <n v="0"/>
    <n v="61609"/>
    <n v="61609"/>
    <n v="0"/>
    <x v="2"/>
    <n v="100"/>
    <n v="0"/>
    <n v="100"/>
    <n v="100"/>
    <n v="100"/>
    <n v="0"/>
    <n v="0"/>
    <n v="2"/>
    <n v="0"/>
    <n v="93"/>
    <s v="M"/>
    <n v="2"/>
    <n v="4624"/>
    <n v="219"/>
    <s v="&lt; 6000 HDD"/>
    <n v="100"/>
    <n v="0"/>
    <n v="0"/>
    <s v="Yes"/>
    <n v="32.5"/>
    <n v="37.5"/>
    <n v="40"/>
    <n v="37.5"/>
    <n v="0"/>
    <n v="0"/>
    <n v="0"/>
    <s v="&lt; 40 Hrs/Wk"/>
    <n v="37"/>
    <b v="1"/>
    <b v="1"/>
    <b v="0"/>
    <b v="0"/>
    <b v="0"/>
    <b v="0"/>
    <b v="0"/>
    <b v="0"/>
    <b v="0"/>
    <s v="NA"/>
    <s v="NA"/>
    <s v="NA"/>
    <s v="NA"/>
    <s v="Yes"/>
    <n v="2"/>
    <n v="15"/>
    <s v="No"/>
    <s v="Yes"/>
    <n v="2"/>
    <n v="15"/>
    <s v="No"/>
    <s v="Yes"/>
    <n v="2"/>
    <n v="15"/>
    <s v="No"/>
    <s v="No"/>
    <s v="NA"/>
    <s v="NA"/>
    <s v="No"/>
    <s v="No"/>
    <s v="NA"/>
    <s v="NA"/>
    <s v="No"/>
    <s v="No"/>
    <s v="NA"/>
    <s v="NA"/>
    <s v="No"/>
    <s v="No"/>
    <s v="NA"/>
    <s v="NA"/>
    <s v="No"/>
    <s v="No"/>
    <s v="NA"/>
    <s v="NA"/>
    <s v="No"/>
    <n v="1160"/>
    <n v="800"/>
    <n v="12"/>
    <n v="23520"/>
    <n v="14.76"/>
    <n v="0"/>
    <n v="0"/>
    <n v="97"/>
    <n v="3"/>
    <n v="0"/>
    <n v="0"/>
    <n v="0"/>
    <n v="0"/>
    <n v="0"/>
    <n v="3"/>
    <n v="97"/>
    <n v="0"/>
    <n v="0"/>
    <n v="3471.5520000000001"/>
    <n v="0"/>
    <n v="100"/>
    <n v="0"/>
    <s v="P"/>
    <n v="73.932929999999999"/>
    <s v="Age of Building"/>
    <n v="100"/>
    <n v="0"/>
    <n v="0"/>
    <n v="0"/>
    <n v="0"/>
    <n v="100"/>
    <n v="0"/>
    <n v="0"/>
    <n v="0"/>
    <n v="33112.800000000003"/>
    <n v="0"/>
    <n v="100"/>
    <n v="0"/>
    <n v="0"/>
    <b v="0"/>
    <n v="0"/>
    <n v="97"/>
    <n v="3"/>
    <n v="0"/>
    <n v="0"/>
    <n v="1.57914"/>
    <n v="1.57914"/>
    <s v="NA"/>
    <n v="2.078E-3"/>
    <n v="0.107027"/>
    <n v="97289.21"/>
    <s v="NA"/>
    <n v="128"/>
    <n v="6593.8010000000004"/>
    <n v="11.62651"/>
    <n v="13.189629999999999"/>
    <s v="Y"/>
    <n v="100"/>
    <n v="0"/>
    <n v="0"/>
    <n v="0"/>
    <n v="62.402230000000003"/>
    <n v="77.950140000000005"/>
    <n v="69.069730000000007"/>
    <n v="0"/>
    <n v="0"/>
    <n v="0"/>
    <n v="2.853288"/>
    <n v="8.0156639999999992"/>
    <n v="1.7568440000000001"/>
    <n v="0"/>
    <n v="0"/>
    <n v="0"/>
    <n v="26.551469999999998"/>
    <n v="11.42567"/>
    <n v="27.03088"/>
    <n v="0"/>
    <n v="0"/>
    <n v="0"/>
    <n v="8.1930180000000004"/>
    <n v="2.6085280000000002"/>
    <n v="2.1425390000000002"/>
    <n v="0"/>
    <n v="0"/>
    <n v="0"/>
    <n v="0"/>
    <n v="0"/>
    <n v="0"/>
    <n v="100"/>
    <n v="100"/>
    <n v="100"/>
    <n v="0"/>
    <n v="0"/>
    <n v="0"/>
    <n v="100"/>
    <n v="100"/>
    <n v="100"/>
    <n v="0"/>
    <n v="0"/>
    <n v="0"/>
    <n v="100"/>
    <n v="100"/>
    <n v="100"/>
    <n v="0"/>
    <n v="0"/>
    <n v="0"/>
    <n v="0"/>
    <n v="0"/>
    <n v="0"/>
    <n v="0"/>
    <n v="0"/>
    <n v="0"/>
    <n v="0"/>
    <n v="0"/>
    <n v="0"/>
    <n v="0"/>
    <n v="0"/>
    <n v="0"/>
    <n v="100"/>
    <n v="100"/>
    <n v="100"/>
    <n v="0.80362999999999996"/>
    <n v="1.920269"/>
    <n v="0.80362999999999996"/>
    <n v="40.188450000000003"/>
    <n v="49.56391"/>
    <n v="40.188450000000003"/>
    <n v="59.007919999999999"/>
    <n v="48.515819999999998"/>
    <n v="59.007919999999999"/>
    <n v="0"/>
    <n v="0"/>
    <n v="0"/>
    <s v="NA"/>
    <s v="NA"/>
    <s v="NA"/>
    <s v="NA"/>
    <s v="NA"/>
    <s v="NA"/>
    <s v="NA"/>
    <s v="NA"/>
    <s v="NA"/>
    <s v="NA"/>
    <s v="NA"/>
    <s v="NA"/>
    <n v="9.8012770000000007"/>
    <n v="4.927219"/>
    <n v="9.9782510000000002"/>
    <n v="62.402230000000003"/>
    <n v="77.950140000000005"/>
    <n v="69.069730000000007"/>
    <n v="2.853288"/>
    <n v="8.0156639999999992"/>
    <n v="1.7568440000000001"/>
    <n v="0"/>
    <n v="0"/>
    <n v="0"/>
    <n v="24.943210000000001"/>
    <n v="9.1069750000000003"/>
    <n v="19.195170000000001"/>
    <n v="0"/>
    <n v="0"/>
    <n v="0"/>
    <n v="0"/>
    <n v="0"/>
    <n v="0"/>
    <n v="0"/>
    <n v="0"/>
    <n v="0"/>
    <n v="100"/>
    <n v="100"/>
    <n v="100"/>
    <n v="0"/>
    <n v="0"/>
    <n v="0"/>
    <b v="0"/>
    <n v="0"/>
    <b v="0"/>
    <n v="0"/>
    <b v="0"/>
    <n v="0"/>
    <b v="1"/>
    <n v="38.27778"/>
    <b v="1"/>
    <n v="61.72222"/>
    <b v="0"/>
    <n v="0"/>
    <b v="0"/>
    <n v="0"/>
    <b v="0"/>
    <n v="0"/>
    <n v="61.967300000000002"/>
    <n v="65.217389999999995"/>
    <n v="61.630989999999997"/>
    <n v="32.451700000000002"/>
    <n v="23.188410000000001"/>
    <n v="35.01878"/>
    <n v="0"/>
    <n v="0"/>
    <n v="0"/>
    <n v="5.5810000000000004"/>
    <n v="11.594200000000001"/>
    <n v="3.3502350000000001"/>
    <n v="32.451700000000002"/>
    <n v="23.188410000000001"/>
    <n v="35.01878"/>
    <n v="1.455913"/>
    <n v="4.3478260000000004"/>
    <n v="1.5710820000000001"/>
    <n v="0"/>
    <n v="0"/>
    <n v="0"/>
    <n v="5.5810000000000004"/>
    <n v="11.594200000000001"/>
    <n v="3.3502350000000001"/>
    <n v="0"/>
    <n v="0"/>
    <n v="0"/>
    <n v="60.511380000000003"/>
    <n v="60.869570000000003"/>
    <n v="60.059910000000002"/>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3"/>
    <n v="97"/>
    <s v="Boiler"/>
    <s v="Natural Gas"/>
    <s v="Natural Gas"/>
    <s v="10-19 Years"/>
    <s v="Boiler"/>
    <s v="Natural Gas"/>
    <s v="Natural Gas"/>
    <s v="10-19 Years"/>
    <n v="2"/>
    <s v="Natural Gas"/>
    <n v="1500"/>
    <n v="10"/>
    <n v="10"/>
    <s v="SH"/>
    <s v="N"/>
    <s v="N"/>
    <s v="Chiller"/>
    <s v="10-19 Years"/>
    <s v="Chiller"/>
    <s v="10-19 Years"/>
    <n v="1"/>
    <n v="125"/>
    <n v="10"/>
    <n v="10"/>
    <s v="Screw"/>
    <s v="NA"/>
    <s v="N"/>
    <b v="1"/>
    <b v="0"/>
    <b v="0"/>
    <b v="0"/>
    <b v="1"/>
    <b v="0"/>
    <b v="0"/>
    <b v="0"/>
    <b v="1"/>
    <b v="1"/>
    <b v="1"/>
    <n v="500"/>
    <n v="10"/>
    <n v="10"/>
    <n v="100"/>
    <n v="0"/>
    <n v="0"/>
    <n v="0"/>
    <n v="0"/>
    <n v="0"/>
    <n v="100"/>
    <n v="0"/>
    <s v="NA"/>
    <s v="NA"/>
    <s v="NA"/>
    <s v="NA"/>
    <s v="NA"/>
    <s v="NA"/>
    <s v="NA"/>
    <s v="NA"/>
    <s v="NA"/>
    <b v="0"/>
    <n v="0"/>
    <s v="NA"/>
    <s v="NA"/>
    <b v="1"/>
    <n v="144"/>
    <s v="T8"/>
    <b v="0"/>
    <n v="0"/>
    <s v="NA"/>
    <s v="NA"/>
    <n v="1"/>
    <n v="0"/>
    <n v="0"/>
    <n v="0"/>
    <n v="0"/>
    <n v="0"/>
    <n v="0"/>
    <b v="0"/>
    <b v="0"/>
    <b v="0"/>
    <b v="1"/>
    <b v="0"/>
    <b v="0"/>
    <n v="961"/>
    <s v="N"/>
    <s v="E"/>
    <s v="N"/>
    <s v="E"/>
    <s v="E"/>
    <s v="E"/>
    <s v="N"/>
    <s v="NA"/>
    <s v="NA"/>
    <s v="NA"/>
    <s v="NA"/>
    <s v="NA"/>
    <s v="NA"/>
    <s v="NA"/>
    <s v="NA"/>
    <n v="0"/>
    <n v="0"/>
    <n v="0"/>
    <x v="1"/>
    <s v="NA"/>
    <s v="NA"/>
    <n v="0"/>
    <n v="0"/>
    <n v="0"/>
    <s v="NA"/>
    <s v="NA"/>
    <s v="NA"/>
    <s v="NA"/>
    <s v="NA"/>
    <s v="NA"/>
    <n v="0"/>
    <n v="4"/>
    <n v="0"/>
    <n v="2"/>
    <n v="3"/>
    <n v="3"/>
    <n v="0"/>
    <n v="0"/>
    <n v="0"/>
    <n v="0"/>
    <n v="9.0791520000000006"/>
    <n v="10.278919999999999"/>
    <s v="actual"/>
    <n v="559357.5"/>
    <n v="633273.80000000005"/>
    <n v="48469.66"/>
    <n v="40945.9"/>
    <n v="47016.94"/>
    <n v="44364.639999999999"/>
    <n v="53866.49"/>
    <n v="44884.36"/>
    <n v="39993.25"/>
    <n v="27951.85"/>
    <n v="61946.9"/>
    <n v="46372.26"/>
    <n v="46393.55"/>
    <n v="57151.69"/>
    <n v="53784.9"/>
    <n v="48579.91"/>
    <n v="53784.9"/>
    <n v="52049.9"/>
    <n v="53784.9"/>
    <n v="52049.9"/>
    <n v="53784.9"/>
    <n v="53784.9"/>
    <n v="52049.9"/>
    <n v="53784.9"/>
    <n v="52049.9"/>
    <n v="53784.9"/>
    <n v="0.19931099999999999"/>
    <n v="0.19573099999999999"/>
    <s v="actual"/>
    <n v="12279.37"/>
    <n v="12058.78"/>
    <n v="2196.7460000000001"/>
    <n v="1399.7059999999999"/>
    <n v="1561.1279999999999"/>
    <n v="1025.75"/>
    <n v="581.30650000000003"/>
    <n v="328.44810000000001"/>
    <n v="90.202839999999995"/>
    <n v="107.31180000000001"/>
    <n v="268.41719999999998"/>
    <n v="898.42960000000005"/>
    <n v="1431.329"/>
    <n v="2390.5949999999998"/>
    <n v="1961.116"/>
    <n v="1569.9359999999999"/>
    <n v="1463.0139999999999"/>
    <n v="1066.6179999999999"/>
    <n v="649.35900000000004"/>
    <n v="289.47329999999999"/>
    <n v="104.3147"/>
    <n v="96.491100000000003"/>
    <n v="333.80700000000002"/>
    <n v="975.34249999999997"/>
    <n v="1559.5050000000001"/>
    <n v="1989.8030000000001"/>
  </r>
  <r>
    <x v="698"/>
    <x v="2"/>
    <s v="core"/>
    <x v="1"/>
    <x v="1"/>
    <s v="50,001+"/>
    <s v="urban"/>
    <n v="62"/>
    <n v="57.162640000000003"/>
    <n v="4501215"/>
    <n v="4501215"/>
    <n v="4501215"/>
    <n v="2006"/>
    <n v="2006"/>
    <s v="2004-2013"/>
    <s v="F"/>
    <m/>
    <s v="Elementary School"/>
    <m/>
    <s v="School"/>
    <s v="Education"/>
    <s v="K-12"/>
    <b v="0"/>
    <s v="Classroom"/>
    <n v="49"/>
    <s v="Assembly / Recreation"/>
    <n v="11"/>
    <s v="Office"/>
    <n v="5"/>
    <n v="35"/>
    <n v="0"/>
    <n v="0"/>
    <n v="78744"/>
    <n v="78744"/>
    <n v="0"/>
    <x v="2"/>
    <n v="100"/>
    <n v="0"/>
    <n v="100"/>
    <n v="100"/>
    <n v="100"/>
    <n v="0"/>
    <n v="0"/>
    <n v="2"/>
    <n v="0"/>
    <n v="131"/>
    <s v="M"/>
    <n v="6"/>
    <n v="5750"/>
    <n v="99"/>
    <s v="&lt; 6000 HDD"/>
    <n v="100"/>
    <n v="0"/>
    <n v="0"/>
    <s v="Yes"/>
    <n v="32.5"/>
    <n v="37.5"/>
    <n v="40"/>
    <n v="37.5"/>
    <n v="0"/>
    <n v="0"/>
    <n v="0"/>
    <s v="&lt; 40 Hrs/Wk"/>
    <n v="37"/>
    <b v="1"/>
    <b v="1"/>
    <b v="0"/>
    <b v="0"/>
    <b v="0"/>
    <b v="0"/>
    <b v="0"/>
    <b v="0"/>
    <b v="0"/>
    <b v="1"/>
    <b v="0"/>
    <b v="1"/>
    <n v="7"/>
    <s v="Yes"/>
    <n v="2"/>
    <n v="15"/>
    <s v="No"/>
    <s v="Yes"/>
    <n v="2"/>
    <n v="15"/>
    <s v="No"/>
    <s v="Yes"/>
    <n v="2"/>
    <n v="15"/>
    <s v="No"/>
    <s v="No"/>
    <s v="NA"/>
    <s v="NA"/>
    <s v="No"/>
    <s v="No"/>
    <s v="NA"/>
    <s v="NA"/>
    <s v="No"/>
    <s v="No"/>
    <s v="NA"/>
    <s v="NA"/>
    <s v="No"/>
    <s v="No"/>
    <s v="NA"/>
    <s v="NA"/>
    <s v="No"/>
    <s v="No"/>
    <s v="NA"/>
    <s v="NA"/>
    <s v="No"/>
    <n v="1375"/>
    <n v="996"/>
    <n v="12"/>
    <n v="28452"/>
    <n v="14.04"/>
    <n v="0"/>
    <n v="0"/>
    <n v="86.516850000000005"/>
    <n v="13.48315"/>
    <n v="0"/>
    <n v="0"/>
    <n v="0"/>
    <n v="0"/>
    <n v="0"/>
    <n v="13.48315"/>
    <n v="86.516850000000005"/>
    <n v="0"/>
    <n v="0"/>
    <n v="3994.6610000000001"/>
    <n v="0"/>
    <n v="100"/>
    <n v="0"/>
    <s v="P"/>
    <n v="70.512820000000005"/>
    <s v="Age of Building"/>
    <n v="100"/>
    <n v="0"/>
    <n v="0"/>
    <n v="0"/>
    <n v="0"/>
    <n v="100"/>
    <n v="0"/>
    <n v="0"/>
    <n v="0"/>
    <n v="42322.29"/>
    <n v="0"/>
    <n v="100"/>
    <n v="0"/>
    <n v="0"/>
    <b v="0"/>
    <n v="0"/>
    <n v="88"/>
    <n v="12"/>
    <n v="0"/>
    <n v="0"/>
    <n v="1.2430019999999999"/>
    <n v="1.2430019999999999"/>
    <s v="NA"/>
    <n v="1.6260000000000001E-3"/>
    <n v="0.14627000000000001"/>
    <n v="97878.94"/>
    <s v="NA"/>
    <n v="128"/>
    <n v="11517.86"/>
    <n v="12.536379999999999"/>
    <n v="13.68168"/>
    <s v="Y"/>
    <n v="100"/>
    <n v="0"/>
    <n v="0"/>
    <n v="0"/>
    <n v="57.11157"/>
    <n v="81.691810000000004"/>
    <n v="73.547479999999993"/>
    <n v="0"/>
    <n v="0"/>
    <n v="0"/>
    <n v="32.522849999999998"/>
    <n v="17.319109999999998"/>
    <n v="23.298719999999999"/>
    <n v="0"/>
    <n v="0"/>
    <n v="0"/>
    <n v="0"/>
    <n v="0"/>
    <n v="0"/>
    <n v="0"/>
    <n v="0"/>
    <n v="0"/>
    <n v="10.36558"/>
    <n v="0.98907400000000001"/>
    <n v="3.1537999999999999"/>
    <n v="0"/>
    <n v="0"/>
    <n v="0"/>
    <n v="100"/>
    <n v="100"/>
    <n v="100"/>
    <n v="0"/>
    <n v="0"/>
    <n v="0"/>
    <n v="0"/>
    <n v="0"/>
    <n v="0"/>
    <n v="100"/>
    <n v="100"/>
    <n v="100"/>
    <n v="0"/>
    <n v="0"/>
    <n v="0"/>
    <n v="0"/>
    <n v="0"/>
    <n v="0"/>
    <n v="100"/>
    <n v="100"/>
    <n v="100"/>
    <n v="0"/>
    <n v="0"/>
    <n v="0"/>
    <n v="0"/>
    <n v="0"/>
    <n v="0"/>
    <n v="0"/>
    <n v="0"/>
    <n v="0"/>
    <s v="NA"/>
    <s v="NA"/>
    <s v="NA"/>
    <s v="NA"/>
    <s v="NA"/>
    <s v="NA"/>
    <n v="1.37415"/>
    <n v="3.5750280000000001"/>
    <n v="1.37415"/>
    <n v="32.467880000000001"/>
    <n v="43.94594"/>
    <n v="32.467880000000001"/>
    <n v="66.157970000000006"/>
    <n v="52.479030000000002"/>
    <n v="66.157970000000006"/>
    <n v="0"/>
    <n v="0"/>
    <n v="0"/>
    <s v="NA"/>
    <s v="NA"/>
    <s v="NA"/>
    <s v="NA"/>
    <s v="NA"/>
    <s v="NA"/>
    <s v="NA"/>
    <s v="NA"/>
    <s v="NA"/>
    <s v="NA"/>
    <s v="NA"/>
    <s v="NA"/>
    <n v="20.572839999999999"/>
    <n v="4.9877419999999999"/>
    <n v="14.737970000000001"/>
    <n v="57.11157"/>
    <n v="81.691810000000004"/>
    <n v="73.547479999999993"/>
    <n v="3.3469000000000002"/>
    <n v="8.2620799999999992"/>
    <n v="2.3976519999999999"/>
    <n v="0"/>
    <n v="0"/>
    <n v="0"/>
    <n v="18.968689999999999"/>
    <n v="5.0583660000000004"/>
    <n v="9.3169000000000004"/>
    <n v="0"/>
    <n v="0"/>
    <n v="0"/>
    <n v="0"/>
    <n v="0"/>
    <n v="0"/>
    <n v="0"/>
    <n v="0"/>
    <n v="0"/>
    <n v="0"/>
    <n v="0"/>
    <n v="0"/>
    <n v="100"/>
    <n v="100"/>
    <n v="100"/>
    <b v="0"/>
    <n v="0"/>
    <b v="0"/>
    <n v="0"/>
    <b v="0"/>
    <n v="0"/>
    <b v="1"/>
    <n v="32.797969999999999"/>
    <b v="1"/>
    <n v="67.202029999999993"/>
    <b v="0"/>
    <n v="0"/>
    <b v="0"/>
    <n v="0"/>
    <b v="0"/>
    <n v="0"/>
    <n v="30.517810000000001"/>
    <n v="34.020620000000001"/>
    <n v="31.948619999999998"/>
    <n v="54.175530000000002"/>
    <n v="26.804120000000001"/>
    <n v="56.715519999999998"/>
    <n v="0"/>
    <n v="0"/>
    <n v="0"/>
    <n v="15.306660000000001"/>
    <n v="39.175260000000002"/>
    <n v="11.33586"/>
    <n v="0"/>
    <n v="0"/>
    <n v="0"/>
    <n v="3.2558120000000002"/>
    <n v="15.46392"/>
    <n v="3.7057319999999998"/>
    <n v="0"/>
    <n v="0"/>
    <n v="0"/>
    <n v="12.050850000000001"/>
    <n v="23.71134"/>
    <n v="7.6301310000000004"/>
    <n v="0"/>
    <n v="0"/>
    <n v="0"/>
    <n v="84.693340000000006"/>
    <n v="60.824739999999998"/>
    <n v="88.664140000000003"/>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2"/>
    <n v="88"/>
    <s v="Boiler"/>
    <s v="Natural Gas"/>
    <s v="Natural Gas"/>
    <s v="5-9 Years"/>
    <s v="Boiler"/>
    <s v="Natural Gas"/>
    <s v="Natural Gas"/>
    <s v="5-9 Years"/>
    <n v="2"/>
    <s v="Natural Gas"/>
    <n v="1500"/>
    <n v="8"/>
    <n v="8"/>
    <s v="SH"/>
    <s v="N"/>
    <s v="N"/>
    <s v="Chiller"/>
    <s v="5-9 Years"/>
    <s v="Chiller"/>
    <s v="5-9 Years"/>
    <n v="1"/>
    <n v="125"/>
    <n v="8"/>
    <n v="8"/>
    <s v="Reciprocating"/>
    <s v="NA"/>
    <s v="N"/>
    <b v="1"/>
    <b v="0"/>
    <b v="0"/>
    <b v="0"/>
    <b v="0"/>
    <b v="1"/>
    <b v="0"/>
    <b v="1"/>
    <b v="1"/>
    <b v="1"/>
    <b v="1"/>
    <n v="513.64800000000002"/>
    <n v="8"/>
    <n v="8"/>
    <n v="100"/>
    <n v="0"/>
    <n v="0"/>
    <n v="0"/>
    <n v="0"/>
    <n v="2.657073"/>
    <n v="97.342929999999996"/>
    <n v="0"/>
    <s v="NA"/>
    <s v="NA"/>
    <s v="NA"/>
    <s v="NA"/>
    <s v="NA"/>
    <s v="NA"/>
    <s v="NA"/>
    <s v="NA"/>
    <s v="NA"/>
    <b v="0"/>
    <n v="0"/>
    <s v="NA"/>
    <s v="NA"/>
    <b v="1"/>
    <n v="144"/>
    <s v="T8"/>
    <b v="0"/>
    <n v="0"/>
    <s v="NA"/>
    <s v="NA"/>
    <n v="1"/>
    <n v="0"/>
    <n v="0"/>
    <n v="0"/>
    <n v="0"/>
    <n v="0"/>
    <n v="0"/>
    <b v="0"/>
    <b v="0"/>
    <b v="0"/>
    <b v="1"/>
    <b v="0"/>
    <b v="0"/>
    <n v="1012"/>
    <s v="N"/>
    <s v="E"/>
    <s v="N"/>
    <s v="E"/>
    <s v="E"/>
    <s v="E"/>
    <s v="N"/>
    <s v="NA"/>
    <s v="NA"/>
    <s v="NA"/>
    <s v="NA"/>
    <s v="NA"/>
    <s v="NA"/>
    <s v="NA"/>
    <s v="NA"/>
    <n v="0"/>
    <n v="0"/>
    <n v="0"/>
    <x v="1"/>
    <s v="NA"/>
    <s v="NA"/>
    <n v="0"/>
    <n v="0"/>
    <n v="0"/>
    <s v="NA"/>
    <s v="NA"/>
    <s v="NA"/>
    <s v="NA"/>
    <s v="NA"/>
    <s v="NA"/>
    <n v="0"/>
    <n v="4"/>
    <n v="0"/>
    <n v="2"/>
    <n v="3"/>
    <n v="5"/>
    <n v="0"/>
    <n v="0"/>
    <n v="0"/>
    <n v="0"/>
    <n v="8.3462320000000005"/>
    <n v="9.1851079999999996"/>
    <s v="actual"/>
    <n v="657215.69999999995"/>
    <n v="723272.1"/>
    <n v="68379.31"/>
    <n v="58220.69"/>
    <n v="65209.86"/>
    <n v="56905.54"/>
    <n v="57636.6"/>
    <n v="43507.839999999997"/>
    <n v="26191.18"/>
    <n v="39078.28"/>
    <n v="60323.29"/>
    <n v="60711.69"/>
    <n v="57613.13"/>
    <n v="63438.3"/>
    <n v="65998.75"/>
    <n v="58674.64"/>
    <n v="63698.45"/>
    <n v="60007.85"/>
    <n v="59756.92"/>
    <n v="56053.4"/>
    <n v="56371.08"/>
    <n v="56526.15"/>
    <n v="56311.86"/>
    <n v="61449.84"/>
    <n v="62243.54"/>
    <n v="66179.67"/>
    <n v="0.27613700000000002"/>
    <n v="0.326737"/>
    <s v="actual"/>
    <n v="21744.16"/>
    <n v="25728.58"/>
    <n v="3909.1320000000001"/>
    <n v="2502.598"/>
    <n v="2517.7139999999999"/>
    <n v="1914.9459999999999"/>
    <n v="1295.2650000000001"/>
    <n v="648.33699999999999"/>
    <n v="226.82900000000001"/>
    <n v="230.9658"/>
    <n v="519.25980000000004"/>
    <n v="1916.654"/>
    <n v="2504.65"/>
    <n v="3557.8130000000001"/>
    <n v="3648.194"/>
    <n v="2995.143"/>
    <n v="2911.8069999999998"/>
    <n v="2294.2130000000002"/>
    <n v="1650.02"/>
    <n v="1028.288"/>
    <n v="566.12360000000001"/>
    <n v="615.76769999999999"/>
    <n v="1111.028"/>
    <n v="2191.9679999999998"/>
    <n v="3009.915"/>
    <n v="3706.1120000000001"/>
  </r>
  <r>
    <x v="699"/>
    <x v="2"/>
    <s v="core"/>
    <x v="1"/>
    <x v="1"/>
    <s v="50,001+"/>
    <s v="urban"/>
    <n v="62"/>
    <n v="57.162640000000003"/>
    <n v="16291351"/>
    <n v="16291351"/>
    <n v="16291351"/>
    <n v="2012"/>
    <n v="2012"/>
    <s v="2004-2013"/>
    <s v="F"/>
    <m/>
    <s v="High School"/>
    <m/>
    <s v="School"/>
    <s v="Education"/>
    <s v="K-12"/>
    <b v="0"/>
    <s v="Classroom"/>
    <n v="30"/>
    <s v="Assembly / Recreation"/>
    <n v="17"/>
    <s v="Office"/>
    <n v="3"/>
    <n v="50"/>
    <n v="0"/>
    <n v="0"/>
    <n v="285000"/>
    <n v="285000"/>
    <n v="0"/>
    <x v="3"/>
    <n v="100"/>
    <n v="0"/>
    <n v="100"/>
    <n v="100"/>
    <n v="100"/>
    <n v="0"/>
    <n v="0"/>
    <n v="3"/>
    <n v="0"/>
    <n v="592"/>
    <s v="S"/>
    <n v="0"/>
    <n v="5393"/>
    <n v="101"/>
    <s v="&lt; 6000 HDD"/>
    <n v="100"/>
    <n v="0"/>
    <n v="0"/>
    <s v="Yes"/>
    <n v="72.8"/>
    <n v="72.8"/>
    <n v="72.8"/>
    <n v="72.8"/>
    <n v="1"/>
    <n v="1"/>
    <n v="0"/>
    <s v="60-79 Hrs/Wk"/>
    <n v="46"/>
    <b v="1"/>
    <b v="1"/>
    <b v="1"/>
    <b v="0"/>
    <b v="0"/>
    <b v="0"/>
    <b v="0"/>
    <b v="0"/>
    <b v="0"/>
    <b v="1"/>
    <b v="0"/>
    <b v="0"/>
    <s v="NA"/>
    <s v="No"/>
    <s v="NA"/>
    <s v="NA"/>
    <s v="No"/>
    <s v="No"/>
    <s v="NA"/>
    <s v="NA"/>
    <s v="No"/>
    <s v="No"/>
    <s v="NA"/>
    <s v="NA"/>
    <s v="No"/>
    <s v="No"/>
    <s v="NA"/>
    <s v="NA"/>
    <s v="No"/>
    <s v="No"/>
    <s v="NA"/>
    <s v="NA"/>
    <s v="No"/>
    <s v="No"/>
    <s v="NA"/>
    <s v="NA"/>
    <s v="No"/>
    <s v="No"/>
    <s v="NA"/>
    <s v="NA"/>
    <s v="No"/>
    <s v="No"/>
    <s v="NA"/>
    <s v="NA"/>
    <s v="No"/>
    <n v="2653"/>
    <n v="2653"/>
    <n v="12"/>
    <n v="95508"/>
    <n v="32.5"/>
    <n v="0"/>
    <n v="0"/>
    <n v="50"/>
    <n v="0"/>
    <n v="0"/>
    <n v="0"/>
    <n v="50"/>
    <n v="0"/>
    <n v="50"/>
    <n v="0"/>
    <n v="50"/>
    <n v="0"/>
    <n v="0"/>
    <n v="31040.1"/>
    <n v="0"/>
    <n v="100"/>
    <n v="0"/>
    <s v="C"/>
    <n v="22.307690000000001"/>
    <s v="Age of Building"/>
    <n v="100"/>
    <n v="0"/>
    <n v="0"/>
    <n v="0"/>
    <n v="0"/>
    <n v="0"/>
    <n v="100"/>
    <n v="0"/>
    <n v="0"/>
    <n v="132600"/>
    <n v="100"/>
    <n v="0"/>
    <n v="0"/>
    <n v="0"/>
    <b v="0"/>
    <n v="0"/>
    <n v="100"/>
    <n v="0"/>
    <n v="0"/>
    <n v="0"/>
    <n v="0.68837400000000004"/>
    <n v="0.68837400000000004"/>
    <s v="NA"/>
    <n v="0"/>
    <n v="0.22195699999999999"/>
    <n v="196186.5"/>
    <s v="NA"/>
    <n v="0"/>
    <n v="63257.87"/>
    <n v="11.36792"/>
    <n v="13.81744"/>
    <s v="Y"/>
    <n v="100"/>
    <n v="0"/>
    <n v="0"/>
    <n v="0"/>
    <n v="88.941130000000001"/>
    <n v="84.262429999999995"/>
    <n v="95.840940000000003"/>
    <n v="0"/>
    <n v="0"/>
    <n v="0"/>
    <n v="3.8960560000000002"/>
    <n v="13.83305"/>
    <n v="2.3354650000000001"/>
    <n v="0"/>
    <n v="0"/>
    <n v="0"/>
    <n v="0"/>
    <n v="0"/>
    <n v="0"/>
    <n v="0"/>
    <n v="0"/>
    <n v="0"/>
    <n v="7.1628170000000004"/>
    <n v="1.9045190000000001"/>
    <n v="1.823599"/>
    <n v="0"/>
    <n v="0"/>
    <n v="0"/>
    <n v="0"/>
    <n v="0"/>
    <n v="0"/>
    <n v="100"/>
    <n v="100"/>
    <n v="100"/>
    <s v="NA"/>
    <s v="NA"/>
    <s v="NA"/>
    <s v="NA"/>
    <s v="NA"/>
    <s v="NA"/>
    <n v="0"/>
    <n v="0"/>
    <n v="0"/>
    <n v="100"/>
    <n v="100"/>
    <n v="100"/>
    <n v="0"/>
    <n v="0"/>
    <n v="0"/>
    <n v="0"/>
    <n v="0"/>
    <n v="0"/>
    <n v="0"/>
    <n v="0"/>
    <n v="0"/>
    <n v="0"/>
    <n v="0"/>
    <n v="0"/>
    <s v="NA"/>
    <s v="NA"/>
    <s v="NA"/>
    <s v="NA"/>
    <s v="NA"/>
    <s v="NA"/>
    <n v="15.286630000000001"/>
    <n v="26.819479999999999"/>
    <n v="15.286630000000001"/>
    <n v="76.186210000000003"/>
    <n v="68.978409999999997"/>
    <n v="76.186210000000003"/>
    <n v="0"/>
    <n v="0"/>
    <n v="0"/>
    <n v="8.5271679999999996"/>
    <n v="4.2021059999999997"/>
    <n v="8.5271679999999996"/>
    <s v="NA"/>
    <s v="NA"/>
    <s v="NA"/>
    <s v="NA"/>
    <s v="NA"/>
    <s v="NA"/>
    <s v="NA"/>
    <s v="NA"/>
    <s v="NA"/>
    <s v="NA"/>
    <s v="NA"/>
    <s v="NA"/>
    <n v="7.5841599999999998"/>
    <n v="3.5407959999999998"/>
    <n v="8.1725180000000002"/>
    <n v="81.356970000000004"/>
    <n v="80.721630000000005"/>
    <n v="87.668419999999998"/>
    <n v="3.8960560000000002"/>
    <n v="13.83305"/>
    <n v="2.3354650000000001"/>
    <n v="0"/>
    <n v="0"/>
    <n v="0"/>
    <n v="7.1628170000000004"/>
    <n v="1.9045190000000001"/>
    <n v="1.823599"/>
    <n v="0"/>
    <n v="0"/>
    <n v="0"/>
    <n v="100"/>
    <n v="100"/>
    <n v="100"/>
    <n v="0"/>
    <n v="0"/>
    <n v="0"/>
    <n v="0"/>
    <n v="0"/>
    <n v="0"/>
    <n v="0"/>
    <n v="0"/>
    <n v="0"/>
    <b v="0"/>
    <n v="0"/>
    <b v="0"/>
    <n v="0"/>
    <b v="0"/>
    <n v="0"/>
    <b v="1"/>
    <n v="70.674809999999994"/>
    <b v="1"/>
    <n v="22.162369999999999"/>
    <b v="1"/>
    <n v="7.1628170000000004"/>
    <b v="0"/>
    <n v="0"/>
    <b v="0"/>
    <n v="0"/>
    <n v="4.8057259999999999"/>
    <n v="15.68627"/>
    <n v="4.8071000000000002"/>
    <n v="23.96283"/>
    <n v="57.843139999999998"/>
    <n v="24.12856"/>
    <n v="70.757199999999997"/>
    <n v="6.8627450000000003"/>
    <n v="70.777429999999995"/>
    <n v="0.47424899999999998"/>
    <n v="19.607839999999999"/>
    <n v="0.28691100000000003"/>
    <n v="0"/>
    <n v="0"/>
    <n v="0"/>
    <n v="1.8211170000000001"/>
    <n v="35.294119999999999"/>
    <n v="1.9805140000000001"/>
    <n v="0"/>
    <n v="0"/>
    <n v="0"/>
    <n v="0.47424899999999998"/>
    <n v="19.607839999999999"/>
    <n v="0.28691100000000003"/>
    <n v="0"/>
    <n v="0"/>
    <n v="0"/>
    <n v="97.704629999999995"/>
    <n v="45.098039999999997"/>
    <n v="97.732579999999999"/>
    <n v="0"/>
    <n v="0"/>
    <n v="0"/>
    <n v="0"/>
    <n v="0"/>
    <n v="0"/>
    <n v="0"/>
    <n v="0"/>
    <n v="0"/>
    <b v="0"/>
    <n v="0"/>
    <b v="0"/>
    <n v="0"/>
    <b v="1"/>
    <n v="29.242799999999999"/>
    <b v="1"/>
    <n v="70.757199999999997"/>
    <b v="0"/>
    <n v="0"/>
    <b v="0"/>
    <n v="0"/>
    <s v="NA"/>
    <s v="NA"/>
    <s v="NA"/>
    <s v="NA"/>
    <s v="NA"/>
    <s v="NA"/>
    <s v="NA"/>
    <s v="NA"/>
    <s v="NA"/>
    <s v="NA"/>
    <s v="NA"/>
    <s v="NA"/>
    <s v="NA"/>
    <s v="NA"/>
    <s v="NA"/>
    <s v="NA"/>
    <s v="NA"/>
    <s v="NA"/>
    <s v="NA"/>
    <s v="NA"/>
    <s v="NA"/>
    <s v="NA"/>
    <s v="NA"/>
    <s v="NA"/>
    <s v="NA"/>
    <s v="NA"/>
    <s v="NA"/>
    <s v="NA"/>
    <s v="NA"/>
    <s v="NA"/>
    <s v="NA"/>
    <s v="NA"/>
    <s v="NA"/>
    <s v="NA"/>
    <s v="NA"/>
    <s v="NA"/>
    <s v="NA"/>
    <s v="VAV"/>
    <s v="none"/>
    <s v="Variable Air Volume"/>
    <s v="A"/>
    <s v="NA"/>
    <n v="357.5"/>
    <n v="231"/>
    <n v="0"/>
    <n v="100"/>
    <s v="Boiler"/>
    <s v="Natural Gas"/>
    <s v="Natural Gas"/>
    <s v="0-4 Years"/>
    <s v="Boiler"/>
    <s v="Natural Gas"/>
    <s v="Natural Gas"/>
    <s v="0-4 Years"/>
    <n v="4"/>
    <s v="Natural Gas"/>
    <n v="2500"/>
    <n v="2"/>
    <n v="2"/>
    <s v="SH"/>
    <s v="Y"/>
    <s v="NA"/>
    <s v="Chiller"/>
    <s v="0-4 Years"/>
    <s v="Chiller"/>
    <s v="0-4 Years"/>
    <n v="5"/>
    <n v="186.8"/>
    <n v="5"/>
    <n v="5"/>
    <s v="Centrifugal"/>
    <s v="NA"/>
    <s v="NA"/>
    <b v="1"/>
    <b v="0"/>
    <b v="0"/>
    <b v="0"/>
    <b v="0"/>
    <b v="0"/>
    <b v="0"/>
    <b v="1"/>
    <b v="1"/>
    <b v="1"/>
    <b v="1"/>
    <n v="900"/>
    <n v="5"/>
    <n v="5"/>
    <n v="100"/>
    <n v="0"/>
    <n v="0"/>
    <n v="0"/>
    <n v="0"/>
    <n v="0"/>
    <n v="100"/>
    <n v="0"/>
    <s v="NA"/>
    <s v="NA"/>
    <s v="NA"/>
    <s v="NA"/>
    <s v="NA"/>
    <s v="NA"/>
    <s v="NA"/>
    <s v="NA"/>
    <s v="NA"/>
    <s v="NA"/>
    <s v="NA"/>
    <s v="NA"/>
    <s v="NA"/>
    <s v="NA"/>
    <s v="NA"/>
    <s v="NA"/>
    <s v="NA"/>
    <s v="NA"/>
    <s v="NA"/>
    <s v="NA"/>
    <n v="5"/>
    <n v="2"/>
    <n v="2"/>
    <n v="2"/>
    <n v="1"/>
    <n v="0"/>
    <n v="1"/>
    <b v="0"/>
    <b v="0"/>
    <b v="0"/>
    <b v="1"/>
    <b v="0"/>
    <b v="0"/>
    <n v="1500"/>
    <s v="E"/>
    <s v="E"/>
    <s v="G"/>
    <s v="G"/>
    <s v="G"/>
    <s v="G"/>
    <s v="G"/>
    <s v="NA"/>
    <s v="NA"/>
    <s v="NA"/>
    <b v="1"/>
    <s v="S"/>
    <n v="100"/>
    <n v="1"/>
    <n v="0"/>
    <n v="0"/>
    <n v="0"/>
    <n v="0"/>
    <x v="3"/>
    <n v="12"/>
    <s v="N"/>
    <n v="0"/>
    <n v="0"/>
    <n v="0"/>
    <b v="0"/>
    <b v="0"/>
    <s v="None"/>
    <b v="0"/>
    <b v="0"/>
    <s v="None"/>
    <n v="0"/>
    <s v="NA"/>
    <s v="NA"/>
    <s v="NA"/>
    <s v="NA"/>
    <n v="0"/>
    <n v="0"/>
    <n v="0"/>
    <n v="0"/>
    <n v="0"/>
    <n v="10.951739999999999"/>
    <n v="12.73157"/>
    <s v="actual"/>
    <n v="3121245"/>
    <n v="3628497"/>
    <n v="254754.1"/>
    <n v="215155.9"/>
    <n v="260002.8"/>
    <n v="228447.2"/>
    <n v="286354.7"/>
    <n v="253564.1"/>
    <n v="185146.1"/>
    <n v="296355.20000000001"/>
    <n v="338000.6"/>
    <n v="313578.09999999998"/>
    <n v="246281.3"/>
    <n v="243604.7"/>
    <n v="308173.7"/>
    <n v="278350.40000000002"/>
    <n v="308173.7"/>
    <n v="298232.59999999998"/>
    <n v="308173.7"/>
    <n v="298232.59999999998"/>
    <n v="308173.7"/>
    <n v="308173.7"/>
    <n v="298232.59999999998"/>
    <n v="308173.7"/>
    <n v="298232.59999999998"/>
    <n v="308173.7"/>
    <n v="0.37135299999999999"/>
    <n v="0.40460299999999999"/>
    <s v="actual"/>
    <n v="105835.6"/>
    <n v="115311.9"/>
    <n v="12805.75"/>
    <n v="9250.09"/>
    <n v="9963.7330000000002"/>
    <n v="6912.3090000000002"/>
    <n v="5923.74"/>
    <n v="4889.183"/>
    <n v="1686.1420000000001"/>
    <n v="3291.8420000000001"/>
    <n v="7669.1319999999996"/>
    <n v="11837.39"/>
    <n v="13832.56"/>
    <n v="17773.759999999998"/>
    <n v="14737.4"/>
    <n v="12322.91"/>
    <n v="12485.97"/>
    <n v="10312.629999999999"/>
    <n v="8159.6959999999999"/>
    <n v="5956.9179999999997"/>
    <n v="4466.174"/>
    <n v="4363.1670000000004"/>
    <n v="5956.9179999999997"/>
    <n v="9528.2129999999997"/>
    <n v="12284.47"/>
    <n v="14737.4"/>
  </r>
  <r>
    <x v="700"/>
    <x v="2"/>
    <s v="core"/>
    <x v="7"/>
    <x v="1"/>
    <s v="&lt;20,001"/>
    <s v="urban"/>
    <n v="84"/>
    <n v="641.81460000000004"/>
    <n v="6572182"/>
    <n v="6572182"/>
    <n v="4600527"/>
    <n v="2008"/>
    <n v="2008"/>
    <s v="2004-2013"/>
    <s v="F"/>
    <s v="Fire Station"/>
    <s v="Police &amp; Fire"/>
    <m/>
    <s v="Other"/>
    <s v="Public Order and Safety"/>
    <s v="Other"/>
    <b v="0"/>
    <s v="Other"/>
    <n v="30"/>
    <s v="Guest Room"/>
    <n v="20"/>
    <s v="NA"/>
    <n v="0"/>
    <n v="50"/>
    <n v="0"/>
    <n v="0"/>
    <n v="10240"/>
    <n v="10240"/>
    <n v="0"/>
    <x v="0"/>
    <n v="100"/>
    <n v="0"/>
    <n v="100"/>
    <n v="70"/>
    <n v="100"/>
    <n v="0"/>
    <n v="0"/>
    <n v="2"/>
    <n v="0"/>
    <n v="10"/>
    <s v="S"/>
    <n v="0"/>
    <n v="4991"/>
    <n v="153"/>
    <s v="&lt; 6000 HDD"/>
    <n v="100"/>
    <n v="0"/>
    <n v="0"/>
    <s v="Yes"/>
    <n v="168"/>
    <n v="0"/>
    <n v="0"/>
    <n v="0"/>
    <n v="1"/>
    <n v="1"/>
    <n v="1"/>
    <s v="120-168 Hrs/Wk"/>
    <n v="52"/>
    <b v="1"/>
    <b v="1"/>
    <b v="0"/>
    <b v="0"/>
    <b v="0"/>
    <b v="0"/>
    <b v="0"/>
    <b v="0"/>
    <b v="0"/>
    <s v="NA"/>
    <s v="NA"/>
    <s v="NA"/>
    <s v="NA"/>
    <s v="No"/>
    <s v="NA"/>
    <s v="NA"/>
    <s v="Unknown"/>
    <s v="No"/>
    <s v="NA"/>
    <s v="NA"/>
    <s v="Unknown"/>
    <s v="No"/>
    <s v="NA"/>
    <s v="NA"/>
    <s v="Unknown"/>
    <s v="No"/>
    <s v="NA"/>
    <s v="NA"/>
    <s v="Unknown"/>
    <s v="No"/>
    <s v="NA"/>
    <s v="NA"/>
    <s v="Unknown"/>
    <s v="No"/>
    <s v="NA"/>
    <s v="NA"/>
    <s v="No"/>
    <s v="No"/>
    <s v="NA"/>
    <s v="NA"/>
    <s v="No"/>
    <s v="No"/>
    <s v="NA"/>
    <s v="NA"/>
    <s v="No"/>
    <n v="400"/>
    <n v="300"/>
    <n v="10"/>
    <n v="7000"/>
    <n v="5"/>
    <n v="0"/>
    <n v="0"/>
    <n v="0"/>
    <n v="100"/>
    <n v="0"/>
    <n v="0"/>
    <n v="0"/>
    <n v="0"/>
    <n v="0"/>
    <n v="100"/>
    <n v="0"/>
    <n v="0"/>
    <n v="0"/>
    <n v="350"/>
    <n v="100"/>
    <n v="0"/>
    <n v="0"/>
    <s v="P"/>
    <n v="50"/>
    <s v="Age of Building"/>
    <n v="100"/>
    <n v="0"/>
    <n v="0"/>
    <n v="0"/>
    <n v="100"/>
    <n v="0"/>
    <n v="0"/>
    <n v="0"/>
    <n v="0"/>
    <n v="7700.7309999999998"/>
    <n v="0"/>
    <n v="100"/>
    <n v="0"/>
    <n v="0"/>
    <b v="0"/>
    <n v="0"/>
    <n v="100"/>
    <n v="0"/>
    <n v="0"/>
    <n v="0"/>
    <n v="0.89644100000000004"/>
    <n v="0.89644100000000004"/>
    <s v="NA"/>
    <n v="0"/>
    <n v="0.25878899999999999"/>
    <n v="9179.5580000000009"/>
    <s v="NA"/>
    <n v="0"/>
    <n v="2650"/>
    <n v="12.23138"/>
    <n v="12.68919"/>
    <s v="Y"/>
    <n v="100"/>
    <n v="0"/>
    <n v="0"/>
    <n v="0"/>
    <n v="91.276619999999994"/>
    <n v="83.562470000000005"/>
    <n v="94.951890000000006"/>
    <n v="0"/>
    <n v="0"/>
    <n v="0"/>
    <n v="8.7233830000000001"/>
    <n v="16.437529999999999"/>
    <n v="5.0481100000000003"/>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74.921819999999997"/>
    <n v="84.605339999999998"/>
    <n v="74.921819999999997"/>
    <n v="0"/>
    <n v="0"/>
    <n v="0"/>
    <n v="25.07818"/>
    <n v="15.39466"/>
    <n v="25.07818"/>
    <s v="NA"/>
    <s v="NA"/>
    <s v="NA"/>
    <s v="NA"/>
    <s v="NA"/>
    <s v="NA"/>
    <s v="NA"/>
    <s v="NA"/>
    <s v="NA"/>
    <s v="NA"/>
    <s v="NA"/>
    <s v="NA"/>
    <n v="22.890509999999999"/>
    <n v="12.86416"/>
    <n v="23.81221"/>
    <n v="68.386099999999999"/>
    <n v="70.698310000000006"/>
    <n v="71.139679999999998"/>
    <n v="8.7233830000000001"/>
    <n v="16.437529999999999"/>
    <n v="5.0481100000000003"/>
    <n v="0"/>
    <n v="0"/>
    <n v="0"/>
    <n v="0"/>
    <n v="0"/>
    <n v="0"/>
    <n v="0"/>
    <n v="0"/>
    <n v="0"/>
    <n v="100"/>
    <n v="100"/>
    <n v="100"/>
    <n v="0"/>
    <n v="0"/>
    <n v="0"/>
    <n v="0"/>
    <n v="0"/>
    <n v="0"/>
    <n v="0"/>
    <n v="0"/>
    <n v="0"/>
    <b v="0"/>
    <n v="0"/>
    <b v="0"/>
    <n v="0"/>
    <b v="0"/>
    <n v="0"/>
    <b v="0"/>
    <n v="0"/>
    <b v="1"/>
    <n v="100"/>
    <b v="0"/>
    <n v="0"/>
    <b v="0"/>
    <n v="0"/>
    <b v="0"/>
    <n v="0"/>
    <n v="13.584910000000001"/>
    <n v="54.545450000000002"/>
    <n v="3.881392"/>
    <n v="86.415090000000006"/>
    <n v="45.454549999999998"/>
    <n v="96.118610000000004"/>
    <n v="0"/>
    <n v="0"/>
    <n v="0"/>
    <n v="0"/>
    <n v="0"/>
    <n v="0"/>
    <n v="0"/>
    <n v="0"/>
    <n v="0"/>
    <n v="0"/>
    <n v="0"/>
    <n v="0"/>
    <n v="0"/>
    <n v="0"/>
    <n v="0"/>
    <n v="0"/>
    <n v="0"/>
    <n v="0"/>
    <n v="0"/>
    <n v="0"/>
    <n v="0"/>
    <n v="86.415090000000006"/>
    <n v="45.454549999999998"/>
    <n v="96.118610000000004"/>
    <n v="0"/>
    <n v="0"/>
    <n v="0"/>
    <n v="13.584910000000001"/>
    <n v="54.545450000000002"/>
    <n v="3.881392"/>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55.831380000000003"/>
    <n v="44.168619999999997"/>
    <s v="Heat Pump"/>
    <s v="Electricity"/>
    <s v="None"/>
    <s v="5-9 Years"/>
    <s v="Furnace"/>
    <s v="Natural Gas"/>
    <s v="None"/>
    <s v="5-9 Years"/>
    <s v="NA"/>
    <s v="NA"/>
    <s v="NA"/>
    <s v="NA"/>
    <s v="NA"/>
    <s v="NA"/>
    <s v="NA"/>
    <s v="NA"/>
    <s v="DX - Air"/>
    <s v="5-9 Years"/>
    <s v="DX - Air"/>
    <s v="5-9 Years"/>
    <s v="NA"/>
    <s v="NA"/>
    <s v="NA"/>
    <s v="NA"/>
    <s v="NA"/>
    <s v="NA"/>
    <s v="NA"/>
    <b v="0"/>
    <b v="0"/>
    <b v="0"/>
    <b v="0"/>
    <b v="1"/>
    <b v="0"/>
    <b v="0"/>
    <b v="0"/>
    <b v="0"/>
    <b v="0"/>
    <b v="0"/>
    <n v="199"/>
    <n v="5"/>
    <n v="5"/>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b v="1"/>
    <s v="S"/>
    <s v="NA"/>
    <n v="0"/>
    <n v="1"/>
    <n v="0"/>
    <n v="0"/>
    <n v="0"/>
    <x v="0"/>
    <n v="0"/>
    <s v="N"/>
    <n v="0"/>
    <n v="0"/>
    <n v="0"/>
    <b v="0"/>
    <b v="0"/>
    <s v="None"/>
    <b v="0"/>
    <b v="0"/>
    <s v="None"/>
    <n v="0"/>
    <n v="5"/>
    <n v="0"/>
    <n v="0"/>
    <n v="2"/>
    <n v="8"/>
    <n v="0"/>
    <n v="0"/>
    <n v="0"/>
    <n v="5"/>
    <n v="11.29763"/>
    <n v="11.06169"/>
    <s v="actual"/>
    <n v="115687.7"/>
    <n v="113271.7"/>
    <n v="12667.54"/>
    <n v="9608.1029999999992"/>
    <n v="10140.86"/>
    <n v="8400"/>
    <n v="8444.1380000000008"/>
    <n v="8293.3330000000005"/>
    <n v="8974.2530000000006"/>
    <n v="8438.6640000000007"/>
    <n v="8572.3709999999992"/>
    <n v="8991.7240000000002"/>
    <n v="12092.01"/>
    <n v="11064.74"/>
    <n v="11577.08"/>
    <n v="9874.2520000000004"/>
    <n v="10193.379999999999"/>
    <n v="8916.1859999999997"/>
    <n v="7981.31"/>
    <n v="7348.3069999999998"/>
    <n v="9507.2000000000007"/>
    <n v="9671.14"/>
    <n v="7698.674"/>
    <n v="8741.2620000000006"/>
    <n v="10163.030000000001"/>
    <n v="11599.89"/>
    <n v="0.36866599999999999"/>
    <n v="0.356798"/>
    <s v="actual"/>
    <n v="3775.136"/>
    <n v="3653.614"/>
    <n v="718.01980000000003"/>
    <n v="456.57220000000001"/>
    <n v="346.44799999999998"/>
    <n v="231.87809999999999"/>
    <n v="144.89709999999999"/>
    <n v="86.306539999999998"/>
    <n v="79.067710000000005"/>
    <n v="105.4464"/>
    <n v="148.82550000000001"/>
    <n v="243.53620000000001"/>
    <n v="489.20530000000002"/>
    <n v="724.93330000000003"/>
    <n v="570.25959999999998"/>
    <n v="458.98939999999999"/>
    <n v="437.02820000000003"/>
    <n v="331.61439999999999"/>
    <n v="213.02379999999999"/>
    <n v="109.074"/>
    <n v="46.118549999999999"/>
    <n v="45.386510000000001"/>
    <n v="120.7867"/>
    <n v="297.20850000000002"/>
    <n v="451.66899999999998"/>
    <n v="572.45569999999998"/>
  </r>
  <r>
    <x v="701"/>
    <x v="2"/>
    <s v="core"/>
    <x v="7"/>
    <x v="1"/>
    <s v="20,001-100,000"/>
    <s v="rural"/>
    <n v="85"/>
    <n v="140.53190000000001"/>
    <n v="5404154"/>
    <n v="5404154"/>
    <n v="5404154"/>
    <n v="2010"/>
    <n v="2010"/>
    <s v="2004-2013"/>
    <s v="F"/>
    <s v="Vocational Training"/>
    <s v="Adult/career Education"/>
    <m/>
    <s v="School"/>
    <s v="Education"/>
    <s v="University"/>
    <b v="0"/>
    <s v="Classroom"/>
    <n v="43"/>
    <s v="Office"/>
    <n v="11"/>
    <s v="Kitchen"/>
    <n v="9"/>
    <n v="37"/>
    <n v="0"/>
    <n v="0"/>
    <n v="38455"/>
    <n v="38455"/>
    <n v="0"/>
    <x v="1"/>
    <n v="100"/>
    <n v="0"/>
    <n v="100"/>
    <n v="100"/>
    <n v="100"/>
    <n v="0"/>
    <n v="0"/>
    <n v="2"/>
    <n v="0"/>
    <n v="32"/>
    <s v="S"/>
    <n v="0"/>
    <n v="5197"/>
    <n v="47"/>
    <s v="&lt; 6000 HDD"/>
    <n v="100"/>
    <n v="0"/>
    <n v="0"/>
    <s v="No"/>
    <n v="60"/>
    <n v="60"/>
    <n v="60"/>
    <n v="60"/>
    <n v="0"/>
    <n v="0"/>
    <n v="0"/>
    <s v="60-79 Hrs/Wk"/>
    <n v="44"/>
    <b v="1"/>
    <b v="1"/>
    <b v="0"/>
    <b v="0"/>
    <b v="0"/>
    <b v="0"/>
    <b v="0"/>
    <b v="0"/>
    <b v="0"/>
    <b v="1"/>
    <b v="0"/>
    <b v="1"/>
    <n v="18"/>
    <s v="No"/>
    <s v="NA"/>
    <s v="NA"/>
    <s v="No"/>
    <s v="No"/>
    <s v="NA"/>
    <s v="NA"/>
    <s v="No"/>
    <s v="No"/>
    <s v="NA"/>
    <s v="NA"/>
    <s v="No"/>
    <s v="No"/>
    <s v="NA"/>
    <s v="NA"/>
    <s v="No"/>
    <s v="No"/>
    <s v="NA"/>
    <s v="NA"/>
    <s v="No"/>
    <s v="No"/>
    <s v="NA"/>
    <s v="NA"/>
    <s v="No"/>
    <s v="No"/>
    <s v="NA"/>
    <s v="NA"/>
    <s v="No"/>
    <s v="No"/>
    <s v="NA"/>
    <s v="NA"/>
    <s v="No"/>
    <n v="636"/>
    <n v="622"/>
    <n v="14"/>
    <n v="17612"/>
    <n v="13.66"/>
    <n v="0"/>
    <n v="0"/>
    <n v="50"/>
    <n v="0"/>
    <n v="50"/>
    <n v="0"/>
    <n v="0"/>
    <n v="0"/>
    <n v="0"/>
    <n v="0"/>
    <n v="100"/>
    <n v="0"/>
    <n v="0"/>
    <n v="2405.799"/>
    <n v="0"/>
    <n v="100"/>
    <n v="0"/>
    <s v="P"/>
    <n v="5"/>
    <s v="Age of Building"/>
    <n v="100"/>
    <n v="0"/>
    <n v="0"/>
    <n v="0"/>
    <n v="0"/>
    <n v="100"/>
    <n v="0"/>
    <n v="0"/>
    <n v="0"/>
    <n v="22840"/>
    <n v="100"/>
    <n v="0"/>
    <n v="0"/>
    <n v="0"/>
    <b v="1"/>
    <n v="80"/>
    <n v="100"/>
    <n v="0"/>
    <n v="0"/>
    <n v="0"/>
    <n v="0.87438899999999997"/>
    <n v="0.87438899999999997"/>
    <s v="NA"/>
    <n v="1.2482E-2"/>
    <n v="0.12606800000000001"/>
    <n v="33624.629999999997"/>
    <s v="NA"/>
    <n v="480"/>
    <n v="4847.9459999999999"/>
    <n v="15.08056"/>
    <n v="21.308890000000002"/>
    <s v="Y"/>
    <n v="50"/>
    <n v="0"/>
    <n v="0"/>
    <n v="0"/>
    <n v="62.048180000000002"/>
    <n v="74.279229999999998"/>
    <n v="72.983400000000003"/>
    <n v="0"/>
    <n v="0"/>
    <n v="0"/>
    <n v="33.996339999999996"/>
    <n v="20.70279"/>
    <n v="22.244720000000001"/>
    <n v="0"/>
    <n v="0"/>
    <n v="0"/>
    <n v="0"/>
    <n v="0"/>
    <n v="0"/>
    <n v="3.9554740000000002"/>
    <n v="5.0179850000000004"/>
    <n v="4.7718730000000003"/>
    <n v="0"/>
    <n v="0"/>
    <n v="0"/>
    <n v="0"/>
    <n v="0"/>
    <n v="0"/>
    <n v="98.814869999999999"/>
    <n v="98.999170000000007"/>
    <n v="98.814869999999999"/>
    <n v="1.185128"/>
    <n v="1.0008250000000001"/>
    <n v="1.185128"/>
    <n v="0"/>
    <n v="0"/>
    <n v="0"/>
    <n v="100"/>
    <n v="100"/>
    <n v="100"/>
    <s v="NA"/>
    <s v="NA"/>
    <s v="NA"/>
    <s v="NA"/>
    <s v="NA"/>
    <s v="NA"/>
    <s v="NA"/>
    <s v="NA"/>
    <s v="NA"/>
    <s v="NA"/>
    <s v="NA"/>
    <s v="NA"/>
    <s v="NA"/>
    <s v="NA"/>
    <s v="NA"/>
    <s v="NA"/>
    <s v="NA"/>
    <s v="NA"/>
    <s v="NA"/>
    <s v="NA"/>
    <s v="NA"/>
    <s v="NA"/>
    <s v="NA"/>
    <s v="NA"/>
    <n v="1.314154"/>
    <n v="2.7522690000000001"/>
    <n v="1.314154"/>
    <n v="76.340310000000002"/>
    <n v="82.979780000000005"/>
    <n v="76.340310000000002"/>
    <n v="22.34554"/>
    <n v="14.267950000000001"/>
    <n v="22.34554"/>
    <n v="0"/>
    <n v="0"/>
    <n v="0"/>
    <s v="NA"/>
    <s v="NA"/>
    <s v="NA"/>
    <s v="NA"/>
    <s v="NA"/>
    <s v="NA"/>
    <s v="NA"/>
    <s v="NA"/>
    <s v="NA"/>
    <s v="NA"/>
    <s v="NA"/>
    <s v="NA"/>
    <n v="24.515630000000002"/>
    <n v="4.460432"/>
    <n v="16.041239999999998"/>
    <n v="62.048180000000002"/>
    <n v="74.279229999999998"/>
    <n v="72.983400000000003"/>
    <n v="10.073729999999999"/>
    <n v="18.286719999999999"/>
    <n v="7.4001720000000004"/>
    <n v="0"/>
    <n v="0"/>
    <n v="0"/>
    <n v="3.3624489999999998"/>
    <n v="2.9736210000000001"/>
    <n v="3.5751849999999998"/>
    <n v="0"/>
    <n v="0"/>
    <n v="0"/>
    <n v="0"/>
    <n v="0"/>
    <n v="0"/>
    <n v="0"/>
    <n v="0"/>
    <n v="0"/>
    <n v="0"/>
    <n v="0"/>
    <n v="0"/>
    <n v="100"/>
    <n v="100"/>
    <n v="100"/>
    <b v="0"/>
    <n v="0"/>
    <b v="1"/>
    <n v="43.092129999999997"/>
    <b v="0"/>
    <n v="0"/>
    <b v="1"/>
    <n v="56.907870000000003"/>
    <b v="0"/>
    <n v="0"/>
    <b v="0"/>
    <n v="0"/>
    <b v="0"/>
    <n v="0"/>
    <b v="0"/>
    <n v="0"/>
    <n v="23.020060000000001"/>
    <n v="47.36842"/>
    <n v="16.41094"/>
    <n v="61.633229999999998"/>
    <n v="21.052630000000001"/>
    <n v="72.648430000000005"/>
    <n v="0"/>
    <n v="0"/>
    <n v="0"/>
    <n v="15.34671"/>
    <n v="31.578949999999999"/>
    <n v="10.940630000000001"/>
    <n v="0"/>
    <n v="0"/>
    <n v="0"/>
    <n v="0"/>
    <n v="0"/>
    <n v="0"/>
    <n v="0"/>
    <n v="0"/>
    <n v="0"/>
    <n v="38.366770000000002"/>
    <n v="78.947370000000006"/>
    <n v="27.351569999999999"/>
    <n v="0"/>
    <n v="0"/>
    <n v="0"/>
    <n v="61.633229999999998"/>
    <n v="21.052630000000001"/>
    <n v="72.648430000000005"/>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fpb_parallel"/>
    <s v="Variable Air Volume"/>
    <s v="A"/>
    <s v="N"/>
    <n v="42.5"/>
    <n v="27.5"/>
    <n v="0"/>
    <n v="100"/>
    <s v="Boiler"/>
    <s v="Natural Gas"/>
    <s v="Natural Gas"/>
    <s v="0-4 Years"/>
    <s v="Boiler"/>
    <s v="Natural Gas"/>
    <s v="Natural Gas"/>
    <s v="0-4 Years"/>
    <n v="2"/>
    <s v="Natural Gas"/>
    <n v="3000"/>
    <n v="4"/>
    <n v="4"/>
    <s v="SH"/>
    <s v="Y"/>
    <s v="N"/>
    <s v="DX - Air"/>
    <s v="0-4 Years"/>
    <s v="DX - Air"/>
    <s v="0-4 Years"/>
    <s v="NA"/>
    <s v="NA"/>
    <s v="NA"/>
    <s v="NA"/>
    <s v="NA"/>
    <s v="NA"/>
    <s v="NA"/>
    <b v="1"/>
    <b v="0"/>
    <b v="0"/>
    <b v="0"/>
    <b v="0"/>
    <b v="0"/>
    <b v="0"/>
    <b v="1"/>
    <b v="0"/>
    <b v="1"/>
    <b v="1"/>
    <n v="407.53"/>
    <n v="4"/>
    <n v="4"/>
    <n v="100"/>
    <n v="0"/>
    <n v="0"/>
    <n v="0"/>
    <n v="0"/>
    <n v="2.0930970000000002"/>
    <n v="97.906899999999993"/>
    <n v="0"/>
    <s v="NA"/>
    <s v="NA"/>
    <s v="NA"/>
    <s v="NA"/>
    <s v="NA"/>
    <s v="NA"/>
    <s v="NA"/>
    <s v="NA"/>
    <s v="NA"/>
    <b v="1"/>
    <n v="6"/>
    <n v="100"/>
    <s v="T8"/>
    <b v="1"/>
    <n v="380"/>
    <s v="T8"/>
    <b v="0"/>
    <n v="0"/>
    <s v="NA"/>
    <s v="NA"/>
    <n v="0"/>
    <n v="0"/>
    <n v="0"/>
    <n v="1"/>
    <n v="1"/>
    <n v="2"/>
    <n v="2"/>
    <b v="0"/>
    <b v="0"/>
    <b v="0"/>
    <b v="1"/>
    <b v="0"/>
    <b v="0"/>
    <n v="3300"/>
    <s v="G"/>
    <s v="E"/>
    <s v="G"/>
    <s v="G"/>
    <s v="G"/>
    <s v="G"/>
    <s v="G"/>
    <s v="NA"/>
    <s v="NA"/>
    <s v="NA"/>
    <b v="1"/>
    <s v="S"/>
    <n v="100"/>
    <n v="1"/>
    <n v="0"/>
    <n v="0"/>
    <n v="0"/>
    <n v="0"/>
    <x v="3"/>
    <n v="0"/>
    <s v="N"/>
    <n v="0"/>
    <n v="0"/>
    <n v="0"/>
    <b v="0"/>
    <b v="0"/>
    <s v="None"/>
    <b v="0"/>
    <b v="0"/>
    <s v="None"/>
    <n v="0"/>
    <n v="3"/>
    <n v="0"/>
    <n v="0"/>
    <n v="2"/>
    <n v="5"/>
    <n v="0"/>
    <n v="0"/>
    <n v="0"/>
    <n v="0"/>
    <n v="11.03417"/>
    <n v="173.7895"/>
    <s v="model"/>
    <n v="424319.1"/>
    <n v="6683076"/>
    <s v="NA"/>
    <s v="NA"/>
    <s v="NA"/>
    <s v="NA"/>
    <s v="NA"/>
    <s v="NA"/>
    <s v="NA"/>
    <s v="NA"/>
    <s v="NA"/>
    <s v="NA"/>
    <s v="NA"/>
    <s v="NA"/>
    <s v="NA"/>
    <s v="NA"/>
    <s v="NA"/>
    <s v="NA"/>
    <s v="NA"/>
    <s v="NA"/>
    <s v="NA"/>
    <s v="NA"/>
    <s v="NA"/>
    <s v="NA"/>
    <s v="NA"/>
    <s v="NA"/>
    <n v="0.201714"/>
    <n v="3.5412349999999999"/>
    <s v="model"/>
    <n v="7756.9030000000002"/>
    <n v="136178.20000000001"/>
    <s v="NA"/>
    <s v="NA"/>
    <s v="NA"/>
    <s v="NA"/>
    <s v="NA"/>
    <s v="NA"/>
    <s v="NA"/>
    <s v="NA"/>
    <s v="NA"/>
    <s v="NA"/>
    <s v="NA"/>
    <s v="NA"/>
    <s v="NA"/>
    <s v="NA"/>
    <s v="NA"/>
    <s v="NA"/>
    <s v="NA"/>
    <s v="NA"/>
    <s v="NA"/>
    <s v="NA"/>
    <s v="NA"/>
    <s v="NA"/>
    <s v="NA"/>
    <s v="NA"/>
  </r>
  <r>
    <x v="702"/>
    <x v="2"/>
    <s v="core"/>
    <x v="0"/>
    <x v="0"/>
    <s v="100,001+"/>
    <s v="urban"/>
    <n v="52"/>
    <n v="4.3308999999999997"/>
    <n v="3326131"/>
    <n v="2254234"/>
    <n v="2254234"/>
    <n v="1987"/>
    <n v="1987"/>
    <s v="1981-2003"/>
    <s v="F"/>
    <m/>
    <s v="Hotel"/>
    <m/>
    <s v="Hotel-Motel"/>
    <s v="Lodging"/>
    <s v="Lodging"/>
    <b v="0"/>
    <s v="Guest Room"/>
    <n v="62"/>
    <s v="Office"/>
    <n v="10"/>
    <s v="Assembly / Recreation"/>
    <n v="7"/>
    <n v="21"/>
    <n v="0"/>
    <n v="32.226559999999999"/>
    <n v="768000"/>
    <n v="520500"/>
    <n v="247500"/>
    <x v="3"/>
    <n v="100"/>
    <n v="0"/>
    <n v="17"/>
    <n v="100"/>
    <n v="17"/>
    <n v="0"/>
    <n v="0"/>
    <n v="24"/>
    <n v="5"/>
    <n v="0"/>
    <s v="M"/>
    <n v="2"/>
    <n v="4615"/>
    <n v="192"/>
    <s v="&lt; 6000 HDD"/>
    <n v="100"/>
    <n v="0"/>
    <n v="0"/>
    <s v="Yes"/>
    <n v="158.47999999999999"/>
    <n v="54.32"/>
    <n v="54.32"/>
    <n v="54.32"/>
    <n v="1"/>
    <n v="1"/>
    <n v="0.83"/>
    <s v="120-168 Hrs/Wk"/>
    <n v="52"/>
    <b v="1"/>
    <b v="1"/>
    <b v="0"/>
    <b v="0"/>
    <b v="0"/>
    <b v="0"/>
    <b v="0"/>
    <b v="0"/>
    <b v="0"/>
    <s v="NA"/>
    <s v="NA"/>
    <s v="NA"/>
    <s v="NA"/>
    <s v="Yes"/>
    <n v="20"/>
    <n v="30"/>
    <s v="Yes"/>
    <s v="Yes"/>
    <n v="20"/>
    <n v="30"/>
    <s v="Yes"/>
    <s v="Unknown"/>
    <s v="NA"/>
    <s v="NA"/>
    <s v="No"/>
    <s v="Yes"/>
    <n v="6"/>
    <n v="30"/>
    <s v="No"/>
    <s v="Yes"/>
    <n v="6"/>
    <n v="30"/>
    <s v="Yes"/>
    <s v="Yes"/>
    <s v="NA"/>
    <s v="NA"/>
    <s v="Unknown"/>
    <s v="No"/>
    <s v="NA"/>
    <s v="NA"/>
    <s v="No"/>
    <s v="No"/>
    <s v="NA"/>
    <s v="NA"/>
    <s v="No"/>
    <n v="1032"/>
    <n v="936"/>
    <n v="9"/>
    <n v="203040"/>
    <n v="70"/>
    <n v="0"/>
    <n v="100"/>
    <n v="0"/>
    <n v="0"/>
    <n v="0"/>
    <n v="0"/>
    <n v="0"/>
    <n v="0"/>
    <n v="100"/>
    <n v="0"/>
    <n v="0"/>
    <n v="0"/>
    <n v="0"/>
    <n v="142128"/>
    <n v="0"/>
    <n v="100"/>
    <n v="0"/>
    <s v="P"/>
    <n v="0"/>
    <s v="Age of Building"/>
    <n v="0"/>
    <n v="0"/>
    <n v="0"/>
    <n v="100"/>
    <n v="100"/>
    <n v="0"/>
    <n v="0"/>
    <n v="0"/>
    <n v="0"/>
    <n v="24000"/>
    <n v="100"/>
    <n v="0"/>
    <n v="0"/>
    <n v="0"/>
    <b v="0"/>
    <n v="0"/>
    <n v="0"/>
    <n v="0"/>
    <n v="0"/>
    <n v="100"/>
    <n v="0.47770499999999999"/>
    <n v="0.349186"/>
    <n v="7.8909000000000007E-2"/>
    <n v="2.398E-3"/>
    <n v="5.8669999999999998E-3"/>
    <n v="248645.2"/>
    <n v="19530"/>
    <n v="1248"/>
    <n v="3054"/>
    <n v="11.60942"/>
    <n v="14.12739"/>
    <s v="Y"/>
    <n v="1"/>
    <n v="3.634045"/>
    <n v="1.794602"/>
    <n v="4.7658860000000001"/>
    <n v="18.48189"/>
    <n v="13.190429999999999"/>
    <n v="24.238160000000001"/>
    <n v="0"/>
    <n v="0"/>
    <n v="0"/>
    <n v="49.445410000000003"/>
    <n v="51.519860000000001"/>
    <n v="36.072740000000003"/>
    <n v="0"/>
    <n v="0"/>
    <n v="0"/>
    <n v="20.045860000000001"/>
    <n v="6.460566"/>
    <n v="24.180319999999998"/>
    <n v="7.8652749999999996"/>
    <n v="26.765360000000001"/>
    <n v="10.57944"/>
    <n v="0.52752299999999996"/>
    <n v="0.26918999999999998"/>
    <n v="0.16345199999999999"/>
    <n v="0"/>
    <n v="0"/>
    <n v="0"/>
    <n v="33.288260000000001"/>
    <n v="62.089799999999997"/>
    <n v="33.288260000000001"/>
    <n v="66.711740000000006"/>
    <n v="37.910200000000003"/>
    <n v="66.711740000000006"/>
    <n v="95.735720000000001"/>
    <n v="92.352530000000002"/>
    <n v="95.735720000000001"/>
    <n v="4.2642829999999998"/>
    <n v="7.6474710000000004"/>
    <n v="4.2642829999999998"/>
    <n v="0"/>
    <n v="0"/>
    <n v="0"/>
    <n v="100"/>
    <n v="100"/>
    <n v="100"/>
    <n v="0"/>
    <n v="0"/>
    <n v="0"/>
    <n v="0"/>
    <n v="0"/>
    <n v="0"/>
    <n v="0"/>
    <n v="0"/>
    <n v="0"/>
    <n v="0"/>
    <n v="0"/>
    <n v="0"/>
    <n v="0"/>
    <n v="0"/>
    <n v="0"/>
    <n v="100"/>
    <n v="100"/>
    <n v="100"/>
    <n v="33.288260000000001"/>
    <n v="62.089799999999997"/>
    <n v="33.288260000000001"/>
    <n v="30.897690000000001"/>
    <n v="21.360569999999999"/>
    <n v="30.897690000000001"/>
    <n v="35.814050000000002"/>
    <n v="16.549630000000001"/>
    <n v="35.814050000000002"/>
    <n v="0"/>
    <n v="0"/>
    <n v="0"/>
    <s v="NA"/>
    <s v="NA"/>
    <s v="NA"/>
    <s v="NA"/>
    <s v="NA"/>
    <s v="NA"/>
    <s v="NA"/>
    <s v="NA"/>
    <s v="NA"/>
    <s v="NA"/>
    <s v="NA"/>
    <s v="NA"/>
    <n v="0"/>
    <n v="0"/>
    <n v="0"/>
    <n v="22.115929999999999"/>
    <n v="14.98503"/>
    <n v="29.004049999999999"/>
    <n v="30.019629999999999"/>
    <n v="37.165889999999997"/>
    <n v="36.298009999999998"/>
    <n v="0"/>
    <n v="0"/>
    <n v="0"/>
    <n v="47.864440000000002"/>
    <n v="47.849080000000001"/>
    <n v="34.697949999999999"/>
    <s v="NA"/>
    <s v="NA"/>
    <s v="NA"/>
    <s v="NA"/>
    <s v="NA"/>
    <s v="NA"/>
    <s v="NA"/>
    <s v="NA"/>
    <s v="NA"/>
    <s v="NA"/>
    <s v="NA"/>
    <s v="NA"/>
    <s v="NA"/>
    <s v="NA"/>
    <s v="NA"/>
    <b v="0"/>
    <n v="0"/>
    <b v="1"/>
    <n v="28.77636"/>
    <b v="0"/>
    <n v="0"/>
    <b v="0"/>
    <n v="0"/>
    <b v="1"/>
    <n v="64.012559999999993"/>
    <b v="0"/>
    <n v="0"/>
    <b v="1"/>
    <n v="7.2110750000000001"/>
    <b v="0"/>
    <n v="0"/>
    <n v="31.106750000000002"/>
    <n v="18.181819999999998"/>
    <n v="36.160310000000003"/>
    <n v="33.529800000000002"/>
    <n v="14.545450000000001"/>
    <n v="38.97701"/>
    <n v="0"/>
    <n v="0"/>
    <n v="0"/>
    <n v="35.363460000000003"/>
    <n v="67.272729999999996"/>
    <n v="24.862680000000001"/>
    <n v="0"/>
    <n v="0"/>
    <n v="0"/>
    <n v="0"/>
    <n v="0"/>
    <n v="0"/>
    <n v="0"/>
    <n v="0"/>
    <n v="0"/>
    <n v="35.363460000000003"/>
    <n v="67.272729999999996"/>
    <n v="24.862680000000001"/>
    <n v="0"/>
    <n v="0"/>
    <n v="0"/>
    <n v="64.636539999999997"/>
    <n v="32.727269999999997"/>
    <n v="75.137320000000003"/>
    <n v="0"/>
    <n v="0"/>
    <n v="0"/>
    <n v="0"/>
    <n v="0"/>
    <n v="0"/>
    <n v="0"/>
    <n v="0"/>
    <n v="0"/>
    <b v="0"/>
    <n v="0"/>
    <b v="0"/>
    <n v="0"/>
    <b v="1"/>
    <n v="100"/>
    <b v="0"/>
    <n v="0"/>
    <b v="0"/>
    <n v="0"/>
    <b v="0"/>
    <n v="0"/>
    <n v="0"/>
    <n v="0"/>
    <n v="0"/>
    <n v="100"/>
    <n v="100"/>
    <n v="100"/>
    <n v="0"/>
    <n v="0"/>
    <n v="0"/>
    <n v="0"/>
    <n v="0"/>
    <n v="0"/>
    <n v="0"/>
    <n v="0"/>
    <n v="0"/>
    <n v="0"/>
    <n v="0"/>
    <n v="0"/>
    <n v="0"/>
    <n v="0"/>
    <n v="0"/>
    <n v="0"/>
    <n v="0"/>
    <n v="0"/>
    <n v="0"/>
    <n v="0"/>
    <n v="0"/>
    <b v="0"/>
    <n v="0"/>
    <b v="0"/>
    <n v="0"/>
    <b v="1"/>
    <n v="67.142859999999999"/>
    <b v="1"/>
    <n v="32.857140000000001"/>
    <b v="0"/>
    <n v="0"/>
    <s v="VAV"/>
    <s v="standard"/>
    <s v="Variable Air Volume"/>
    <s v="A"/>
    <s v="N"/>
    <n v="330"/>
    <n v="90"/>
    <n v="77.745450000000005"/>
    <n v="22.254549999999998"/>
    <s v="Electric Resistance"/>
    <s v="Electricity"/>
    <s v="Natural Gas"/>
    <s v="5-9 Years"/>
    <s v="Electric Resistance"/>
    <s v="Electricity"/>
    <s v="None"/>
    <s v="20+ Years"/>
    <n v="4"/>
    <s v="Natural Gas"/>
    <s v="NA"/>
    <s v="NA"/>
    <s v="NA"/>
    <s v="SH"/>
    <s v="NA"/>
    <s v="NA"/>
    <s v="DX - Air"/>
    <s v="5-9 Years"/>
    <s v="Chiller"/>
    <s v="20+ Years"/>
    <n v="2"/>
    <n v="400"/>
    <n v="6"/>
    <n v="6"/>
    <s v="Screw"/>
    <s v="Y"/>
    <s v="N"/>
    <b v="1"/>
    <b v="0"/>
    <b v="0"/>
    <b v="0"/>
    <b v="0"/>
    <b v="0"/>
    <b v="0"/>
    <b v="1"/>
    <b v="1"/>
    <b v="1"/>
    <b v="1"/>
    <n v="18000"/>
    <n v="6"/>
    <n v="6"/>
    <n v="0"/>
    <n v="0"/>
    <n v="100"/>
    <n v="0"/>
    <n v="0"/>
    <n v="0"/>
    <n v="100"/>
    <n v="0"/>
    <n v="50"/>
    <n v="50"/>
    <n v="0"/>
    <s v="VSD"/>
    <s v="Yes"/>
    <s v="None"/>
    <s v="Air-cooled"/>
    <s v="Yes"/>
    <s v="Shaded Pole"/>
    <b v="0"/>
    <n v="0"/>
    <s v="NA"/>
    <s v="NA"/>
    <b v="1"/>
    <n v="1600"/>
    <s v="T8"/>
    <b v="0"/>
    <n v="0"/>
    <s v="NA"/>
    <s v="NA"/>
    <n v="18"/>
    <n v="18"/>
    <n v="0"/>
    <n v="41"/>
    <n v="11"/>
    <n v="5"/>
    <n v="5"/>
    <b v="0"/>
    <b v="0"/>
    <b v="0"/>
    <b v="1"/>
    <b v="0"/>
    <b v="0"/>
    <n v="7000"/>
    <s v="E"/>
    <s v="E"/>
    <s v="G"/>
    <s v="G"/>
    <s v="G"/>
    <s v="G"/>
    <s v="G"/>
    <s v="NA"/>
    <s v="NA"/>
    <s v="NA"/>
    <b v="1"/>
    <s v="L"/>
    <n v="100"/>
    <n v="0"/>
    <n v="4"/>
    <n v="732"/>
    <n v="73"/>
    <n v="0"/>
    <x v="0"/>
    <n v="0"/>
    <s v="N"/>
    <n v="0"/>
    <n v="0"/>
    <n v="0"/>
    <b v="1"/>
    <b v="0"/>
    <s v="Natural Gas"/>
    <b v="0"/>
    <b v="0"/>
    <s v="None"/>
    <n v="0"/>
    <n v="0"/>
    <n v="0"/>
    <n v="0"/>
    <n v="0"/>
    <n v="781"/>
    <n v="1"/>
    <n v="0"/>
    <n v="0"/>
    <n v="0"/>
    <n v="13.06232"/>
    <n v="0.91073199999999999"/>
    <s v="model"/>
    <n v="6798937"/>
    <n v="474035.7"/>
    <s v="NA"/>
    <s v="NA"/>
    <s v="NA"/>
    <s v="NA"/>
    <s v="NA"/>
    <s v="NA"/>
    <s v="NA"/>
    <s v="NA"/>
    <s v="NA"/>
    <s v="NA"/>
    <s v="NA"/>
    <s v="NA"/>
    <s v="NA"/>
    <s v="NA"/>
    <s v="NA"/>
    <s v="NA"/>
    <s v="NA"/>
    <s v="NA"/>
    <s v="NA"/>
    <s v="NA"/>
    <s v="NA"/>
    <s v="NA"/>
    <s v="NA"/>
    <s v="NA"/>
    <n v="0.243869"/>
    <n v="9.7820000000000008E-3"/>
    <s v="model"/>
    <n v="126933.9"/>
    <n v="5091.6310000000003"/>
    <s v="NA"/>
    <s v="NA"/>
    <s v="NA"/>
    <s v="NA"/>
    <s v="NA"/>
    <s v="NA"/>
    <s v="NA"/>
    <s v="NA"/>
    <s v="NA"/>
    <s v="NA"/>
    <s v="NA"/>
    <s v="NA"/>
    <s v="NA"/>
    <s v="NA"/>
    <s v="NA"/>
    <s v="NA"/>
    <s v="NA"/>
    <s v="NA"/>
    <s v="NA"/>
    <s v="NA"/>
    <s v="NA"/>
    <s v="NA"/>
    <s v="NA"/>
    <s v="NA"/>
  </r>
  <r>
    <x v="703"/>
    <x v="2"/>
    <s v="core"/>
    <x v="8"/>
    <x v="0"/>
    <s v="100,001+"/>
    <s v="rural"/>
    <n v="9"/>
    <n v="11.7918"/>
    <n v="2228650"/>
    <n v="2228650"/>
    <n v="2228650"/>
    <n v="1989"/>
    <n v="1989"/>
    <s v="1981-2003"/>
    <s v="F"/>
    <m/>
    <s v="Dept. Store W/ Grocery"/>
    <m/>
    <s v="Grocery"/>
    <s v="Mercantile - Retail"/>
    <s v="High End"/>
    <b v="1"/>
    <s v="Sales"/>
    <n v="90"/>
    <s v="Storage - Low Bay"/>
    <n v="10"/>
    <s v="Other"/>
    <n v="0"/>
    <n v="0"/>
    <n v="0"/>
    <n v="0"/>
    <n v="189000"/>
    <n v="189000"/>
    <n v="0"/>
    <x v="3"/>
    <n v="100"/>
    <n v="0"/>
    <n v="90"/>
    <n v="100"/>
    <n v="100"/>
    <n v="0"/>
    <n v="0"/>
    <n v="1"/>
    <n v="0"/>
    <n v="700"/>
    <s v="S"/>
    <n v="0"/>
    <n v="5227"/>
    <n v="147"/>
    <s v="&lt; 6000 HDD"/>
    <n v="0"/>
    <n v="100"/>
    <n v="16"/>
    <s v="Yes"/>
    <n v="56"/>
    <n v="56"/>
    <n v="56"/>
    <n v="56"/>
    <n v="0.5"/>
    <n v="0.5"/>
    <n v="0"/>
    <s v="50-59 Hrs/Wk"/>
    <n v="0"/>
    <b v="1"/>
    <b v="1"/>
    <b v="0"/>
    <b v="0"/>
    <b v="0"/>
    <b v="0"/>
    <b v="0"/>
    <b v="0"/>
    <b v="0"/>
    <s v="NA"/>
    <s v="NA"/>
    <s v="NA"/>
    <s v="NA"/>
    <s v="Yes"/>
    <s v="NA"/>
    <n v="100"/>
    <s v="Yes"/>
    <s v="Yes"/>
    <s v="NA"/>
    <n v="100"/>
    <s v="Yes"/>
    <s v="Unknown"/>
    <s v="NA"/>
    <s v="NA"/>
    <s v="Yes"/>
    <s v="No"/>
    <s v="NA"/>
    <s v="NA"/>
    <s v="Yes"/>
    <s v="No"/>
    <s v="NA"/>
    <s v="NA"/>
    <s v="Yes"/>
    <s v="Unknown"/>
    <s v="NA"/>
    <s v="NA"/>
    <s v="Yes"/>
    <s v="No"/>
    <s v="NA"/>
    <s v="NA"/>
    <s v="Yes"/>
    <s v="No"/>
    <s v="NA"/>
    <s v="NA"/>
    <s v="Yes"/>
    <n v="1730"/>
    <n v="0"/>
    <n v="26"/>
    <n v="44980"/>
    <n v="10"/>
    <n v="0"/>
    <n v="100"/>
    <n v="0"/>
    <n v="0"/>
    <n v="0"/>
    <n v="0"/>
    <n v="0"/>
    <n v="0"/>
    <n v="0"/>
    <n v="100"/>
    <n v="0"/>
    <n v="0"/>
    <n v="0"/>
    <n v="4498"/>
    <n v="0"/>
    <n v="100"/>
    <n v="0"/>
    <s v="P"/>
    <n v="0"/>
    <s v="Unknown"/>
    <n v="100"/>
    <n v="0"/>
    <n v="0"/>
    <n v="0"/>
    <n v="100"/>
    <n v="0"/>
    <n v="0"/>
    <n v="0"/>
    <n v="0"/>
    <n v="189000"/>
    <n v="100"/>
    <n v="0"/>
    <n v="0"/>
    <n v="0"/>
    <b v="0"/>
    <n v="0"/>
    <n v="100"/>
    <n v="0"/>
    <n v="0"/>
    <n v="0"/>
    <n v="0.70115499999999997"/>
    <n v="0.70115499999999997"/>
    <s v="NA"/>
    <n v="2.5418E-2"/>
    <n v="5.4377000000000002E-2"/>
    <n v="132518.39999999999"/>
    <s v="NA"/>
    <n v="4804"/>
    <n v="10277.219999999999"/>
    <n v="13.54466"/>
    <n v="20.124220000000001"/>
    <s v="Y"/>
    <n v="70"/>
    <n v="0"/>
    <n v="0"/>
    <n v="0"/>
    <n v="99.426259999999999"/>
    <n v="90.676879999999997"/>
    <n v="99.411630000000002"/>
    <n v="0"/>
    <n v="0"/>
    <n v="0"/>
    <n v="0"/>
    <n v="0"/>
    <n v="0"/>
    <n v="0"/>
    <n v="0"/>
    <n v="0"/>
    <n v="0"/>
    <n v="0"/>
    <n v="0"/>
    <n v="0.57374099999999995"/>
    <n v="9.3231199999999994"/>
    <n v="0.58836599999999994"/>
    <n v="0"/>
    <n v="0"/>
    <n v="0"/>
    <n v="0"/>
    <n v="0"/>
    <n v="0"/>
    <n v="0"/>
    <n v="0"/>
    <n v="0"/>
    <n v="100"/>
    <n v="100"/>
    <n v="100"/>
    <s v="NA"/>
    <s v="NA"/>
    <s v="NA"/>
    <s v="NA"/>
    <s v="NA"/>
    <s v="NA"/>
    <s v="NA"/>
    <s v="NA"/>
    <s v="NA"/>
    <s v="NA"/>
    <s v="NA"/>
    <s v="NA"/>
    <s v="NA"/>
    <s v="NA"/>
    <s v="NA"/>
    <s v="NA"/>
    <s v="NA"/>
    <s v="NA"/>
    <s v="NA"/>
    <s v="NA"/>
    <s v="NA"/>
    <s v="NA"/>
    <s v="NA"/>
    <s v="NA"/>
    <s v="NA"/>
    <s v="NA"/>
    <s v="NA"/>
    <s v="NA"/>
    <s v="NA"/>
    <s v="NA"/>
    <n v="24.204170000000001"/>
    <n v="48.170729999999999"/>
    <n v="24.204170000000001"/>
    <n v="0"/>
    <n v="0"/>
    <n v="0"/>
    <n v="75.795829999999995"/>
    <n v="51.829270000000001"/>
    <n v="75.795829999999995"/>
    <n v="0"/>
    <n v="0"/>
    <n v="0"/>
    <s v="NA"/>
    <s v="NA"/>
    <s v="NA"/>
    <s v="NA"/>
    <s v="NA"/>
    <s v="NA"/>
    <s v="NA"/>
    <s v="NA"/>
    <s v="NA"/>
    <s v="NA"/>
    <s v="NA"/>
    <s v="NA"/>
    <n v="4.9338199999999999"/>
    <n v="2.8432789999999999"/>
    <n v="4.9330939999999996"/>
    <n v="94.492440000000002"/>
    <n v="87.833600000000004"/>
    <n v="94.478539999999995"/>
    <n v="0"/>
    <n v="0"/>
    <n v="0"/>
    <n v="0.57374099999999995"/>
    <n v="9.3231199999999994"/>
    <n v="0.58836599999999994"/>
    <n v="0"/>
    <n v="0"/>
    <n v="0"/>
    <n v="0"/>
    <n v="0"/>
    <n v="0"/>
    <n v="100"/>
    <n v="100"/>
    <n v="100"/>
    <n v="0"/>
    <n v="0"/>
    <n v="0"/>
    <n v="0"/>
    <n v="0"/>
    <n v="0"/>
    <n v="0"/>
    <n v="0"/>
    <n v="0"/>
    <b v="0"/>
    <n v="0"/>
    <b v="1"/>
    <n v="95.066180000000003"/>
    <b v="0"/>
    <n v="0"/>
    <b v="0"/>
    <n v="0"/>
    <b v="1"/>
    <n v="4.9338199999999999"/>
    <b v="0"/>
    <n v="0"/>
    <b v="0"/>
    <n v="0"/>
    <b v="0"/>
    <n v="0"/>
    <n v="60.66818"/>
    <n v="56.862749999999998"/>
    <n v="71.833830000000006"/>
    <n v="0"/>
    <n v="0"/>
    <n v="0"/>
    <n v="0"/>
    <n v="0"/>
    <n v="0"/>
    <n v="39.33182"/>
    <n v="43.137250000000002"/>
    <n v="28.166170000000001"/>
    <n v="0"/>
    <n v="0"/>
    <n v="0"/>
    <n v="0"/>
    <n v="0"/>
    <n v="0"/>
    <n v="0"/>
    <n v="0"/>
    <n v="0"/>
    <n v="39.33182"/>
    <n v="43.137250000000002"/>
    <n v="28.166170000000001"/>
    <n v="0"/>
    <n v="0"/>
    <n v="0"/>
    <n v="60.66818"/>
    <n v="56.862749999999998"/>
    <n v="71.833830000000006"/>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NA"/>
    <s v="Furnace"/>
    <s v="Natural Gas"/>
    <s v="None"/>
    <s v="NA"/>
    <s v="NA"/>
    <s v="NA"/>
    <s v="NA"/>
    <s v="NA"/>
    <s v="NA"/>
    <s v="NA"/>
    <s v="NA"/>
    <s v="NA"/>
    <s v="DX - Air"/>
    <s v="NA"/>
    <s v="DX - Air"/>
    <s v="NA"/>
    <s v="NA"/>
    <s v="NA"/>
    <s v="NA"/>
    <s v="NA"/>
    <s v="NA"/>
    <s v="NA"/>
    <s v="NA"/>
    <b v="1"/>
    <b v="0"/>
    <b v="0"/>
    <b v="0"/>
    <b v="0"/>
    <b v="0"/>
    <b v="0"/>
    <b v="1"/>
    <b v="0"/>
    <b v="1"/>
    <b v="1"/>
    <n v="398"/>
    <s v="NA"/>
    <s v="NA"/>
    <n v="100"/>
    <n v="0"/>
    <n v="0"/>
    <n v="0"/>
    <n v="0"/>
    <n v="0"/>
    <n v="100"/>
    <n v="0"/>
    <n v="50"/>
    <n v="50"/>
    <n v="0"/>
    <s v="Unknown"/>
    <s v="Yes"/>
    <s v="None"/>
    <s v="Air-cooled"/>
    <s v="Yes"/>
    <s v="Shaded Pole"/>
    <b v="1"/>
    <n v="1000"/>
    <n v="38.4"/>
    <s v="T8"/>
    <b v="1"/>
    <n v="2778"/>
    <s v="LED"/>
    <b v="1"/>
    <n v="912"/>
    <n v="100"/>
    <s v="LED"/>
    <n v="3"/>
    <n v="3"/>
    <n v="3"/>
    <n v="1"/>
    <n v="1"/>
    <n v="0"/>
    <n v="1"/>
    <b v="0"/>
    <b v="0"/>
    <b v="0"/>
    <b v="1"/>
    <b v="0"/>
    <b v="0"/>
    <n v="3272"/>
    <s v="N"/>
    <s v="E"/>
    <s v="N"/>
    <s v="N"/>
    <s v="N"/>
    <s v="N"/>
    <s v="G"/>
    <n v="1"/>
    <n v="1"/>
    <n v="1"/>
    <s v="NA"/>
    <s v="NA"/>
    <s v="NA"/>
    <s v="NA"/>
    <s v="NA"/>
    <n v="0"/>
    <n v="0"/>
    <n v="0"/>
    <x v="1"/>
    <s v="NA"/>
    <s v="NA"/>
    <n v="0"/>
    <n v="0"/>
    <n v="0"/>
    <s v="NA"/>
    <s v="NA"/>
    <s v="NA"/>
    <s v="NA"/>
    <s v="NA"/>
    <s v="NA"/>
    <n v="24"/>
    <n v="0"/>
    <n v="0"/>
    <n v="0"/>
    <n v="0"/>
    <n v="45"/>
    <n v="0"/>
    <n v="3"/>
    <n v="0"/>
    <n v="0"/>
    <n v="10.01017"/>
    <n v="11.78453"/>
    <s v="model"/>
    <n v="1891922"/>
    <n v="2227276"/>
    <s v="NA"/>
    <s v="NA"/>
    <s v="NA"/>
    <s v="NA"/>
    <s v="NA"/>
    <s v="NA"/>
    <s v="NA"/>
    <s v="NA"/>
    <s v="NA"/>
    <s v="NA"/>
    <s v="NA"/>
    <s v="NA"/>
    <s v="NA"/>
    <s v="NA"/>
    <s v="NA"/>
    <s v="NA"/>
    <s v="NA"/>
    <s v="NA"/>
    <s v="NA"/>
    <s v="NA"/>
    <s v="NA"/>
    <s v="NA"/>
    <s v="NA"/>
    <s v="NA"/>
    <n v="0.16784399999999999"/>
    <n v="0.41872100000000001"/>
    <s v="model"/>
    <n v="31722.45"/>
    <n v="79138.22"/>
    <s v="NA"/>
    <s v="NA"/>
    <s v="NA"/>
    <s v="NA"/>
    <s v="NA"/>
    <s v="NA"/>
    <s v="NA"/>
    <s v="NA"/>
    <s v="NA"/>
    <s v="NA"/>
    <s v="NA"/>
    <s v="NA"/>
    <s v="NA"/>
    <s v="NA"/>
    <s v="NA"/>
    <s v="NA"/>
    <s v="NA"/>
    <s v="NA"/>
    <s v="NA"/>
    <s v="NA"/>
    <s v="NA"/>
    <s v="NA"/>
    <s v="NA"/>
    <s v="NA"/>
  </r>
  <r>
    <x v="704"/>
    <x v="2"/>
    <s v="core"/>
    <x v="9"/>
    <x v="0"/>
    <s v="All Sizes"/>
    <s v="urban"/>
    <n v="37"/>
    <n v="722.11609999999996"/>
    <n v="6499045"/>
    <n v="5979121"/>
    <n v="5979121"/>
    <n v="1960"/>
    <n v="2003"/>
    <s v="1981-2003"/>
    <s v="F"/>
    <m/>
    <s v="Other Warehouse"/>
    <s v="Food Bank Warehouse"/>
    <s v="Warehouse"/>
    <s v="Warehouse and Storage"/>
    <s v="Warehouse"/>
    <b v="0"/>
    <s v="Storage - Low Bay"/>
    <n v="38"/>
    <s v="Assembly / Recreation"/>
    <n v="33"/>
    <s v="Office"/>
    <n v="29"/>
    <n v="0"/>
    <n v="0"/>
    <n v="0"/>
    <n v="9000"/>
    <n v="9000"/>
    <n v="0"/>
    <x v="0"/>
    <n v="92"/>
    <n v="0"/>
    <n v="100"/>
    <n v="92"/>
    <n v="80.808080000000004"/>
    <n v="0"/>
    <n v="8"/>
    <n v="2"/>
    <n v="0"/>
    <n v="20"/>
    <s v="S"/>
    <n v="0"/>
    <n v="5750"/>
    <n v="99"/>
    <s v="&lt; 6000 HDD"/>
    <n v="100"/>
    <n v="0"/>
    <n v="0"/>
    <s v="No"/>
    <n v="24.1"/>
    <n v="24.1"/>
    <n v="30.51"/>
    <n v="30.75"/>
    <n v="0.41"/>
    <n v="0.33"/>
    <n v="0"/>
    <s v="&lt; 40 Hrs/Wk"/>
    <n v="48.04"/>
    <b v="1"/>
    <b v="1"/>
    <b v="0"/>
    <b v="1"/>
    <b v="0"/>
    <b v="0"/>
    <b v="0"/>
    <b v="0"/>
    <b v="0"/>
    <s v="NA"/>
    <s v="NA"/>
    <s v="NA"/>
    <s v="NA"/>
    <s v="Yes"/>
    <n v="1"/>
    <n v="25"/>
    <s v="No"/>
    <s v="Yes"/>
    <n v="1"/>
    <n v="25"/>
    <s v="No"/>
    <s v="No"/>
    <s v="NA"/>
    <s v="NA"/>
    <s v="No"/>
    <s v="No"/>
    <s v="NA"/>
    <s v="NA"/>
    <s v="No"/>
    <s v="No"/>
    <s v="NA"/>
    <s v="NA"/>
    <s v="No"/>
    <s v="No"/>
    <s v="NA"/>
    <s v="NA"/>
    <s v="No"/>
    <s v="Yes"/>
    <n v="25"/>
    <n v="100"/>
    <s v="No"/>
    <s v="No"/>
    <s v="NA"/>
    <s v="NA"/>
    <s v="No"/>
    <n v="400"/>
    <n v="0"/>
    <n v="10"/>
    <n v="8000"/>
    <n v="7.55"/>
    <n v="0"/>
    <n v="0"/>
    <n v="0"/>
    <n v="100"/>
    <n v="0"/>
    <n v="0"/>
    <n v="0"/>
    <n v="0"/>
    <n v="0"/>
    <n v="100"/>
    <n v="0"/>
    <n v="0"/>
    <n v="0"/>
    <n v="604"/>
    <n v="0"/>
    <n v="100"/>
    <n v="0"/>
    <s v="P"/>
    <n v="100"/>
    <s v="5-10 years"/>
    <n v="100"/>
    <n v="0"/>
    <n v="0"/>
    <n v="0"/>
    <n v="0"/>
    <n v="0"/>
    <n v="0"/>
    <n v="78.145700000000005"/>
    <n v="21.854299999999999"/>
    <n v="6600"/>
    <n v="0"/>
    <n v="100"/>
    <n v="0"/>
    <n v="0"/>
    <b v="0"/>
    <n v="0"/>
    <n v="100"/>
    <n v="0"/>
    <n v="0"/>
    <n v="0"/>
    <n v="1.01135"/>
    <n v="1.01135"/>
    <s v="NA"/>
    <n v="7.7780000000000002E-3"/>
    <n v="0.311778"/>
    <n v="9102.1479999999992"/>
    <s v="NA"/>
    <n v="70"/>
    <n v="2806"/>
    <n v="9.6154670000000007"/>
    <n v="10.02619"/>
    <s v="Y"/>
    <n v="0"/>
    <n v="0"/>
    <n v="0"/>
    <n v="0"/>
    <n v="78.452889999999996"/>
    <n v="67.150329999999997"/>
    <n v="83.252420000000001"/>
    <n v="8.5543499999999995"/>
    <n v="8.7955210000000008"/>
    <n v="9.0776819999999994"/>
    <n v="12.992760000000001"/>
    <n v="24.05415"/>
    <n v="7.6698930000000001"/>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37.093069999999997"/>
    <n v="52.273299999999999"/>
    <n v="37.093069999999997"/>
    <n v="0"/>
    <n v="0"/>
    <n v="0"/>
    <n v="62.906930000000003"/>
    <n v="47.726700000000001"/>
    <n v="62.906930000000003"/>
    <n v="0"/>
    <n v="0"/>
    <n v="0"/>
    <n v="100"/>
    <n v="100"/>
    <n v="100"/>
    <n v="0"/>
    <n v="0"/>
    <n v="0"/>
    <n v="0"/>
    <n v="0"/>
    <n v="0"/>
    <n v="0"/>
    <n v="0"/>
    <n v="0"/>
    <n v="87.007239999999996"/>
    <n v="75.945849999999993"/>
    <n v="92.330110000000005"/>
    <n v="0.91808000000000001"/>
    <n v="3.9979640000000001"/>
    <n v="0.54196200000000005"/>
    <n v="0"/>
    <n v="0"/>
    <n v="0"/>
    <n v="12.074680000000001"/>
    <n v="20.056180000000001"/>
    <n v="7.1279320000000004"/>
    <s v="NA"/>
    <s v="NA"/>
    <s v="NA"/>
    <s v="NA"/>
    <s v="NA"/>
    <s v="NA"/>
    <s v="NA"/>
    <s v="NA"/>
    <s v="NA"/>
    <s v="NA"/>
    <s v="NA"/>
    <s v="NA"/>
    <s v="NA"/>
    <s v="NA"/>
    <s v="NA"/>
    <b v="0"/>
    <n v="0"/>
    <b v="0"/>
    <n v="0"/>
    <b v="0"/>
    <n v="0"/>
    <b v="0"/>
    <n v="0"/>
    <b v="1"/>
    <n v="99.837990000000005"/>
    <b v="0"/>
    <n v="0"/>
    <b v="1"/>
    <n v="0.16201399999999999"/>
    <b v="0"/>
    <n v="0"/>
    <n v="0"/>
    <n v="0"/>
    <n v="0"/>
    <n v="38.488950000000003"/>
    <n v="5"/>
    <n v="39.150620000000004"/>
    <n v="0"/>
    <n v="0"/>
    <n v="0"/>
    <n v="61.511049999999997"/>
    <n v="95"/>
    <n v="60.849379999999996"/>
    <n v="0"/>
    <n v="0"/>
    <n v="0"/>
    <n v="0"/>
    <n v="0"/>
    <n v="0"/>
    <n v="0"/>
    <n v="0"/>
    <n v="0"/>
    <n v="4.2765500000000003"/>
    <n v="40"/>
    <n v="2.6309459999999998"/>
    <n v="0"/>
    <n v="0"/>
    <n v="0"/>
    <n v="95.72345"/>
    <n v="60"/>
    <n v="97.369050000000001"/>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40"/>
    <s v="Furnace"/>
    <s v="Natural Gas"/>
    <s v="None"/>
    <s v="0-4 Years"/>
    <s v="Furnace"/>
    <s v="Propane"/>
    <s v="None"/>
    <s v="10-19 Years"/>
    <s v="NA"/>
    <s v="NA"/>
    <s v="NA"/>
    <s v="NA"/>
    <s v="NA"/>
    <s v="NA"/>
    <s v="NA"/>
    <s v="NA"/>
    <s v="DX - Air"/>
    <s v="0-4 Years"/>
    <s v="DX - Air"/>
    <s v="10-19 Years"/>
    <s v="NA"/>
    <s v="NA"/>
    <s v="NA"/>
    <s v="NA"/>
    <s v="NA"/>
    <s v="NA"/>
    <s v="NA"/>
    <b v="0"/>
    <b v="0"/>
    <b v="0"/>
    <b v="0"/>
    <b v="1"/>
    <b v="0"/>
    <b v="0"/>
    <b v="1"/>
    <b v="0"/>
    <b v="0"/>
    <b v="0"/>
    <n v="47.648000000000003"/>
    <n v="7.8744120000000004"/>
    <n v="25"/>
    <n v="100"/>
    <n v="0"/>
    <n v="0"/>
    <n v="0"/>
    <n v="0"/>
    <n v="28.643380000000001"/>
    <n v="0"/>
    <n v="71.356620000000007"/>
    <s v="NA"/>
    <s v="NA"/>
    <s v="NA"/>
    <s v="NA"/>
    <s v="NA"/>
    <s v="NA"/>
    <s v="NA"/>
    <s v="NA"/>
    <s v="NA"/>
    <b v="0"/>
    <n v="0"/>
    <s v="NA"/>
    <s v="NA"/>
    <b v="1"/>
    <n v="294"/>
    <s v="CFL"/>
    <b v="0"/>
    <n v="0"/>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
    <n v="5"/>
    <n v="0"/>
    <n v="5"/>
    <n v="0"/>
    <n v="0"/>
    <n v="0"/>
    <n v="0"/>
    <n v="0"/>
    <n v="5.1809900000000004"/>
    <n v="44.47842"/>
    <s v="model"/>
    <n v="46628.91"/>
    <n v="400305.8"/>
    <s v="NA"/>
    <s v="NA"/>
    <s v="NA"/>
    <s v="NA"/>
    <s v="NA"/>
    <s v="NA"/>
    <s v="NA"/>
    <s v="NA"/>
    <s v="NA"/>
    <s v="NA"/>
    <s v="NA"/>
    <s v="NA"/>
    <s v="NA"/>
    <s v="NA"/>
    <s v="NA"/>
    <s v="NA"/>
    <s v="NA"/>
    <s v="NA"/>
    <s v="NA"/>
    <s v="NA"/>
    <s v="NA"/>
    <s v="NA"/>
    <s v="NA"/>
    <s v="NA"/>
    <n v="8.0498E-2"/>
    <n v="1.6318680000000001"/>
    <s v="model"/>
    <n v="724.4837"/>
    <n v="14686.82"/>
    <s v="NA"/>
    <s v="NA"/>
    <s v="NA"/>
    <s v="NA"/>
    <s v="NA"/>
    <s v="NA"/>
    <s v="NA"/>
    <s v="NA"/>
    <s v="NA"/>
    <s v="NA"/>
    <s v="NA"/>
    <s v="NA"/>
    <s v="NA"/>
    <s v="NA"/>
    <s v="NA"/>
    <s v="NA"/>
    <s v="NA"/>
    <s v="NA"/>
    <s v="NA"/>
    <s v="NA"/>
    <s v="NA"/>
    <s v="NA"/>
    <s v="NA"/>
    <s v="NA"/>
  </r>
  <r>
    <x v="705"/>
    <x v="2"/>
    <s v="core"/>
    <x v="8"/>
    <x v="1"/>
    <s v="100,001+"/>
    <s v="urban"/>
    <n v="6"/>
    <n v="29.68553"/>
    <n v="4775571"/>
    <n v="4775571"/>
    <n v="4775571"/>
    <n v="2012"/>
    <n v="2012"/>
    <s v="2004-2013"/>
    <s v="F"/>
    <m/>
    <s v="Dept. Store W/ Grocery"/>
    <m/>
    <s v="Grocery"/>
    <s v="Mercantile - Retail"/>
    <s v="High End"/>
    <b v="0"/>
    <s v="Sales"/>
    <n v="85"/>
    <s v="Warehouse - High Bay"/>
    <n v="11"/>
    <s v="Kitchen"/>
    <n v="2"/>
    <n v="1"/>
    <n v="0"/>
    <n v="0"/>
    <n v="160872"/>
    <n v="160872"/>
    <n v="0"/>
    <x v="3"/>
    <n v="100"/>
    <n v="0"/>
    <n v="0"/>
    <n v="100"/>
    <n v="0"/>
    <n v="0"/>
    <n v="0"/>
    <n v="1"/>
    <n v="0"/>
    <n v="800"/>
    <s v="S"/>
    <n v="0"/>
    <n v="6540"/>
    <n v="426"/>
    <s v="6000-8000 HDD"/>
    <n v="100"/>
    <n v="0"/>
    <n v="0"/>
    <s v="Yes"/>
    <n v="112"/>
    <n v="168"/>
    <n v="168"/>
    <n v="16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1702"/>
    <n v="0"/>
    <n v="20"/>
    <n v="34040"/>
    <n v="2"/>
    <n v="0"/>
    <n v="0"/>
    <n v="100"/>
    <n v="0"/>
    <n v="0"/>
    <n v="0"/>
    <n v="0"/>
    <n v="0"/>
    <n v="0"/>
    <n v="0"/>
    <n v="100"/>
    <n v="0"/>
    <n v="0"/>
    <n v="680.8"/>
    <n v="0"/>
    <n v="100"/>
    <n v="0"/>
    <s v="P"/>
    <n v="10"/>
    <s v="Age of Building"/>
    <n v="0"/>
    <n v="0"/>
    <n v="0"/>
    <n v="100"/>
    <n v="0"/>
    <n v="100"/>
    <n v="0"/>
    <n v="0"/>
    <n v="0"/>
    <n v="160872"/>
    <n v="100"/>
    <n v="0"/>
    <n v="0"/>
    <n v="0"/>
    <b v="1"/>
    <n v="6000"/>
    <n v="100"/>
    <n v="0"/>
    <n v="0"/>
    <n v="0"/>
    <n v="0.883081"/>
    <n v="0.883081"/>
    <s v="NA"/>
    <n v="2.2253999999999999E-2"/>
    <n v="0.165908"/>
    <n v="142062.9"/>
    <s v="NA"/>
    <n v="3580"/>
    <n v="26690"/>
    <n v="16.77524"/>
    <n v="19.670470000000002"/>
    <s v="Y"/>
    <n v="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1"/>
    <n v="50.355089999999997"/>
    <b v="1"/>
    <n v="48.34149"/>
    <b v="0"/>
    <n v="0"/>
    <b v="1"/>
    <n v="1.3034220000000001"/>
    <b v="0"/>
    <n v="0"/>
    <b v="0"/>
    <n v="0"/>
    <b v="0"/>
    <n v="0"/>
    <n v="0"/>
    <n v="0"/>
    <n v="0"/>
    <n v="96.627949999999998"/>
    <n v="82.857140000000001"/>
    <n v="99.111559999999997"/>
    <n v="0"/>
    <n v="0"/>
    <n v="0"/>
    <n v="3.3720500000000002"/>
    <n v="17.142859999999999"/>
    <n v="0.88844100000000004"/>
    <n v="0"/>
    <n v="0"/>
    <n v="0"/>
    <n v="0"/>
    <n v="0"/>
    <n v="0"/>
    <n v="0"/>
    <n v="0"/>
    <n v="0"/>
    <n v="0"/>
    <n v="0"/>
    <n v="0"/>
    <n v="0"/>
    <n v="0"/>
    <n v="0"/>
    <n v="96.627949999999998"/>
    <n v="82.857140000000001"/>
    <n v="99.111559999999997"/>
    <n v="0"/>
    <n v="0"/>
    <n v="0"/>
    <n v="3.3720500000000002"/>
    <n v="17.142859999999999"/>
    <n v="0.88844100000000004"/>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Furnace"/>
    <s v="Natural Gas"/>
    <s v="None"/>
    <s v="0-4 Years"/>
    <s v="NA"/>
    <s v="NA"/>
    <s v="NA"/>
    <s v="NA"/>
    <s v="NA"/>
    <s v="NA"/>
    <s v="NA"/>
    <s v="NA"/>
    <s v="DX - Air"/>
    <s v="0-4 Years"/>
    <s v="None"/>
    <s v="NA"/>
    <s v="NA"/>
    <s v="NA"/>
    <s v="NA"/>
    <s v="NA"/>
    <s v="NA"/>
    <s v="NA"/>
    <s v="NA"/>
    <b v="1"/>
    <b v="0"/>
    <b v="0"/>
    <b v="0"/>
    <b v="0"/>
    <b v="0"/>
    <b v="0"/>
    <b v="1"/>
    <b v="0"/>
    <b v="0"/>
    <b v="0"/>
    <n v="717.30280000000005"/>
    <n v="2"/>
    <n v="2"/>
    <n v="0"/>
    <n v="100"/>
    <n v="0"/>
    <n v="0"/>
    <n v="0"/>
    <n v="100"/>
    <n v="0"/>
    <n v="0"/>
    <s v="NA"/>
    <s v="NA"/>
    <s v="NA"/>
    <s v="Unknown"/>
    <s v="NA"/>
    <s v="NA"/>
    <s v="NA"/>
    <s v="NA"/>
    <s v="NA"/>
    <b v="1"/>
    <n v="475"/>
    <n v="60"/>
    <s v="LED"/>
    <b v="1"/>
    <n v="1874"/>
    <s v="T8"/>
    <b v="1"/>
    <n v="1440"/>
    <n v="100"/>
    <s v="LED"/>
    <n v="10"/>
    <n v="6"/>
    <n v="2"/>
    <n v="2"/>
    <n v="2"/>
    <n v="0"/>
    <n v="0"/>
    <b v="0"/>
    <b v="0"/>
    <b v="0"/>
    <b v="1"/>
    <b v="0"/>
    <b v="0"/>
    <n v="3470"/>
    <s v="N"/>
    <s v="E"/>
    <s v="E"/>
    <s v="N"/>
    <s v="G"/>
    <s v="G"/>
    <s v="N"/>
    <n v="1"/>
    <n v="1"/>
    <n v="1"/>
    <s v="NA"/>
    <s v="NA"/>
    <s v="NA"/>
    <s v="NA"/>
    <s v="NA"/>
    <n v="0"/>
    <n v="0"/>
    <n v="0"/>
    <x v="1"/>
    <s v="NA"/>
    <s v="NA"/>
    <n v="0"/>
    <n v="0"/>
    <n v="0"/>
    <s v="NA"/>
    <s v="NA"/>
    <s v="NA"/>
    <s v="NA"/>
    <s v="NA"/>
    <s v="NA"/>
    <n v="26"/>
    <n v="50"/>
    <n v="0"/>
    <n v="0"/>
    <n v="10"/>
    <n v="45"/>
    <n v="0"/>
    <n v="0"/>
    <n v="0"/>
    <n v="1"/>
    <n v="14.26139"/>
    <n v="5.6875730000000004"/>
    <s v="model"/>
    <n v="2294259"/>
    <n v="914971.3"/>
    <s v="NA"/>
    <s v="NA"/>
    <s v="NA"/>
    <s v="NA"/>
    <s v="NA"/>
    <s v="NA"/>
    <s v="NA"/>
    <s v="NA"/>
    <s v="NA"/>
    <s v="NA"/>
    <s v="NA"/>
    <s v="NA"/>
    <s v="NA"/>
    <s v="NA"/>
    <s v="NA"/>
    <s v="NA"/>
    <s v="NA"/>
    <s v="NA"/>
    <s v="NA"/>
    <s v="NA"/>
    <s v="NA"/>
    <s v="NA"/>
    <s v="NA"/>
    <s v="NA"/>
    <n v="0.18201800000000001"/>
    <n v="0.20918"/>
    <s v="model"/>
    <n v="29281.55"/>
    <n v="33651.129999999997"/>
    <s v="NA"/>
    <s v="NA"/>
    <s v="NA"/>
    <s v="NA"/>
    <s v="NA"/>
    <s v="NA"/>
    <s v="NA"/>
    <s v="NA"/>
    <s v="NA"/>
    <s v="NA"/>
    <s v="NA"/>
    <s v="NA"/>
    <s v="NA"/>
    <s v="NA"/>
    <s v="NA"/>
    <s v="NA"/>
    <s v="NA"/>
    <s v="NA"/>
    <s v="NA"/>
    <s v="NA"/>
    <s v="NA"/>
    <s v="NA"/>
    <s v="NA"/>
    <s v="NA"/>
  </r>
  <r>
    <x v="706"/>
    <x v="2"/>
    <s v="core"/>
    <x v="9"/>
    <x v="1"/>
    <s v="All Sizes"/>
    <s v="rural"/>
    <n v="38"/>
    <n v="194.7627"/>
    <n v="8374798"/>
    <n v="8374798"/>
    <n v="83747.98"/>
    <n v="2006"/>
    <n v="2006"/>
    <s v="2004-2013"/>
    <s v="F"/>
    <m/>
    <s v="Ministorage"/>
    <m/>
    <s v="Warehouse"/>
    <s v="Warehouse and Storage"/>
    <s v="Warehouse"/>
    <b v="0"/>
    <s v="Storage - Low Bay"/>
    <n v="99"/>
    <s v="Office"/>
    <n v="1"/>
    <s v="NA"/>
    <n v="0"/>
    <n v="0"/>
    <n v="0"/>
    <n v="0"/>
    <n v="43000"/>
    <n v="43000"/>
    <n v="0"/>
    <x v="1"/>
    <n v="100"/>
    <n v="66"/>
    <n v="0"/>
    <n v="1"/>
    <n v="0"/>
    <n v="0"/>
    <n v="0"/>
    <n v="2"/>
    <n v="0"/>
    <n v="0"/>
    <s v="M"/>
    <n v="6"/>
    <n v="5197"/>
    <n v="47"/>
    <s v="&lt; 6000 HDD"/>
    <n v="100"/>
    <n v="0"/>
    <n v="0"/>
    <s v="No"/>
    <n v="112"/>
    <n v="112"/>
    <n v="168"/>
    <n v="2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100"/>
    <n v="550"/>
    <n v="12"/>
    <n v="31800"/>
    <n v="1"/>
    <n v="0"/>
    <n v="0"/>
    <n v="0"/>
    <n v="0"/>
    <n v="100"/>
    <n v="0"/>
    <n v="0"/>
    <n v="0"/>
    <n v="100"/>
    <n v="0"/>
    <n v="0"/>
    <n v="0"/>
    <n v="0"/>
    <n v="318"/>
    <n v="0"/>
    <n v="100"/>
    <n v="0"/>
    <s v="P"/>
    <n v="0"/>
    <s v="Age of Building"/>
    <n v="100"/>
    <n v="0"/>
    <n v="0"/>
    <n v="0"/>
    <n v="0"/>
    <n v="0"/>
    <n v="0"/>
    <n v="100"/>
    <n v="0"/>
    <n v="25700.2"/>
    <n v="0"/>
    <n v="100"/>
    <n v="0"/>
    <n v="0"/>
    <b v="0"/>
    <n v="0"/>
    <n v="100"/>
    <n v="0"/>
    <n v="0"/>
    <n v="0"/>
    <n v="0.21246599999999999"/>
    <n v="0.21246599999999999"/>
    <s v="NA"/>
    <n v="0"/>
    <n v="2.2771E-2"/>
    <n v="9136.0499999999993"/>
    <s v="NA"/>
    <n v="0"/>
    <n v="979.13940000000002"/>
    <n v="10.05836"/>
    <n v="11"/>
    <s v="Y"/>
    <n v="40"/>
    <n v="0"/>
    <n v="0"/>
    <n v="0"/>
    <n v="87.135440000000003"/>
    <n v="70.870599999999996"/>
    <n v="96.629400000000004"/>
    <n v="0"/>
    <n v="0"/>
    <n v="0"/>
    <n v="0"/>
    <n v="0"/>
    <n v="0"/>
    <n v="0"/>
    <n v="0"/>
    <n v="0"/>
    <n v="0"/>
    <n v="0"/>
    <n v="0"/>
    <n v="0"/>
    <n v="0"/>
    <n v="0"/>
    <n v="12.864560000000001"/>
    <n v="29.1294"/>
    <n v="3.3705959999999999"/>
    <n v="0"/>
    <n v="0"/>
    <n v="0"/>
    <n v="0"/>
    <n v="0"/>
    <n v="0"/>
    <n v="100"/>
    <n v="100"/>
    <n v="100"/>
    <s v="NA"/>
    <s v="NA"/>
    <s v="NA"/>
    <s v="NA"/>
    <s v="NA"/>
    <s v="NA"/>
    <n v="0"/>
    <n v="0"/>
    <n v="0"/>
    <n v="100"/>
    <n v="100"/>
    <n v="100"/>
    <n v="0"/>
    <n v="0"/>
    <n v="0"/>
    <n v="0"/>
    <n v="0"/>
    <n v="0"/>
    <n v="0"/>
    <n v="0"/>
    <n v="0"/>
    <n v="0"/>
    <n v="0"/>
    <n v="0"/>
    <s v="NA"/>
    <s v="NA"/>
    <s v="NA"/>
    <s v="NA"/>
    <s v="NA"/>
    <s v="NA"/>
    <n v="0"/>
    <n v="0"/>
    <n v="0"/>
    <n v="0"/>
    <n v="0"/>
    <n v="0"/>
    <n v="6.6978720000000003"/>
    <n v="8.1030540000000002"/>
    <n v="6.6978720000000003"/>
    <n v="93.302130000000005"/>
    <n v="91.896950000000004"/>
    <n v="93.302130000000005"/>
    <s v="NA"/>
    <s v="NA"/>
    <s v="NA"/>
    <s v="NA"/>
    <s v="NA"/>
    <s v="NA"/>
    <s v="NA"/>
    <s v="NA"/>
    <s v="NA"/>
    <s v="NA"/>
    <s v="NA"/>
    <s v="NA"/>
    <n v="0"/>
    <n v="0"/>
    <n v="0"/>
    <n v="87.135440000000003"/>
    <n v="70.870599999999996"/>
    <n v="96.629400000000004"/>
    <n v="0"/>
    <n v="0"/>
    <n v="0"/>
    <n v="0"/>
    <n v="0"/>
    <n v="0"/>
    <n v="12.864560000000001"/>
    <n v="29.1294"/>
    <n v="3.3705959999999999"/>
    <s v="NA"/>
    <s v="NA"/>
    <s v="NA"/>
    <s v="NA"/>
    <s v="NA"/>
    <s v="NA"/>
    <s v="NA"/>
    <s v="NA"/>
    <s v="NA"/>
    <s v="NA"/>
    <s v="NA"/>
    <s v="NA"/>
    <s v="NA"/>
    <s v="NA"/>
    <s v="NA"/>
    <b v="1"/>
    <n v="12.864560000000001"/>
    <b v="0"/>
    <n v="0"/>
    <b v="0"/>
    <n v="0"/>
    <b v="1"/>
    <n v="81.299220000000005"/>
    <b v="1"/>
    <n v="5.83622"/>
    <b v="0"/>
    <n v="0"/>
    <b v="0"/>
    <n v="0"/>
    <b v="0"/>
    <n v="0"/>
    <n v="100"/>
    <n v="100"/>
    <n v="100"/>
    <n v="0"/>
    <n v="0"/>
    <n v="0"/>
    <n v="0"/>
    <n v="0"/>
    <n v="0"/>
    <n v="0"/>
    <n v="0"/>
    <n v="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
    <n v="99"/>
    <s v="Furnace"/>
    <s v="Natural Gas"/>
    <s v="None"/>
    <s v="5-9 Years"/>
    <s v="Furnace"/>
    <s v="Natural Gas"/>
    <s v="None"/>
    <s v="5-9 Years"/>
    <s v="NA"/>
    <s v="NA"/>
    <s v="NA"/>
    <s v="NA"/>
    <s v="NA"/>
    <s v="NA"/>
    <s v="NA"/>
    <s v="NA"/>
    <s v="DX - Air"/>
    <s v="5-9 Years"/>
    <s v="None"/>
    <s v="NA"/>
    <s v="NA"/>
    <s v="NA"/>
    <s v="NA"/>
    <s v="NA"/>
    <s v="NA"/>
    <s v="NA"/>
    <s v="NA"/>
    <b v="0"/>
    <b v="0"/>
    <b v="0"/>
    <b v="0"/>
    <b v="1"/>
    <b v="0"/>
    <b v="0"/>
    <b v="0"/>
    <b v="0"/>
    <b v="0"/>
    <b v="0"/>
    <n v="3.4119999999999999"/>
    <s v="NA"/>
    <s v="NA"/>
    <n v="0"/>
    <n v="10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1"/>
    <n v="0"/>
    <n v="0"/>
    <n v="0"/>
    <n v="0"/>
    <n v="6.6160399999999999"/>
    <s v="NA"/>
    <s v="model"/>
    <n v="284489.7"/>
    <s v="NA"/>
    <s v="NA"/>
    <s v="NA"/>
    <s v="NA"/>
    <s v="NA"/>
    <s v="NA"/>
    <s v="NA"/>
    <s v="NA"/>
    <s v="NA"/>
    <s v="NA"/>
    <s v="NA"/>
    <s v="NA"/>
    <s v="NA"/>
    <s v="NA"/>
    <s v="NA"/>
    <s v="NA"/>
    <s v="NA"/>
    <s v="NA"/>
    <s v="NA"/>
    <s v="NA"/>
    <s v="NA"/>
    <s v="NA"/>
    <s v="NA"/>
    <s v="NA"/>
    <s v="NA"/>
    <n v="0.137795"/>
    <s v="NA"/>
    <s v="model"/>
    <n v="5925.2020000000002"/>
    <s v="NA"/>
    <s v="NA"/>
    <s v="NA"/>
    <s v="NA"/>
    <s v="NA"/>
    <s v="NA"/>
    <s v="NA"/>
    <s v="NA"/>
    <s v="NA"/>
    <s v="NA"/>
    <s v="NA"/>
    <s v="NA"/>
    <s v="NA"/>
    <s v="NA"/>
    <s v="NA"/>
    <s v="NA"/>
    <s v="NA"/>
    <s v="NA"/>
    <s v="NA"/>
    <s v="NA"/>
    <s v="NA"/>
    <s v="NA"/>
    <s v="NA"/>
    <s v="NA"/>
    <s v="NA"/>
  </r>
  <r>
    <x v="707"/>
    <x v="2"/>
    <s v="core"/>
    <x v="0"/>
    <x v="0"/>
    <s v="100,001+"/>
    <s v="urban"/>
    <n v="52"/>
    <n v="4.3308999999999997"/>
    <n v="952798.1"/>
    <n v="952798.1"/>
    <n v="952798.1"/>
    <n v="1984"/>
    <n v="1984"/>
    <s v="1981-2003"/>
    <s v="F"/>
    <m/>
    <s v="Hotel"/>
    <m/>
    <s v="Hotel-Motel"/>
    <s v="Lodging"/>
    <s v="Lodging"/>
    <b v="0"/>
    <s v="Guest Room"/>
    <n v="44"/>
    <s v="Office"/>
    <n v="4"/>
    <s v="Kitchen"/>
    <n v="3"/>
    <n v="49"/>
    <n v="0"/>
    <n v="0"/>
    <n v="220000"/>
    <n v="220000"/>
    <n v="0"/>
    <x v="3"/>
    <n v="100"/>
    <n v="0"/>
    <n v="56"/>
    <n v="100"/>
    <n v="56"/>
    <n v="0"/>
    <n v="0"/>
    <n v="25"/>
    <n v="0"/>
    <n v="150"/>
    <s v="S"/>
    <n v="0"/>
    <n v="4650"/>
    <n v="167"/>
    <s v="&lt; 6000 HDD"/>
    <n v="95"/>
    <n v="5"/>
    <n v="3"/>
    <s v="Yes"/>
    <n v="168"/>
    <n v="94.08"/>
    <n v="168"/>
    <n v="94.08"/>
    <n v="1"/>
    <n v="1"/>
    <n v="1"/>
    <s v="120-168 Hrs/Wk"/>
    <n v="52"/>
    <b v="1"/>
    <b v="1"/>
    <b v="1"/>
    <b v="0"/>
    <b v="0"/>
    <b v="0"/>
    <b v="0"/>
    <b v="0"/>
    <b v="0"/>
    <b v="1"/>
    <b v="0"/>
    <b v="0"/>
    <s v="NA"/>
    <s v="Yes"/>
    <n v="6"/>
    <n v="100"/>
    <s v="No"/>
    <s v="Yes"/>
    <n v="6"/>
    <n v="100"/>
    <s v="Yes"/>
    <s v="Yes"/>
    <n v="6"/>
    <n v="10"/>
    <s v="Yes"/>
    <s v="Yes"/>
    <n v="1"/>
    <n v="10"/>
    <s v="Yes"/>
    <s v="Yes"/>
    <n v="6"/>
    <n v="100"/>
    <s v="No"/>
    <s v="No"/>
    <s v="NA"/>
    <s v="NA"/>
    <s v="No"/>
    <s v="Yes"/>
    <n v="6"/>
    <n v="5"/>
    <s v="Yes"/>
    <s v="No"/>
    <s v="NA"/>
    <s v="NA"/>
    <s v="Yes"/>
    <n v="660"/>
    <n v="340"/>
    <n v="8"/>
    <n v="70560"/>
    <n v="70"/>
    <n v="0"/>
    <n v="100"/>
    <n v="0"/>
    <n v="0"/>
    <n v="0"/>
    <n v="0"/>
    <n v="0"/>
    <n v="0"/>
    <n v="100"/>
    <n v="0"/>
    <n v="0"/>
    <n v="0"/>
    <n v="0"/>
    <n v="49392"/>
    <n v="0"/>
    <n v="100"/>
    <n v="0"/>
    <s v="P"/>
    <s v="NA"/>
    <s v="Age of Building"/>
    <n v="71.428569999999993"/>
    <n v="0"/>
    <n v="0"/>
    <n v="28.571429999999999"/>
    <n v="100"/>
    <n v="0"/>
    <n v="0"/>
    <n v="0"/>
    <n v="0"/>
    <n v="8300"/>
    <n v="100"/>
    <n v="0"/>
    <n v="0"/>
    <n v="0"/>
    <b v="1"/>
    <n v="4000"/>
    <n v="53"/>
    <n v="47"/>
    <n v="0"/>
    <n v="0"/>
    <n v="1.875035"/>
    <n v="1.875035"/>
    <s v="NA"/>
    <n v="3.0820000000000001E-3"/>
    <n v="3.0072999999999999E-2"/>
    <n v="412507.8"/>
    <s v="NA"/>
    <n v="678"/>
    <n v="6616"/>
    <n v="6.2355770000000001"/>
    <n v="8.2834479999999999"/>
    <s v="Y"/>
    <n v="1"/>
    <n v="2.5732179999999998"/>
    <n v="4.5736230000000004"/>
    <n v="8.6065389999999997"/>
    <n v="4.5281719999999996"/>
    <n v="4.1056520000000001"/>
    <n v="15.145189999999999"/>
    <n v="0"/>
    <n v="0"/>
    <n v="0"/>
    <n v="2.651195"/>
    <n v="4.5736230000000004"/>
    <n v="4.932798"/>
    <n v="0"/>
    <n v="0"/>
    <n v="0"/>
    <n v="0"/>
    <n v="0"/>
    <n v="0"/>
    <n v="0"/>
    <n v="0"/>
    <n v="0"/>
    <n v="90.247420000000005"/>
    <n v="86.747100000000003"/>
    <n v="71.315470000000005"/>
    <n v="0"/>
    <n v="0"/>
    <n v="0"/>
    <n v="0"/>
    <n v="0"/>
    <n v="0"/>
    <n v="100"/>
    <n v="100"/>
    <n v="100"/>
    <n v="100"/>
    <n v="100"/>
    <n v="100"/>
    <n v="0"/>
    <n v="0"/>
    <n v="0"/>
    <n v="11.23786"/>
    <n v="11.287520000000001"/>
    <n v="11.23786"/>
    <n v="67.747669999999999"/>
    <n v="30.444179999999999"/>
    <n v="67.747669999999999"/>
    <n v="1.9406570000000001"/>
    <n v="0.19736699999999999"/>
    <n v="1.9406570000000001"/>
    <n v="19.073820000000001"/>
    <n v="58.070929999999997"/>
    <n v="19.073820000000001"/>
    <n v="0"/>
    <n v="0"/>
    <n v="0"/>
    <n v="0"/>
    <n v="0"/>
    <n v="0"/>
    <s v="NA"/>
    <s v="NA"/>
    <s v="NA"/>
    <s v="NA"/>
    <s v="NA"/>
    <s v="NA"/>
    <n v="0"/>
    <n v="0"/>
    <n v="0"/>
    <n v="69.55538"/>
    <n v="72.639679999999998"/>
    <n v="69.55538"/>
    <n v="4.9958679999999998"/>
    <n v="3.4750930000000002"/>
    <n v="4.9958679999999998"/>
    <n v="25.44875"/>
    <n v="23.88522"/>
    <n v="25.44875"/>
    <s v="NA"/>
    <s v="NA"/>
    <s v="NA"/>
    <s v="NA"/>
    <s v="NA"/>
    <s v="NA"/>
    <s v="NA"/>
    <s v="NA"/>
    <s v="NA"/>
    <s v="NA"/>
    <s v="NA"/>
    <s v="NA"/>
    <n v="0"/>
    <n v="0"/>
    <n v="0"/>
    <n v="7.1013900000000003"/>
    <n v="8.6792739999999995"/>
    <n v="23.751729999999998"/>
    <n v="16.532160000000001"/>
    <n v="28.538699999999999"/>
    <n v="13.064069999999999"/>
    <n v="10.475669999999999"/>
    <n v="30.720590000000001"/>
    <n v="8.2781020000000005"/>
    <n v="65.890780000000007"/>
    <n v="32.061439999999997"/>
    <n v="54.906100000000002"/>
    <s v="NA"/>
    <s v="NA"/>
    <s v="NA"/>
    <s v="NA"/>
    <s v="NA"/>
    <s v="NA"/>
    <s v="NA"/>
    <s v="NA"/>
    <s v="NA"/>
    <s v="NA"/>
    <s v="NA"/>
    <s v="NA"/>
    <s v="NA"/>
    <s v="NA"/>
    <s v="NA"/>
    <b v="0"/>
    <n v="0"/>
    <b v="0"/>
    <n v="0"/>
    <b v="0"/>
    <n v="0"/>
    <b v="0"/>
    <n v="0"/>
    <b v="1"/>
    <n v="77.150739999999999"/>
    <b v="1"/>
    <n v="4.8755639999999998"/>
    <b v="1"/>
    <n v="17.973700000000001"/>
    <b v="0"/>
    <n v="0"/>
    <n v="0"/>
    <n v="0"/>
    <n v="0"/>
    <n v="0"/>
    <n v="0"/>
    <n v="0"/>
    <n v="0"/>
    <n v="0"/>
    <n v="0"/>
    <n v="100"/>
    <n v="100"/>
    <n v="100"/>
    <n v="0"/>
    <n v="0"/>
    <n v="0"/>
    <n v="26.239419999999999"/>
    <n v="48.275860000000002"/>
    <n v="28.386980000000001"/>
    <n v="0"/>
    <n v="0"/>
    <n v="0"/>
    <n v="4.5344620000000004"/>
    <n v="34.482759999999999"/>
    <n v="2.7289180000000002"/>
    <n v="0"/>
    <n v="0"/>
    <n v="0"/>
    <n v="69.226119999999995"/>
    <n v="17.241379999999999"/>
    <n v="68.884100000000004"/>
    <n v="0"/>
    <n v="0"/>
    <n v="0"/>
    <n v="0"/>
    <n v="0"/>
    <n v="0"/>
    <n v="0"/>
    <n v="0"/>
    <n v="0"/>
    <b v="0"/>
    <n v="0"/>
    <b v="0"/>
    <n v="0"/>
    <b v="0"/>
    <n v="0"/>
    <b v="0"/>
    <n v="0"/>
    <b v="1"/>
    <n v="26.239419999999999"/>
    <b v="1"/>
    <n v="73.760580000000004"/>
    <s v="NA"/>
    <s v="NA"/>
    <s v="NA"/>
    <s v="NA"/>
    <s v="NA"/>
    <s v="NA"/>
    <s v="NA"/>
    <s v="NA"/>
    <s v="NA"/>
    <s v="NA"/>
    <s v="NA"/>
    <s v="NA"/>
    <s v="NA"/>
    <s v="NA"/>
    <s v="NA"/>
    <s v="NA"/>
    <s v="NA"/>
    <s v="NA"/>
    <s v="NA"/>
    <s v="NA"/>
    <s v="NA"/>
    <s v="NA"/>
    <s v="NA"/>
    <s v="NA"/>
    <s v="NA"/>
    <s v="NA"/>
    <s v="NA"/>
    <s v="NA"/>
    <s v="NA"/>
    <s v="NA"/>
    <s v="NA"/>
    <s v="NA"/>
    <s v="NA"/>
    <s v="NA"/>
    <s v="NA"/>
    <s v="NA"/>
    <s v="NA"/>
    <s v="Other"/>
    <s v="none"/>
    <s v="Variable Air Volume"/>
    <s v="A"/>
    <s v="N"/>
    <n v="38.5"/>
    <s v="NA"/>
    <n v="44"/>
    <n v="56"/>
    <s v="Furnace"/>
    <s v="Natural Gas"/>
    <s v="None"/>
    <s v="20+ Years"/>
    <s v="Electric Resistance"/>
    <s v="Electricity"/>
    <s v="None"/>
    <s v="20+ Years"/>
    <s v="NA"/>
    <s v="NA"/>
    <s v="NA"/>
    <s v="NA"/>
    <s v="NA"/>
    <s v="NA"/>
    <s v="NA"/>
    <s v="NA"/>
    <s v="Chiller"/>
    <s v="20+ Years"/>
    <s v="Chiller"/>
    <s v="20+ Years"/>
    <n v="2"/>
    <n v="150"/>
    <n v="30"/>
    <n v="30"/>
    <s v="Centrifugal"/>
    <s v="N"/>
    <s v="N"/>
    <b v="0"/>
    <b v="1"/>
    <b v="0"/>
    <b v="0"/>
    <b v="1"/>
    <b v="0"/>
    <b v="0"/>
    <b v="0"/>
    <b v="0"/>
    <b v="1"/>
    <b v="1"/>
    <n v="5250"/>
    <n v="8.3333329999999997"/>
    <n v="12"/>
    <n v="33.333329999999997"/>
    <n v="0"/>
    <n v="66.666669999999996"/>
    <n v="0"/>
    <n v="0"/>
    <n v="0"/>
    <n v="100"/>
    <n v="0"/>
    <n v="0"/>
    <n v="100"/>
    <n v="0"/>
    <s v="Non-VSD"/>
    <s v="No"/>
    <s v="None"/>
    <s v="Air-cooled"/>
    <s v="No"/>
    <s v="Electronically Commutated"/>
    <b v="0"/>
    <n v="0"/>
    <s v="NA"/>
    <s v="NA"/>
    <b v="1"/>
    <n v="730"/>
    <s v="CFL"/>
    <b v="0"/>
    <n v="0"/>
    <s v="NA"/>
    <s v="NA"/>
    <n v="1"/>
    <n v="1"/>
    <n v="1"/>
    <n v="22"/>
    <n v="1"/>
    <n v="7"/>
    <n v="2"/>
    <b v="0"/>
    <b v="0"/>
    <b v="0"/>
    <b v="1"/>
    <b v="0"/>
    <b v="0"/>
    <n v="3700"/>
    <s v="E"/>
    <s v="E"/>
    <s v="E"/>
    <s v="G"/>
    <s v="G"/>
    <s v="N"/>
    <s v="G"/>
    <s v="NA"/>
    <s v="NA"/>
    <s v="NA"/>
    <b v="1"/>
    <s v="L"/>
    <n v="100"/>
    <n v="0"/>
    <n v="7"/>
    <n v="319"/>
    <n v="67"/>
    <n v="0"/>
    <x v="0"/>
    <n v="0"/>
    <s v="N"/>
    <n v="0"/>
    <n v="0"/>
    <n v="0"/>
    <b v="0"/>
    <b v="0"/>
    <s v="None"/>
    <b v="0"/>
    <b v="0"/>
    <s v="None"/>
    <n v="0"/>
    <n v="0"/>
    <n v="0"/>
    <n v="0"/>
    <n v="0"/>
    <n v="335"/>
    <n v="1"/>
    <n v="0"/>
    <n v="0"/>
    <n v="0"/>
    <n v="25.474049999999998"/>
    <n v="25.168469999999999"/>
    <s v="actual"/>
    <n v="5604291"/>
    <n v="5537063"/>
    <n v="515561.9"/>
    <n v="403855.9"/>
    <n v="470571.6"/>
    <n v="443419.5"/>
    <n v="458384.9"/>
    <n v="437575.3"/>
    <n v="440971"/>
    <n v="501537.7"/>
    <n v="407968.9"/>
    <n v="511180.1"/>
    <n v="514334"/>
    <n v="498929.8"/>
    <n v="496544.2"/>
    <n v="440686"/>
    <n v="475847.6"/>
    <n v="444691.9"/>
    <n v="442951.1"/>
    <n v="428621.7"/>
    <n v="478548.4"/>
    <n v="487251.1"/>
    <n v="429686.1"/>
    <n v="452430.8"/>
    <n v="463141.5"/>
    <n v="496662.5"/>
    <n v="0.44471899999999998"/>
    <n v="0.43721100000000002"/>
    <s v="actual"/>
    <n v="97838.07"/>
    <n v="96186.48"/>
    <n v="9607.9419999999991"/>
    <n v="10050.84"/>
    <n v="8189.0559999999996"/>
    <n v="7226.1350000000002"/>
    <n v="7785.5730000000003"/>
    <n v="7569.2330000000002"/>
    <n v="6444.9250000000002"/>
    <n v="7665.8680000000004"/>
    <n v="7370.5110000000004"/>
    <n v="9365.8880000000008"/>
    <n v="8910.2330000000002"/>
    <n v="7651.8620000000001"/>
    <n v="9122.7749999999996"/>
    <n v="8059.6409999999996"/>
    <n v="8644.7469999999994"/>
    <n v="8000.82"/>
    <n v="7811.6120000000001"/>
    <n v="7214.1229999999996"/>
    <n v="7216.1260000000002"/>
    <n v="7221.5889999999999"/>
    <n v="7238.7070000000003"/>
    <n v="8103.8919999999998"/>
    <n v="8426.9480000000003"/>
    <n v="9125.5059999999994"/>
  </r>
  <r>
    <x v="708"/>
    <x v="0"/>
    <s v="core"/>
    <x v="8"/>
    <x v="0"/>
    <s v="100,001+"/>
    <s v="urban"/>
    <n v="3"/>
    <n v="21.175190000000001"/>
    <n v="4334096"/>
    <n v="4334096"/>
    <n v="4334096"/>
    <n v="1992"/>
    <n v="2003"/>
    <s v="1981-2003"/>
    <s v="F"/>
    <m/>
    <s v="Dept. Store W/ Grocery"/>
    <m/>
    <s v="Grocery"/>
    <s v="Mercantile - Retail"/>
    <s v="High End"/>
    <b v="0"/>
    <s v="Sales"/>
    <n v="85"/>
    <s v="Warehouse - High Bay"/>
    <n v="15"/>
    <s v="NA"/>
    <n v="0"/>
    <n v="0"/>
    <n v="0"/>
    <n v="0"/>
    <n v="204678"/>
    <n v="204678"/>
    <n v="0"/>
    <x v="3"/>
    <n v="100"/>
    <n v="0"/>
    <n v="100"/>
    <n v="100"/>
    <n v="100"/>
    <n v="0"/>
    <n v="0"/>
    <n v="1"/>
    <n v="0"/>
    <n v="800"/>
    <s v="S"/>
    <n v="0"/>
    <n v="4777"/>
    <n v="262"/>
    <s v="&lt; 6000 HDD"/>
    <n v="100"/>
    <n v="0"/>
    <n v="0"/>
    <s v="Yes"/>
    <n v="168"/>
    <n v="168"/>
    <n v="168"/>
    <n v="168"/>
    <n v="1"/>
    <n v="1"/>
    <n v="1"/>
    <s v="120-168 Hrs/Wk"/>
    <n v="52"/>
    <b v="1"/>
    <b v="1"/>
    <b v="0"/>
    <b v="0"/>
    <b v="0"/>
    <b v="0"/>
    <b v="0"/>
    <b v="0"/>
    <b v="0"/>
    <s v="NA"/>
    <s v="NA"/>
    <s v="NA"/>
    <s v="NA"/>
    <s v="Yes"/>
    <n v="3"/>
    <n v="100"/>
    <s v="No"/>
    <s v="Yes"/>
    <n v="3"/>
    <n v="100"/>
    <s v="No"/>
    <s v="Yes"/>
    <n v="3"/>
    <n v="100"/>
    <s v="No"/>
    <s v="No"/>
    <s v="NA"/>
    <s v="NA"/>
    <s v="No"/>
    <s v="No"/>
    <s v="NA"/>
    <s v="NA"/>
    <s v="No"/>
    <s v="No"/>
    <s v="NA"/>
    <s v="NA"/>
    <s v="No"/>
    <s v="No"/>
    <s v="NA"/>
    <s v="NA"/>
    <s v="No"/>
    <s v="No"/>
    <s v="NA"/>
    <s v="NA"/>
    <s v="No"/>
    <n v="1800"/>
    <n v="0"/>
    <n v="18"/>
    <n v="32400"/>
    <n v="2"/>
    <n v="0"/>
    <n v="0"/>
    <n v="100"/>
    <n v="0"/>
    <n v="0"/>
    <n v="0"/>
    <n v="0"/>
    <n v="0"/>
    <n v="0"/>
    <n v="0"/>
    <n v="100"/>
    <n v="0"/>
    <n v="0"/>
    <n v="648"/>
    <n v="0"/>
    <n v="100"/>
    <n v="0"/>
    <s v="P"/>
    <n v="10"/>
    <s v="Age of Building"/>
    <n v="0"/>
    <n v="0"/>
    <n v="0"/>
    <n v="100"/>
    <n v="0"/>
    <n v="100"/>
    <n v="0"/>
    <n v="0"/>
    <n v="0"/>
    <n v="204678"/>
    <n v="100"/>
    <n v="0"/>
    <n v="0"/>
    <n v="0"/>
    <b v="1"/>
    <n v="3000"/>
    <n v="100"/>
    <n v="0"/>
    <n v="0"/>
    <n v="0"/>
    <n v="0.85892400000000002"/>
    <n v="0.85892400000000002"/>
    <s v="NA"/>
    <n v="7.6199999999999998E-4"/>
    <n v="8.1710000000000005E-2"/>
    <n v="175802.9"/>
    <s v="NA"/>
    <n v="156"/>
    <n v="16724.32"/>
    <n v="18"/>
    <n v="18"/>
    <s v="Y"/>
    <s v="NA"/>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0"/>
    <n v="0"/>
    <b v="0"/>
    <n v="0"/>
    <b v="0"/>
    <n v="0"/>
    <b v="1"/>
    <n v="100"/>
    <n v="0"/>
    <n v="0"/>
    <n v="0"/>
    <n v="91.031030000000001"/>
    <n v="90.909090000000006"/>
    <n v="97.531620000000004"/>
    <n v="0"/>
    <n v="0"/>
    <n v="0"/>
    <n v="8.9689750000000004"/>
    <n v="9.0909089999999999"/>
    <n v="2.4683790000000001"/>
    <n v="0"/>
    <n v="0"/>
    <n v="0"/>
    <n v="0"/>
    <n v="0"/>
    <n v="0"/>
    <n v="0"/>
    <n v="0"/>
    <n v="0"/>
    <n v="0"/>
    <n v="0"/>
    <n v="0"/>
    <n v="0"/>
    <n v="0"/>
    <n v="0"/>
    <n v="91.031030000000001"/>
    <n v="90.909090000000006"/>
    <n v="97.531620000000004"/>
    <n v="0"/>
    <n v="0"/>
    <n v="0"/>
    <n v="8.9689750000000004"/>
    <n v="9.0909089999999999"/>
    <n v="2.4683790000000001"/>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0"/>
    <b v="0"/>
    <b v="0"/>
    <b v="0"/>
    <n v="1203.627"/>
    <n v="10"/>
    <n v="10"/>
    <n v="24.176929999999999"/>
    <n v="0"/>
    <n v="0"/>
    <n v="0"/>
    <n v="75.823070000000001"/>
    <n v="0"/>
    <n v="24.176929999999999"/>
    <n v="75.823070000000001"/>
    <n v="66.666669999999996"/>
    <n v="33.333329999999997"/>
    <n v="0"/>
    <s v="Non-VSD"/>
    <s v="Yes"/>
    <s v="Domestic Water Heating"/>
    <s v="Air-cooled"/>
    <s v="Yes"/>
    <s v="Shaded Pole"/>
    <b v="1"/>
    <n v="410"/>
    <n v="100"/>
    <s v="NA"/>
    <b v="1"/>
    <n v="2196"/>
    <s v="OT"/>
    <b v="0"/>
    <n v="0"/>
    <s v="NA"/>
    <s v="NA"/>
    <n v="10"/>
    <n v="6"/>
    <n v="2"/>
    <n v="1"/>
    <s v="NA"/>
    <n v="0"/>
    <n v="0"/>
    <b v="0"/>
    <b v="0"/>
    <b v="0"/>
    <b v="1"/>
    <b v="0"/>
    <b v="0"/>
    <n v="3500"/>
    <s v="N"/>
    <s v="E"/>
    <s v="E"/>
    <s v="N"/>
    <s v="G"/>
    <s v="G"/>
    <s v="N"/>
    <n v="1"/>
    <n v="1"/>
    <n v="1"/>
    <s v="NA"/>
    <s v="NA"/>
    <s v="NA"/>
    <s v="NA"/>
    <s v="NA"/>
    <n v="0"/>
    <n v="0"/>
    <n v="0"/>
    <x v="1"/>
    <s v="NA"/>
    <s v="NA"/>
    <n v="0"/>
    <n v="0"/>
    <n v="0"/>
    <s v="NA"/>
    <s v="NA"/>
    <s v="NA"/>
    <s v="NA"/>
    <s v="NA"/>
    <s v="NA"/>
    <n v="30"/>
    <n v="50"/>
    <n v="5"/>
    <n v="0"/>
    <n v="10"/>
    <n v="50"/>
    <n v="0"/>
    <n v="0"/>
    <n v="0"/>
    <n v="1"/>
    <n v="47.403939999999999"/>
    <n v="46.921790000000001"/>
    <s v="actual"/>
    <n v="9702543"/>
    <n v="9603858"/>
    <n v="838737.9"/>
    <n v="766958.6"/>
    <n v="854346"/>
    <n v="834300"/>
    <n v="447821.8"/>
    <n v="454823.2"/>
    <n v="989400"/>
    <n v="1022405"/>
    <n v="922481.3"/>
    <n v="886521.7"/>
    <n v="840786.8"/>
    <n v="843960.9"/>
    <n v="882058.4"/>
    <n v="766904"/>
    <n v="808017.9"/>
    <n v="745182.5"/>
    <n v="728791.2"/>
    <n v="713471.5"/>
    <n v="879284.3"/>
    <n v="903531.7"/>
    <n v="755423.3"/>
    <n v="738163.9"/>
    <n v="798560.6"/>
    <n v="884469"/>
    <n v="0.237593"/>
    <n v="0.27121899999999999"/>
    <s v="actual"/>
    <n v="48629.98"/>
    <n v="55512.62"/>
    <n v="10576.5"/>
    <n v="6602.3540000000003"/>
    <n v="4684.2759999999998"/>
    <n v="3115.241"/>
    <n v="1704.5160000000001"/>
    <n v="558.18389999999999"/>
    <n v="393.43329999999997"/>
    <n v="397.47269999999997"/>
    <n v="1262.635"/>
    <n v="2800.7240000000002"/>
    <n v="6462.3469999999998"/>
    <n v="10072.290000000001"/>
    <n v="9064.2330000000002"/>
    <n v="7181.6620000000003"/>
    <n v="6565.7579999999998"/>
    <n v="5113.1570000000002"/>
    <n v="3323.5520000000001"/>
    <n v="1673.3969999999999"/>
    <n v="534.55730000000005"/>
    <n v="499.69490000000002"/>
    <n v="1382.877"/>
    <n v="4113.7669999999998"/>
    <n v="6914.3829999999998"/>
    <n v="9145.5789999999997"/>
  </r>
  <r>
    <x v="709"/>
    <x v="2"/>
    <s v="core"/>
    <x v="8"/>
    <x v="1"/>
    <s v="20,001-100,000"/>
    <s v="urban"/>
    <n v="5"/>
    <n v="177.28460000000001"/>
    <n v="5181141"/>
    <n v="5181141"/>
    <n v="2331513"/>
    <n v="2004"/>
    <n v="2004"/>
    <s v="2004-2013"/>
    <s v="F"/>
    <m/>
    <s v="Auto/boat Dealer/ Showrm"/>
    <m/>
    <s v="Dry Goods Retail"/>
    <s v="Mercantile - Retail"/>
    <s v="High End"/>
    <b v="0"/>
    <s v="Other"/>
    <n v="55"/>
    <s v="Sales"/>
    <n v="24"/>
    <s v="Office"/>
    <n v="21"/>
    <n v="0"/>
    <n v="0"/>
    <n v="0"/>
    <n v="29225"/>
    <n v="29225"/>
    <n v="0"/>
    <x v="1"/>
    <n v="100"/>
    <n v="0"/>
    <n v="45"/>
    <n v="45"/>
    <n v="100"/>
    <n v="0"/>
    <n v="0"/>
    <n v="1"/>
    <n v="0"/>
    <n v="550"/>
    <s v="S"/>
    <n v="0"/>
    <n v="5626"/>
    <n v="93"/>
    <s v="&lt; 6000 HDD"/>
    <n v="100"/>
    <n v="0"/>
    <n v="0"/>
    <s v="Yes"/>
    <n v="75.959999999999994"/>
    <n v="74.28"/>
    <n v="92.76"/>
    <n v="75.959999999999994"/>
    <n v="1"/>
    <n v="0.24"/>
    <n v="0"/>
    <s v="60-79 Hrs/Wk"/>
    <n v="52"/>
    <b v="1"/>
    <b v="1"/>
    <b v="0"/>
    <b v="0"/>
    <b v="0"/>
    <b v="0"/>
    <b v="0"/>
    <b v="0"/>
    <b v="0"/>
    <s v="NA"/>
    <s v="NA"/>
    <s v="NA"/>
    <s v="NA"/>
    <s v="Yes"/>
    <n v="1"/>
    <n v="75"/>
    <s v="Yes"/>
    <s v="Yes"/>
    <n v="1"/>
    <n v="75"/>
    <s v="Yes"/>
    <s v="No"/>
    <s v="NA"/>
    <s v="NA"/>
    <s v="No"/>
    <s v="No"/>
    <s v="NA"/>
    <s v="NA"/>
    <s v="No"/>
    <s v="No"/>
    <s v="NA"/>
    <s v="NA"/>
    <s v="No"/>
    <s v="No"/>
    <s v="NA"/>
    <s v="NA"/>
    <s v="No"/>
    <s v="No"/>
    <s v="NA"/>
    <s v="NA"/>
    <s v="No"/>
    <s v="No"/>
    <s v="NA"/>
    <s v="NA"/>
    <s v="No"/>
    <n v="974"/>
    <n v="0"/>
    <n v="9"/>
    <n v="8766"/>
    <n v="40.6"/>
    <n v="0"/>
    <n v="0"/>
    <n v="0"/>
    <n v="0"/>
    <n v="100"/>
    <n v="0"/>
    <n v="0"/>
    <n v="0"/>
    <n v="100"/>
    <n v="0"/>
    <n v="0"/>
    <n v="0"/>
    <n v="0"/>
    <n v="3558.9960000000001"/>
    <n v="0"/>
    <n v="100"/>
    <n v="0"/>
    <s v="C"/>
    <n v="28.07882"/>
    <s v="5-10 years"/>
    <n v="100"/>
    <n v="0"/>
    <n v="0"/>
    <n v="0"/>
    <n v="0"/>
    <n v="0"/>
    <n v="100"/>
    <n v="0"/>
    <n v="0"/>
    <n v="31219.33"/>
    <n v="0"/>
    <n v="100"/>
    <n v="0"/>
    <n v="0"/>
    <b v="1"/>
    <n v="100"/>
    <n v="100"/>
    <n v="0"/>
    <n v="0"/>
    <n v="0"/>
    <n v="0.48011999999999999"/>
    <n v="0.48011999999999999"/>
    <s v="NA"/>
    <n v="0"/>
    <n v="4.5280579999999997"/>
    <n v="14031.51"/>
    <s v="NA"/>
    <n v="0"/>
    <n v="132332.5"/>
    <n v="11.29698"/>
    <n v="16.238600000000002"/>
    <s v="Y"/>
    <n v="20"/>
    <n v="41.9694"/>
    <n v="18.16263"/>
    <n v="44.371659999999999"/>
    <n v="15.428280000000001"/>
    <n v="14.88439"/>
    <n v="16.31137"/>
    <n v="0"/>
    <n v="0"/>
    <n v="0"/>
    <n v="13.862299999999999"/>
    <n v="22.792840000000002"/>
    <n v="8.1528240000000007"/>
    <n v="0"/>
    <n v="0"/>
    <n v="0"/>
    <n v="0"/>
    <n v="0"/>
    <n v="0"/>
    <n v="28.740020000000001"/>
    <n v="44.160150000000002"/>
    <n v="31.164149999999999"/>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57.397680000000001"/>
    <n v="33.04701"/>
    <n v="60.683019999999999"/>
    <n v="6.6672289999999998"/>
    <n v="14.445029999999999"/>
    <n v="3.921192"/>
    <n v="0"/>
    <n v="0"/>
    <n v="0"/>
    <n v="35.935090000000002"/>
    <n v="52.507959999999997"/>
    <n v="35.395780000000002"/>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0.33"/>
    <n v="2"/>
    <n v="0"/>
    <n v="100"/>
    <s v="Furnace"/>
    <s v="Natural Gas"/>
    <s v="None"/>
    <s v="10-19 Years"/>
    <s v="Furnace"/>
    <s v="Natural Gas"/>
    <s v="None"/>
    <s v="10-19 Years"/>
    <s v="NA"/>
    <s v="NA"/>
    <s v="NA"/>
    <s v="NA"/>
    <s v="NA"/>
    <s v="NA"/>
    <s v="NA"/>
    <s v="NA"/>
    <s v="DX - Air"/>
    <s v="10-19 Years"/>
    <s v="None"/>
    <s v="NA"/>
    <s v="NA"/>
    <s v="NA"/>
    <s v="NA"/>
    <s v="NA"/>
    <s v="NA"/>
    <s v="NA"/>
    <s v="NA"/>
    <b v="0"/>
    <b v="0"/>
    <b v="0"/>
    <b v="0"/>
    <b v="1"/>
    <b v="0"/>
    <b v="0"/>
    <b v="0"/>
    <b v="0"/>
    <b v="0"/>
    <b v="0"/>
    <n v="75"/>
    <n v="9"/>
    <n v="9"/>
    <n v="100"/>
    <n v="0"/>
    <n v="0"/>
    <n v="0"/>
    <n v="0"/>
    <n v="0"/>
    <n v="100"/>
    <n v="0"/>
    <s v="NA"/>
    <s v="NA"/>
    <s v="NA"/>
    <s v="NA"/>
    <s v="NA"/>
    <s v="NA"/>
    <s v="NA"/>
    <s v="NA"/>
    <s v="NA"/>
    <s v="NA"/>
    <s v="NA"/>
    <s v="NA"/>
    <s v="NA"/>
    <s v="NA"/>
    <s v="NA"/>
    <s v="NA"/>
    <s v="NA"/>
    <s v="NA"/>
    <s v="NA"/>
    <s v="NA"/>
    <n v="2"/>
    <n v="1"/>
    <n v="0"/>
    <n v="0"/>
    <n v="0"/>
    <n v="0"/>
    <n v="0"/>
    <b v="0"/>
    <b v="0"/>
    <b v="0"/>
    <b v="0"/>
    <b v="0"/>
    <b v="0"/>
    <n v="0"/>
    <s v="NA"/>
    <s v="NA"/>
    <s v="NA"/>
    <s v="NA"/>
    <s v="NA"/>
    <s v="NA"/>
    <s v="NA"/>
    <n v="0"/>
    <n v="0"/>
    <n v="0"/>
    <s v="NA"/>
    <s v="NA"/>
    <s v="NA"/>
    <s v="NA"/>
    <s v="NA"/>
    <n v="0"/>
    <n v="0"/>
    <n v="0"/>
    <x v="1"/>
    <s v="NA"/>
    <s v="NA"/>
    <n v="0"/>
    <n v="0"/>
    <n v="0"/>
    <s v="NA"/>
    <s v="NA"/>
    <s v="NA"/>
    <s v="NA"/>
    <s v="NA"/>
    <s v="NA"/>
    <n v="0"/>
    <n v="0"/>
    <n v="0"/>
    <n v="0"/>
    <n v="0"/>
    <n v="2"/>
    <n v="0"/>
    <n v="0"/>
    <n v="1"/>
    <n v="20"/>
    <n v="14.026759999999999"/>
    <n v="14.04724"/>
    <s v="actual"/>
    <n v="409932.1"/>
    <n v="410530.7"/>
    <n v="43618.67"/>
    <n v="35857.230000000003"/>
    <n v="35435.480000000003"/>
    <n v="32052.44"/>
    <n v="31073.18"/>
    <n v="29384.68"/>
    <n v="31209.14"/>
    <n v="32867.86"/>
    <n v="32385.5"/>
    <n v="34639.050000000003"/>
    <n v="35042.11"/>
    <n v="36366.79"/>
    <n v="39644.1"/>
    <n v="34750.01"/>
    <n v="36927.33"/>
    <n v="33891.79"/>
    <n v="32348.49"/>
    <n v="29706.79"/>
    <n v="31475.83"/>
    <n v="31823.88"/>
    <n v="30033.439999999999"/>
    <n v="34012.129999999997"/>
    <n v="36257.519999999997"/>
    <n v="39659.370000000003"/>
    <n v="0.49692799999999998"/>
    <n v="0.58838599999999996"/>
    <s v="actual"/>
    <n v="14522.71"/>
    <n v="17195.59"/>
    <n v="2406.6999999999998"/>
    <n v="1767.53"/>
    <n v="1612.6669999999999"/>
    <n v="1146.97"/>
    <n v="538.50530000000003"/>
    <n v="352.17169999999999"/>
    <n v="130.08590000000001"/>
    <n v="111.27809999999999"/>
    <n v="431.07100000000003"/>
    <n v="1217.579"/>
    <n v="2069.3939999999998"/>
    <n v="2738.76"/>
    <n v="2549.08"/>
    <n v="2090.6129999999998"/>
    <n v="2005.0319999999999"/>
    <n v="1571.0160000000001"/>
    <n v="1088.097"/>
    <n v="632.68539999999996"/>
    <n v="311.75799999999998"/>
    <n v="281.19349999999997"/>
    <n v="647.96759999999995"/>
    <n v="1421.25"/>
    <n v="2044.7660000000001"/>
    <n v="2552.1370000000002"/>
  </r>
  <r>
    <x v="710"/>
    <x v="2"/>
    <s v="core"/>
    <x v="8"/>
    <x v="0"/>
    <s v="100,001+"/>
    <s v="urban"/>
    <n v="3"/>
    <n v="21.175190000000001"/>
    <n v="2256429"/>
    <n v="2256429"/>
    <n v="2256429"/>
    <n v="1998"/>
    <n v="1998"/>
    <s v="1981-2003"/>
    <s v="F"/>
    <m/>
    <s v="Home Improvement"/>
    <m/>
    <s v="Dry Goods Retail"/>
    <s v="Mercantile - Retail"/>
    <s v="Big Box"/>
    <b v="0"/>
    <s v="Sales"/>
    <n v="91"/>
    <s v="Storage - Low Bay"/>
    <n v="5"/>
    <s v="Office"/>
    <n v="4"/>
    <n v="0"/>
    <n v="0"/>
    <n v="0"/>
    <n v="106560"/>
    <n v="106560"/>
    <n v="0"/>
    <x v="3"/>
    <n v="100"/>
    <n v="0"/>
    <n v="0"/>
    <n v="100"/>
    <n v="0"/>
    <n v="0"/>
    <n v="0"/>
    <n v="1"/>
    <n v="0"/>
    <s v="NA"/>
    <s v="S"/>
    <n v="0"/>
    <n v="6540"/>
    <n v="426"/>
    <s v="6000-8000 HDD"/>
    <n v="100"/>
    <n v="0"/>
    <n v="0"/>
    <s v="No"/>
    <n v="107.11539999999999"/>
    <n v="114.11539999999999"/>
    <n v="0"/>
    <n v="150.4615"/>
    <n v="1"/>
    <n v="1"/>
    <n v="0"/>
    <s v="80-119 Hrs/Wk"/>
    <n v="52"/>
    <b v="1"/>
    <b v="1"/>
    <b v="1"/>
    <b v="0"/>
    <b v="0"/>
    <b v="0"/>
    <b v="0"/>
    <b v="0"/>
    <b v="0"/>
    <b v="1"/>
    <b v="0"/>
    <b v="0"/>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1504"/>
    <n v="0"/>
    <n v="24"/>
    <n v="36096"/>
    <n v="1"/>
    <n v="0"/>
    <n v="100"/>
    <n v="0"/>
    <n v="0"/>
    <n v="0"/>
    <n v="0"/>
    <n v="0"/>
    <n v="0"/>
    <n v="0"/>
    <n v="0"/>
    <n v="100"/>
    <n v="0"/>
    <n v="0"/>
    <n v="360.96"/>
    <n v="0"/>
    <n v="100"/>
    <n v="0"/>
    <s v="S"/>
    <n v="0"/>
    <s v="Age of Building"/>
    <n v="100"/>
    <n v="0"/>
    <n v="0"/>
    <n v="0"/>
    <n v="100"/>
    <n v="0"/>
    <n v="0"/>
    <n v="0"/>
    <n v="0"/>
    <n v="106560"/>
    <n v="100"/>
    <n v="0"/>
    <n v="0"/>
    <n v="0"/>
    <b v="1"/>
    <n v="3792"/>
    <n v="100"/>
    <n v="0"/>
    <n v="0"/>
    <n v="0"/>
    <n v="1.4305540000000001"/>
    <n v="1.4305540000000001"/>
    <s v="NA"/>
    <n v="0"/>
    <n v="0.28489700000000001"/>
    <n v="152439.79999999999"/>
    <s v="NA"/>
    <n v="0"/>
    <n v="30358.57"/>
    <n v="22.158259999999999"/>
    <n v="24.61673"/>
    <s v="Y"/>
    <n v="5"/>
    <n v="96.510440000000003"/>
    <n v="88.598910000000004"/>
    <n v="96.510440000000003"/>
    <n v="3.4895610000000001"/>
    <n v="11.40109"/>
    <n v="3.4895610000000001"/>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88.661389999999997"/>
    <n v="75.362430000000003"/>
    <n v="88.661389999999997"/>
    <n v="11.338609999999999"/>
    <n v="24.63757"/>
    <n v="11.338609999999999"/>
    <n v="0"/>
    <n v="0"/>
    <n v="0"/>
    <n v="0"/>
    <n v="0"/>
    <n v="0"/>
    <n v="0"/>
    <n v="0"/>
    <n v="0"/>
    <n v="100"/>
    <n v="100"/>
    <n v="100"/>
    <n v="0"/>
    <n v="0"/>
    <n v="0"/>
    <n v="0"/>
    <n v="0"/>
    <n v="0"/>
    <n v="0"/>
    <n v="0"/>
    <n v="0"/>
    <n v="0"/>
    <n v="0"/>
    <n v="0"/>
    <b v="0"/>
    <n v="0"/>
    <b v="1"/>
    <n v="97.604590000000002"/>
    <b v="0"/>
    <n v="0"/>
    <b v="0"/>
    <n v="0"/>
    <b v="1"/>
    <n v="2.3954070000000001"/>
    <b v="0"/>
    <n v="0"/>
    <b v="0"/>
    <n v="0"/>
    <b v="0"/>
    <n v="0"/>
    <n v="23.041270000000001"/>
    <n v="24.137930000000001"/>
    <n v="23.269110000000001"/>
    <n v="28.998640000000002"/>
    <n v="18.390799999999999"/>
    <n v="29.28538"/>
    <n v="0"/>
    <n v="0"/>
    <n v="0"/>
    <n v="47.960099999999997"/>
    <n v="57.471260000000001"/>
    <n v="47.445520000000002"/>
    <n v="0"/>
    <n v="0"/>
    <n v="0"/>
    <n v="0"/>
    <n v="0"/>
    <n v="0"/>
    <n v="0"/>
    <n v="0"/>
    <n v="0"/>
    <n v="0"/>
    <n v="0"/>
    <n v="0"/>
    <n v="0"/>
    <n v="0"/>
    <n v="0"/>
    <n v="98.682410000000004"/>
    <n v="97.701149999999998"/>
    <n v="99.658209999999997"/>
    <n v="0"/>
    <n v="0"/>
    <n v="0"/>
    <n v="1.317585"/>
    <n v="2.298851"/>
    <n v="0.34179399999999999"/>
    <n v="0"/>
    <n v="0"/>
    <n v="0"/>
    <b v="0"/>
    <n v="0"/>
    <b v="1"/>
    <n v="30.316220000000001"/>
    <b v="1"/>
    <n v="23.041270000000001"/>
    <b v="0"/>
    <n v="0"/>
    <b v="0"/>
    <n v="0"/>
    <b v="1"/>
    <n v="46.642510000000001"/>
    <s v="NA"/>
    <s v="NA"/>
    <s v="NA"/>
    <s v="NA"/>
    <s v="NA"/>
    <s v="NA"/>
    <s v="NA"/>
    <s v="NA"/>
    <s v="NA"/>
    <s v="NA"/>
    <s v="NA"/>
    <s v="NA"/>
    <s v="NA"/>
    <s v="NA"/>
    <s v="NA"/>
    <s v="NA"/>
    <s v="NA"/>
    <s v="NA"/>
    <s v="NA"/>
    <s v="NA"/>
    <s v="NA"/>
    <s v="NA"/>
    <s v="NA"/>
    <s v="NA"/>
    <s v="NA"/>
    <s v="NA"/>
    <s v="NA"/>
    <s v="NA"/>
    <s v="NA"/>
    <s v="NA"/>
    <s v="NA"/>
    <s v="NA"/>
    <s v="NA"/>
    <s v="NA"/>
    <s v="NA"/>
    <s v="NA"/>
    <s v="NA"/>
    <s v="SZ Ducted"/>
    <s v="none"/>
    <s v="Constant Volume"/>
    <s v="NA"/>
    <s v="Y"/>
    <s v="NA"/>
    <s v="NA"/>
    <n v="0"/>
    <n v="100"/>
    <s v="Furnace"/>
    <s v="Natural Gas"/>
    <s v="None"/>
    <s v="10-19 Years"/>
    <s v="Furnace"/>
    <s v="Natural Gas"/>
    <s v="None"/>
    <s v="10-19 Years"/>
    <s v="NA"/>
    <s v="NA"/>
    <s v="NA"/>
    <s v="NA"/>
    <s v="NA"/>
    <s v="NA"/>
    <s v="NA"/>
    <s v="NA"/>
    <s v="Evaporative"/>
    <s v="10-19 Years"/>
    <s v="None"/>
    <s v="NA"/>
    <s v="NA"/>
    <s v="NA"/>
    <s v="NA"/>
    <s v="NA"/>
    <s v="NA"/>
    <s v="NA"/>
    <s v="NA"/>
    <b v="1"/>
    <b v="0"/>
    <b v="0"/>
    <b v="0"/>
    <b v="0"/>
    <b v="0"/>
    <b v="0"/>
    <b v="0"/>
    <b v="0"/>
    <b v="0"/>
    <b v="0"/>
    <n v="15.353999999999999"/>
    <s v="NA"/>
    <s v="NA"/>
    <n v="100"/>
    <n v="0"/>
    <n v="0"/>
    <n v="0"/>
    <n v="0"/>
    <n v="100"/>
    <n v="0"/>
    <n v="0"/>
    <s v="NA"/>
    <s v="NA"/>
    <s v="NA"/>
    <s v="NA"/>
    <s v="NA"/>
    <s v="NA"/>
    <s v="NA"/>
    <s v="NA"/>
    <s v="NA"/>
    <s v="NA"/>
    <s v="NA"/>
    <s v="NA"/>
    <s v="NA"/>
    <s v="NA"/>
    <s v="NA"/>
    <s v="NA"/>
    <s v="NA"/>
    <s v="NA"/>
    <s v="NA"/>
    <s v="NA"/>
    <n v="3"/>
    <n v="1"/>
    <n v="1"/>
    <n v="0"/>
    <n v="0"/>
    <n v="0"/>
    <n v="0"/>
    <b v="0"/>
    <b v="0"/>
    <b v="0"/>
    <b v="0"/>
    <b v="0"/>
    <b v="0"/>
    <n v="0"/>
    <s v="NA"/>
    <s v="NA"/>
    <s v="NA"/>
    <s v="NA"/>
    <s v="NA"/>
    <s v="NA"/>
    <s v="NA"/>
    <n v="0"/>
    <n v="0"/>
    <n v="0"/>
    <s v="NA"/>
    <s v="NA"/>
    <s v="NA"/>
    <s v="NA"/>
    <s v="NA"/>
    <n v="0"/>
    <n v="0"/>
    <n v="0"/>
    <x v="1"/>
    <s v="NA"/>
    <s v="NA"/>
    <n v="0"/>
    <n v="0"/>
    <n v="0"/>
    <s v="NA"/>
    <s v="NA"/>
    <s v="NA"/>
    <s v="NA"/>
    <s v="NA"/>
    <s v="NA"/>
    <n v="17"/>
    <n v="5"/>
    <n v="0"/>
    <n v="0"/>
    <n v="2"/>
    <n v="1"/>
    <n v="0"/>
    <n v="4"/>
    <n v="1"/>
    <n v="7"/>
    <n v="14.49404"/>
    <n v="4.932728"/>
    <s v="model"/>
    <n v="1544485"/>
    <n v="525631.5"/>
    <s v="NA"/>
    <s v="NA"/>
    <s v="NA"/>
    <s v="NA"/>
    <s v="NA"/>
    <s v="NA"/>
    <s v="NA"/>
    <s v="NA"/>
    <s v="NA"/>
    <s v="NA"/>
    <s v="NA"/>
    <s v="NA"/>
    <s v="NA"/>
    <s v="NA"/>
    <s v="NA"/>
    <s v="NA"/>
    <s v="NA"/>
    <s v="NA"/>
    <s v="NA"/>
    <s v="NA"/>
    <s v="NA"/>
    <s v="NA"/>
    <s v="NA"/>
    <s v="NA"/>
    <n v="0.24893100000000001"/>
    <n v="8.8720999999999994E-2"/>
    <s v="model"/>
    <n v="26526.06"/>
    <n v="9454.09"/>
    <s v="NA"/>
    <s v="NA"/>
    <s v="NA"/>
    <s v="NA"/>
    <s v="NA"/>
    <s v="NA"/>
    <s v="NA"/>
    <s v="NA"/>
    <s v="NA"/>
    <s v="NA"/>
    <s v="NA"/>
    <s v="NA"/>
    <s v="NA"/>
    <s v="NA"/>
    <s v="NA"/>
    <s v="NA"/>
    <s v="NA"/>
    <s v="NA"/>
    <s v="NA"/>
    <s v="NA"/>
    <s v="NA"/>
    <s v="NA"/>
    <s v="NA"/>
    <s v="NA"/>
  </r>
  <r>
    <x v="711"/>
    <x v="2"/>
    <s v="core"/>
    <x v="11"/>
    <x v="0"/>
    <s v="5,001+"/>
    <s v="rural"/>
    <n v="18"/>
    <n v="59.73836"/>
    <n v="1075290"/>
    <n v="1075290"/>
    <n v="0"/>
    <n v="1969"/>
    <n v="1969"/>
    <s v="Pre-1980"/>
    <s v="F"/>
    <m/>
    <s v="Grocery (&gt; 5000sf)"/>
    <m/>
    <s v="Grocery"/>
    <s v="Food Sales"/>
    <s v="Supermarket"/>
    <b v="0"/>
    <s v="Sales"/>
    <n v="73"/>
    <s v="Storage - Low Bay"/>
    <n v="20"/>
    <s v="Office"/>
    <n v="4"/>
    <n v="0"/>
    <n v="0"/>
    <n v="0"/>
    <n v="18000"/>
    <n v="18000"/>
    <n v="0"/>
    <x v="0"/>
    <n v="100"/>
    <n v="0"/>
    <n v="0"/>
    <n v="0"/>
    <n v="0"/>
    <n v="0"/>
    <n v="0"/>
    <n v="1"/>
    <n v="0"/>
    <n v="20"/>
    <s v="S"/>
    <n v="0"/>
    <n v="5430"/>
    <n v="79"/>
    <s v="&lt; 6000 HDD"/>
    <n v="100"/>
    <n v="0"/>
    <n v="0"/>
    <s v="No"/>
    <n v="105"/>
    <n v="126"/>
    <n v="42"/>
    <n v="105"/>
    <n v="1"/>
    <n v="1"/>
    <n v="0"/>
    <s v="80-119 Hrs/Wk"/>
    <n v="52"/>
    <b v="1"/>
    <b v="1"/>
    <b v="0"/>
    <b v="0"/>
    <b v="0"/>
    <b v="0"/>
    <b v="0"/>
    <b v="0"/>
    <b v="0"/>
    <s v="NA"/>
    <s v="NA"/>
    <s v="NA"/>
    <s v="NA"/>
    <s v="Yes"/>
    <n v="2"/>
    <n v="100"/>
    <s v="No"/>
    <s v="Yes"/>
    <n v="2"/>
    <n v="100"/>
    <s v="No"/>
    <s v="Yes"/>
    <n v="2"/>
    <n v="5"/>
    <s v="No"/>
    <s v="No"/>
    <s v="NA"/>
    <s v="NA"/>
    <s v="No"/>
    <s v="No"/>
    <s v="NA"/>
    <s v="NA"/>
    <s v="No"/>
    <s v="Yes"/>
    <n v="2"/>
    <n v="20"/>
    <s v="No"/>
    <s v="No"/>
    <s v="NA"/>
    <s v="NA"/>
    <s v="No"/>
    <s v="No"/>
    <s v="NA"/>
    <s v="NA"/>
    <s v="No"/>
    <n v="576"/>
    <n v="0"/>
    <n v="14"/>
    <n v="8064"/>
    <n v="5"/>
    <n v="0"/>
    <n v="0"/>
    <n v="0"/>
    <n v="100"/>
    <n v="0"/>
    <n v="0"/>
    <n v="0"/>
    <n v="0"/>
    <n v="0"/>
    <n v="100"/>
    <n v="0"/>
    <n v="0"/>
    <n v="0"/>
    <n v="403.2"/>
    <n v="100"/>
    <n v="0"/>
    <n v="0"/>
    <s v="S"/>
    <n v="0"/>
    <s v="Age of Building"/>
    <n v="100"/>
    <n v="0"/>
    <n v="0"/>
    <n v="0"/>
    <n v="0"/>
    <n v="0"/>
    <n v="0"/>
    <n v="0"/>
    <n v="100"/>
    <n v="18000"/>
    <n v="0"/>
    <n v="100"/>
    <n v="0"/>
    <n v="0"/>
    <b v="0"/>
    <n v="0"/>
    <n v="100"/>
    <n v="0"/>
    <n v="0"/>
    <n v="0"/>
    <n v="0.621394"/>
    <n v="0.621394"/>
    <s v="NA"/>
    <n v="0.158889"/>
    <n v="6.6556000000000004E-2"/>
    <n v="11185.08"/>
    <s v="NA"/>
    <n v="2860"/>
    <n v="1198"/>
    <n v="11.65598"/>
    <n v="13.86542"/>
    <s v="Y"/>
    <n v="2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98.086489999999998"/>
    <n v="99.14434"/>
    <n v="98.086489999999998"/>
    <n v="1.0934330000000001"/>
    <n v="0.57043900000000003"/>
    <n v="1.0934330000000001"/>
    <n v="0.820075"/>
    <n v="0.285219"/>
    <n v="0.820075"/>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1"/>
    <n v="4.4795470000000002"/>
    <b v="1"/>
    <n v="95.520449999999997"/>
    <b v="0"/>
    <n v="0"/>
    <b v="0"/>
    <n v="0"/>
    <b v="0"/>
    <n v="0"/>
    <n v="0"/>
    <n v="0"/>
    <n v="0"/>
    <n v="31.719529999999999"/>
    <n v="16.66667"/>
    <n v="37.01952"/>
    <n v="0"/>
    <n v="0"/>
    <n v="0"/>
    <n v="68.280469999999994"/>
    <n v="83.333330000000004"/>
    <n v="62.98048"/>
    <n v="0"/>
    <n v="0"/>
    <n v="0"/>
    <n v="0"/>
    <n v="0"/>
    <n v="0"/>
    <n v="0"/>
    <n v="0"/>
    <n v="0"/>
    <n v="36.227049999999998"/>
    <n v="58.333329999999997"/>
    <n v="25.571290000000001"/>
    <n v="0"/>
    <n v="0"/>
    <n v="0"/>
    <n v="63.772950000000002"/>
    <n v="41.666670000000003"/>
    <n v="74.428709999999995"/>
    <n v="0"/>
    <n v="0"/>
    <n v="0"/>
    <n v="0"/>
    <n v="0"/>
    <n v="0"/>
    <n v="0"/>
    <n v="0"/>
    <n v="0"/>
    <b v="1"/>
    <n v="36.227049999999998"/>
    <b v="1"/>
    <n v="63.772950000000002"/>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20+ Years"/>
    <s v="None"/>
    <s v="NA"/>
    <s v="NA"/>
    <s v="NA"/>
    <s v="NA"/>
    <s v="NA"/>
    <s v="NA"/>
    <s v="NA"/>
    <s v="NA"/>
    <s v="NA"/>
    <s v="NA"/>
    <s v="NA"/>
    <s v="None"/>
    <s v="NA"/>
    <s v="None"/>
    <s v="NA"/>
    <s v="NA"/>
    <s v="NA"/>
    <s v="NA"/>
    <s v="NA"/>
    <s v="NA"/>
    <s v="NA"/>
    <s v="NA"/>
    <b v="0"/>
    <b v="0"/>
    <b v="0"/>
    <b v="0"/>
    <b v="0"/>
    <b v="1"/>
    <b v="0"/>
    <b v="0"/>
    <b v="0"/>
    <b v="0"/>
    <b v="0"/>
    <n v="57.06"/>
    <n v="15"/>
    <n v="15"/>
    <n v="100"/>
    <n v="0"/>
    <n v="0"/>
    <n v="0"/>
    <n v="0"/>
    <n v="29.898350000000001"/>
    <n v="70.101650000000006"/>
    <n v="0"/>
    <n v="0"/>
    <n v="100"/>
    <n v="0"/>
    <s v="Non-VSD"/>
    <s v="No"/>
    <s v="Space Heating/Reheat"/>
    <s v="Air-cooled"/>
    <s v="No"/>
    <s v="Electronically Commutated"/>
    <b v="1"/>
    <n v="284"/>
    <n v="40.14085"/>
    <s v="T8"/>
    <b v="1"/>
    <n v="560"/>
    <s v="INC"/>
    <b v="0"/>
    <n v="0"/>
    <s v="NA"/>
    <s v="NA"/>
    <n v="2"/>
    <n v="0"/>
    <n v="4"/>
    <n v="1"/>
    <n v="0"/>
    <n v="0"/>
    <n v="1"/>
    <b v="0"/>
    <b v="0"/>
    <b v="0"/>
    <b v="0"/>
    <b v="1"/>
    <b v="0"/>
    <n v="400"/>
    <s v="N"/>
    <s v="E"/>
    <s v="E"/>
    <s v="N"/>
    <s v="E"/>
    <s v="N"/>
    <s v="E"/>
    <n v="1"/>
    <n v="1"/>
    <n v="1"/>
    <s v="NA"/>
    <s v="NA"/>
    <s v="NA"/>
    <s v="NA"/>
    <s v="NA"/>
    <n v="0"/>
    <n v="0"/>
    <n v="0"/>
    <x v="1"/>
    <s v="NA"/>
    <s v="NA"/>
    <n v="0"/>
    <n v="0"/>
    <n v="0"/>
    <s v="NA"/>
    <s v="NA"/>
    <s v="NA"/>
    <s v="NA"/>
    <s v="NA"/>
    <s v="NA"/>
    <n v="6"/>
    <n v="0"/>
    <n v="0"/>
    <n v="0"/>
    <n v="0"/>
    <n v="2"/>
    <n v="0"/>
    <n v="0"/>
    <n v="0"/>
    <n v="0"/>
    <n v="40.007849999999998"/>
    <n v="41.826259999999998"/>
    <s v="actual"/>
    <n v="720141.3"/>
    <n v="752872.6"/>
    <n v="59564.36"/>
    <n v="54784.97"/>
    <n v="59959.27"/>
    <n v="57711.35"/>
    <n v="60361.38"/>
    <n v="60688"/>
    <n v="65976.83"/>
    <n v="65870.17"/>
    <n v="61067.76"/>
    <n v="60037.24"/>
    <n v="56782.5"/>
    <n v="57337.5"/>
    <n v="62846.55"/>
    <n v="56764.62"/>
    <n v="62846.55"/>
    <n v="60819.24"/>
    <n v="63009.91"/>
    <n v="62289.45"/>
    <n v="66930.48"/>
    <n v="68564.05"/>
    <n v="62289.45"/>
    <n v="62846.55"/>
    <n v="60819.24"/>
    <n v="62846.55"/>
    <n v="0.53276900000000005"/>
    <n v="1.304697"/>
    <s v="model"/>
    <n v="9589.8389999999999"/>
    <n v="23484.55"/>
    <s v="NA"/>
    <s v="NA"/>
    <s v="NA"/>
    <s v="NA"/>
    <s v="NA"/>
    <s v="NA"/>
    <s v="NA"/>
    <s v="NA"/>
    <s v="NA"/>
    <s v="NA"/>
    <s v="NA"/>
    <s v="NA"/>
    <s v="NA"/>
    <s v="NA"/>
    <s v="NA"/>
    <s v="NA"/>
    <s v="NA"/>
    <s v="NA"/>
    <s v="NA"/>
    <s v="NA"/>
    <s v="NA"/>
    <s v="NA"/>
    <s v="NA"/>
    <s v="NA"/>
  </r>
  <r>
    <x v="712"/>
    <x v="2"/>
    <s v="core"/>
    <x v="0"/>
    <x v="0"/>
    <s v="&lt;100,001"/>
    <s v="rural"/>
    <n v="55"/>
    <n v="100.1521"/>
    <n v="3266962"/>
    <n v="3266962"/>
    <n v="3266962"/>
    <n v="1997"/>
    <n v="1997"/>
    <s v="1981-2003"/>
    <s v="F"/>
    <m/>
    <s v="Hotel"/>
    <m/>
    <s v="Hotel-Motel"/>
    <s v="Lodging"/>
    <s v="Lodging"/>
    <b v="0"/>
    <s v="Guest Room"/>
    <n v="65"/>
    <s v="Assembly / Recreation"/>
    <n v="5"/>
    <s v="NA"/>
    <n v="0"/>
    <n v="30"/>
    <n v="0"/>
    <n v="0"/>
    <n v="32620"/>
    <n v="32620"/>
    <n v="0"/>
    <x v="1"/>
    <n v="100"/>
    <n v="0"/>
    <n v="0"/>
    <n v="100"/>
    <n v="0"/>
    <n v="0"/>
    <n v="0"/>
    <n v="3"/>
    <n v="0"/>
    <n v="100"/>
    <s v="S"/>
    <n v="0"/>
    <n v="5400"/>
    <n v="67"/>
    <s v="&lt; 6000 HDD"/>
    <n v="100"/>
    <n v="0"/>
    <n v="0"/>
    <s v="No"/>
    <n v="165.48"/>
    <n v="56.28"/>
    <n v="58.8"/>
    <n v="56.28"/>
    <n v="1"/>
    <n v="1"/>
    <n v="0.96"/>
    <s v="120-168 Hrs/Wk"/>
    <n v="52"/>
    <b v="1"/>
    <b v="1"/>
    <b v="0"/>
    <b v="0"/>
    <b v="0"/>
    <b v="0"/>
    <b v="0"/>
    <b v="0"/>
    <b v="0"/>
    <s v="NA"/>
    <s v="NA"/>
    <s v="NA"/>
    <s v="NA"/>
    <s v="No"/>
    <s v="NA"/>
    <s v="NA"/>
    <s v="No"/>
    <s v="Yes"/>
    <n v="2"/>
    <n v="50"/>
    <s v="Yes"/>
    <s v="No"/>
    <s v="NA"/>
    <s v="NA"/>
    <s v="No"/>
    <s v="No"/>
    <s v="NA"/>
    <s v="NA"/>
    <s v="No"/>
    <s v="No"/>
    <s v="NA"/>
    <s v="NA"/>
    <s v="No"/>
    <s v="No"/>
    <s v="NA"/>
    <s v="NA"/>
    <s v="No"/>
    <s v="No"/>
    <s v="NA"/>
    <s v="NA"/>
    <s v="No"/>
    <s v="No"/>
    <s v="NA"/>
    <s v="NA"/>
    <s v="No"/>
    <n v="500"/>
    <n v="500"/>
    <n v="12"/>
    <n v="18000"/>
    <n v="18.25"/>
    <n v="0"/>
    <n v="0"/>
    <n v="0"/>
    <n v="0"/>
    <n v="0"/>
    <n v="100"/>
    <n v="0"/>
    <n v="0"/>
    <n v="0"/>
    <n v="100"/>
    <n v="0"/>
    <n v="0"/>
    <n v="0"/>
    <n v="3285"/>
    <n v="0"/>
    <n v="100"/>
    <n v="0"/>
    <s v="P"/>
    <n v="35.616439999999997"/>
    <s v="10-20 years"/>
    <n v="100"/>
    <n v="0"/>
    <n v="0"/>
    <n v="0"/>
    <n v="0"/>
    <n v="0"/>
    <n v="0"/>
    <n v="100"/>
    <n v="0"/>
    <n v="14032.96"/>
    <n v="0"/>
    <n v="0"/>
    <n v="100"/>
    <n v="0"/>
    <b v="0"/>
    <n v="0"/>
    <n v="100"/>
    <n v="0"/>
    <n v="0"/>
    <n v="0"/>
    <n v="0.35083500000000001"/>
    <n v="0.35083500000000001"/>
    <s v="NA"/>
    <n v="0"/>
    <n v="0.17685699999999999"/>
    <n v="11444.24"/>
    <s v="NA"/>
    <n v="0"/>
    <n v="5769.0690000000004"/>
    <n v="7.594659"/>
    <n v="10.91897"/>
    <s v="Y"/>
    <n v="15"/>
    <n v="0"/>
    <n v="0"/>
    <n v="0"/>
    <n v="61.958829999999999"/>
    <n v="30.757919999999999"/>
    <n v="65.354230000000001"/>
    <n v="0"/>
    <n v="0"/>
    <n v="0"/>
    <n v="9.0909049999999993"/>
    <n v="6.7328080000000003"/>
    <n v="5.3342989999999997"/>
    <n v="0"/>
    <n v="0"/>
    <n v="0"/>
    <n v="4.9990600000000001"/>
    <n v="1.1301909999999999"/>
    <n v="4.8500129999999997"/>
    <n v="22.20965"/>
    <n v="59.508850000000002"/>
    <n v="24.027450000000002"/>
    <n v="1.7415529999999999"/>
    <n v="1.8702240000000001"/>
    <n v="0.43401400000000001"/>
    <n v="0"/>
    <n v="0"/>
    <n v="0"/>
    <n v="0"/>
    <n v="0"/>
    <n v="0"/>
    <n v="100"/>
    <n v="100"/>
    <n v="100"/>
    <n v="0"/>
    <n v="0"/>
    <n v="0"/>
    <n v="100"/>
    <n v="100"/>
    <n v="100"/>
    <s v="NA"/>
    <s v="NA"/>
    <s v="NA"/>
    <s v="NA"/>
    <s v="NA"/>
    <s v="NA"/>
    <s v="NA"/>
    <s v="NA"/>
    <s v="NA"/>
    <s v="NA"/>
    <s v="NA"/>
    <s v="NA"/>
    <s v="NA"/>
    <s v="NA"/>
    <s v="NA"/>
    <s v="NA"/>
    <s v="NA"/>
    <s v="NA"/>
    <n v="0"/>
    <n v="0"/>
    <n v="0"/>
    <n v="100"/>
    <n v="100"/>
    <n v="100"/>
    <n v="31.528369999999999"/>
    <n v="47.099969999999999"/>
    <n v="31.528369999999999"/>
    <n v="68.471630000000005"/>
    <n v="52.900030000000001"/>
    <n v="68.471630000000005"/>
    <n v="0"/>
    <n v="0"/>
    <n v="0"/>
    <n v="0"/>
    <n v="0"/>
    <n v="0"/>
    <s v="NA"/>
    <s v="NA"/>
    <s v="NA"/>
    <s v="NA"/>
    <s v="NA"/>
    <s v="NA"/>
    <s v="NA"/>
    <s v="NA"/>
    <s v="NA"/>
    <s v="NA"/>
    <s v="NA"/>
    <s v="NA"/>
    <n v="0"/>
    <n v="0"/>
    <n v="0"/>
    <n v="61.958829999999999"/>
    <n v="30.757919999999999"/>
    <n v="65.354230000000001"/>
    <n v="9.4818090000000002"/>
    <n v="7.7822709999999997"/>
    <n v="5.7571979999999998"/>
    <n v="0"/>
    <n v="0"/>
    <n v="0"/>
    <n v="28.559360000000002"/>
    <n v="61.459809999999997"/>
    <n v="28.888580000000001"/>
    <s v="NA"/>
    <s v="NA"/>
    <s v="NA"/>
    <s v="NA"/>
    <s v="NA"/>
    <s v="NA"/>
    <s v="NA"/>
    <s v="NA"/>
    <s v="NA"/>
    <s v="NA"/>
    <s v="NA"/>
    <s v="NA"/>
    <s v="NA"/>
    <s v="NA"/>
    <s v="NA"/>
    <b v="0"/>
    <n v="0"/>
    <b v="0"/>
    <n v="0"/>
    <b v="0"/>
    <n v="0"/>
    <b v="0"/>
    <n v="0"/>
    <b v="1"/>
    <n v="56.826909999999998"/>
    <b v="0"/>
    <n v="0"/>
    <b v="1"/>
    <n v="43.173090000000002"/>
    <b v="0"/>
    <n v="0"/>
    <n v="0"/>
    <n v="0"/>
    <n v="0"/>
    <n v="90.362399999999994"/>
    <n v="50"/>
    <n v="90.866590000000002"/>
    <n v="0"/>
    <n v="0"/>
    <n v="0"/>
    <n v="9.6376030000000004"/>
    <n v="50"/>
    <n v="9.1334129999999991"/>
    <n v="0"/>
    <n v="0"/>
    <n v="0"/>
    <n v="0"/>
    <n v="0"/>
    <n v="0"/>
    <n v="0"/>
    <n v="0"/>
    <n v="0"/>
    <n v="1.404039"/>
    <n v="18.75"/>
    <n v="0.85390900000000003"/>
    <n v="0"/>
    <n v="0"/>
    <n v="0"/>
    <n v="98.595960000000005"/>
    <n v="81.25"/>
    <n v="99.146090000000001"/>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100"/>
    <n v="0"/>
    <s v="Electric Resistance"/>
    <s v="Electricity"/>
    <s v="None"/>
    <s v="0-4 Years"/>
    <s v="Electric Resistance"/>
    <s v="Electricity"/>
    <s v="None"/>
    <s v="10-19 Years"/>
    <s v="NA"/>
    <s v="NA"/>
    <s v="NA"/>
    <s v="NA"/>
    <s v="NA"/>
    <s v="NA"/>
    <s v="NA"/>
    <s v="NA"/>
    <s v="DX - Air"/>
    <s v="0-4 Years"/>
    <s v="DX - Air"/>
    <s v="10-19 Years"/>
    <s v="NA"/>
    <s v="NA"/>
    <s v="NA"/>
    <s v="NA"/>
    <s v="NA"/>
    <s v="NA"/>
    <s v="NA"/>
    <b v="0"/>
    <b v="0"/>
    <b v="0"/>
    <b v="0"/>
    <b v="1"/>
    <b v="0"/>
    <b v="1"/>
    <b v="0"/>
    <b v="0"/>
    <b v="0"/>
    <b v="0"/>
    <n v="400"/>
    <n v="16"/>
    <n v="16"/>
    <n v="100"/>
    <n v="0"/>
    <n v="0"/>
    <n v="0"/>
    <n v="0"/>
    <n v="0"/>
    <n v="100"/>
    <n v="0"/>
    <s v="NA"/>
    <s v="NA"/>
    <s v="NA"/>
    <s v="NA"/>
    <s v="NA"/>
    <s v="NA"/>
    <s v="NA"/>
    <s v="NA"/>
    <s v="NA"/>
    <s v="NA"/>
    <s v="NA"/>
    <s v="NA"/>
    <s v="NA"/>
    <s v="NA"/>
    <s v="NA"/>
    <s v="NA"/>
    <s v="NA"/>
    <s v="NA"/>
    <s v="NA"/>
    <s v="NA"/>
    <n v="6"/>
    <n v="3"/>
    <n v="0"/>
    <n v="6"/>
    <n v="1"/>
    <n v="0"/>
    <n v="1"/>
    <b v="0"/>
    <b v="0"/>
    <b v="0"/>
    <b v="0"/>
    <b v="1"/>
    <b v="0"/>
    <n v="200"/>
    <s v="N"/>
    <s v="N"/>
    <s v="N"/>
    <s v="N"/>
    <s v="N"/>
    <s v="N"/>
    <s v="N"/>
    <s v="NA"/>
    <s v="NA"/>
    <s v="NA"/>
    <b v="1"/>
    <s v="C"/>
    <n v="100"/>
    <n v="6"/>
    <n v="2"/>
    <n v="78"/>
    <n v="40"/>
    <n v="0"/>
    <x v="0"/>
    <n v="0"/>
    <s v="N"/>
    <n v="0"/>
    <n v="0"/>
    <n v="0"/>
    <b v="1"/>
    <b v="0"/>
    <s v="Natural Gas"/>
    <b v="1"/>
    <b v="0"/>
    <s v="Natural Gas"/>
    <n v="0"/>
    <n v="0"/>
    <n v="0"/>
    <n v="0"/>
    <n v="0"/>
    <n v="83"/>
    <n v="0"/>
    <n v="0"/>
    <n v="0"/>
    <n v="0"/>
    <n v="15.35643"/>
    <n v="42.39114"/>
    <s v="model"/>
    <n v="500926.8"/>
    <n v="1382799"/>
    <s v="NA"/>
    <s v="NA"/>
    <s v="NA"/>
    <s v="NA"/>
    <s v="NA"/>
    <s v="NA"/>
    <s v="NA"/>
    <s v="NA"/>
    <s v="NA"/>
    <s v="NA"/>
    <s v="NA"/>
    <s v="NA"/>
    <s v="NA"/>
    <s v="NA"/>
    <s v="NA"/>
    <s v="NA"/>
    <s v="NA"/>
    <s v="NA"/>
    <s v="NA"/>
    <s v="NA"/>
    <s v="NA"/>
    <s v="NA"/>
    <s v="NA"/>
    <s v="NA"/>
    <n v="0.39219199999999999"/>
    <n v="1.9314549999999999"/>
    <s v="model"/>
    <n v="12793.29"/>
    <n v="63004.06"/>
    <s v="NA"/>
    <s v="NA"/>
    <s v="NA"/>
    <s v="NA"/>
    <s v="NA"/>
    <s v="NA"/>
    <s v="NA"/>
    <s v="NA"/>
    <s v="NA"/>
    <s v="NA"/>
    <s v="NA"/>
    <s v="NA"/>
    <s v="NA"/>
    <s v="NA"/>
    <s v="NA"/>
    <s v="NA"/>
    <s v="NA"/>
    <s v="NA"/>
    <s v="NA"/>
    <s v="NA"/>
    <s v="NA"/>
    <s v="NA"/>
    <s v="NA"/>
    <s v="NA"/>
  </r>
  <r>
    <x v="713"/>
    <x v="2"/>
    <s v="core"/>
    <x v="4"/>
    <x v="0"/>
    <s v="&lt;20,001"/>
    <s v="rural"/>
    <n v="75"/>
    <n v="311.64940000000001"/>
    <n v="1480335"/>
    <n v="1480335"/>
    <n v="0"/>
    <n v="2001"/>
    <n v="2001"/>
    <s v="1981-2003"/>
    <s v="F"/>
    <m/>
    <s v="Religious Assembly"/>
    <m/>
    <s v="Other"/>
    <s v="Religious Worship"/>
    <s v="Other"/>
    <b v="0"/>
    <s v="Assembly / Recreation"/>
    <n v="41"/>
    <s v="Classroom"/>
    <n v="35"/>
    <s v="Kitchen"/>
    <n v="7"/>
    <n v="15"/>
    <n v="0"/>
    <n v="0"/>
    <n v="4750"/>
    <n v="4750"/>
    <n v="0"/>
    <x v="4"/>
    <n v="100"/>
    <n v="0"/>
    <n v="57"/>
    <n v="0"/>
    <n v="0"/>
    <n v="0"/>
    <n v="0"/>
    <n v="1"/>
    <n v="1"/>
    <n v="0"/>
    <s v="M"/>
    <n v="2"/>
    <n v="4994"/>
    <n v="158"/>
    <s v="&lt; 6000 HDD"/>
    <n v="100"/>
    <n v="0"/>
    <n v="0"/>
    <s v="No"/>
    <n v="12"/>
    <n v="26"/>
    <n v="56"/>
    <n v="21"/>
    <n v="0"/>
    <n v="0"/>
    <n v="0"/>
    <s v="&lt; 40 Hrs/Wk"/>
    <n v="52"/>
    <b v="1"/>
    <b v="0"/>
    <b v="1"/>
    <b v="0"/>
    <b v="0"/>
    <b v="0"/>
    <b v="0"/>
    <b v="0"/>
    <b v="0"/>
    <s v="NA"/>
    <s v="NA"/>
    <s v="NA"/>
    <s v="NA"/>
    <s v="Yes"/>
    <n v="1"/>
    <n v="80"/>
    <s v="Yes"/>
    <s v="Yes"/>
    <n v="1"/>
    <n v="80"/>
    <s v="Yes"/>
    <s v="No"/>
    <s v="NA"/>
    <s v="NA"/>
    <s v="No"/>
    <s v="No"/>
    <s v="NA"/>
    <s v="NA"/>
    <s v="Yes"/>
    <s v="No"/>
    <s v="NA"/>
    <s v="NA"/>
    <s v="No"/>
    <s v="No"/>
    <s v="NA"/>
    <s v="NA"/>
    <s v="No"/>
    <s v="No"/>
    <s v="NA"/>
    <s v="NA"/>
    <s v="No"/>
    <s v="No"/>
    <s v="NA"/>
    <s v="NA"/>
    <s v="No"/>
    <n v="320"/>
    <n v="0"/>
    <n v="7"/>
    <n v="2240"/>
    <n v="30"/>
    <n v="0"/>
    <n v="0"/>
    <n v="0"/>
    <n v="0"/>
    <n v="100"/>
    <n v="0"/>
    <n v="0"/>
    <n v="0"/>
    <n v="43"/>
    <n v="57"/>
    <n v="0"/>
    <n v="0"/>
    <n v="0"/>
    <n v="672"/>
    <n v="16.66667"/>
    <n v="83.333330000000004"/>
    <n v="0"/>
    <s v="P"/>
    <n v="50"/>
    <s v="Age of Building"/>
    <n v="100"/>
    <n v="0"/>
    <n v="0"/>
    <n v="0"/>
    <n v="0"/>
    <n v="0"/>
    <n v="0"/>
    <n v="83.333330000000004"/>
    <n v="16.66667"/>
    <n v="5687.1409999999996"/>
    <n v="0"/>
    <n v="100"/>
    <n v="0"/>
    <n v="0"/>
    <b v="0"/>
    <n v="0"/>
    <n v="43"/>
    <n v="0"/>
    <n v="0"/>
    <n v="57"/>
    <n v="0.79751000000000005"/>
    <n v="0.79751000000000005"/>
    <s v="NA"/>
    <n v="0"/>
    <n v="0.111958"/>
    <n v="3788.1729999999998"/>
    <s v="NA"/>
    <n v="0"/>
    <n v="531.79830000000004"/>
    <n v="10.290660000000001"/>
    <n v="11.046480000000001"/>
    <s v="Y"/>
    <n v="20"/>
    <n v="0"/>
    <n v="0"/>
    <n v="0"/>
    <n v="48.782769999999999"/>
    <n v="37.638379999999998"/>
    <n v="59.749499999999998"/>
    <n v="0"/>
    <n v="0"/>
    <n v="0"/>
    <n v="14.644500000000001"/>
    <n v="32.69247"/>
    <n v="9.9779730000000004"/>
    <n v="21.048279999999998"/>
    <n v="19.313939999999999"/>
    <n v="25.780100000000001"/>
    <n v="0"/>
    <n v="0"/>
    <n v="0"/>
    <n v="0"/>
    <n v="0"/>
    <n v="0"/>
    <n v="15.52445"/>
    <n v="10.3552"/>
    <n v="4.4924270000000002"/>
    <n v="0"/>
    <n v="0"/>
    <n v="0"/>
    <n v="0"/>
    <n v="0"/>
    <n v="0"/>
    <n v="100"/>
    <n v="100"/>
    <n v="100"/>
    <n v="100"/>
    <n v="100"/>
    <n v="100"/>
    <n v="0"/>
    <n v="0"/>
    <n v="0"/>
    <n v="0"/>
    <n v="0"/>
    <n v="0"/>
    <n v="100"/>
    <n v="100"/>
    <n v="100"/>
    <n v="0"/>
    <n v="0"/>
    <n v="0"/>
    <n v="0"/>
    <n v="0"/>
    <n v="0"/>
    <n v="0"/>
    <n v="0"/>
    <n v="0"/>
    <n v="0"/>
    <n v="0"/>
    <n v="0"/>
    <s v="NA"/>
    <s v="NA"/>
    <s v="NA"/>
    <s v="NA"/>
    <s v="NA"/>
    <s v="NA"/>
    <n v="0"/>
    <n v="0"/>
    <n v="0"/>
    <n v="17.704640000000001"/>
    <n v="24.65268"/>
    <n v="17.704640000000001"/>
    <n v="76.172489999999996"/>
    <n v="70.710509999999999"/>
    <n v="76.172489999999996"/>
    <n v="6.1228759999999998"/>
    <n v="4.6368109999999998"/>
    <n v="6.1228759999999998"/>
    <s v="NA"/>
    <s v="NA"/>
    <s v="NA"/>
    <s v="NA"/>
    <s v="NA"/>
    <s v="NA"/>
    <s v="NA"/>
    <s v="NA"/>
    <s v="NA"/>
    <s v="NA"/>
    <s v="NA"/>
    <s v="NA"/>
    <n v="0"/>
    <n v="0"/>
    <n v="0"/>
    <n v="48.782769999999999"/>
    <n v="37.638379999999998"/>
    <n v="59.749499999999998"/>
    <n v="5.3729889999999996"/>
    <n v="6.922822"/>
    <n v="2.1203729999999998"/>
    <n v="2.2415660000000002"/>
    <n v="5.1485709999999996"/>
    <n v="1.527282"/>
    <n v="43.602679999999999"/>
    <n v="50.290230000000001"/>
    <n v="36.60284"/>
    <s v="NA"/>
    <s v="NA"/>
    <s v="NA"/>
    <s v="NA"/>
    <s v="NA"/>
    <s v="NA"/>
    <s v="NA"/>
    <s v="NA"/>
    <s v="NA"/>
    <s v="NA"/>
    <s v="NA"/>
    <s v="NA"/>
    <s v="NA"/>
    <s v="NA"/>
    <s v="NA"/>
    <b v="0"/>
    <n v="0"/>
    <b v="0"/>
    <n v="0"/>
    <b v="0"/>
    <n v="0"/>
    <b v="0"/>
    <n v="0"/>
    <b v="1"/>
    <n v="100"/>
    <b v="0"/>
    <n v="0"/>
    <b v="0"/>
    <n v="0"/>
    <b v="0"/>
    <n v="0"/>
    <n v="51.861449999999998"/>
    <n v="83.333330000000004"/>
    <n v="41.56758"/>
    <n v="0"/>
    <n v="0"/>
    <n v="0"/>
    <n v="0"/>
    <n v="0"/>
    <n v="0"/>
    <n v="48.138550000000002"/>
    <n v="16.66667"/>
    <n v="58.43242"/>
    <n v="0"/>
    <n v="0"/>
    <n v="0"/>
    <n v="0"/>
    <n v="0"/>
    <n v="0"/>
    <n v="0"/>
    <n v="0"/>
    <n v="0"/>
    <n v="46.220210000000002"/>
    <n v="66.666669999999996"/>
    <n v="33.931930000000001"/>
    <n v="0"/>
    <n v="0"/>
    <n v="0"/>
    <n v="48.138550000000002"/>
    <n v="16.66667"/>
    <n v="58.43242"/>
    <n v="5.6412360000000001"/>
    <n v="16.66667"/>
    <n v="7.6356580000000003"/>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25"/>
    <n v="0"/>
    <s v="Boiler"/>
    <s v="Fuel Oil"/>
    <s v="Fuel Oil"/>
    <s v="10-19 Years"/>
    <s v="Furnace"/>
    <s v="Fuel Oil"/>
    <s v="None"/>
    <s v="20+ Years"/>
    <n v="1"/>
    <s v="Fuel Oil"/>
    <n v="123"/>
    <n v="9"/>
    <n v="9"/>
    <s v="SH"/>
    <s v="N"/>
    <s v="N"/>
    <s v="None"/>
    <s v="NA"/>
    <s v="None"/>
    <s v="NA"/>
    <s v="NA"/>
    <s v="NA"/>
    <s v="NA"/>
    <s v="NA"/>
    <s v="NA"/>
    <s v="NA"/>
    <s v="NA"/>
    <b v="0"/>
    <b v="0"/>
    <b v="0"/>
    <b v="0"/>
    <b v="1"/>
    <b v="1"/>
    <b v="0"/>
    <b v="1"/>
    <b v="0"/>
    <b v="1"/>
    <b v="1"/>
    <n v="27.295999999999999"/>
    <n v="4.5"/>
    <n v="9"/>
    <n v="100"/>
    <n v="0"/>
    <n v="0"/>
    <n v="0"/>
    <n v="0"/>
    <n v="100"/>
    <n v="0"/>
    <n v="0"/>
    <s v="NA"/>
    <s v="NA"/>
    <s v="NA"/>
    <s v="NA"/>
    <s v="NA"/>
    <s v="NA"/>
    <s v="NA"/>
    <s v="NA"/>
    <s v="NA"/>
    <s v="NA"/>
    <s v="NA"/>
    <s v="NA"/>
    <s v="NA"/>
    <s v="NA"/>
    <s v="NA"/>
    <s v="NA"/>
    <s v="NA"/>
    <s v="NA"/>
    <s v="NA"/>
    <s v="NA"/>
    <n v="0"/>
    <n v="0"/>
    <n v="0"/>
    <n v="0"/>
    <n v="0"/>
    <n v="0"/>
    <n v="0"/>
    <b v="0"/>
    <b v="0"/>
    <b v="0"/>
    <b v="0"/>
    <b v="1"/>
    <b v="0"/>
    <n v="300"/>
    <s v="N"/>
    <s v="N"/>
    <s v="N"/>
    <s v="N"/>
    <s v="N"/>
    <s v="N"/>
    <s v="E"/>
    <s v="NA"/>
    <s v="NA"/>
    <s v="NA"/>
    <s v="NA"/>
    <s v="NA"/>
    <s v="NA"/>
    <s v="NA"/>
    <s v="NA"/>
    <n v="0"/>
    <n v="0"/>
    <n v="0"/>
    <x v="1"/>
    <s v="NA"/>
    <s v="NA"/>
    <n v="0"/>
    <n v="0"/>
    <n v="0"/>
    <s v="NA"/>
    <s v="NA"/>
    <s v="NA"/>
    <s v="NA"/>
    <s v="NA"/>
    <s v="NA"/>
    <n v="0"/>
    <n v="1"/>
    <n v="0"/>
    <n v="0"/>
    <n v="2"/>
    <n v="1"/>
    <n v="0"/>
    <n v="0"/>
    <n v="0"/>
    <n v="0"/>
    <n v="0.97433000000000003"/>
    <n v="1.0569249999999999"/>
    <s v="actual"/>
    <n v="4628.0659999999998"/>
    <n v="5020.393"/>
    <n v="484.03750000000002"/>
    <n v="451.7"/>
    <n v="438.60320000000002"/>
    <n v="433.02780000000001"/>
    <n v="510.60230000000001"/>
    <n v="337.9667"/>
    <n v="238.76669999999999"/>
    <n v="190.2621"/>
    <n v="260.24520000000001"/>
    <n v="461.95479999999998"/>
    <n v="459.4"/>
    <n v="361.5"/>
    <n v="477.29590000000002"/>
    <n v="422.54539999999997"/>
    <n v="452.63"/>
    <n v="419.24180000000001"/>
    <n v="408.08629999999999"/>
    <n v="376.29410000000001"/>
    <n v="374.56979999999999"/>
    <n v="373.69920000000002"/>
    <n v="374.69810000000001"/>
    <n v="421.87020000000001"/>
    <n v="441.87630000000001"/>
    <n v="477.58609999999999"/>
    <s v="NA"/>
    <s v="NA"/>
    <s v="no gas"/>
    <s v="NA"/>
    <s v="NA"/>
    <s v="NA"/>
    <s v="NA"/>
    <s v="NA"/>
    <s v="NA"/>
    <s v="NA"/>
    <s v="NA"/>
    <s v="NA"/>
    <s v="NA"/>
    <s v="NA"/>
    <s v="NA"/>
    <s v="NA"/>
    <s v="NA"/>
    <s v="NA"/>
    <s v="NA"/>
    <s v="NA"/>
    <s v="NA"/>
    <s v="NA"/>
    <s v="NA"/>
    <s v="NA"/>
    <s v="NA"/>
    <s v="NA"/>
    <s v="NA"/>
    <s v="NA"/>
    <s v="NA"/>
  </r>
  <r>
    <x v="714"/>
    <x v="2"/>
    <s v="core"/>
    <x v="1"/>
    <x v="1"/>
    <s v="&lt;50,001"/>
    <s v="urban"/>
    <n v="61"/>
    <n v="143.53389999999999"/>
    <n v="6338459"/>
    <n v="4076364"/>
    <n v="4076364"/>
    <n v="2010"/>
    <n v="2010"/>
    <s v="2004-2013"/>
    <s v="F"/>
    <m/>
    <s v="Pre-school"/>
    <m/>
    <s v="School"/>
    <s v="Education"/>
    <s v="K-12"/>
    <b v="0"/>
    <s v="Classroom"/>
    <n v="35"/>
    <s v="Office"/>
    <n v="11"/>
    <s v="Kitchen"/>
    <n v="3"/>
    <n v="51"/>
    <n v="0"/>
    <n v="35.688409999999998"/>
    <n v="44160"/>
    <n v="28400"/>
    <n v="15760"/>
    <x v="1"/>
    <n v="100"/>
    <n v="0"/>
    <n v="100"/>
    <n v="100"/>
    <n v="100"/>
    <n v="0"/>
    <n v="0"/>
    <n v="2"/>
    <n v="1"/>
    <n v="0"/>
    <s v="S"/>
    <n v="0"/>
    <n v="4624"/>
    <n v="219"/>
    <s v="&lt; 6000 HDD"/>
    <n v="0"/>
    <n v="100"/>
    <n v="1"/>
    <s v="Yes"/>
    <n v="55"/>
    <n v="60"/>
    <n v="72"/>
    <n v="80"/>
    <n v="0"/>
    <n v="0"/>
    <n v="0"/>
    <s v="50-59 Hrs/Wk"/>
    <n v="52"/>
    <b v="1"/>
    <b v="1"/>
    <b v="0"/>
    <b v="0"/>
    <b v="0"/>
    <b v="0"/>
    <b v="0"/>
    <b v="0"/>
    <b v="0"/>
    <b v="1"/>
    <b v="0"/>
    <b v="1"/>
    <n v="60"/>
    <s v="No"/>
    <s v="NA"/>
    <s v="NA"/>
    <s v="No"/>
    <s v="No"/>
    <s v="NA"/>
    <s v="NA"/>
    <s v="No"/>
    <s v="No"/>
    <s v="NA"/>
    <s v="NA"/>
    <s v="No"/>
    <s v="No"/>
    <s v="NA"/>
    <s v="NA"/>
    <s v="No"/>
    <s v="No"/>
    <s v="NA"/>
    <s v="NA"/>
    <s v="No"/>
    <s v="No"/>
    <s v="NA"/>
    <s v="NA"/>
    <s v="No"/>
    <s v="No"/>
    <s v="NA"/>
    <s v="NA"/>
    <s v="No"/>
    <s v="No"/>
    <s v="NA"/>
    <s v="NA"/>
    <s v="No"/>
    <n v="960"/>
    <n v="320"/>
    <n v="8"/>
    <n v="10240"/>
    <n v="30"/>
    <n v="0"/>
    <n v="0"/>
    <n v="0"/>
    <n v="100"/>
    <n v="0"/>
    <n v="0"/>
    <n v="0"/>
    <n v="0"/>
    <n v="100"/>
    <n v="0"/>
    <n v="0"/>
    <n v="0"/>
    <n v="0"/>
    <n v="3072"/>
    <n v="0"/>
    <n v="100"/>
    <n v="0"/>
    <s v="P"/>
    <n v="40"/>
    <s v="Age of Building"/>
    <n v="100"/>
    <n v="0"/>
    <n v="0"/>
    <n v="0"/>
    <n v="0"/>
    <n v="100"/>
    <n v="0"/>
    <n v="0"/>
    <n v="0"/>
    <n v="23276"/>
    <n v="100"/>
    <n v="0"/>
    <n v="0"/>
    <n v="0"/>
    <b v="1"/>
    <n v="70"/>
    <n v="0"/>
    <n v="100"/>
    <n v="0"/>
    <n v="0"/>
    <n v="0.887324"/>
    <n v="0.63278999999999996"/>
    <n v="0.17411199999999999"/>
    <n v="7.6059999999999999E-3"/>
    <n v="2.8344999999999999E-2"/>
    <n v="25200"/>
    <n v="2744"/>
    <n v="216"/>
    <n v="805"/>
    <n v="8.6179930000000002"/>
    <n v="10.324949999999999"/>
    <s v="Y"/>
    <n v="40"/>
    <n v="0"/>
    <n v="0"/>
    <n v="0"/>
    <n v="17.352080000000001"/>
    <n v="26.26802"/>
    <n v="29.221879999999999"/>
    <n v="0"/>
    <n v="0"/>
    <n v="0"/>
    <n v="70.312340000000006"/>
    <n v="55.538229999999999"/>
    <n v="65.87003"/>
    <n v="0"/>
    <n v="0"/>
    <n v="0"/>
    <n v="0"/>
    <n v="0"/>
    <n v="0"/>
    <n v="0"/>
    <n v="0"/>
    <n v="0"/>
    <n v="12.33558"/>
    <n v="18.193750000000001"/>
    <n v="4.9080959999999996"/>
    <n v="0"/>
    <n v="0"/>
    <n v="0"/>
    <n v="0"/>
    <n v="0"/>
    <n v="0"/>
    <n v="100"/>
    <n v="100"/>
    <n v="100"/>
    <n v="0"/>
    <n v="0"/>
    <n v="0"/>
    <n v="100"/>
    <n v="100"/>
    <n v="100"/>
    <n v="0"/>
    <n v="0"/>
    <n v="0"/>
    <n v="0"/>
    <n v="0"/>
    <n v="0"/>
    <n v="0"/>
    <n v="0"/>
    <n v="0"/>
    <n v="100"/>
    <n v="100"/>
    <n v="100"/>
    <n v="0"/>
    <n v="0"/>
    <n v="0"/>
    <n v="0"/>
    <n v="0"/>
    <n v="0"/>
    <s v="NA"/>
    <s v="NA"/>
    <s v="NA"/>
    <s v="NA"/>
    <s v="NA"/>
    <s v="NA"/>
    <n v="18.891819999999999"/>
    <n v="31.384329999999999"/>
    <n v="18.891819999999999"/>
    <n v="81.108180000000004"/>
    <n v="68.615669999999994"/>
    <n v="81.108180000000004"/>
    <n v="0"/>
    <n v="0"/>
    <n v="0"/>
    <n v="0"/>
    <n v="0"/>
    <n v="0"/>
    <s v="NA"/>
    <s v="NA"/>
    <s v="NA"/>
    <s v="NA"/>
    <s v="NA"/>
    <s v="NA"/>
    <s v="NA"/>
    <s v="NA"/>
    <s v="NA"/>
    <s v="NA"/>
    <s v="NA"/>
    <s v="NA"/>
    <n v="0"/>
    <n v="0"/>
    <n v="0"/>
    <n v="17.352080000000001"/>
    <n v="26.26802"/>
    <n v="29.221879999999999"/>
    <n v="23.596150000000002"/>
    <n v="31.252109999999998"/>
    <n v="22.105350000000001"/>
    <n v="6.167789"/>
    <n v="9.096876"/>
    <n v="2.4540479999999998"/>
    <n v="52.883980000000001"/>
    <n v="33.382989999999999"/>
    <n v="46.218719999999998"/>
    <s v="NA"/>
    <s v="NA"/>
    <s v="NA"/>
    <s v="NA"/>
    <s v="NA"/>
    <s v="NA"/>
    <s v="NA"/>
    <s v="NA"/>
    <s v="NA"/>
    <s v="NA"/>
    <s v="NA"/>
    <s v="NA"/>
    <s v="NA"/>
    <s v="NA"/>
    <s v="NA"/>
    <b v="0"/>
    <n v="0"/>
    <b v="1"/>
    <n v="38.762909999999998"/>
    <b v="1"/>
    <n v="13.10061"/>
    <b v="1"/>
    <n v="25.038430000000002"/>
    <b v="1"/>
    <n v="23.09806"/>
    <b v="0"/>
    <n v="0"/>
    <b v="0"/>
    <n v="0"/>
    <b v="0"/>
    <n v="0"/>
    <n v="50.559010000000001"/>
    <n v="36.666670000000003"/>
    <n v="39.273870000000002"/>
    <n v="0"/>
    <n v="0"/>
    <n v="0"/>
    <n v="0"/>
    <n v="0"/>
    <n v="0"/>
    <n v="49.440989999999999"/>
    <n v="63.333329999999997"/>
    <n v="60.726129999999998"/>
    <n v="0"/>
    <n v="0"/>
    <n v="0"/>
    <n v="36.024839999999998"/>
    <n v="33.333329999999997"/>
    <n v="50.304569999999998"/>
    <n v="0"/>
    <n v="0"/>
    <n v="0"/>
    <n v="63.975160000000002"/>
    <n v="66.666669999999996"/>
    <n v="49.695430000000002"/>
    <n v="0"/>
    <n v="0"/>
    <n v="0"/>
    <n v="0"/>
    <n v="0"/>
    <n v="0"/>
    <n v="0"/>
    <n v="0"/>
    <n v="0"/>
    <n v="0"/>
    <n v="0"/>
    <n v="0"/>
    <n v="0"/>
    <n v="0"/>
    <n v="0"/>
    <b v="0"/>
    <n v="0"/>
    <b v="0"/>
    <n v="0"/>
    <b v="1"/>
    <n v="100"/>
    <b v="0"/>
    <n v="0"/>
    <b v="0"/>
    <n v="0"/>
    <b v="0"/>
    <n v="0"/>
    <n v="0"/>
    <n v="0"/>
    <n v="0"/>
    <n v="100"/>
    <n v="100"/>
    <n v="100"/>
    <n v="0"/>
    <n v="0"/>
    <n v="0"/>
    <n v="0"/>
    <n v="0"/>
    <n v="0"/>
    <n v="0"/>
    <n v="0"/>
    <n v="0"/>
    <n v="0"/>
    <n v="0"/>
    <n v="0"/>
    <n v="0"/>
    <n v="0"/>
    <n v="0"/>
    <n v="0"/>
    <n v="0"/>
    <n v="0"/>
    <n v="0"/>
    <n v="0"/>
    <n v="0"/>
    <b v="0"/>
    <n v="0"/>
    <b v="0"/>
    <n v="0"/>
    <b v="1"/>
    <n v="51.020409999999998"/>
    <b v="0"/>
    <n v="0"/>
    <b v="1"/>
    <n v="48.979590000000002"/>
    <s v="Water-source HP Loop"/>
    <s v="none"/>
    <s v="NA"/>
    <s v="NA"/>
    <s v="N"/>
    <n v="6.75"/>
    <s v="NA"/>
    <n v="100"/>
    <n v="0"/>
    <s v="Heat Pump"/>
    <s v="Electricity"/>
    <s v="Natural Gas"/>
    <s v="0-4 Years"/>
    <s v="Unknown"/>
    <s v="Electricity"/>
    <s v="None"/>
    <s v="0-4 Years"/>
    <n v="3"/>
    <s v="Natural Gas"/>
    <n v="584"/>
    <n v="4"/>
    <n v="4"/>
    <s v="SH"/>
    <s v="Y"/>
    <s v="Y"/>
    <s v="DX - Water"/>
    <s v="0-4 Years"/>
    <s v="None"/>
    <s v="NA"/>
    <n v="2"/>
    <n v="0"/>
    <n v="4"/>
    <n v="4"/>
    <s v="None"/>
    <s v="Y"/>
    <s v="Y"/>
    <b v="1"/>
    <b v="0"/>
    <b v="0"/>
    <b v="0"/>
    <b v="1"/>
    <b v="0"/>
    <b v="0"/>
    <b v="1"/>
    <b v="1"/>
    <b v="1"/>
    <b v="1"/>
    <n v="866.74130000000002"/>
    <n v="4"/>
    <n v="4"/>
    <n v="100"/>
    <n v="0"/>
    <n v="0"/>
    <n v="0"/>
    <n v="0"/>
    <n v="0"/>
    <n v="100"/>
    <n v="0"/>
    <s v="NA"/>
    <s v="NA"/>
    <s v="NA"/>
    <s v="NA"/>
    <s v="NA"/>
    <s v="NA"/>
    <s v="NA"/>
    <s v="NA"/>
    <s v="NA"/>
    <b v="0"/>
    <n v="0"/>
    <s v="NA"/>
    <s v="NA"/>
    <b v="1"/>
    <n v="140"/>
    <s v="T5"/>
    <b v="0"/>
    <n v="0"/>
    <s v="NA"/>
    <s v="NA"/>
    <n v="0"/>
    <n v="0"/>
    <n v="0"/>
    <n v="0"/>
    <n v="5"/>
    <n v="2"/>
    <n v="0"/>
    <b v="0"/>
    <b v="0"/>
    <b v="0"/>
    <b v="0"/>
    <b v="1"/>
    <b v="0"/>
    <n v="775"/>
    <s v="N"/>
    <s v="E"/>
    <s v="G"/>
    <s v="N"/>
    <s v="G"/>
    <s v="G"/>
    <s v="N"/>
    <s v="NA"/>
    <s v="NA"/>
    <s v="NA"/>
    <s v="NA"/>
    <s v="NA"/>
    <s v="NA"/>
    <s v="NA"/>
    <s v="NA"/>
    <n v="0"/>
    <n v="0"/>
    <n v="0"/>
    <x v="1"/>
    <s v="NA"/>
    <s v="NA"/>
    <n v="0"/>
    <n v="0"/>
    <n v="0"/>
    <s v="NA"/>
    <s v="NA"/>
    <s v="NA"/>
    <s v="NA"/>
    <s v="NA"/>
    <s v="NA"/>
    <n v="0"/>
    <n v="75"/>
    <n v="10"/>
    <n v="10"/>
    <n v="15"/>
    <n v="2"/>
    <n v="0"/>
    <n v="0"/>
    <n v="0"/>
    <n v="0"/>
    <n v="11.063459999999999"/>
    <n v="54.312139999999999"/>
    <s v="model"/>
    <n v="314202.2"/>
    <n v="1542465"/>
    <s v="NA"/>
    <s v="NA"/>
    <s v="NA"/>
    <s v="NA"/>
    <s v="NA"/>
    <s v="NA"/>
    <s v="NA"/>
    <s v="NA"/>
    <s v="NA"/>
    <s v="NA"/>
    <s v="NA"/>
    <s v="NA"/>
    <s v="NA"/>
    <s v="NA"/>
    <s v="NA"/>
    <s v="NA"/>
    <s v="NA"/>
    <s v="NA"/>
    <s v="NA"/>
    <s v="NA"/>
    <s v="NA"/>
    <s v="NA"/>
    <s v="NA"/>
    <s v="NA"/>
    <n v="0.22254599999999999"/>
    <n v="1.4150130000000001"/>
    <s v="model"/>
    <n v="6320.299"/>
    <n v="40186.370000000003"/>
    <s v="NA"/>
    <s v="NA"/>
    <s v="NA"/>
    <s v="NA"/>
    <s v="NA"/>
    <s v="NA"/>
    <s v="NA"/>
    <s v="NA"/>
    <s v="NA"/>
    <s v="NA"/>
    <s v="NA"/>
    <s v="NA"/>
    <s v="NA"/>
    <s v="NA"/>
    <s v="NA"/>
    <s v="NA"/>
    <s v="NA"/>
    <s v="NA"/>
    <s v="NA"/>
    <s v="NA"/>
    <s v="NA"/>
    <s v="NA"/>
    <s v="NA"/>
    <s v="NA"/>
  </r>
  <r>
    <x v="715"/>
    <x v="0"/>
    <s v="core"/>
    <x v="8"/>
    <x v="1"/>
    <s v="20,001-100,000"/>
    <s v="urban"/>
    <n v="5"/>
    <n v="177.28460000000001"/>
    <n v="3722976"/>
    <n v="3722976"/>
    <n v="3722976"/>
    <n v="2011"/>
    <n v="2011"/>
    <s v="2004-2013"/>
    <s v="F"/>
    <m/>
    <s v="Pharmacy"/>
    <m/>
    <s v="Dry Goods Retail"/>
    <s v="Mercantile - Retail"/>
    <s v="Small Box"/>
    <b v="0"/>
    <s v="Sales"/>
    <n v="80"/>
    <s v="Storage - Low Bay"/>
    <n v="20"/>
    <s v="NA"/>
    <n v="0"/>
    <n v="0"/>
    <n v="0"/>
    <n v="0"/>
    <n v="21000"/>
    <n v="21000"/>
    <n v="0"/>
    <x v="1"/>
    <n v="100"/>
    <n v="0"/>
    <n v="0"/>
    <n v="100"/>
    <n v="0"/>
    <n v="0"/>
    <n v="0"/>
    <n v="1"/>
    <n v="0"/>
    <n v="40"/>
    <s v="S"/>
    <n v="0"/>
    <n v="4532"/>
    <n v="323"/>
    <s v="&lt; 6000 HDD"/>
    <n v="0"/>
    <n v="100"/>
    <n v="1"/>
    <s v="No"/>
    <n v="98"/>
    <n v="98"/>
    <n v="98"/>
    <n v="98"/>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580"/>
    <n v="0"/>
    <n v="20"/>
    <n v="11600"/>
    <n v="20"/>
    <n v="100"/>
    <n v="0"/>
    <n v="0"/>
    <n v="0"/>
    <n v="0"/>
    <n v="0"/>
    <n v="0"/>
    <n v="0"/>
    <n v="100"/>
    <n v="0"/>
    <n v="0"/>
    <n v="0"/>
    <n v="0"/>
    <n v="2320"/>
    <n v="0"/>
    <n v="100"/>
    <n v="0"/>
    <s v="P"/>
    <n v="20"/>
    <s v="Age of Building"/>
    <n v="100"/>
    <n v="0"/>
    <n v="0"/>
    <n v="0"/>
    <n v="100"/>
    <n v="0"/>
    <n v="0"/>
    <n v="0"/>
    <n v="0"/>
    <n v="21000"/>
    <n v="100"/>
    <n v="0"/>
    <n v="0"/>
    <n v="0"/>
    <b v="0"/>
    <n v="0"/>
    <n v="100"/>
    <n v="0"/>
    <n v="0"/>
    <n v="0"/>
    <n v="1.007714"/>
    <n v="1.007714"/>
    <s v="NA"/>
    <n v="1.2142999999999999E-2"/>
    <n v="0.18009500000000001"/>
    <n v="21162"/>
    <s v="NA"/>
    <n v="255"/>
    <n v="3782"/>
    <n v="14.03993"/>
    <n v="19.068280000000001"/>
    <s v="Y"/>
    <n v="100"/>
    <n v="0"/>
    <n v="0"/>
    <n v="0"/>
    <n v="93.937250000000006"/>
    <n v="90.163929999999993"/>
    <n v="95.605840000000001"/>
    <n v="0"/>
    <n v="0"/>
    <n v="0"/>
    <n v="4.0497120000000004"/>
    <n v="5.8287800000000001"/>
    <n v="2.2928229999999998"/>
    <n v="0"/>
    <n v="0"/>
    <n v="0"/>
    <n v="0"/>
    <n v="0"/>
    <n v="0"/>
    <n v="2.013042"/>
    <n v="4.0072859999999997"/>
    <n v="2.1013329999999999"/>
    <n v="0"/>
    <n v="0"/>
    <n v="0"/>
    <n v="0"/>
    <n v="0"/>
    <n v="0"/>
    <n v="99.622720000000001"/>
    <n v="99.191919999999996"/>
    <n v="99.622720000000001"/>
    <n v="0.37728299999999998"/>
    <n v="0.80808100000000005"/>
    <n v="0.37728299999999998"/>
    <n v="0"/>
    <n v="0"/>
    <n v="0"/>
    <n v="100"/>
    <n v="100"/>
    <n v="100"/>
    <s v="NA"/>
    <s v="NA"/>
    <s v="NA"/>
    <s v="NA"/>
    <s v="NA"/>
    <s v="NA"/>
    <s v="NA"/>
    <s v="NA"/>
    <s v="NA"/>
    <s v="NA"/>
    <s v="NA"/>
    <s v="NA"/>
    <s v="NA"/>
    <s v="NA"/>
    <s v="NA"/>
    <s v="NA"/>
    <s v="NA"/>
    <s v="NA"/>
    <s v="NA"/>
    <s v="NA"/>
    <s v="NA"/>
    <s v="NA"/>
    <s v="NA"/>
    <s v="NA"/>
    <n v="7.9380249999999997"/>
    <n v="13.93939"/>
    <n v="7.9380249999999997"/>
    <n v="92.061970000000002"/>
    <n v="86.060609999999997"/>
    <n v="92.061970000000002"/>
    <n v="0"/>
    <n v="0"/>
    <n v="0"/>
    <n v="0"/>
    <n v="0"/>
    <n v="0"/>
    <s v="NA"/>
    <s v="NA"/>
    <s v="NA"/>
    <s v="NA"/>
    <s v="NA"/>
    <s v="NA"/>
    <s v="NA"/>
    <s v="NA"/>
    <s v="NA"/>
    <s v="NA"/>
    <s v="NA"/>
    <s v="NA"/>
    <n v="0"/>
    <n v="0"/>
    <n v="0"/>
    <n v="93.937250000000006"/>
    <n v="90.163929999999993"/>
    <n v="95.605840000000001"/>
    <n v="4.0497120000000004"/>
    <n v="5.8287800000000001"/>
    <n v="2.2928229999999998"/>
    <n v="0"/>
    <n v="0"/>
    <n v="0"/>
    <n v="2.013042"/>
    <n v="4.0072859999999997"/>
    <n v="2.1013329999999999"/>
    <s v="NA"/>
    <s v="NA"/>
    <s v="NA"/>
    <s v="NA"/>
    <s v="NA"/>
    <s v="NA"/>
    <s v="NA"/>
    <s v="NA"/>
    <s v="NA"/>
    <s v="NA"/>
    <s v="NA"/>
    <s v="NA"/>
    <s v="NA"/>
    <s v="NA"/>
    <s v="NA"/>
    <b v="1"/>
    <n v="93.171719999999993"/>
    <b v="0"/>
    <n v="0"/>
    <b v="0"/>
    <n v="0"/>
    <b v="1"/>
    <n v="6.8282769999999999"/>
    <b v="0"/>
    <n v="0"/>
    <b v="0"/>
    <n v="0"/>
    <b v="0"/>
    <n v="0"/>
    <b v="0"/>
    <n v="0"/>
    <n v="95.45214"/>
    <n v="82.608699999999999"/>
    <n v="95.075029999999998"/>
    <n v="0"/>
    <n v="0"/>
    <n v="0"/>
    <n v="0"/>
    <n v="0"/>
    <n v="0"/>
    <n v="4.5478579999999997"/>
    <n v="17.391300000000001"/>
    <n v="4.9249710000000002"/>
    <n v="0"/>
    <n v="0"/>
    <n v="0"/>
    <n v="4.5478579999999997"/>
    <n v="17.391300000000001"/>
    <n v="4.9249710000000002"/>
    <n v="0"/>
    <n v="0"/>
    <n v="0"/>
    <n v="0"/>
    <n v="0"/>
    <n v="0"/>
    <n v="0"/>
    <n v="0"/>
    <n v="0"/>
    <n v="95.45214"/>
    <n v="82.608699999999999"/>
    <n v="95.075029999999998"/>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0-4 Years"/>
    <s v="None"/>
    <s v="NA"/>
    <s v="NA"/>
    <s v="NA"/>
    <s v="NA"/>
    <s v="NA"/>
    <s v="NA"/>
    <s v="NA"/>
    <s v="NA"/>
    <s v="NA"/>
    <s v="NA"/>
    <s v="NA"/>
    <s v="DX - Air"/>
    <s v="0-4 Years"/>
    <s v="None"/>
    <s v="NA"/>
    <s v="NA"/>
    <s v="NA"/>
    <s v="NA"/>
    <s v="NA"/>
    <s v="NA"/>
    <s v="NA"/>
    <s v="NA"/>
    <b v="0"/>
    <b v="0"/>
    <b v="0"/>
    <b v="0"/>
    <b v="1"/>
    <b v="0"/>
    <b v="0"/>
    <b v="0"/>
    <b v="0"/>
    <b v="0"/>
    <b v="0"/>
    <n v="93.635679999999994"/>
    <n v="3"/>
    <n v="3"/>
    <n v="100"/>
    <n v="0"/>
    <n v="0"/>
    <n v="0"/>
    <n v="0"/>
    <n v="0"/>
    <n v="100"/>
    <n v="0"/>
    <n v="100"/>
    <n v="0"/>
    <n v="0"/>
    <s v="Unknown"/>
    <s v="No"/>
    <s v="None"/>
    <s v="Air-cooled"/>
    <s v="Yes"/>
    <s v="Shaded Pole"/>
    <b v="0"/>
    <n v="0"/>
    <s v="NA"/>
    <s v="NA"/>
    <b v="0"/>
    <n v="0"/>
    <s v="NA"/>
    <b v="1"/>
    <n v="410"/>
    <n v="100"/>
    <s v="LED"/>
    <n v="0"/>
    <n v="0"/>
    <n v="0"/>
    <n v="0"/>
    <n v="0"/>
    <n v="0"/>
    <n v="0"/>
    <b v="0"/>
    <b v="0"/>
    <b v="0"/>
    <b v="0"/>
    <b v="0"/>
    <b v="0"/>
    <n v="0"/>
    <s v="NA"/>
    <s v="NA"/>
    <s v="NA"/>
    <s v="NA"/>
    <s v="NA"/>
    <s v="NA"/>
    <s v="NA"/>
    <n v="0"/>
    <n v="0"/>
    <n v="0"/>
    <s v="NA"/>
    <s v="NA"/>
    <s v="NA"/>
    <s v="NA"/>
    <s v="NA"/>
    <n v="0"/>
    <n v="0"/>
    <n v="0"/>
    <x v="1"/>
    <s v="NA"/>
    <s v="NA"/>
    <n v="0"/>
    <n v="0"/>
    <n v="0"/>
    <s v="NA"/>
    <s v="NA"/>
    <s v="NA"/>
    <s v="NA"/>
    <s v="NA"/>
    <s v="NA"/>
    <n v="7"/>
    <n v="3"/>
    <n v="0"/>
    <n v="0"/>
    <n v="1"/>
    <n v="0"/>
    <n v="0"/>
    <n v="0"/>
    <n v="0"/>
    <n v="0"/>
    <n v="11.522069999999999"/>
    <n v="11.77388"/>
    <s v="actual"/>
    <n v="241963.5"/>
    <n v="247251.4"/>
    <n v="19232.86"/>
    <n v="17492.14"/>
    <n v="19621.55"/>
    <n v="19108.97"/>
    <n v="20537.509999999998"/>
    <n v="20588"/>
    <n v="21930.3"/>
    <n v="22661.17"/>
    <n v="20743.71"/>
    <n v="20333.79"/>
    <n v="19418.18"/>
    <n v="20295.37"/>
    <n v="20316.62"/>
    <n v="18350.490000000002"/>
    <n v="20316.62"/>
    <n v="19661.240000000002"/>
    <n v="20540.63"/>
    <n v="20507.52"/>
    <n v="23253.69"/>
    <n v="23179.02"/>
    <n v="20831.09"/>
    <n v="20316.62"/>
    <n v="19661.240000000002"/>
    <n v="20316.62"/>
    <n v="9.4855999999999996E-2"/>
    <n v="0.103468"/>
    <s v="actual"/>
    <n v="1991.972"/>
    <n v="2172.8209999999999"/>
    <n v="455.9067"/>
    <n v="265.8732"/>
    <n v="241.9889"/>
    <n v="168.68969999999999"/>
    <n v="87.482759999999999"/>
    <n v="26.25"/>
    <n v="23.016670000000001"/>
    <n v="23.483329999999999"/>
    <n v="22.5"/>
    <n v="39.659089999999999"/>
    <n v="117.2727"/>
    <n v="519.84939999999995"/>
    <n v="364.8537"/>
    <n v="287.66390000000001"/>
    <n v="256.02080000000001"/>
    <n v="190.81700000000001"/>
    <n v="120.8188"/>
    <n v="54.176690000000001"/>
    <n v="19.657029999999999"/>
    <n v="18.218710000000002"/>
    <n v="54.176690000000001"/>
    <n v="166.3656"/>
    <n v="277.59559999999999"/>
    <n v="362.45650000000001"/>
  </r>
  <r>
    <x v="716"/>
    <x v="0"/>
    <s v="core"/>
    <x v="4"/>
    <x v="1"/>
    <s v="100,001+"/>
    <s v="urban"/>
    <n v="74"/>
    <n v="66.187250000000006"/>
    <n v="6641890"/>
    <n v="6641890"/>
    <n v="6641890"/>
    <n v="1982"/>
    <n v="2005"/>
    <s v="2004-2013"/>
    <s v="F"/>
    <m/>
    <s v="Religious Assembly"/>
    <m/>
    <s v="Other"/>
    <s v="Religious Worship"/>
    <s v="Other"/>
    <b v="0"/>
    <s v="Assembly / Recreation"/>
    <n v="51"/>
    <s v="Classroom"/>
    <n v="15"/>
    <s v="Office"/>
    <n v="4"/>
    <n v="30"/>
    <n v="0"/>
    <n v="0"/>
    <n v="100350"/>
    <n v="100350"/>
    <n v="0"/>
    <x v="3"/>
    <n v="100"/>
    <n v="0"/>
    <n v="100"/>
    <n v="100"/>
    <n v="100"/>
    <n v="0"/>
    <n v="0"/>
    <n v="3"/>
    <n v="1"/>
    <n v="1066"/>
    <s v="S"/>
    <n v="0"/>
    <n v="4847"/>
    <n v="261"/>
    <s v="&lt; 6000 HDD"/>
    <n v="100"/>
    <n v="0"/>
    <n v="0"/>
    <s v="No"/>
    <n v="25.31"/>
    <n v="25.31"/>
    <n v="25.31"/>
    <n v="25.31"/>
    <n v="0"/>
    <n v="0.81"/>
    <n v="0"/>
    <s v="&lt; 40 Hrs/Wk"/>
    <n v="52"/>
    <b v="1"/>
    <b v="1"/>
    <b v="1"/>
    <b v="0"/>
    <b v="0"/>
    <b v="0"/>
    <b v="0"/>
    <b v="0"/>
    <b v="0"/>
    <b v="1"/>
    <b v="0"/>
    <b v="0"/>
    <s v="NA"/>
    <s v="Yes"/>
    <n v="9"/>
    <n v="100"/>
    <s v="Yes"/>
    <s v="Yes"/>
    <n v="9"/>
    <n v="100"/>
    <s v="Yes"/>
    <s v="Yes"/>
    <n v="9"/>
    <n v="100"/>
    <s v="No"/>
    <s v="No"/>
    <s v="NA"/>
    <s v="NA"/>
    <s v="No"/>
    <s v="No"/>
    <s v="NA"/>
    <s v="NA"/>
    <s v="No"/>
    <s v="No"/>
    <s v="NA"/>
    <s v="NA"/>
    <s v="No"/>
    <s v="No"/>
    <s v="NA"/>
    <s v="NA"/>
    <s v="No"/>
    <s v="Yes"/>
    <n v="9"/>
    <n v="100"/>
    <s v="No"/>
    <n v="2000"/>
    <n v="1600"/>
    <n v="9"/>
    <n v="46800"/>
    <n v="35"/>
    <n v="100"/>
    <n v="0"/>
    <n v="0"/>
    <n v="0"/>
    <n v="0"/>
    <n v="0"/>
    <n v="0"/>
    <n v="0"/>
    <n v="100"/>
    <n v="0"/>
    <n v="0"/>
    <n v="0"/>
    <n v="0"/>
    <n v="16380"/>
    <n v="14.28571"/>
    <n v="85.714290000000005"/>
    <n v="0"/>
    <s v="S"/>
    <n v="17.142859999999999"/>
    <s v="5-10 years"/>
    <n v="100"/>
    <n v="0"/>
    <n v="0"/>
    <n v="0"/>
    <n v="100"/>
    <n v="0"/>
    <n v="0"/>
    <n v="0"/>
    <n v="0"/>
    <n v="40049.440000000002"/>
    <n v="100"/>
    <n v="0"/>
    <n v="0"/>
    <n v="0"/>
    <b v="1"/>
    <n v="100"/>
    <n v="0"/>
    <n v="0"/>
    <n v="0"/>
    <n v="100"/>
    <n v="0.96523099999999995"/>
    <n v="0.96523099999999995"/>
    <s v="NA"/>
    <n v="0"/>
    <s v="NA"/>
    <n v="96860.97"/>
    <s v="NA"/>
    <n v="0"/>
    <n v="0"/>
    <n v="12.087059999999999"/>
    <n v="12.78872"/>
    <s v="Y"/>
    <n v="5"/>
    <n v="0"/>
    <n v="0"/>
    <n v="0"/>
    <n v="41.263469999999998"/>
    <n v="35.654069999999997"/>
    <n v="66.40643"/>
    <n v="6.579402"/>
    <n v="4.0680069999999997"/>
    <n v="10.58841"/>
    <n v="6.3601510000000001"/>
    <n v="18.001200000000001"/>
    <n v="5.693924"/>
    <n v="0"/>
    <n v="0"/>
    <n v="0"/>
    <n v="0"/>
    <n v="0"/>
    <n v="0"/>
    <n v="0.63227999999999995"/>
    <n v="4.6220800000000004"/>
    <n v="1.043636"/>
    <n v="42.784050000000001"/>
    <n v="36.113030000000002"/>
    <n v="16.267600000000002"/>
    <n v="2.3806440000000002"/>
    <n v="1.5416110000000001"/>
    <n v="0"/>
    <n v="0"/>
    <n v="0"/>
    <n v="0"/>
    <n v="100"/>
    <n v="100"/>
    <n v="100"/>
    <n v="2.7726389999999999"/>
    <n v="3.8061919999999998"/>
    <n v="2.7726389999999999"/>
    <n v="97.227360000000004"/>
    <n v="96.193809999999999"/>
    <n v="97.227360000000004"/>
    <n v="0"/>
    <n v="0"/>
    <n v="0"/>
    <n v="90.147599999999997"/>
    <n v="89.921890000000005"/>
    <n v="90.147599999999997"/>
    <n v="0"/>
    <n v="0"/>
    <n v="0"/>
    <n v="0"/>
    <n v="0"/>
    <n v="0"/>
    <n v="0"/>
    <n v="0"/>
    <n v="0"/>
    <n v="9.8524019999999997"/>
    <n v="10.078110000000001"/>
    <n v="9.8524019999999997"/>
    <s v="NA"/>
    <s v="NA"/>
    <s v="NA"/>
    <s v="NA"/>
    <s v="NA"/>
    <s v="NA"/>
    <n v="2.9434339999999999"/>
    <n v="7.5432079999999999"/>
    <n v="2.9434339999999999"/>
    <n v="31.340979999999998"/>
    <n v="41.454599999999999"/>
    <n v="31.340979999999998"/>
    <n v="22.95645"/>
    <n v="20.242940000000001"/>
    <n v="22.95645"/>
    <n v="42.759129999999999"/>
    <n v="30.759250000000002"/>
    <n v="42.759129999999999"/>
    <n v="0"/>
    <n v="0"/>
    <n v="0"/>
    <n v="14.576700000000001"/>
    <n v="25.44444"/>
    <n v="14.576700000000001"/>
    <n v="0"/>
    <n v="0"/>
    <n v="0"/>
    <n v="85.423299999999998"/>
    <n v="74.55556"/>
    <n v="85.423299999999998"/>
    <n v="7.0966579999999997"/>
    <n v="2.8054559999999999"/>
    <n v="11.42085"/>
    <n v="40.746209999999998"/>
    <n v="36.916620000000002"/>
    <n v="65.573999999999998"/>
    <n v="27.666910000000001"/>
    <n v="35.842030000000001"/>
    <n v="13.47761"/>
    <n v="5.4320300000000001"/>
    <n v="5.0098310000000001"/>
    <n v="2.5190410000000001"/>
    <n v="19.05819"/>
    <n v="19.42606"/>
    <n v="7.0085040000000003"/>
    <n v="0"/>
    <n v="0"/>
    <n v="0"/>
    <n v="100"/>
    <n v="100"/>
    <n v="100"/>
    <n v="0"/>
    <n v="0"/>
    <n v="0"/>
    <n v="0"/>
    <n v="0"/>
    <n v="0"/>
    <n v="0"/>
    <n v="0"/>
    <n v="0"/>
    <b v="0"/>
    <n v="0"/>
    <b v="1"/>
    <n v="43.312330000000003"/>
    <b v="0"/>
    <n v="0"/>
    <b v="0"/>
    <n v="0"/>
    <b v="1"/>
    <n v="56.687669999999997"/>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VAV"/>
    <s v="standard"/>
    <s v="NA"/>
    <s v="NA"/>
    <s v="NA"/>
    <s v="NA"/>
    <s v="NA"/>
    <n v="3.016864"/>
    <n v="96.983140000000006"/>
    <s v="Boiler"/>
    <s v="Natural Gas"/>
    <s v="Natural Gas"/>
    <s v="NA"/>
    <s v="Furnace"/>
    <s v="Natural Gas"/>
    <s v="None"/>
    <s v="0-4 Years"/>
    <n v="1"/>
    <s v="Natural Gas"/>
    <s v="NA"/>
    <n v="9"/>
    <n v="9"/>
    <s v="SH"/>
    <s v="Y"/>
    <s v="N"/>
    <s v="DX - Air"/>
    <s v="NA"/>
    <s v="DX - Air"/>
    <s v="0-4 Years"/>
    <s v="NA"/>
    <s v="NA"/>
    <s v="NA"/>
    <s v="NA"/>
    <s v="NA"/>
    <s v="NA"/>
    <s v="NA"/>
    <b v="0"/>
    <b v="0"/>
    <b v="0"/>
    <b v="0"/>
    <b v="1"/>
    <b v="0"/>
    <b v="0"/>
    <b v="0"/>
    <b v="0"/>
    <b v="0"/>
    <b v="0"/>
    <n v="413.35399999999998"/>
    <n v="3"/>
    <n v="3"/>
    <n v="100"/>
    <n v="0"/>
    <n v="0"/>
    <n v="0"/>
    <n v="0"/>
    <n v="3.7144919999999999"/>
    <n v="96.285510000000002"/>
    <n v="0"/>
    <s v="NA"/>
    <s v="NA"/>
    <s v="NA"/>
    <s v="NA"/>
    <s v="NA"/>
    <s v="NA"/>
    <s v="NA"/>
    <s v="NA"/>
    <s v="NA"/>
    <s v="NA"/>
    <s v="NA"/>
    <s v="NA"/>
    <s v="NA"/>
    <s v="NA"/>
    <s v="NA"/>
    <s v="NA"/>
    <s v="NA"/>
    <s v="NA"/>
    <s v="NA"/>
    <s v="NA"/>
    <n v="0"/>
    <n v="0"/>
    <n v="0"/>
    <n v="2"/>
    <n v="4"/>
    <n v="0"/>
    <n v="1"/>
    <b v="0"/>
    <b v="0"/>
    <b v="0"/>
    <b v="0"/>
    <b v="1"/>
    <b v="0"/>
    <n v="606"/>
    <s v="N"/>
    <s v="E"/>
    <s v="N"/>
    <s v="G"/>
    <s v="G"/>
    <s v="G"/>
    <s v="E"/>
    <s v="NA"/>
    <s v="NA"/>
    <s v="NA"/>
    <b v="1"/>
    <s v="S"/>
    <n v="100"/>
    <n v="0"/>
    <n v="2"/>
    <n v="0"/>
    <n v="0"/>
    <n v="0"/>
    <x v="0"/>
    <n v="0"/>
    <s v="N"/>
    <n v="0"/>
    <n v="0"/>
    <n v="0"/>
    <b v="0"/>
    <b v="0"/>
    <s v="None"/>
    <b v="0"/>
    <b v="0"/>
    <s v="None"/>
    <n v="0"/>
    <n v="38"/>
    <n v="4"/>
    <n v="4"/>
    <n v="4"/>
    <n v="40"/>
    <n v="0"/>
    <n v="0"/>
    <n v="0"/>
    <n v="0"/>
    <n v="13.68253"/>
    <n v="13.4712"/>
    <s v="actual"/>
    <n v="1373042"/>
    <n v="1351835"/>
    <n v="115124.4"/>
    <n v="101284.6"/>
    <n v="109065"/>
    <n v="102702.2"/>
    <n v="111892.3"/>
    <n v="117591.5"/>
    <n v="127083.5"/>
    <n v="132370.20000000001"/>
    <n v="121630.7"/>
    <n v="110603.2"/>
    <n v="107520"/>
    <n v="116174.3"/>
    <n v="113369.9"/>
    <n v="101610.6"/>
    <n v="111380"/>
    <n v="106673.60000000001"/>
    <n v="109679.7"/>
    <n v="109581.7"/>
    <n v="127223"/>
    <n v="128152.7"/>
    <n v="113170.4"/>
    <n v="109340.1"/>
    <n v="108203.5"/>
    <n v="113449.9"/>
    <n v="0.34585700000000003"/>
    <n v="0.37393399999999999"/>
    <s v="actual"/>
    <n v="34706.74"/>
    <n v="37524.32"/>
    <n v="7250.7380000000003"/>
    <n v="4552.4139999999998"/>
    <n v="3919.36"/>
    <n v="2179.3919999999998"/>
    <n v="1263.2819999999999"/>
    <n v="653.49289999999996"/>
    <n v="386.58819999999997"/>
    <n v="399.37970000000001"/>
    <n v="673.63639999999998"/>
    <n v="2269.8119999999999"/>
    <n v="4292.143"/>
    <n v="6866.5"/>
    <n v="6015.3490000000002"/>
    <n v="4823.1170000000002"/>
    <n v="4474.7380000000003"/>
    <n v="3468.3090000000002"/>
    <n v="2268.3359999999998"/>
    <n v="1091.588"/>
    <n v="363.86279999999999"/>
    <n v="371.60449999999997"/>
    <n v="1021.912"/>
    <n v="2895.4189999999999"/>
    <n v="4652.799"/>
    <n v="6077.2830000000004"/>
  </r>
  <r>
    <x v="717"/>
    <x v="2"/>
    <s v="core"/>
    <x v="4"/>
    <x v="1"/>
    <s v="&lt;20,001"/>
    <s v="rural"/>
    <n v="72"/>
    <n v="335.47109999999998"/>
    <n v="2928663"/>
    <n v="2928663"/>
    <n v="0"/>
    <n v="2004"/>
    <n v="2004"/>
    <s v="2004-2013"/>
    <s v="F"/>
    <m/>
    <s v="Religious Assembly"/>
    <m/>
    <s v="Other"/>
    <s v="Religious Worship"/>
    <s v="Other"/>
    <b v="0"/>
    <s v="Classroom"/>
    <n v="36"/>
    <s v="Assembly / Recreation"/>
    <n v="35"/>
    <s v="Kitchen"/>
    <n v="2"/>
    <n v="27"/>
    <n v="0"/>
    <n v="0"/>
    <n v="8730"/>
    <n v="8730"/>
    <n v="0"/>
    <x v="0"/>
    <n v="100"/>
    <n v="0"/>
    <n v="100"/>
    <n v="0"/>
    <n v="0"/>
    <n v="0"/>
    <n v="0"/>
    <n v="1"/>
    <n v="0"/>
    <n v="100"/>
    <s v="S"/>
    <n v="0"/>
    <n v="4994"/>
    <n v="158"/>
    <s v="&lt; 6000 HDD"/>
    <n v="100"/>
    <n v="0"/>
    <n v="0"/>
    <s v="No"/>
    <n v="56"/>
    <n v="24.2"/>
    <n v="28"/>
    <n v="37.64"/>
    <n v="1"/>
    <n v="1"/>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330"/>
    <n v="0"/>
    <n v="8"/>
    <n v="2640"/>
    <n v="10"/>
    <n v="0"/>
    <n v="0"/>
    <n v="0"/>
    <n v="100"/>
    <n v="0"/>
    <n v="0"/>
    <n v="0"/>
    <n v="0"/>
    <n v="0"/>
    <n v="100"/>
    <n v="0"/>
    <n v="0"/>
    <n v="0"/>
    <n v="264"/>
    <n v="0"/>
    <n v="100"/>
    <n v="0"/>
    <s v="P"/>
    <n v="50"/>
    <s v="Age of Building"/>
    <n v="100"/>
    <n v="0"/>
    <n v="0"/>
    <n v="0"/>
    <n v="100"/>
    <n v="0"/>
    <n v="0"/>
    <n v="0"/>
    <n v="0"/>
    <n v="10452.370000000001"/>
    <n v="0"/>
    <n v="100"/>
    <n v="0"/>
    <n v="0"/>
    <b v="0"/>
    <n v="0"/>
    <n v="100"/>
    <n v="0"/>
    <n v="0"/>
    <n v="0"/>
    <n v="1.06732"/>
    <n v="1.06732"/>
    <s v="NA"/>
    <n v="0"/>
    <n v="0.16591800000000001"/>
    <n v="9317.7029999999995"/>
    <s v="NA"/>
    <n v="0"/>
    <n v="1448.4639999999999"/>
    <n v="10.879709999999999"/>
    <n v="11.372999999999999"/>
    <s v="Y"/>
    <n v="30"/>
    <n v="0"/>
    <n v="0"/>
    <n v="0"/>
    <n v="84.614620000000002"/>
    <n v="79.684330000000003"/>
    <n v="95.880989999999997"/>
    <n v="0"/>
    <n v="0"/>
    <n v="0"/>
    <n v="0"/>
    <n v="0"/>
    <n v="0"/>
    <n v="0"/>
    <n v="0"/>
    <n v="0"/>
    <n v="0"/>
    <n v="0"/>
    <n v="0"/>
    <n v="0"/>
    <n v="0"/>
    <n v="0"/>
    <n v="15.38538"/>
    <n v="20.315670000000001"/>
    <n v="4.1190049999999996"/>
    <n v="0"/>
    <n v="0"/>
    <n v="0"/>
    <n v="0"/>
    <n v="0"/>
    <n v="0"/>
    <n v="100"/>
    <n v="100"/>
    <n v="100"/>
    <s v="NA"/>
    <s v="NA"/>
    <s v="NA"/>
    <s v="NA"/>
    <s v="NA"/>
    <s v="NA"/>
    <n v="100"/>
    <n v="100"/>
    <n v="100"/>
    <n v="0"/>
    <n v="0"/>
    <n v="0"/>
    <n v="0"/>
    <n v="0"/>
    <n v="0"/>
    <n v="0"/>
    <n v="0"/>
    <n v="0"/>
    <n v="0"/>
    <n v="0"/>
    <n v="0"/>
    <n v="0"/>
    <n v="0"/>
    <n v="0"/>
    <s v="NA"/>
    <s v="NA"/>
    <s v="NA"/>
    <s v="NA"/>
    <s v="NA"/>
    <s v="NA"/>
    <n v="0"/>
    <n v="0"/>
    <n v="0"/>
    <n v="8.2216020000000007"/>
    <n v="11.58872"/>
    <n v="8.2216020000000007"/>
    <n v="91.778400000000005"/>
    <n v="88.411280000000005"/>
    <n v="91.778400000000005"/>
    <n v="0"/>
    <n v="0"/>
    <n v="0"/>
    <s v="NA"/>
    <s v="NA"/>
    <s v="NA"/>
    <s v="NA"/>
    <s v="NA"/>
    <s v="NA"/>
    <s v="NA"/>
    <s v="NA"/>
    <s v="NA"/>
    <s v="NA"/>
    <s v="NA"/>
    <s v="NA"/>
    <n v="0"/>
    <n v="0"/>
    <n v="0"/>
    <n v="84.614620000000002"/>
    <n v="79.684330000000003"/>
    <n v="95.880989999999997"/>
    <n v="15.38538"/>
    <n v="20.315670000000001"/>
    <n v="4.1190049999999996"/>
    <n v="0"/>
    <n v="0"/>
    <n v="0"/>
    <n v="0"/>
    <n v="0"/>
    <n v="0"/>
    <s v="NA"/>
    <s v="NA"/>
    <s v="NA"/>
    <s v="NA"/>
    <s v="NA"/>
    <s v="NA"/>
    <s v="NA"/>
    <s v="NA"/>
    <s v="NA"/>
    <s v="NA"/>
    <s v="NA"/>
    <s v="NA"/>
    <s v="NA"/>
    <s v="NA"/>
    <s v="NA"/>
    <b v="0"/>
    <n v="0"/>
    <b v="0"/>
    <n v="0"/>
    <b v="0"/>
    <n v="0"/>
    <b v="0"/>
    <n v="0"/>
    <b v="1"/>
    <n v="100"/>
    <b v="0"/>
    <n v="0"/>
    <b v="0"/>
    <n v="0"/>
    <b v="0"/>
    <n v="0"/>
    <n v="8.1785809999999994"/>
    <n v="50"/>
    <n v="5.1116669999999997"/>
    <n v="91.821420000000003"/>
    <n v="50"/>
    <n v="94.888329999999996"/>
    <n v="0"/>
    <n v="0"/>
    <n v="0"/>
    <n v="0"/>
    <n v="0"/>
    <n v="0"/>
    <n v="0"/>
    <n v="0"/>
    <n v="0"/>
    <n v="0"/>
    <n v="0"/>
    <n v="0"/>
    <n v="0"/>
    <n v="0"/>
    <n v="0"/>
    <n v="8.1785809999999994"/>
    <n v="50"/>
    <n v="5.1116669999999997"/>
    <n v="0"/>
    <n v="0"/>
    <n v="0"/>
    <n v="91.821420000000003"/>
    <n v="50"/>
    <n v="94.888329999999996"/>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Furnace"/>
    <s v="Natural Gas"/>
    <s v="None"/>
    <s v="10-19 Years"/>
    <s v="NA"/>
    <s v="NA"/>
    <s v="NA"/>
    <s v="NA"/>
    <s v="NA"/>
    <s v="NA"/>
    <s v="NA"/>
    <s v="NA"/>
    <s v="None"/>
    <s v="NA"/>
    <s v="None"/>
    <s v="NA"/>
    <s v="NA"/>
    <s v="NA"/>
    <s v="NA"/>
    <s v="NA"/>
    <s v="NA"/>
    <s v="NA"/>
    <s v="NA"/>
    <b v="0"/>
    <b v="0"/>
    <b v="0"/>
    <b v="0"/>
    <b v="1"/>
    <b v="0"/>
    <b v="0"/>
    <b v="1"/>
    <b v="1"/>
    <b v="1"/>
    <b v="0"/>
    <n v="15.353999999999999"/>
    <n v="10"/>
    <n v="10"/>
    <n v="100"/>
    <n v="0"/>
    <n v="0"/>
    <n v="0"/>
    <n v="0"/>
    <n v="100"/>
    <n v="0"/>
    <n v="0"/>
    <s v="NA"/>
    <s v="NA"/>
    <s v="NA"/>
    <s v="NA"/>
    <s v="NA"/>
    <s v="NA"/>
    <s v="NA"/>
    <s v="NA"/>
    <s v="NA"/>
    <s v="NA"/>
    <s v="NA"/>
    <s v="NA"/>
    <s v="NA"/>
    <s v="NA"/>
    <s v="NA"/>
    <s v="NA"/>
    <s v="NA"/>
    <s v="NA"/>
    <s v="NA"/>
    <s v="NA"/>
    <n v="0"/>
    <n v="0"/>
    <n v="0"/>
    <n v="0"/>
    <n v="0"/>
    <n v="0"/>
    <n v="0"/>
    <b v="0"/>
    <b v="0"/>
    <b v="0"/>
    <b v="0"/>
    <b v="1"/>
    <b v="0"/>
    <n v="220"/>
    <s v="N"/>
    <s v="N"/>
    <s v="N"/>
    <s v="N"/>
    <s v="N"/>
    <s v="N"/>
    <s v="E"/>
    <s v="NA"/>
    <s v="NA"/>
    <s v="NA"/>
    <s v="NA"/>
    <s v="NA"/>
    <s v="NA"/>
    <s v="NA"/>
    <s v="NA"/>
    <n v="0"/>
    <n v="0"/>
    <n v="0"/>
    <x v="1"/>
    <s v="NA"/>
    <s v="NA"/>
    <n v="0"/>
    <n v="0"/>
    <n v="0"/>
    <s v="NA"/>
    <s v="NA"/>
    <s v="NA"/>
    <s v="NA"/>
    <s v="NA"/>
    <s v="NA"/>
    <n v="0"/>
    <n v="0"/>
    <n v="0"/>
    <n v="0"/>
    <n v="0"/>
    <n v="0"/>
    <n v="0"/>
    <n v="0"/>
    <n v="0"/>
    <n v="0"/>
    <n v="9.1839630000000003"/>
    <n v="9.014913"/>
    <s v="actual"/>
    <n v="80176"/>
    <n v="78700.19"/>
    <n v="8936"/>
    <n v="7531.0339999999997"/>
    <n v="7918.9660000000003"/>
    <n v="7036.8969999999999"/>
    <n v="5471.8530000000001"/>
    <n v="4762.5"/>
    <n v="4398.75"/>
    <n v="5302.5"/>
    <n v="5737.5"/>
    <n v="6510.3029999999999"/>
    <n v="8109.0910000000003"/>
    <n v="8460.6059999999998"/>
    <n v="8184.2"/>
    <n v="7139.9250000000002"/>
    <n v="7457.3620000000001"/>
    <n v="6663.192"/>
    <n v="6144.7780000000002"/>
    <n v="5397.6379999999999"/>
    <n v="5157.1329999999998"/>
    <n v="5131.4799999999996"/>
    <n v="5350.607"/>
    <n v="6550.9520000000002"/>
    <n v="7330.1719999999996"/>
    <n v="8192.7520000000004"/>
    <n v="0.39378299999999999"/>
    <n v="3.0877789999999998"/>
    <s v="model"/>
    <n v="3437.73"/>
    <n v="26956.31"/>
    <s v="NA"/>
    <s v="NA"/>
    <s v="NA"/>
    <s v="NA"/>
    <s v="NA"/>
    <s v="NA"/>
    <s v="NA"/>
    <s v="NA"/>
    <s v="NA"/>
    <s v="NA"/>
    <s v="NA"/>
    <s v="NA"/>
    <s v="NA"/>
    <s v="NA"/>
    <s v="NA"/>
    <s v="NA"/>
    <s v="NA"/>
    <s v="NA"/>
    <s v="NA"/>
    <s v="NA"/>
    <s v="NA"/>
    <s v="NA"/>
    <s v="NA"/>
    <s v="NA"/>
  </r>
  <r>
    <x v="718"/>
    <x v="0"/>
    <s v="core"/>
    <x v="11"/>
    <x v="1"/>
    <s v="5,001+"/>
    <s v="urban"/>
    <n v="16"/>
    <n v="97.814350000000005"/>
    <n v="3227874"/>
    <n v="3227874"/>
    <n v="3227874"/>
    <n v="2005"/>
    <n v="2005"/>
    <s v="2004-2013"/>
    <s v="F"/>
    <m/>
    <s v="Grocery (&gt; 5000sf)"/>
    <m/>
    <s v="Grocery"/>
    <s v="Food Sales"/>
    <s v="Supermarket"/>
    <b v="0"/>
    <s v="Sales"/>
    <n v="79"/>
    <s v="Storage - Low Bay"/>
    <n v="21"/>
    <s v="NA"/>
    <n v="0"/>
    <n v="0"/>
    <n v="0"/>
    <n v="0"/>
    <n v="33000"/>
    <n v="33000"/>
    <n v="0"/>
    <x v="1"/>
    <n v="100"/>
    <n v="0"/>
    <n v="100"/>
    <n v="100"/>
    <n v="100"/>
    <n v="0"/>
    <n v="0"/>
    <n v="2"/>
    <n v="0"/>
    <n v="65"/>
    <s v="S"/>
    <n v="0"/>
    <n v="4300"/>
    <n v="393"/>
    <s v="&lt; 6000 HDD"/>
    <n v="0"/>
    <n v="100"/>
    <n v="1"/>
    <s v="Yes"/>
    <n v="98"/>
    <n v="98"/>
    <n v="98"/>
    <n v="98"/>
    <n v="1"/>
    <n v="1"/>
    <n v="0"/>
    <s v="80-119 Hrs/Wk"/>
    <n v="52"/>
    <b v="1"/>
    <b v="1"/>
    <b v="0"/>
    <b v="0"/>
    <b v="0"/>
    <b v="0"/>
    <b v="0"/>
    <b v="0"/>
    <b v="0"/>
    <s v="NA"/>
    <s v="NA"/>
    <s v="NA"/>
    <s v="NA"/>
    <s v="No"/>
    <s v="NA"/>
    <s v="NA"/>
    <s v="No"/>
    <s v="No"/>
    <s v="NA"/>
    <s v="NA"/>
    <s v="No"/>
    <s v="No"/>
    <s v="NA"/>
    <s v="NA"/>
    <s v="Unknown"/>
    <s v="No"/>
    <s v="NA"/>
    <s v="NA"/>
    <s v="No"/>
    <s v="No"/>
    <s v="NA"/>
    <s v="NA"/>
    <s v="No"/>
    <s v="No"/>
    <s v="NA"/>
    <s v="NA"/>
    <s v="No"/>
    <s v="No"/>
    <s v="NA"/>
    <s v="NA"/>
    <s v="No"/>
    <s v="No"/>
    <s v="NA"/>
    <s v="NA"/>
    <s v="No"/>
    <n v="600"/>
    <n v="400"/>
    <n v="15"/>
    <n v="15000"/>
    <n v="30"/>
    <n v="50"/>
    <n v="50"/>
    <n v="0"/>
    <n v="0"/>
    <n v="0"/>
    <n v="0"/>
    <n v="0"/>
    <n v="0"/>
    <n v="0"/>
    <n v="0"/>
    <n v="0"/>
    <n v="0"/>
    <n v="0"/>
    <n v="4500"/>
    <n v="0"/>
    <n v="100"/>
    <n v="0"/>
    <s v="P"/>
    <n v="16.66667"/>
    <s v="Age of Building"/>
    <n v="100"/>
    <n v="0"/>
    <n v="0"/>
    <n v="0"/>
    <n v="100"/>
    <n v="0"/>
    <n v="0"/>
    <n v="0"/>
    <n v="0"/>
    <n v="20000"/>
    <n v="100"/>
    <n v="0"/>
    <n v="0"/>
    <n v="0"/>
    <b v="1"/>
    <n v="800"/>
    <n v="100"/>
    <n v="0"/>
    <n v="0"/>
    <n v="0"/>
    <n v="1.592355"/>
    <n v="1.592355"/>
    <s v="NA"/>
    <n v="0.25845499999999999"/>
    <n v="0.17060500000000001"/>
    <n v="52547.7"/>
    <s v="NA"/>
    <n v="8529"/>
    <n v="5629.9790000000003"/>
    <n v="9.4409369999999999"/>
    <n v="14.65432"/>
    <s v="Y"/>
    <n v="50"/>
    <n v="0"/>
    <n v="0"/>
    <n v="0"/>
    <n v="65.681809999999999"/>
    <n v="70.452100000000002"/>
    <n v="89.011859999999999"/>
    <n v="0"/>
    <n v="0"/>
    <n v="0"/>
    <n v="0"/>
    <n v="0"/>
    <n v="0"/>
    <n v="0"/>
    <n v="0"/>
    <n v="0"/>
    <n v="0"/>
    <n v="0"/>
    <n v="0"/>
    <n v="0"/>
    <n v="0"/>
    <n v="0"/>
    <n v="34.318190000000001"/>
    <n v="29.547899999999998"/>
    <n v="10.98814"/>
    <n v="0"/>
    <n v="0"/>
    <n v="0"/>
    <n v="0"/>
    <n v="0"/>
    <n v="0"/>
    <n v="100"/>
    <n v="100"/>
    <n v="100"/>
    <s v="NA"/>
    <s v="NA"/>
    <s v="NA"/>
    <s v="NA"/>
    <s v="NA"/>
    <s v="NA"/>
    <n v="0"/>
    <n v="0"/>
    <n v="0"/>
    <n v="0"/>
    <n v="0"/>
    <n v="0"/>
    <n v="0"/>
    <n v="0"/>
    <n v="0"/>
    <n v="100"/>
    <n v="100"/>
    <n v="100"/>
    <n v="0"/>
    <n v="0"/>
    <n v="0"/>
    <n v="0"/>
    <n v="0"/>
    <n v="0"/>
    <s v="NA"/>
    <s v="NA"/>
    <s v="NA"/>
    <s v="NA"/>
    <s v="NA"/>
    <s v="NA"/>
    <n v="19.633019999999998"/>
    <n v="36.872610000000002"/>
    <n v="19.633019999999998"/>
    <n v="40.308979999999998"/>
    <n v="39.319130000000001"/>
    <n v="40.308979999999998"/>
    <n v="23.301860000000001"/>
    <n v="15.0021"/>
    <n v="23.301860000000001"/>
    <n v="16.756139999999998"/>
    <n v="8.8061579999999999"/>
    <n v="16.756139999999998"/>
    <s v="NA"/>
    <s v="NA"/>
    <s v="NA"/>
    <s v="NA"/>
    <s v="NA"/>
    <s v="NA"/>
    <s v="NA"/>
    <s v="NA"/>
    <s v="NA"/>
    <s v="NA"/>
    <s v="NA"/>
    <s v="NA"/>
    <n v="0"/>
    <n v="0"/>
    <n v="0"/>
    <n v="65.681809999999999"/>
    <n v="70.452100000000002"/>
    <n v="89.011859999999999"/>
    <n v="0"/>
    <n v="0"/>
    <n v="0"/>
    <n v="34.318190000000001"/>
    <n v="29.547899999999998"/>
    <n v="10.98814"/>
    <n v="0"/>
    <n v="0"/>
    <n v="0"/>
    <s v="NA"/>
    <s v="NA"/>
    <s v="NA"/>
    <s v="NA"/>
    <s v="NA"/>
    <s v="NA"/>
    <s v="NA"/>
    <s v="NA"/>
    <s v="NA"/>
    <s v="NA"/>
    <s v="NA"/>
    <s v="NA"/>
    <s v="NA"/>
    <s v="NA"/>
    <s v="NA"/>
    <b v="0"/>
    <n v="0"/>
    <b v="0"/>
    <n v="0"/>
    <b v="0"/>
    <n v="0"/>
    <b v="0"/>
    <n v="0"/>
    <b v="1"/>
    <n v="73.713239999999999"/>
    <b v="0"/>
    <n v="0"/>
    <b v="0"/>
    <n v="0"/>
    <b v="1"/>
    <n v="26.286760000000001"/>
    <n v="26.323360000000001"/>
    <n v="28.88889"/>
    <n v="28.199059999999999"/>
    <n v="31.438839999999999"/>
    <n v="13.33333"/>
    <n v="30.977309999999999"/>
    <n v="0"/>
    <n v="0"/>
    <n v="0"/>
    <n v="42.2378"/>
    <n v="57.77778"/>
    <n v="40.823630000000001"/>
    <n v="0"/>
    <n v="0"/>
    <n v="0"/>
    <n v="59.25421"/>
    <n v="71.111109999999996"/>
    <n v="63.476419999999997"/>
    <n v="0"/>
    <n v="0"/>
    <n v="0"/>
    <n v="9.3069500000000005"/>
    <n v="15.55556"/>
    <n v="5.5462629999999997"/>
    <n v="0"/>
    <n v="0"/>
    <n v="0"/>
    <n v="31.438839999999999"/>
    <n v="13.33333"/>
    <n v="30.977309999999999"/>
    <n v="0"/>
    <n v="0"/>
    <n v="0"/>
    <n v="0"/>
    <n v="0"/>
    <n v="0"/>
    <n v="0"/>
    <n v="0"/>
    <n v="0"/>
    <b v="1"/>
    <n v="56.411920000000002"/>
    <b v="1"/>
    <n v="31.438839999999999"/>
    <b v="0"/>
    <n v="0"/>
    <b v="1"/>
    <n v="12.14925"/>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10.46123"/>
    <n v="89.53877"/>
    <s v="Furnace"/>
    <s v="Natural Gas"/>
    <s v="None"/>
    <s v="5-9 Years"/>
    <s v="Furnace"/>
    <s v="Natural Gas"/>
    <s v="None"/>
    <s v="5-9 Years"/>
    <s v="NA"/>
    <s v="NA"/>
    <s v="NA"/>
    <s v="NA"/>
    <s v="NA"/>
    <s v="NA"/>
    <s v="NA"/>
    <s v="NA"/>
    <s v="DX - Air"/>
    <s v="5-9 Years"/>
    <s v="DX - Air"/>
    <s v="5-9 Years"/>
    <s v="NA"/>
    <s v="NA"/>
    <s v="NA"/>
    <s v="NA"/>
    <s v="NA"/>
    <s v="NA"/>
    <s v="NA"/>
    <b v="0"/>
    <b v="0"/>
    <b v="0"/>
    <b v="0"/>
    <b v="1"/>
    <b v="1"/>
    <b v="0"/>
    <b v="0"/>
    <b v="0"/>
    <b v="1"/>
    <b v="1"/>
    <n v="638"/>
    <n v="9"/>
    <n v="9"/>
    <n v="62.382449999999999"/>
    <n v="0"/>
    <n v="0"/>
    <n v="0"/>
    <n v="37.617550000000001"/>
    <n v="0"/>
    <n v="62.382449999999999"/>
    <n v="37.617550000000001"/>
    <n v="100"/>
    <n v="0"/>
    <n v="0"/>
    <s v="Unknown"/>
    <s v="No"/>
    <s v="Domestic Water Heating"/>
    <s v="Air-cooled"/>
    <s v="No"/>
    <s v="Shaded Pole"/>
    <b v="1"/>
    <n v="508"/>
    <n v="57.480310000000003"/>
    <s v="T8"/>
    <b v="1"/>
    <n v="920"/>
    <s v="CFL"/>
    <b v="1"/>
    <n v="1072"/>
    <n v="100"/>
    <s v="T8"/>
    <n v="0"/>
    <n v="0"/>
    <n v="0"/>
    <n v="2"/>
    <n v="6"/>
    <n v="0"/>
    <n v="6"/>
    <b v="0"/>
    <b v="0"/>
    <b v="0"/>
    <b v="1"/>
    <b v="0"/>
    <b v="0"/>
    <n v="2000"/>
    <s v="E"/>
    <s v="E"/>
    <s v="G"/>
    <s v="G"/>
    <s v="N"/>
    <s v="E"/>
    <s v="G"/>
    <n v="1"/>
    <n v="1"/>
    <n v="1"/>
    <s v="NA"/>
    <s v="NA"/>
    <s v="NA"/>
    <s v="NA"/>
    <s v="NA"/>
    <n v="0"/>
    <n v="0"/>
    <n v="0"/>
    <x v="1"/>
    <s v="NA"/>
    <s v="NA"/>
    <n v="0"/>
    <n v="0"/>
    <n v="0"/>
    <s v="NA"/>
    <s v="NA"/>
    <s v="NA"/>
    <s v="NA"/>
    <s v="NA"/>
    <s v="NA"/>
    <n v="12"/>
    <n v="0"/>
    <n v="0"/>
    <n v="0"/>
    <n v="0"/>
    <n v="0"/>
    <n v="0"/>
    <n v="0"/>
    <n v="0"/>
    <n v="0"/>
    <n v="52.373950000000001"/>
    <n v="52.431820000000002"/>
    <s v="actual"/>
    <n v="1728340"/>
    <n v="1730250"/>
    <n v="145709.1"/>
    <n v="135500"/>
    <n v="150325"/>
    <n v="141788.79999999999"/>
    <n v="144083"/>
    <n v="144803.20000000001"/>
    <n v="155431"/>
    <n v="157311.4"/>
    <n v="143457.60000000001"/>
    <n v="137603.4"/>
    <n v="135084.1"/>
    <n v="137243.79999999999"/>
    <n v="143574.29999999999"/>
    <n v="129616.5"/>
    <n v="143420.5"/>
    <n v="138706.4"/>
    <n v="144745.4"/>
    <n v="142984.9"/>
    <n v="157051.4"/>
    <n v="157921.70000000001"/>
    <n v="146251.20000000001"/>
    <n v="143585.1"/>
    <n v="138825.29999999999"/>
    <n v="143567.20000000001"/>
    <n v="0.79525100000000004"/>
    <n v="0.75684600000000002"/>
    <s v="actual"/>
    <n v="26243.29"/>
    <n v="24975.91"/>
    <n v="3830.9969999999998"/>
    <n v="3552.8429999999998"/>
    <n v="3602.5120000000002"/>
    <n v="2391.241"/>
    <n v="1581.2280000000001"/>
    <n v="1099.4559999999999"/>
    <n v="905.74189999999999"/>
    <n v="833.37739999999997"/>
    <n v="1179.0239999999999"/>
    <n v="1672.5170000000001"/>
    <n v="2455.4250000000002"/>
    <n v="3138.922"/>
    <n v="3462.1709999999998"/>
    <n v="2808.5120000000002"/>
    <n v="2691.4290000000001"/>
    <n v="2165.4830000000002"/>
    <n v="1667.3409999999999"/>
    <n v="1162.8050000000001"/>
    <n v="932.28060000000005"/>
    <n v="914.4393"/>
    <n v="1109.2809999999999"/>
    <n v="1874.299"/>
    <n v="2761.3809999999999"/>
    <n v="3426.489"/>
  </r>
  <r>
    <x v="719"/>
    <x v="2"/>
    <s v="core"/>
    <x v="0"/>
    <x v="0"/>
    <s v="&lt;100,001"/>
    <s v="rural"/>
    <n v="55"/>
    <n v="100.1521"/>
    <n v="1852814"/>
    <n v="1852814"/>
    <n v="1686061"/>
    <n v="1950"/>
    <n v="1950"/>
    <s v="Pre-1980"/>
    <s v="F"/>
    <m/>
    <s v="Motel"/>
    <m/>
    <s v="Hotel-Motel"/>
    <s v="Lodging"/>
    <s v="Lodging"/>
    <b v="0"/>
    <s v="Guest Room"/>
    <n v="91"/>
    <s v="NA"/>
    <n v="0"/>
    <s v="NA"/>
    <n v="0"/>
    <n v="9"/>
    <n v="0"/>
    <n v="0"/>
    <n v="18500"/>
    <n v="18500"/>
    <n v="0"/>
    <x v="0"/>
    <n v="100"/>
    <n v="0"/>
    <n v="0"/>
    <n v="91"/>
    <n v="0"/>
    <n v="0"/>
    <n v="0"/>
    <n v="2"/>
    <n v="0"/>
    <n v="0"/>
    <s v="M"/>
    <n v="2"/>
    <n v="4980"/>
    <n v="68"/>
    <s v="&lt; 6000 HDD"/>
    <n v="100"/>
    <n v="0"/>
    <n v="0"/>
    <s v="No"/>
    <n v="168"/>
    <n v="15.12"/>
    <n v="15.12"/>
    <n v="15.12"/>
    <n v="1"/>
    <n v="1"/>
    <n v="1"/>
    <s v="120-168 Hrs/Wk"/>
    <n v="52"/>
    <b v="1"/>
    <b v="1"/>
    <b v="0"/>
    <b v="0"/>
    <b v="0"/>
    <b v="0"/>
    <b v="0"/>
    <b v="0"/>
    <b v="0"/>
    <s v="NA"/>
    <s v="NA"/>
    <s v="NA"/>
    <s v="NA"/>
    <s v="No"/>
    <s v="NA"/>
    <s v="NA"/>
    <s v="No"/>
    <s v="No"/>
    <s v="NA"/>
    <s v="NA"/>
    <s v="No"/>
    <s v="No"/>
    <s v="NA"/>
    <s v="NA"/>
    <s v="No"/>
    <s v="Yes"/>
    <n v="10"/>
    <s v="NA"/>
    <s v="No"/>
    <s v="Yes"/>
    <n v="10"/>
    <s v="NA"/>
    <s v="No"/>
    <s v="No"/>
    <s v="NA"/>
    <s v="NA"/>
    <s v="No"/>
    <s v="No"/>
    <s v="NA"/>
    <s v="NA"/>
    <s v="No"/>
    <s v="Yes"/>
    <n v="1"/>
    <s v="NA"/>
    <s v="No"/>
    <n v="1000"/>
    <n v="250"/>
    <n v="10"/>
    <n v="12500"/>
    <n v="20"/>
    <n v="100"/>
    <n v="0"/>
    <n v="0"/>
    <n v="0"/>
    <n v="0"/>
    <n v="0"/>
    <n v="0"/>
    <n v="0"/>
    <n v="0"/>
    <n v="100"/>
    <n v="0"/>
    <n v="0"/>
    <n v="0"/>
    <n v="2500"/>
    <n v="0"/>
    <n v="100"/>
    <n v="0"/>
    <s v="P"/>
    <n v="50"/>
    <s v="20-30 years"/>
    <n v="100"/>
    <n v="0"/>
    <n v="0"/>
    <n v="0"/>
    <n v="0"/>
    <n v="0"/>
    <n v="0"/>
    <n v="100"/>
    <n v="0"/>
    <n v="13000"/>
    <n v="100"/>
    <n v="0"/>
    <n v="0"/>
    <n v="0"/>
    <b v="0"/>
    <n v="0"/>
    <n v="100"/>
    <n v="0"/>
    <n v="0"/>
    <n v="0"/>
    <n v="0.38606400000000002"/>
    <n v="0.38606400000000002"/>
    <s v="NA"/>
    <n v="0"/>
    <n v="9.0811000000000003E-2"/>
    <n v="7142.1859999999997"/>
    <s v="NA"/>
    <n v="0"/>
    <n v="1680"/>
    <n v="5.875667"/>
    <n v="9.0400969999999994"/>
    <s v="Y"/>
    <n v="40"/>
    <n v="0"/>
    <n v="0"/>
    <n v="0"/>
    <n v="0"/>
    <n v="0"/>
    <n v="0"/>
    <n v="1.958224"/>
    <n v="0.55774299999999999"/>
    <n v="3.471689"/>
    <n v="95.990300000000005"/>
    <n v="95.538060000000002"/>
    <n v="94.668530000000004"/>
    <n v="0"/>
    <n v="0"/>
    <n v="0"/>
    <n v="0"/>
    <n v="0"/>
    <n v="0"/>
    <n v="0.71490699999999996"/>
    <n v="3.346457"/>
    <n v="1.299941"/>
    <n v="1.3365659999999999"/>
    <n v="0.55774299999999999"/>
    <n v="0.55984199999999995"/>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1.958224"/>
    <n v="0.55774299999999999"/>
    <n v="3.471689"/>
    <n v="19.910129999999999"/>
    <n v="35.750219999999999"/>
    <n v="19.472529999999999"/>
    <n v="0"/>
    <n v="0"/>
    <n v="0"/>
    <n v="78.131640000000004"/>
    <n v="63.692039999999999"/>
    <n v="77.05577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32.142859999999999"/>
    <n v="81.818179999999998"/>
    <n v="22.268930000000001"/>
    <n v="0"/>
    <n v="0"/>
    <n v="0"/>
    <n v="67.857140000000001"/>
    <n v="18.181819999999998"/>
    <n v="77.731070000000003"/>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0-4 Years"/>
    <s v="Electric Resistance"/>
    <s v="Electricity"/>
    <s v="None"/>
    <s v="20+ Years"/>
    <s v="NA"/>
    <s v="NA"/>
    <s v="NA"/>
    <s v="NA"/>
    <s v="NA"/>
    <s v="NA"/>
    <s v="NA"/>
    <s v="NA"/>
    <s v="DX - Air"/>
    <s v="0-4 Years"/>
    <s v="None"/>
    <s v="NA"/>
    <s v="NA"/>
    <s v="NA"/>
    <s v="NA"/>
    <s v="NA"/>
    <s v="NA"/>
    <s v="NA"/>
    <s v="NA"/>
    <b v="0"/>
    <b v="0"/>
    <b v="0"/>
    <b v="0"/>
    <b v="0"/>
    <b v="1"/>
    <b v="0"/>
    <b v="0"/>
    <b v="0"/>
    <b v="0"/>
    <b v="0"/>
    <n v="76.77"/>
    <n v="8"/>
    <n v="8"/>
    <n v="100"/>
    <n v="0"/>
    <n v="0"/>
    <n v="0"/>
    <n v="0"/>
    <n v="100"/>
    <n v="0"/>
    <n v="0"/>
    <s v="NA"/>
    <s v="NA"/>
    <s v="NA"/>
    <s v="NA"/>
    <s v="NA"/>
    <s v="NA"/>
    <s v="NA"/>
    <s v="NA"/>
    <s v="NA"/>
    <s v="NA"/>
    <s v="NA"/>
    <s v="NA"/>
    <s v="NA"/>
    <s v="NA"/>
    <s v="NA"/>
    <s v="NA"/>
    <s v="NA"/>
    <s v="NA"/>
    <s v="NA"/>
    <s v="NA"/>
    <n v="3"/>
    <n v="0"/>
    <n v="0"/>
    <n v="0"/>
    <n v="0"/>
    <n v="0"/>
    <n v="0"/>
    <b v="0"/>
    <b v="0"/>
    <b v="0"/>
    <b v="0"/>
    <b v="0"/>
    <b v="0"/>
    <n v="0"/>
    <s v="NA"/>
    <s v="NA"/>
    <s v="NA"/>
    <s v="NA"/>
    <s v="NA"/>
    <s v="NA"/>
    <s v="NA"/>
    <s v="NA"/>
    <s v="NA"/>
    <s v="NA"/>
    <b v="1"/>
    <s v="S"/>
    <n v="100"/>
    <n v="0"/>
    <n v="2"/>
    <n v="43"/>
    <n v="75"/>
    <n v="0"/>
    <x v="0"/>
    <n v="0"/>
    <s v="N"/>
    <n v="0"/>
    <n v="0"/>
    <n v="0"/>
    <b v="0"/>
    <b v="0"/>
    <s v="None"/>
    <b v="0"/>
    <b v="0"/>
    <s v="None"/>
    <n v="0"/>
    <n v="0"/>
    <n v="0"/>
    <n v="0"/>
    <n v="0"/>
    <n v="45"/>
    <n v="0"/>
    <n v="0"/>
    <n v="0"/>
    <n v="0"/>
    <n v="15.44394"/>
    <n v="5.702585"/>
    <s v="model"/>
    <n v="285713"/>
    <n v="105497.8"/>
    <s v="NA"/>
    <s v="NA"/>
    <s v="NA"/>
    <s v="NA"/>
    <s v="NA"/>
    <s v="NA"/>
    <s v="NA"/>
    <s v="NA"/>
    <s v="NA"/>
    <s v="NA"/>
    <s v="NA"/>
    <s v="NA"/>
    <s v="NA"/>
    <s v="NA"/>
    <s v="NA"/>
    <s v="NA"/>
    <s v="NA"/>
    <s v="NA"/>
    <s v="NA"/>
    <s v="NA"/>
    <s v="NA"/>
    <s v="NA"/>
    <s v="NA"/>
    <s v="NA"/>
    <n v="0.51909499999999997"/>
    <n v="9.7678000000000001E-2"/>
    <s v="model"/>
    <n v="9603.2579999999998"/>
    <n v="1807.0440000000001"/>
    <s v="NA"/>
    <s v="NA"/>
    <s v="NA"/>
    <s v="NA"/>
    <s v="NA"/>
    <s v="NA"/>
    <s v="NA"/>
    <s v="NA"/>
    <s v="NA"/>
    <s v="NA"/>
    <s v="NA"/>
    <s v="NA"/>
    <s v="NA"/>
    <s v="NA"/>
    <s v="NA"/>
    <s v="NA"/>
    <s v="NA"/>
    <s v="NA"/>
    <s v="NA"/>
    <s v="NA"/>
    <s v="NA"/>
    <s v="NA"/>
    <s v="NA"/>
    <s v="NA"/>
  </r>
  <r>
    <x v="720"/>
    <x v="3"/>
    <s v="core"/>
    <x v="6"/>
    <x v="0"/>
    <s v="20,001-100,000"/>
    <s v="rural"/>
    <n v="28"/>
    <n v="111.91379999999999"/>
    <n v="4719069"/>
    <n v="3044839"/>
    <n v="3044839"/>
    <n v="1947"/>
    <n v="1947"/>
    <s v="Pre-1980"/>
    <s v="F"/>
    <m/>
    <s v="Office- Admin, Professional, Government, Financial"/>
    <m/>
    <s v="Office"/>
    <s v="Office"/>
    <s v="Medium Office"/>
    <b v="0"/>
    <s v="Office"/>
    <n v="75"/>
    <s v="NA"/>
    <n v="0"/>
    <s v="NA"/>
    <n v="0"/>
    <n v="23"/>
    <n v="2"/>
    <n v="35.477980000000002"/>
    <n v="42167"/>
    <n v="27207"/>
    <n v="14960"/>
    <x v="1"/>
    <n v="100"/>
    <n v="0"/>
    <n v="2"/>
    <n v="100"/>
    <n v="2"/>
    <n v="0"/>
    <n v="0"/>
    <n v="2"/>
    <n v="1"/>
    <n v="0"/>
    <s v="S"/>
    <n v="0"/>
    <n v="9399"/>
    <n v="127"/>
    <s v="8000+ HDD"/>
    <n v="0"/>
    <n v="100"/>
    <n v="5"/>
    <s v="No"/>
    <n v="43.854999999999997"/>
    <n v="48.755000000000003"/>
    <n v="0"/>
    <n v="48.755000000000003"/>
    <n v="0"/>
    <n v="0"/>
    <n v="0"/>
    <s v="40-49 Hrs/Wk"/>
    <n v="52"/>
    <b v="1"/>
    <b v="1"/>
    <b v="0"/>
    <b v="0"/>
    <b v="0"/>
    <b v="0"/>
    <b v="0"/>
    <b v="0"/>
    <b v="0"/>
    <s v="NA"/>
    <s v="NA"/>
    <s v="NA"/>
    <s v="NA"/>
    <s v="Yes"/>
    <s v="NA"/>
    <n v="100"/>
    <s v="No"/>
    <s v="Yes"/>
    <n v="7"/>
    <s v="NA"/>
    <s v="No"/>
    <s v="No"/>
    <s v="NA"/>
    <s v="NA"/>
    <s v="No"/>
    <s v="No"/>
    <s v="NA"/>
    <s v="NA"/>
    <s v="Unknown"/>
    <s v="Yes"/>
    <n v="7"/>
    <n v="50"/>
    <s v="Unknown"/>
    <s v="No"/>
    <s v="NA"/>
    <s v="NA"/>
    <s v="No"/>
    <s v="Yes"/>
    <n v="10"/>
    <n v="100"/>
    <s v="No"/>
    <s v="Unknown"/>
    <s v="NA"/>
    <s v="NA"/>
    <s v="Unknown"/>
    <n v="550"/>
    <s v="NA"/>
    <n v="8"/>
    <n v="8800"/>
    <n v="6"/>
    <n v="49"/>
    <n v="51"/>
    <n v="0"/>
    <n v="0"/>
    <n v="0"/>
    <n v="0"/>
    <n v="0"/>
    <n v="0"/>
    <n v="0"/>
    <n v="0"/>
    <n v="51"/>
    <n v="49"/>
    <n v="0"/>
    <n v="528"/>
    <n v="0"/>
    <n v="100"/>
    <n v="0"/>
    <s v="P"/>
    <n v="15"/>
    <s v="10-20 years"/>
    <n v="100"/>
    <n v="0"/>
    <n v="0"/>
    <n v="0"/>
    <n v="100"/>
    <n v="0"/>
    <n v="0"/>
    <n v="0"/>
    <n v="0"/>
    <n v="14434.04"/>
    <n v="100"/>
    <n v="0"/>
    <n v="0"/>
    <n v="0"/>
    <b v="1"/>
    <n v="300"/>
    <n v="0"/>
    <n v="0"/>
    <n v="0"/>
    <n v="100"/>
    <n v="1.769101"/>
    <n v="1.189341"/>
    <n v="0.13496"/>
    <n v="0"/>
    <n v="0"/>
    <n v="48131.94"/>
    <n v="2019"/>
    <n v="0"/>
    <n v="0"/>
    <n v="8.2819330000000004"/>
    <n v="8.9974799999999995"/>
    <s v="NA"/>
    <n v="1"/>
    <n v="0"/>
    <n v="0"/>
    <n v="0"/>
    <n v="92.691119999999998"/>
    <n v="91.132840000000002"/>
    <n v="93.742109999999997"/>
    <n v="5.1679180000000002"/>
    <n v="2.9564870000000001"/>
    <n v="5.226515"/>
    <n v="1.60606"/>
    <n v="5.1715520000000001"/>
    <n v="0.90356199999999998"/>
    <n v="0"/>
    <n v="0"/>
    <n v="0"/>
    <n v="0"/>
    <n v="0"/>
    <n v="0"/>
    <n v="0"/>
    <n v="0"/>
    <n v="0"/>
    <n v="0.53489900000000001"/>
    <n v="0.73912199999999995"/>
    <n v="0.12781000000000001"/>
    <n v="0"/>
    <n v="0"/>
    <n v="0"/>
    <n v="0"/>
    <n v="0"/>
    <n v="0"/>
    <n v="100"/>
    <n v="100"/>
    <n v="100"/>
    <n v="100"/>
    <n v="100"/>
    <n v="100"/>
    <n v="0"/>
    <n v="0"/>
    <n v="0"/>
    <n v="0"/>
    <n v="0"/>
    <n v="0"/>
    <n v="100"/>
    <n v="100"/>
    <n v="100"/>
    <n v="0"/>
    <n v="0"/>
    <n v="0"/>
    <n v="0"/>
    <n v="0"/>
    <n v="0"/>
    <n v="0"/>
    <n v="0"/>
    <n v="0"/>
    <n v="0"/>
    <n v="0"/>
    <n v="0"/>
    <s v="NA"/>
    <s v="NA"/>
    <s v="NA"/>
    <s v="NA"/>
    <s v="NA"/>
    <s v="NA"/>
    <n v="6.1634370000000001"/>
    <n v="17.202359999999999"/>
    <n v="6.1634370000000001"/>
    <n v="12.09512"/>
    <n v="17.622399999999999"/>
    <n v="12.09512"/>
    <n v="2.6855419999999999"/>
    <n v="2.6358730000000001"/>
    <n v="2.6855419999999999"/>
    <n v="79.055899999999994"/>
    <n v="62.539369999999998"/>
    <n v="79.055899999999994"/>
    <n v="0"/>
    <n v="0"/>
    <n v="0"/>
    <n v="100"/>
    <n v="100"/>
    <n v="100"/>
    <n v="0"/>
    <n v="0"/>
    <n v="0"/>
    <n v="0"/>
    <n v="0"/>
    <n v="0"/>
    <n v="0"/>
    <n v="0"/>
    <n v="0"/>
    <n v="97.859039999999993"/>
    <n v="94.089330000000004"/>
    <n v="98.968630000000005"/>
    <n v="0"/>
    <n v="0"/>
    <n v="0"/>
    <n v="0"/>
    <n v="0"/>
    <n v="0"/>
    <n v="2.1409590000000001"/>
    <n v="5.9106730000000001"/>
    <n v="1.0313730000000001"/>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28.2318"/>
    <n v="33.333329999999997"/>
    <n v="28.400320000000001"/>
    <n v="70.430909999999997"/>
    <n v="60"/>
    <n v="70.851320000000001"/>
    <n v="1.337296"/>
    <n v="6.6666670000000003"/>
    <n v="0.74836199999999997"/>
    <n v="0"/>
    <n v="0"/>
    <n v="0"/>
    <n v="0"/>
    <n v="0"/>
    <n v="0"/>
    <n v="0"/>
    <n v="0"/>
    <n v="0"/>
    <n v="0"/>
    <n v="0"/>
    <n v="0"/>
    <n v="0"/>
    <n v="0"/>
    <n v="0"/>
    <b v="1"/>
    <n v="1.337296"/>
    <b v="0"/>
    <n v="0"/>
    <b v="1"/>
    <n v="98.662700000000001"/>
    <b v="0"/>
    <n v="0"/>
    <b v="0"/>
    <n v="0"/>
    <s v="SZ Ducted"/>
    <s v="none"/>
    <s v="Constant Volume"/>
    <s v="N"/>
    <s v="NA"/>
    <s v="NA"/>
    <s v="NA"/>
    <n v="0"/>
    <n v="100"/>
    <s v="Furnace"/>
    <s v="Natural Gas"/>
    <s v="None"/>
    <s v="NA"/>
    <s v="Furnace"/>
    <s v="Natural Gas"/>
    <s v="None"/>
    <s v="NA"/>
    <n v="1"/>
    <s v="Natural Gas"/>
    <n v="875"/>
    <n v="1"/>
    <n v="1"/>
    <s v="SH"/>
    <s v="NA"/>
    <s v="NA"/>
    <s v="DX - Air"/>
    <s v="NA"/>
    <s v="DX - Air"/>
    <s v="NA"/>
    <s v="NA"/>
    <s v="NA"/>
    <s v="NA"/>
    <s v="NA"/>
    <s v="NA"/>
    <s v="NA"/>
    <s v="NA"/>
    <b v="0"/>
    <b v="0"/>
    <b v="0"/>
    <b v="0"/>
    <b v="1"/>
    <b v="0"/>
    <b v="0"/>
    <b v="0"/>
    <b v="0"/>
    <b v="0"/>
    <b v="0"/>
    <n v="99.59"/>
    <n v="23"/>
    <n v="23"/>
    <n v="89.721860000000007"/>
    <n v="10.27814"/>
    <n v="0"/>
    <n v="0"/>
    <n v="0"/>
    <n v="25.695350000000001"/>
    <n v="74.304649999999995"/>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s v="NA"/>
    <s v="NA"/>
    <s v="NA"/>
    <s v="NA"/>
    <n v="0"/>
    <n v="0"/>
    <n v="0"/>
    <n v="0"/>
    <n v="0"/>
    <n v="11.71959"/>
    <n v="0.95249200000000001"/>
    <s v="model"/>
    <n v="318854.8"/>
    <n v="25914.45"/>
    <s v="NA"/>
    <s v="NA"/>
    <s v="NA"/>
    <s v="NA"/>
    <s v="NA"/>
    <s v="NA"/>
    <s v="NA"/>
    <s v="NA"/>
    <s v="NA"/>
    <s v="NA"/>
    <s v="NA"/>
    <s v="NA"/>
    <s v="NA"/>
    <s v="NA"/>
    <s v="NA"/>
    <s v="NA"/>
    <s v="NA"/>
    <s v="NA"/>
    <s v="NA"/>
    <s v="NA"/>
    <s v="NA"/>
    <s v="NA"/>
    <s v="NA"/>
    <s v="NA"/>
    <n v="0.31885599999999997"/>
    <n v="4.6553999999999998E-2"/>
    <s v="model"/>
    <n v="8675.1020000000008"/>
    <n v="1266.605"/>
    <s v="NA"/>
    <s v="NA"/>
    <s v="NA"/>
    <s v="NA"/>
    <s v="NA"/>
    <s v="NA"/>
    <s v="NA"/>
    <s v="NA"/>
    <s v="NA"/>
    <s v="NA"/>
    <s v="NA"/>
    <s v="NA"/>
    <s v="NA"/>
    <s v="NA"/>
    <s v="NA"/>
    <s v="NA"/>
    <s v="NA"/>
    <s v="NA"/>
    <s v="NA"/>
    <s v="NA"/>
    <s v="NA"/>
    <s v="NA"/>
    <s v="NA"/>
    <s v="NA"/>
  </r>
  <r>
    <x v="721"/>
    <x v="2"/>
    <s v="core"/>
    <x v="1"/>
    <x v="1"/>
    <s v="&lt;50,001"/>
    <s v="rural"/>
    <n v="61"/>
    <n v="143.53389999999999"/>
    <n v="4467781"/>
    <n v="4467781"/>
    <n v="848878.4"/>
    <n v="1955"/>
    <n v="2008"/>
    <s v="2004-2013"/>
    <s v="F"/>
    <m/>
    <s v="Other K-12 School"/>
    <s v="Reform/boarding school"/>
    <s v="School"/>
    <s v="Education"/>
    <s v="K-12"/>
    <b v="0"/>
    <s v="Assembly / Recreation"/>
    <n v="48"/>
    <s v="Office"/>
    <n v="14"/>
    <s v="Classroom"/>
    <n v="12"/>
    <n v="19"/>
    <n v="0"/>
    <n v="0"/>
    <n v="31127"/>
    <n v="31127"/>
    <n v="0"/>
    <x v="1"/>
    <n v="100"/>
    <n v="7"/>
    <n v="26"/>
    <n v="19"/>
    <n v="63.157890000000002"/>
    <n v="0"/>
    <n v="0"/>
    <n v="3"/>
    <n v="0"/>
    <s v="NA"/>
    <s v="M"/>
    <n v="4"/>
    <n v="4994"/>
    <n v="158"/>
    <s v="&lt; 6000 HDD"/>
    <n v="100"/>
    <n v="0"/>
    <n v="0"/>
    <s v="No"/>
    <n v="138.36000000000001"/>
    <n v="138.36000000000001"/>
    <n v="138.36000000000001"/>
    <n v="138.36000000000001"/>
    <n v="1"/>
    <n v="0.74"/>
    <n v="0.74"/>
    <s v="120-168 Hrs/Wk"/>
    <n v="50"/>
    <b v="1"/>
    <b v="1"/>
    <b v="0"/>
    <b v="0"/>
    <b v="0"/>
    <b v="0"/>
    <b v="0"/>
    <b v="0"/>
    <b v="0"/>
    <s v="NA"/>
    <s v="NA"/>
    <s v="NA"/>
    <s v="NA"/>
    <s v="Yes"/>
    <n v="6"/>
    <n v="30"/>
    <s v="No"/>
    <s v="Yes"/>
    <n v="6"/>
    <n v="30"/>
    <s v="No"/>
    <s v="No"/>
    <s v="NA"/>
    <s v="NA"/>
    <s v="No"/>
    <s v="Unknown"/>
    <s v="NA"/>
    <s v="NA"/>
    <s v="Unknown"/>
    <s v="Unknown"/>
    <s v="NA"/>
    <s v="NA"/>
    <s v="Unknown"/>
    <s v="No"/>
    <s v="NA"/>
    <s v="NA"/>
    <s v="No"/>
    <s v="No"/>
    <s v="NA"/>
    <s v="NA"/>
    <s v="No"/>
    <s v="No"/>
    <s v="NA"/>
    <s v="NA"/>
    <s v="Unknown"/>
    <n v="1381"/>
    <n v="490"/>
    <n v="9"/>
    <n v="21249"/>
    <n v="35"/>
    <n v="0"/>
    <n v="52"/>
    <n v="48"/>
    <n v="0"/>
    <n v="0"/>
    <n v="0"/>
    <n v="0"/>
    <n v="0"/>
    <n v="40"/>
    <n v="12"/>
    <n v="48"/>
    <n v="0"/>
    <n v="0"/>
    <n v="7437.15"/>
    <n v="28.571429999999999"/>
    <n v="71.428569999999993"/>
    <n v="0"/>
    <s v="P"/>
    <n v="25.714289999999998"/>
    <s v="Age of Building"/>
    <n v="100"/>
    <n v="0"/>
    <n v="0"/>
    <n v="0"/>
    <n v="71.428569999999993"/>
    <n v="28.571429999999999"/>
    <n v="0"/>
    <n v="0"/>
    <n v="0"/>
    <n v="18333.330000000002"/>
    <n v="48"/>
    <n v="52"/>
    <n v="0"/>
    <n v="0"/>
    <b v="0"/>
    <n v="0"/>
    <n v="88"/>
    <n v="12"/>
    <n v="0"/>
    <n v="0"/>
    <n v="0.85593600000000003"/>
    <n v="0.85593600000000003"/>
    <s v="NA"/>
    <n v="0"/>
    <n v="1.4456999999999999E-2"/>
    <n v="26642.720000000001"/>
    <s v="NA"/>
    <n v="0"/>
    <n v="450"/>
    <n v="13.29532"/>
    <n v="14.602169999999999"/>
    <s v="Y"/>
    <n v="5"/>
    <n v="44.601390000000002"/>
    <n v="27.999079999999999"/>
    <n v="46.434699999999999"/>
    <n v="46.500610000000002"/>
    <n v="50.103020000000001"/>
    <n v="48.411990000000003"/>
    <n v="0"/>
    <n v="0"/>
    <n v="0"/>
    <n v="8.8979979999999994"/>
    <n v="21.8979"/>
    <n v="5.1533110000000004"/>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64.556190000000001"/>
    <n v="73.061589999999995"/>
    <n v="64.556190000000001"/>
    <n v="35.443809999999999"/>
    <n v="26.938410000000001"/>
    <n v="35.443809999999999"/>
    <n v="0"/>
    <n v="0"/>
    <n v="0"/>
    <s v="NA"/>
    <s v="NA"/>
    <s v="NA"/>
    <s v="NA"/>
    <s v="NA"/>
    <s v="NA"/>
    <s v="NA"/>
    <s v="NA"/>
    <s v="NA"/>
    <s v="NA"/>
    <s v="NA"/>
    <s v="NA"/>
    <n v="0"/>
    <n v="0"/>
    <n v="0"/>
    <n v="91.102000000000004"/>
    <n v="78.102099999999993"/>
    <n v="94.846689999999995"/>
    <n v="8.8979979999999994"/>
    <n v="21.8979"/>
    <n v="5.1533110000000004"/>
    <n v="0"/>
    <n v="0"/>
    <n v="0"/>
    <n v="0"/>
    <n v="0"/>
    <n v="0"/>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9.3076919999999994"/>
    <n v="90.692310000000006"/>
    <s v="Furnace"/>
    <s v="Natural Gas"/>
    <s v="None"/>
    <s v="5-9 Years"/>
    <s v="Furnace"/>
    <s v="Natural Gas"/>
    <s v="None"/>
    <s v="NA"/>
    <s v="NA"/>
    <s v="NA"/>
    <s v="NA"/>
    <s v="NA"/>
    <s v="NA"/>
    <s v="NA"/>
    <s v="NA"/>
    <s v="NA"/>
    <s v="DX - Air"/>
    <s v="20+ Years"/>
    <s v="DX - Air"/>
    <s v="NA"/>
    <s v="NA"/>
    <s v="NA"/>
    <s v="NA"/>
    <s v="NA"/>
    <s v="NA"/>
    <s v="NA"/>
    <s v="NA"/>
    <b v="0"/>
    <b v="0"/>
    <b v="0"/>
    <b v="0"/>
    <b v="1"/>
    <b v="1"/>
    <b v="0"/>
    <b v="1"/>
    <b v="0"/>
    <b v="1"/>
    <b v="1"/>
    <n v="869.65200000000004"/>
    <n v="6"/>
    <n v="6"/>
    <n v="100"/>
    <n v="0"/>
    <n v="0"/>
    <n v="0"/>
    <n v="0"/>
    <n v="8.2391579999999998"/>
    <n v="91.760840000000002"/>
    <n v="0"/>
    <s v="NA"/>
    <s v="NA"/>
    <s v="NA"/>
    <s v="NA"/>
    <s v="NA"/>
    <s v="NA"/>
    <s v="NA"/>
    <s v="NA"/>
    <s v="NA"/>
    <s v="NA"/>
    <s v="NA"/>
    <s v="NA"/>
    <s v="NA"/>
    <s v="NA"/>
    <s v="NA"/>
    <s v="NA"/>
    <s v="NA"/>
    <s v="NA"/>
    <s v="NA"/>
    <s v="NA"/>
    <n v="0"/>
    <n v="0"/>
    <n v="0"/>
    <n v="0"/>
    <n v="0"/>
    <n v="0"/>
    <n v="0"/>
    <b v="0"/>
    <b v="0"/>
    <b v="0"/>
    <b v="0"/>
    <b v="0"/>
    <b v="0"/>
    <n v="0"/>
    <s v="NA"/>
    <s v="NA"/>
    <s v="NA"/>
    <s v="NA"/>
    <s v="NA"/>
    <s v="NA"/>
    <s v="NA"/>
    <s v="NA"/>
    <s v="NA"/>
    <s v="NA"/>
    <b v="1"/>
    <s v="S"/>
    <n v="100"/>
    <n v="0"/>
    <n v="3"/>
    <n v="0"/>
    <n v="0"/>
    <n v="0"/>
    <x v="0"/>
    <n v="0"/>
    <s v="N"/>
    <n v="0"/>
    <n v="0"/>
    <n v="0"/>
    <b v="0"/>
    <b v="0"/>
    <s v="None"/>
    <b v="0"/>
    <b v="0"/>
    <s v="None"/>
    <n v="0"/>
    <n v="30"/>
    <n v="200"/>
    <n v="15"/>
    <n v="13"/>
    <n v="5"/>
    <n v="0"/>
    <n v="0"/>
    <n v="0"/>
    <n v="0"/>
    <n v="13.047409999999999"/>
    <n v="13.13008"/>
    <s v="actual"/>
    <n v="406126.7"/>
    <n v="408699.8"/>
    <n v="38696.550000000003"/>
    <n v="34063.449999999997"/>
    <n v="34952.5"/>
    <n v="33247.5"/>
    <n v="31840"/>
    <n v="29827.5"/>
    <n v="28582.16"/>
    <n v="36150.339999999997"/>
    <n v="33750"/>
    <n v="32800"/>
    <n v="35250"/>
    <n v="36966.67"/>
    <n v="36305.550000000003"/>
    <n v="32524.05"/>
    <n v="35533.17"/>
    <n v="33798.65"/>
    <n v="34138.36"/>
    <n v="32453.81"/>
    <n v="33088.83"/>
    <n v="33061.57"/>
    <n v="32403.83"/>
    <n v="34569.980000000003"/>
    <n v="34507.42"/>
    <n v="36314.639999999999"/>
    <n v="0.61601600000000001"/>
    <n v="0.553284"/>
    <s v="actual"/>
    <n v="19174.740000000002"/>
    <n v="17222.060000000001"/>
    <n v="2223.665"/>
    <n v="2245.723"/>
    <n v="2411.239"/>
    <n v="1850.1220000000001"/>
    <n v="1309.5170000000001"/>
    <n v="702.64580000000001"/>
    <n v="428.60610000000003"/>
    <n v="631.00429999999994"/>
    <n v="1092.7"/>
    <n v="1747.181"/>
    <n v="2192.3029999999999"/>
    <n v="2340.0320000000002"/>
    <n v="2353.2820000000002"/>
    <n v="1975.7819999999999"/>
    <n v="1921.7619999999999"/>
    <n v="1531.0940000000001"/>
    <n v="1142.4870000000001"/>
    <n v="779.74109999999996"/>
    <n v="556.12779999999998"/>
    <n v="540.89760000000001"/>
    <n v="751.81920000000002"/>
    <n v="1383.6310000000001"/>
    <n v="1927.077"/>
    <n v="2358.3580000000002"/>
  </r>
  <r>
    <x v="722"/>
    <x v="2"/>
    <s v="core"/>
    <x v="5"/>
    <x v="1"/>
    <s v="All Sizes"/>
    <s v="rural"/>
    <n v="34"/>
    <n v="160.36789999999999"/>
    <n v="641471.69999999995"/>
    <n v="641471.69999999995"/>
    <n v="641471.69999999995"/>
    <n v="2006"/>
    <n v="2006"/>
    <s v="2004-2013"/>
    <s v="F"/>
    <m/>
    <s v="Sit Down Restaurant"/>
    <m/>
    <s v="Restaurant"/>
    <s v="Food Service"/>
    <s v="Restaurant"/>
    <b v="0"/>
    <s v="Dining"/>
    <n v="52"/>
    <s v="Kitchen"/>
    <n v="48"/>
    <s v="NA"/>
    <n v="0"/>
    <n v="0"/>
    <n v="0"/>
    <n v="0"/>
    <n v="4000"/>
    <n v="4000"/>
    <n v="0"/>
    <x v="4"/>
    <n v="100"/>
    <n v="0"/>
    <n v="0"/>
    <n v="100"/>
    <n v="0"/>
    <n v="0"/>
    <n v="0"/>
    <n v="1"/>
    <n v="0"/>
    <n v="27"/>
    <s v="S"/>
    <n v="0"/>
    <n v="4980"/>
    <n v="68"/>
    <s v="&lt; 6000 HDD"/>
    <n v="100"/>
    <n v="0"/>
    <n v="0"/>
    <s v="Yes"/>
    <n v="116"/>
    <n v="130"/>
    <n v="168"/>
    <n v="130"/>
    <n v="1"/>
    <n v="1"/>
    <n v="0"/>
    <s v="80-119 Hrs/Wk"/>
    <n v="52"/>
    <b v="1"/>
    <b v="1"/>
    <b v="0"/>
    <b v="0"/>
    <b v="0"/>
    <b v="0"/>
    <b v="0"/>
    <b v="0"/>
    <b v="0"/>
    <s v="NA"/>
    <s v="NA"/>
    <s v="NA"/>
    <s v="NA"/>
    <s v="Yes"/>
    <n v="1"/>
    <n v="5"/>
    <s v="Yes"/>
    <s v="Yes"/>
    <n v="1"/>
    <n v="5"/>
    <s v="Yes"/>
    <s v="No"/>
    <s v="NA"/>
    <s v="NA"/>
    <s v="No"/>
    <s v="No"/>
    <s v="NA"/>
    <s v="NA"/>
    <s v="No"/>
    <s v="No"/>
    <s v="NA"/>
    <s v="NA"/>
    <s v="No"/>
    <s v="No"/>
    <s v="NA"/>
    <s v="NA"/>
    <s v="No"/>
    <s v="No"/>
    <s v="NA"/>
    <s v="NA"/>
    <s v="No"/>
    <s v="No"/>
    <s v="NA"/>
    <s v="NA"/>
    <s v="No"/>
    <n v="260"/>
    <n v="0"/>
    <n v="10"/>
    <n v="2600"/>
    <n v="25"/>
    <n v="0"/>
    <n v="100"/>
    <n v="0"/>
    <n v="0"/>
    <n v="0"/>
    <n v="0"/>
    <n v="0"/>
    <n v="0"/>
    <n v="0"/>
    <n v="100"/>
    <n v="0"/>
    <n v="0"/>
    <n v="0"/>
    <n v="650"/>
    <n v="0"/>
    <n v="100"/>
    <n v="0"/>
    <s v="P"/>
    <n v="0"/>
    <s v="Age of Building"/>
    <n v="100"/>
    <n v="0"/>
    <n v="0"/>
    <n v="0"/>
    <n v="100"/>
    <n v="0"/>
    <n v="0"/>
    <n v="0"/>
    <n v="0"/>
    <n v="4166.6670000000004"/>
    <n v="48"/>
    <n v="52"/>
    <n v="0"/>
    <n v="0"/>
    <b v="0"/>
    <n v="0"/>
    <n v="100"/>
    <n v="0"/>
    <n v="0"/>
    <n v="0"/>
    <n v="0.85569700000000004"/>
    <n v="0.85569700000000004"/>
    <s v="NA"/>
    <n v="6.4000000000000001E-2"/>
    <n v="7.4999999999999997E-2"/>
    <n v="3422.7890000000002"/>
    <s v="NA"/>
    <n v="256"/>
    <n v="300"/>
    <n v="10.188140000000001"/>
    <n v="10"/>
    <s v="Y"/>
    <n v="100"/>
    <n v="0"/>
    <n v="0"/>
    <n v="0"/>
    <n v="0"/>
    <n v="0"/>
    <n v="0"/>
    <n v="0"/>
    <n v="0"/>
    <n v="0"/>
    <n v="49.227510000000002"/>
    <n v="64.342979999999997"/>
    <n v="69.538899999999998"/>
    <n v="0"/>
    <n v="0"/>
    <n v="0"/>
    <n v="0"/>
    <n v="0"/>
    <n v="0"/>
    <n v="0"/>
    <n v="0"/>
    <n v="0"/>
    <n v="50.772489999999998"/>
    <n v="35.657020000000003"/>
    <n v="30.461099999999998"/>
    <n v="0"/>
    <n v="0"/>
    <n v="0"/>
    <s v="NA"/>
    <s v="NA"/>
    <s v="NA"/>
    <s v="NA"/>
    <s v="NA"/>
    <s v="NA"/>
    <n v="56.681260000000002"/>
    <n v="77.760140000000007"/>
    <n v="56.681260000000002"/>
    <n v="43.318739999999998"/>
    <n v="22.23986"/>
    <n v="43.318739999999998"/>
    <n v="0"/>
    <n v="0"/>
    <n v="0"/>
    <n v="0"/>
    <n v="0"/>
    <n v="0"/>
    <n v="0"/>
    <n v="0"/>
    <n v="0"/>
    <n v="100"/>
    <n v="100"/>
    <n v="100"/>
    <n v="0"/>
    <n v="0"/>
    <n v="0"/>
    <n v="0"/>
    <n v="0"/>
    <n v="0"/>
    <s v="NA"/>
    <s v="NA"/>
    <s v="NA"/>
    <s v="NA"/>
    <s v="NA"/>
    <s v="NA"/>
    <s v="NA"/>
    <s v="NA"/>
    <s v="NA"/>
    <s v="NA"/>
    <s v="NA"/>
    <s v="NA"/>
    <s v="NA"/>
    <s v="NA"/>
    <s v="NA"/>
    <s v="NA"/>
    <s v="NA"/>
    <s v="NA"/>
    <s v="NA"/>
    <s v="NA"/>
    <s v="NA"/>
    <s v="NA"/>
    <s v="NA"/>
    <s v="NA"/>
    <s v="NA"/>
    <s v="NA"/>
    <s v="NA"/>
    <s v="NA"/>
    <s v="NA"/>
    <s v="NA"/>
    <n v="0"/>
    <n v="0"/>
    <n v="0"/>
    <n v="0"/>
    <n v="0"/>
    <n v="0"/>
    <n v="9.9593550000000004"/>
    <n v="17.376169999999998"/>
    <n v="14.06861"/>
    <n v="50.772489999999998"/>
    <n v="35.657020000000003"/>
    <n v="30.461099999999998"/>
    <n v="39.268160000000002"/>
    <n v="46.966810000000002"/>
    <n v="55.470289999999999"/>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0"/>
    <n v="0"/>
    <n v="0"/>
    <n v="0"/>
    <n v="0"/>
    <n v="0"/>
    <n v="0"/>
    <n v="0"/>
    <n v="0"/>
    <n v="100"/>
    <n v="100"/>
    <n v="10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300"/>
    <n v="2"/>
    <n v="2"/>
    <n v="100"/>
    <n v="0"/>
    <n v="0"/>
    <n v="0"/>
    <n v="0"/>
    <n v="0"/>
    <n v="100"/>
    <n v="0"/>
    <s v="NA"/>
    <s v="NA"/>
    <s v="NA"/>
    <s v="NA"/>
    <s v="NA"/>
    <s v="NA"/>
    <s v="NA"/>
    <s v="NA"/>
    <s v="NA"/>
    <b v="0"/>
    <n v="0"/>
    <s v="NA"/>
    <s v="NA"/>
    <b v="1"/>
    <n v="210"/>
    <s v="T8"/>
    <b v="0"/>
    <n v="0"/>
    <s v="NA"/>
    <s v="NA"/>
    <n v="0"/>
    <n v="0"/>
    <n v="0"/>
    <n v="1"/>
    <n v="0"/>
    <n v="12"/>
    <n v="2"/>
    <b v="0"/>
    <b v="0"/>
    <b v="0"/>
    <b v="1"/>
    <b v="0"/>
    <b v="0"/>
    <n v="1915"/>
    <s v="G"/>
    <s v="N"/>
    <s v="G"/>
    <s v="G"/>
    <s v="N"/>
    <s v="N"/>
    <s v="G"/>
    <s v="NA"/>
    <s v="NA"/>
    <s v="NA"/>
    <s v="NA"/>
    <s v="NA"/>
    <s v="NA"/>
    <s v="NA"/>
    <s v="NA"/>
    <n v="0"/>
    <n v="0"/>
    <n v="0"/>
    <x v="1"/>
    <s v="NA"/>
    <s v="NA"/>
    <n v="0"/>
    <n v="0"/>
    <n v="0"/>
    <s v="NA"/>
    <s v="NA"/>
    <s v="NA"/>
    <s v="NA"/>
    <s v="NA"/>
    <s v="NA"/>
    <n v="0"/>
    <n v="0"/>
    <n v="0"/>
    <n v="0"/>
    <n v="0"/>
    <n v="0"/>
    <n v="0"/>
    <n v="0"/>
    <n v="0"/>
    <n v="0"/>
    <n v="52.583309999999997"/>
    <n v="51.580300000000001"/>
    <s v="model"/>
    <n v="210333.2"/>
    <n v="206321.2"/>
    <s v="NA"/>
    <s v="NA"/>
    <s v="NA"/>
    <s v="NA"/>
    <s v="NA"/>
    <s v="NA"/>
    <s v="NA"/>
    <s v="NA"/>
    <s v="NA"/>
    <s v="NA"/>
    <s v="NA"/>
    <s v="NA"/>
    <s v="NA"/>
    <s v="NA"/>
    <s v="NA"/>
    <s v="NA"/>
    <s v="NA"/>
    <s v="NA"/>
    <s v="NA"/>
    <s v="NA"/>
    <s v="NA"/>
    <s v="NA"/>
    <s v="NA"/>
    <s v="NA"/>
    <n v="1.683697"/>
    <n v="2.7220179999999998"/>
    <s v="model"/>
    <n v="6734.7870000000003"/>
    <n v="10888.07"/>
    <s v="NA"/>
    <s v="NA"/>
    <s v="NA"/>
    <s v="NA"/>
    <s v="NA"/>
    <s v="NA"/>
    <s v="NA"/>
    <s v="NA"/>
    <s v="NA"/>
    <s v="NA"/>
    <s v="NA"/>
    <s v="NA"/>
    <s v="NA"/>
    <s v="NA"/>
    <s v="NA"/>
    <s v="NA"/>
    <s v="NA"/>
    <s v="NA"/>
    <s v="NA"/>
    <s v="NA"/>
    <s v="NA"/>
    <s v="NA"/>
    <s v="NA"/>
    <s v="NA"/>
  </r>
  <r>
    <x v="723"/>
    <x v="2"/>
    <s v="core"/>
    <x v="6"/>
    <x v="1"/>
    <s v="100,001+"/>
    <s v="urban"/>
    <n v="26"/>
    <n v="31.325510000000001"/>
    <n v="7906777"/>
    <n v="7906777"/>
    <n v="7906777"/>
    <n v="2008"/>
    <n v="2008"/>
    <s v="2004-2013"/>
    <s v="F"/>
    <m/>
    <s v="Office- Admin, Professional, Government, Financial"/>
    <m/>
    <s v="Office"/>
    <s v="Office"/>
    <s v="Medium Office"/>
    <b v="0"/>
    <s v="Office"/>
    <n v="86"/>
    <s v="NA"/>
    <n v="0"/>
    <s v="NA"/>
    <n v="0"/>
    <n v="14"/>
    <n v="0"/>
    <n v="0"/>
    <n v="252407"/>
    <n v="252407"/>
    <n v="0"/>
    <x v="3"/>
    <n v="100"/>
    <n v="0"/>
    <n v="100"/>
    <n v="100"/>
    <n v="100"/>
    <n v="0"/>
    <n v="0"/>
    <n v="5"/>
    <n v="0"/>
    <n v="1740"/>
    <s v="S"/>
    <n v="0"/>
    <n v="6540"/>
    <n v="426"/>
    <s v="6000-8000 HDD"/>
    <n v="1"/>
    <n v="99"/>
    <n v="29"/>
    <s v="Yes"/>
    <n v="57.5"/>
    <n v="75"/>
    <n v="97.5"/>
    <n v="87.5"/>
    <n v="0"/>
    <n v="0"/>
    <n v="0"/>
    <s v="50-59 Hrs/Wk"/>
    <n v="52"/>
    <b v="1"/>
    <b v="1"/>
    <b v="0"/>
    <b v="0"/>
    <b v="0"/>
    <b v="0"/>
    <b v="0"/>
    <b v="0"/>
    <b v="0"/>
    <s v="NA"/>
    <s v="NA"/>
    <s v="NA"/>
    <s v="NA"/>
    <s v="No"/>
    <s v="NA"/>
    <s v="NA"/>
    <s v="No"/>
    <s v="No"/>
    <s v="NA"/>
    <s v="NA"/>
    <s v="No"/>
    <s v="No"/>
    <s v="NA"/>
    <s v="NA"/>
    <s v="No"/>
    <s v="No"/>
    <s v="NA"/>
    <s v="NA"/>
    <s v="No"/>
    <s v="No"/>
    <s v="NA"/>
    <s v="NA"/>
    <s v="No"/>
    <s v="No"/>
    <s v="NA"/>
    <s v="NA"/>
    <s v="No"/>
    <s v="No"/>
    <s v="NA"/>
    <s v="NA"/>
    <s v="No"/>
    <s v="No"/>
    <s v="NA"/>
    <s v="NA"/>
    <s v="No"/>
    <n v="1016"/>
    <n v="1016"/>
    <n v="10"/>
    <n v="50800"/>
    <n v="35"/>
    <n v="0"/>
    <n v="0"/>
    <n v="0"/>
    <n v="0"/>
    <n v="0"/>
    <n v="0"/>
    <n v="100"/>
    <n v="0"/>
    <n v="100"/>
    <n v="0"/>
    <n v="0"/>
    <n v="0"/>
    <n v="0"/>
    <n v="17780"/>
    <n v="0"/>
    <n v="100"/>
    <n v="0"/>
    <s v="C"/>
    <n v="0"/>
    <s v="Age of Building"/>
    <n v="0"/>
    <n v="0"/>
    <n v="0"/>
    <n v="100"/>
    <n v="0"/>
    <n v="0"/>
    <n v="100"/>
    <n v="0"/>
    <n v="0"/>
    <n v="50481"/>
    <n v="100"/>
    <n v="0"/>
    <n v="0"/>
    <n v="0"/>
    <b v="0"/>
    <n v="0"/>
    <n v="100"/>
    <n v="0"/>
    <n v="0"/>
    <n v="0"/>
    <n v="0.812531"/>
    <n v="0.812531"/>
    <s v="NA"/>
    <n v="0"/>
    <n v="0.18745100000000001"/>
    <n v="205088.6"/>
    <s v="NA"/>
    <n v="0"/>
    <n v="47313.98"/>
    <n v="8.2096129999999992"/>
    <n v="8.3414199999999994"/>
    <s v="Y"/>
    <n v="50"/>
    <n v="4.2593420000000002"/>
    <n v="4.4270360000000002"/>
    <n v="4.6713480000000001"/>
    <n v="81.087909999999994"/>
    <n v="74.557569999999998"/>
    <n v="88.931550000000001"/>
    <n v="0"/>
    <n v="0"/>
    <n v="0"/>
    <n v="7.0302800000000003"/>
    <n v="12.00651"/>
    <n v="4.2891589999999997"/>
    <n v="0"/>
    <n v="0"/>
    <n v="0"/>
    <n v="0"/>
    <n v="0"/>
    <n v="0"/>
    <n v="0.15343300000000001"/>
    <n v="0.83174000000000003"/>
    <n v="0.17258899999999999"/>
    <n v="7.4690349999999999"/>
    <n v="8.1771410000000007"/>
    <n v="1.9353579999999999"/>
    <n v="0"/>
    <n v="0"/>
    <n v="0"/>
    <n v="0"/>
    <n v="0"/>
    <n v="0"/>
    <n v="100"/>
    <n v="100"/>
    <n v="100"/>
    <n v="100"/>
    <n v="100"/>
    <n v="100"/>
    <n v="0"/>
    <n v="0"/>
    <n v="0"/>
    <n v="0"/>
    <n v="0"/>
    <n v="0"/>
    <n v="58.823529999999998"/>
    <n v="72.815529999999995"/>
    <n v="58.823529999999998"/>
    <n v="0"/>
    <n v="0"/>
    <n v="0"/>
    <n v="0"/>
    <n v="0"/>
    <n v="0"/>
    <n v="41.176470000000002"/>
    <n v="27.184470000000001"/>
    <n v="41.176470000000002"/>
    <n v="0"/>
    <n v="0"/>
    <n v="0"/>
    <s v="NA"/>
    <s v="NA"/>
    <s v="NA"/>
    <s v="NA"/>
    <s v="NA"/>
    <s v="NA"/>
    <n v="5.5256600000000002"/>
    <n v="10.180490000000001"/>
    <n v="5.5256600000000002"/>
    <n v="94.474339999999998"/>
    <n v="89.819509999999994"/>
    <n v="94.474339999999998"/>
    <n v="0"/>
    <n v="0"/>
    <n v="0"/>
    <n v="0"/>
    <n v="0"/>
    <n v="0"/>
    <s v="NA"/>
    <s v="NA"/>
    <s v="NA"/>
    <s v="NA"/>
    <s v="NA"/>
    <s v="NA"/>
    <s v="NA"/>
    <s v="NA"/>
    <s v="NA"/>
    <s v="NA"/>
    <s v="NA"/>
    <s v="NA"/>
    <n v="0"/>
    <n v="0"/>
    <n v="0"/>
    <n v="85.347250000000003"/>
    <n v="78.984610000000004"/>
    <n v="93.602890000000002"/>
    <n v="10.2592"/>
    <n v="15.061159999999999"/>
    <n v="5.2586599999999999"/>
    <n v="0"/>
    <n v="0"/>
    <n v="0"/>
    <n v="4.3935500000000003"/>
    <n v="5.9542289999999998"/>
    <n v="1.1384460000000001"/>
    <s v="NA"/>
    <s v="NA"/>
    <s v="NA"/>
    <s v="NA"/>
    <s v="NA"/>
    <s v="NA"/>
    <s v="NA"/>
    <s v="NA"/>
    <s v="NA"/>
    <s v="NA"/>
    <s v="NA"/>
    <s v="NA"/>
    <s v="NA"/>
    <s v="NA"/>
    <s v="NA"/>
    <b v="0"/>
    <n v="0"/>
    <b v="1"/>
    <n v="15.15272"/>
    <b v="0"/>
    <n v="0"/>
    <b v="0"/>
    <n v="0"/>
    <b v="1"/>
    <n v="2.2148629999999998"/>
    <b v="0"/>
    <n v="0"/>
    <b v="0"/>
    <n v="0"/>
    <b v="1"/>
    <n v="82.632419999999996"/>
    <n v="5.4529339999999999"/>
    <n v="10.81081"/>
    <n v="5.4529339999999999"/>
    <n v="70.008859999999999"/>
    <n v="40.54054"/>
    <n v="70.008859999999999"/>
    <n v="0"/>
    <n v="0"/>
    <n v="0"/>
    <n v="24.5382"/>
    <n v="48.648650000000004"/>
    <n v="24.5382"/>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CV Reheat"/>
    <s v="none"/>
    <s v="Variable Air Volume"/>
    <s v="A"/>
    <s v="N"/>
    <n v="175"/>
    <n v="46"/>
    <n v="100"/>
    <n v="0"/>
    <s v="Electric Resistance"/>
    <s v="Electricity"/>
    <s v="Natural Gas"/>
    <s v="5-9 Years"/>
    <s v="Electric Resistance"/>
    <s v="Electricity"/>
    <s v="Natural Gas"/>
    <s v="5-9 Years"/>
    <s v="NA"/>
    <s v="NA"/>
    <s v="NA"/>
    <s v="NA"/>
    <s v="NA"/>
    <s v="NA"/>
    <s v="NA"/>
    <s v="NA"/>
    <s v="DX - Air"/>
    <s v="5-9 Years"/>
    <s v="DX - Air"/>
    <s v="5-9 Years"/>
    <s v="NA"/>
    <s v="NA"/>
    <s v="NA"/>
    <s v="NA"/>
    <s v="NA"/>
    <s v="NA"/>
    <s v="NA"/>
    <b v="1"/>
    <b v="0"/>
    <b v="0"/>
    <b v="0"/>
    <b v="0"/>
    <b v="0"/>
    <b v="0"/>
    <b v="1"/>
    <b v="0"/>
    <b v="1"/>
    <b v="1"/>
    <n v="279.65600000000001"/>
    <n v="6"/>
    <n v="6"/>
    <n v="21.961269999999999"/>
    <n v="24.401409999999998"/>
    <n v="53.637329999999999"/>
    <n v="0"/>
    <n v="0"/>
    <n v="46.362670000000001"/>
    <n v="53.637329999999999"/>
    <n v="0"/>
    <s v="NA"/>
    <s v="NA"/>
    <s v="NA"/>
    <s v="NA"/>
    <s v="NA"/>
    <s v="NA"/>
    <s v="NA"/>
    <s v="NA"/>
    <s v="NA"/>
    <b v="1"/>
    <n v="12"/>
    <n v="100"/>
    <s v="N"/>
    <b v="0"/>
    <n v="0"/>
    <s v="NA"/>
    <b v="0"/>
    <n v="0"/>
    <s v="NA"/>
    <s v="NA"/>
    <n v="3"/>
    <n v="2"/>
    <n v="0"/>
    <n v="0"/>
    <n v="0"/>
    <n v="0"/>
    <n v="0"/>
    <b v="1"/>
    <b v="0"/>
    <b v="0"/>
    <b v="0"/>
    <b v="0"/>
    <b v="0"/>
    <n v="2502"/>
    <s v="N"/>
    <s v="N"/>
    <s v="N"/>
    <s v="N"/>
    <s v="N"/>
    <s v="N"/>
    <s v="N"/>
    <s v="NA"/>
    <s v="NA"/>
    <s v="NA"/>
    <b v="1"/>
    <s v="S"/>
    <n v="100"/>
    <n v="1"/>
    <n v="0"/>
    <n v="0"/>
    <n v="0"/>
    <n v="0"/>
    <x v="0"/>
    <n v="0"/>
    <s v="N"/>
    <n v="0"/>
    <n v="0"/>
    <n v="0"/>
    <b v="0"/>
    <b v="0"/>
    <s v="None"/>
    <b v="0"/>
    <b v="0"/>
    <s v="None"/>
    <n v="0"/>
    <n v="649"/>
    <n v="50"/>
    <n v="110"/>
    <n v="27"/>
    <n v="9"/>
    <n v="0"/>
    <n v="0"/>
    <n v="0"/>
    <n v="0"/>
    <n v="7.6955080000000002"/>
    <n v="7.5342190000000002"/>
    <s v="actual"/>
    <n v="1942400"/>
    <n v="1901690"/>
    <n v="148965.5"/>
    <n v="135613.79999999999"/>
    <n v="145820.70000000001"/>
    <n v="144508.20000000001"/>
    <n v="153102.79999999999"/>
    <n v="160587.70000000001"/>
    <n v="193238.5"/>
    <n v="196863.9"/>
    <n v="172658.8"/>
    <n v="164794.5"/>
    <n v="160669"/>
    <n v="165576.5"/>
    <n v="156163.20000000001"/>
    <n v="140982.79999999999"/>
    <n v="155982.9"/>
    <n v="150840.9"/>
    <n v="156365.4"/>
    <n v="157345.29999999999"/>
    <n v="180591"/>
    <n v="182306.8"/>
    <n v="158151.4"/>
    <n v="155831.79999999999"/>
    <n v="150995.70000000001"/>
    <n v="156132.5"/>
    <n v="0.14091600000000001"/>
    <n v="0.17966099999999999"/>
    <s v="actual"/>
    <n v="35568.129999999997"/>
    <n v="45347.57"/>
    <n v="8121.2969999999996"/>
    <n v="5185.9309999999996"/>
    <n v="3705.43"/>
    <n v="1954.0550000000001"/>
    <n v="595.30830000000003"/>
    <n v="170.45830000000001"/>
    <n v="84.196889999999996"/>
    <n v="136.80119999999999"/>
    <n v="362.64710000000002"/>
    <n v="2670.5859999999998"/>
    <n v="4945.384"/>
    <n v="7636.0290000000005"/>
    <n v="7869.9530000000004"/>
    <n v="6205.8220000000001"/>
    <n v="5470.83"/>
    <n v="3827.5010000000002"/>
    <n v="2246.5770000000002"/>
    <n v="991.54470000000003"/>
    <n v="318.95839999999998"/>
    <n v="284.28899999999999"/>
    <n v="1324.3710000000001"/>
    <n v="3460.0059999999999"/>
    <n v="5886.8630000000003"/>
    <n v="7460.8540000000003"/>
  </r>
  <r>
    <x v="724"/>
    <x v="3"/>
    <s v="core"/>
    <x v="0"/>
    <x v="0"/>
    <s v="100,001+"/>
    <s v="rural"/>
    <n v="56"/>
    <n v="3.7884090000000001"/>
    <n v="676662.9"/>
    <n v="676662.9"/>
    <n v="676662.9"/>
    <n v="1972"/>
    <n v="1972"/>
    <s v="Pre-1980"/>
    <s v="F"/>
    <m/>
    <s v="Hotel"/>
    <m/>
    <s v="Hotel-Motel"/>
    <s v="Lodging"/>
    <s v="Lodging"/>
    <b v="0"/>
    <s v="Guest Room"/>
    <n v="63"/>
    <s v="Assembly / Recreation"/>
    <n v="15"/>
    <s v="Other"/>
    <n v="6"/>
    <n v="16"/>
    <n v="0"/>
    <n v="0"/>
    <n v="178614"/>
    <n v="178614"/>
    <n v="0"/>
    <x v="3"/>
    <n v="100"/>
    <n v="0"/>
    <n v="37"/>
    <n v="100"/>
    <n v="37"/>
    <n v="0"/>
    <n v="0"/>
    <n v="2"/>
    <n v="0"/>
    <s v="NA"/>
    <s v="S"/>
    <n v="0"/>
    <n v="6527"/>
    <n v="658"/>
    <s v="6000-8000 HDD"/>
    <n v="100"/>
    <n v="0"/>
    <n v="0"/>
    <s v="No"/>
    <n v="147"/>
    <n v="43.26"/>
    <n v="62.16"/>
    <n v="43.26"/>
    <n v="1"/>
    <n v="1"/>
    <n v="0.85"/>
    <s v="120-168 Hrs/Wk"/>
    <n v="52"/>
    <b v="1"/>
    <b v="1"/>
    <b v="0"/>
    <b v="0"/>
    <b v="0"/>
    <b v="0"/>
    <b v="0"/>
    <b v="0"/>
    <b v="0"/>
    <s v="NA"/>
    <s v="NA"/>
    <s v="NA"/>
    <s v="NA"/>
    <s v="Yes"/>
    <n v="3"/>
    <s v="NA"/>
    <s v="No"/>
    <s v="Yes"/>
    <n v="3"/>
    <s v="NA"/>
    <s v="Yes"/>
    <s v="No"/>
    <s v="NA"/>
    <s v="NA"/>
    <s v="Unknown"/>
    <s v="No"/>
    <s v="NA"/>
    <s v="NA"/>
    <s v="Unknown"/>
    <s v="No"/>
    <s v="NA"/>
    <s v="NA"/>
    <s v="Unknown"/>
    <s v="Yes"/>
    <s v="NA"/>
    <s v="NA"/>
    <s v="Unknown"/>
    <s v="Yes"/>
    <n v="4"/>
    <n v="95"/>
    <s v="No"/>
    <s v="Yes"/>
    <s v="NA"/>
    <n v="95"/>
    <s v="Yes"/>
    <n v="2955"/>
    <n v="2035"/>
    <n v="12"/>
    <n v="59880"/>
    <n v="15"/>
    <n v="100"/>
    <n v="0"/>
    <n v="0"/>
    <n v="0"/>
    <n v="0"/>
    <n v="0"/>
    <n v="0"/>
    <n v="0"/>
    <n v="0"/>
    <n v="100"/>
    <n v="0"/>
    <n v="0"/>
    <n v="0"/>
    <n v="8982"/>
    <n v="0"/>
    <n v="100"/>
    <n v="0"/>
    <s v="P"/>
    <n v="45"/>
    <s v="Unknown"/>
    <n v="100"/>
    <n v="0"/>
    <n v="0"/>
    <n v="0"/>
    <n v="100"/>
    <n v="0"/>
    <n v="0"/>
    <n v="0"/>
    <n v="0"/>
    <n v="109000"/>
    <n v="100"/>
    <n v="0"/>
    <n v="0"/>
    <n v="0"/>
    <b v="0"/>
    <n v="0"/>
    <n v="100"/>
    <n v="0"/>
    <n v="0"/>
    <n v="0"/>
    <n v="1.1526460000000001"/>
    <n v="1.1526460000000001"/>
    <s v="NA"/>
    <n v="2.1440000000000001E-3"/>
    <n v="4.5068999999999998E-2"/>
    <n v="205878.7"/>
    <s v="NA"/>
    <n v="383"/>
    <n v="8050"/>
    <n v="8.5086139999999997"/>
    <n v="9.0366730000000004"/>
    <s v="Y"/>
    <n v="5"/>
    <n v="0"/>
    <n v="0"/>
    <n v="0"/>
    <n v="33.694159999999997"/>
    <n v="20.508800000000001"/>
    <n v="53.832599999999999"/>
    <n v="1.6834750000000001"/>
    <n v="1.2455369999999999"/>
    <n v="2.6896610000000001"/>
    <n v="35.338009999999997"/>
    <n v="52.895029999999998"/>
    <n v="31.407450000000001"/>
    <n v="0"/>
    <n v="0"/>
    <n v="0"/>
    <n v="0.93053699999999995"/>
    <n v="0.283472"/>
    <n v="1.36744"/>
    <n v="0"/>
    <n v="0"/>
    <n v="0"/>
    <n v="28.353829999999999"/>
    <n v="25.067170000000001"/>
    <n v="10.70285"/>
    <n v="0"/>
    <n v="0"/>
    <n v="0"/>
    <n v="0"/>
    <n v="0"/>
    <n v="0"/>
    <n v="100"/>
    <n v="100"/>
    <n v="100"/>
    <n v="95.642560000000003"/>
    <n v="97.320430000000002"/>
    <n v="95.642560000000003"/>
    <n v="4.357443"/>
    <n v="2.6795740000000001"/>
    <n v="4.357443"/>
    <n v="0"/>
    <n v="0"/>
    <n v="0"/>
    <n v="70.522149999999996"/>
    <n v="92.899479999999997"/>
    <n v="70.522149999999996"/>
    <n v="29.47785"/>
    <n v="7.1005149999999997"/>
    <n v="29.47785"/>
    <n v="0"/>
    <n v="0"/>
    <n v="0"/>
    <n v="0"/>
    <n v="0"/>
    <n v="0"/>
    <n v="0"/>
    <n v="0"/>
    <n v="0"/>
    <n v="0"/>
    <n v="0"/>
    <n v="0"/>
    <n v="100"/>
    <n v="100"/>
    <n v="100"/>
    <n v="0"/>
    <n v="0"/>
    <n v="0"/>
    <n v="6.4040169999999996"/>
    <n v="11.12027"/>
    <n v="6.4040169999999996"/>
    <n v="2.776843"/>
    <n v="3.1884209999999999"/>
    <n v="2.776843"/>
    <n v="90.819140000000004"/>
    <n v="85.691310000000001"/>
    <n v="90.819140000000004"/>
    <n v="0"/>
    <n v="0"/>
    <n v="0"/>
    <n v="100"/>
    <n v="100"/>
    <n v="100"/>
    <n v="0"/>
    <n v="0"/>
    <n v="0"/>
    <n v="0"/>
    <n v="0"/>
    <n v="0"/>
    <n v="0.93053699999999995"/>
    <n v="0.283472"/>
    <n v="1.36744"/>
    <n v="35.377630000000003"/>
    <n v="21.75433"/>
    <n v="56.522260000000003"/>
    <n v="17.825369999999999"/>
    <n v="41.593159999999997"/>
    <n v="15.689550000000001"/>
    <n v="0"/>
    <n v="0"/>
    <n v="0"/>
    <n v="45.866459999999996"/>
    <n v="36.369030000000002"/>
    <n v="26.420750000000002"/>
    <n v="0"/>
    <n v="0"/>
    <n v="0"/>
    <n v="0"/>
    <n v="0"/>
    <n v="0"/>
    <n v="0"/>
    <n v="0"/>
    <n v="0"/>
    <n v="100"/>
    <n v="100"/>
    <n v="100"/>
    <n v="0"/>
    <n v="0"/>
    <n v="0"/>
    <b v="1"/>
    <n v="0.93053699999999995"/>
    <b v="0"/>
    <n v="0"/>
    <b v="0"/>
    <n v="0"/>
    <b v="0"/>
    <n v="0"/>
    <b v="1"/>
    <n v="87.719549999999998"/>
    <b v="1"/>
    <n v="11.349919999999999"/>
    <b v="0"/>
    <n v="0"/>
    <b v="0"/>
    <n v="0"/>
    <n v="0"/>
    <n v="0"/>
    <n v="0"/>
    <n v="25.46584"/>
    <n v="33.333329999999997"/>
    <n v="57.083689999999997"/>
    <n v="0"/>
    <n v="0"/>
    <n v="0"/>
    <n v="74.53416"/>
    <n v="66.666669999999996"/>
    <n v="42.916310000000003"/>
    <n v="0"/>
    <n v="0"/>
    <n v="0"/>
    <n v="0"/>
    <n v="0"/>
    <n v="0"/>
    <n v="0"/>
    <n v="0"/>
    <n v="0"/>
    <n v="0"/>
    <n v="0"/>
    <n v="0"/>
    <n v="0"/>
    <n v="0"/>
    <n v="0"/>
    <n v="25.46584"/>
    <n v="33.333329999999997"/>
    <n v="57.083689999999997"/>
    <n v="0"/>
    <n v="0"/>
    <n v="0"/>
    <n v="74.53416"/>
    <n v="66.666669999999996"/>
    <n v="42.916310000000003"/>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3"/>
    <n v="37"/>
    <s v="Electric Resistance"/>
    <s v="Electricity"/>
    <s v="None"/>
    <s v="10-19 Years"/>
    <s v="Furnace"/>
    <s v="Natural Gas"/>
    <s v="None"/>
    <s v="20+ Years"/>
    <n v="2"/>
    <s v="Natural Gas"/>
    <n v="525"/>
    <n v="5.5"/>
    <n v="12"/>
    <s v="P"/>
    <s v="NA"/>
    <s v="N"/>
    <s v="DX - Air"/>
    <s v="10-19 Years"/>
    <s v="DX - Air"/>
    <s v="20+ Years"/>
    <s v="NA"/>
    <s v="NA"/>
    <s v="NA"/>
    <s v="NA"/>
    <s v="NA"/>
    <s v="NA"/>
    <s v="NA"/>
    <b v="0"/>
    <b v="0"/>
    <b v="0"/>
    <b v="0"/>
    <b v="1"/>
    <b v="0"/>
    <b v="0"/>
    <b v="1"/>
    <b v="0"/>
    <b v="0"/>
    <b v="1"/>
    <n v="5073.3339999999998"/>
    <n v="5.5880900000000002"/>
    <n v="6"/>
    <n v="3.9402089999999999"/>
    <n v="0"/>
    <n v="96.059790000000007"/>
    <n v="0"/>
    <n v="0"/>
    <n v="0"/>
    <n v="100"/>
    <n v="0"/>
    <n v="40"/>
    <n v="40"/>
    <n v="20"/>
    <s v="Unknown"/>
    <s v="No"/>
    <s v="None"/>
    <s v="Air-cooled"/>
    <s v="No"/>
    <s v="NA"/>
    <b v="0"/>
    <n v="0"/>
    <s v="NA"/>
    <s v="NA"/>
    <b v="1"/>
    <n v="544"/>
    <s v="INC"/>
    <b v="0"/>
    <n v="0"/>
    <s v="NA"/>
    <s v="NA"/>
    <n v="20"/>
    <n v="12"/>
    <n v="1"/>
    <n v="9"/>
    <n v="2"/>
    <n v="2"/>
    <n v="2"/>
    <b v="0"/>
    <b v="0"/>
    <b v="0"/>
    <b v="1"/>
    <b v="0"/>
    <b v="0"/>
    <n v="6470"/>
    <s v="E"/>
    <s v="E"/>
    <s v="G"/>
    <s v="G"/>
    <s v="G"/>
    <s v="G"/>
    <s v="G"/>
    <s v="NA"/>
    <s v="NA"/>
    <s v="NA"/>
    <b v="1"/>
    <s v="L"/>
    <n v="100"/>
    <n v="2"/>
    <n v="3"/>
    <n v="233"/>
    <n v="59"/>
    <n v="0"/>
    <x v="0"/>
    <n v="0"/>
    <s v="N"/>
    <n v="0"/>
    <n v="0"/>
    <n v="0"/>
    <b v="1"/>
    <b v="0"/>
    <s v="Natural Gas"/>
    <b v="1"/>
    <b v="0"/>
    <s v="Natural Gas"/>
    <n v="0"/>
    <n v="0"/>
    <n v="0"/>
    <n v="0"/>
    <n v="0"/>
    <n v="240"/>
    <n v="0"/>
    <n v="0"/>
    <n v="0"/>
    <n v="0"/>
    <n v="12.411659999999999"/>
    <n v="3.740437"/>
    <s v="model"/>
    <n v="2216896"/>
    <n v="668094.4"/>
    <s v="NA"/>
    <s v="NA"/>
    <s v="NA"/>
    <s v="NA"/>
    <s v="NA"/>
    <s v="NA"/>
    <s v="NA"/>
    <s v="NA"/>
    <s v="NA"/>
    <s v="NA"/>
    <s v="NA"/>
    <s v="NA"/>
    <s v="NA"/>
    <s v="NA"/>
    <s v="NA"/>
    <s v="NA"/>
    <s v="NA"/>
    <s v="NA"/>
    <s v="NA"/>
    <s v="NA"/>
    <s v="NA"/>
    <s v="NA"/>
    <s v="NA"/>
    <s v="NA"/>
    <n v="0.45544499999999999"/>
    <n v="0.21804799999999999"/>
    <s v="model"/>
    <n v="81348.899999999994"/>
    <n v="38946.47"/>
    <s v="NA"/>
    <s v="NA"/>
    <s v="NA"/>
    <s v="NA"/>
    <s v="NA"/>
    <s v="NA"/>
    <s v="NA"/>
    <s v="NA"/>
    <s v="NA"/>
    <s v="NA"/>
    <s v="NA"/>
    <s v="NA"/>
    <s v="NA"/>
    <s v="NA"/>
    <s v="NA"/>
    <s v="NA"/>
    <s v="NA"/>
    <s v="NA"/>
    <s v="NA"/>
    <s v="NA"/>
    <s v="NA"/>
    <s v="NA"/>
    <s v="NA"/>
    <s v="NA"/>
  </r>
  <r>
    <x v="725"/>
    <x v="2"/>
    <s v="core"/>
    <x v="10"/>
    <x v="0"/>
    <s v="&lt;50,001"/>
    <s v="rural"/>
    <n v="47"/>
    <n v="42.418379999999999"/>
    <n v="848367.6"/>
    <n v="848367.6"/>
    <n v="848367.6"/>
    <n v="1971"/>
    <n v="1985"/>
    <s v="1981-2003"/>
    <s v="F"/>
    <m/>
    <s v="Assisted Living"/>
    <m/>
    <s v="Hotel-Motel"/>
    <s v="Lodging"/>
    <s v="Lodging"/>
    <b v="0"/>
    <s v="Guest Room"/>
    <n v="40"/>
    <s v="NA"/>
    <n v="0"/>
    <s v="NA"/>
    <n v="0"/>
    <n v="60"/>
    <n v="0"/>
    <n v="0"/>
    <n v="20000"/>
    <n v="20000"/>
    <n v="0"/>
    <x v="0"/>
    <n v="100"/>
    <n v="0"/>
    <n v="0"/>
    <n v="100"/>
    <n v="0"/>
    <n v="0"/>
    <n v="0"/>
    <n v="1"/>
    <n v="0"/>
    <n v="30"/>
    <s v="S"/>
    <n v="0"/>
    <n v="6785"/>
    <n v="330"/>
    <s v="6000-8000 HDD"/>
    <n v="100"/>
    <n v="0"/>
    <n v="0"/>
    <s v="No"/>
    <n v="168"/>
    <n v="109.2"/>
    <n v="109.2"/>
    <n v="42"/>
    <n v="1"/>
    <n v="1"/>
    <n v="1"/>
    <s v="120-168 Hrs/Wk"/>
    <n v="52"/>
    <b v="1"/>
    <b v="1"/>
    <b v="0"/>
    <b v="0"/>
    <b v="0"/>
    <b v="0"/>
    <b v="0"/>
    <b v="0"/>
    <b v="0"/>
    <s v="NA"/>
    <s v="NA"/>
    <s v="NA"/>
    <s v="NA"/>
    <s v="Yes"/>
    <n v="1"/>
    <n v="100"/>
    <s v="No"/>
    <s v="No"/>
    <s v="NA"/>
    <s v="NA"/>
    <s v="No"/>
    <s v="Yes"/>
    <n v="1"/>
    <n v="100"/>
    <s v="No"/>
    <s v="No"/>
    <s v="NA"/>
    <s v="NA"/>
    <s v="No"/>
    <s v="No"/>
    <s v="NA"/>
    <s v="NA"/>
    <s v="No"/>
    <s v="No"/>
    <s v="NA"/>
    <s v="NA"/>
    <s v="No"/>
    <s v="No"/>
    <s v="NA"/>
    <s v="NA"/>
    <s v="No"/>
    <s v="Yes"/>
    <n v="3"/>
    <n v="100"/>
    <s v="No"/>
    <n v="600"/>
    <n v="0"/>
    <n v="8"/>
    <n v="4800"/>
    <n v="10"/>
    <n v="0"/>
    <n v="0"/>
    <n v="0"/>
    <n v="0"/>
    <n v="0"/>
    <n v="100"/>
    <n v="0"/>
    <n v="0"/>
    <n v="0"/>
    <n v="100"/>
    <n v="0"/>
    <n v="0"/>
    <n v="0"/>
    <n v="480"/>
    <n v="100"/>
    <n v="0"/>
    <n v="0"/>
    <s v="P"/>
    <n v="50"/>
    <s v="Age of Building"/>
    <n v="100"/>
    <n v="0"/>
    <n v="0"/>
    <n v="0"/>
    <n v="100"/>
    <n v="0"/>
    <n v="0"/>
    <n v="0"/>
    <n v="0"/>
    <n v="20000"/>
    <n v="100"/>
    <n v="0"/>
    <n v="0"/>
    <n v="0"/>
    <b v="0"/>
    <n v="0"/>
    <n v="100"/>
    <n v="0"/>
    <n v="0"/>
    <n v="0"/>
    <n v="0.92382399999999998"/>
    <n v="0.92382399999999998"/>
    <s v="NA"/>
    <n v="0"/>
    <n v="3.9199999999999999E-2"/>
    <n v="18476.490000000002"/>
    <s v="NA"/>
    <n v="0"/>
    <n v="784"/>
    <n v="8.3385490000000004"/>
    <n v="8.4969579999999993"/>
    <s v="Y"/>
    <n v="100"/>
    <n v="0"/>
    <n v="0"/>
    <n v="0"/>
    <n v="84.159170000000003"/>
    <n v="75.769189999999995"/>
    <n v="90.521730000000005"/>
    <n v="0"/>
    <n v="0"/>
    <n v="0"/>
    <n v="15.84083"/>
    <n v="24.230810000000002"/>
    <n v="9.4782729999999997"/>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40.950249999999997"/>
    <n v="56.10913"/>
    <n v="40.950249999999997"/>
    <n v="0"/>
    <n v="0"/>
    <n v="0"/>
    <n v="59.049750000000003"/>
    <n v="43.89087"/>
    <n v="59.049750000000003"/>
    <s v="NA"/>
    <s v="NA"/>
    <s v="NA"/>
    <s v="NA"/>
    <s v="NA"/>
    <s v="NA"/>
    <s v="NA"/>
    <s v="NA"/>
    <s v="NA"/>
    <s v="NA"/>
    <s v="NA"/>
    <s v="NA"/>
    <n v="0"/>
    <n v="0"/>
    <n v="0"/>
    <n v="84.159170000000003"/>
    <n v="75.769189999999995"/>
    <n v="90.521730000000005"/>
    <n v="7.9204160000000003"/>
    <n v="12.115399999999999"/>
    <n v="4.7391370000000004"/>
    <n v="0"/>
    <n v="0"/>
    <n v="0"/>
    <n v="7.9204160000000003"/>
    <n v="12.115399999999999"/>
    <n v="4.7391370000000004"/>
    <s v="NA"/>
    <s v="NA"/>
    <s v="NA"/>
    <s v="NA"/>
    <s v="NA"/>
    <s v="NA"/>
    <s v="NA"/>
    <s v="NA"/>
    <s v="NA"/>
    <s v="NA"/>
    <s v="NA"/>
    <s v="NA"/>
    <s v="NA"/>
    <s v="NA"/>
    <s v="NA"/>
    <b v="0"/>
    <n v="0"/>
    <b v="0"/>
    <n v="0"/>
    <b v="0"/>
    <n v="0"/>
    <b v="1"/>
    <n v="46.486939999999997"/>
    <b v="1"/>
    <n v="53.513060000000003"/>
    <b v="0"/>
    <n v="0"/>
    <b v="0"/>
    <n v="0"/>
    <b v="0"/>
    <n v="0"/>
    <n v="75.765309999999999"/>
    <n v="95.652169999999998"/>
    <n v="65.407660000000007"/>
    <n v="24.234690000000001"/>
    <n v="4.3478260000000004"/>
    <n v="34.59234"/>
    <n v="0"/>
    <n v="0"/>
    <n v="0"/>
    <n v="0"/>
    <n v="0"/>
    <n v="0"/>
    <n v="0"/>
    <n v="0"/>
    <n v="0"/>
    <n v="0"/>
    <n v="0"/>
    <n v="0"/>
    <n v="0"/>
    <n v="0"/>
    <n v="0"/>
    <n v="75.765309999999999"/>
    <n v="95.652169999999998"/>
    <n v="65.407660000000007"/>
    <n v="0"/>
    <n v="0"/>
    <n v="0"/>
    <n v="24.234690000000001"/>
    <n v="4.3478260000000004"/>
    <n v="34.59234"/>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
    <s v="NA"/>
    <s v="NA"/>
    <n v="44.462809999999998"/>
    <n v="55.537190000000002"/>
    <s v="Furnace"/>
    <s v="Natural Gas"/>
    <s v="None"/>
    <s v="20+ Years"/>
    <s v="Electric Resistance"/>
    <s v="Electricity"/>
    <s v="None"/>
    <s v="10-19 Years"/>
    <s v="NA"/>
    <s v="NA"/>
    <s v="NA"/>
    <s v="NA"/>
    <s v="NA"/>
    <s v="NA"/>
    <s v="NA"/>
    <s v="NA"/>
    <s v="DX - Air"/>
    <s v="20+ Years"/>
    <s v="DX - Air"/>
    <s v="10-19 Years"/>
    <s v="NA"/>
    <s v="NA"/>
    <s v="NA"/>
    <s v="NA"/>
    <s v="NA"/>
    <s v="NA"/>
    <s v="NA"/>
    <b v="0"/>
    <b v="0"/>
    <b v="0"/>
    <b v="0"/>
    <b v="0"/>
    <b v="1"/>
    <b v="0"/>
    <b v="0"/>
    <b v="0"/>
    <b v="0"/>
    <b v="0"/>
    <n v="830"/>
    <n v="3.5566270000000002"/>
    <n v="40"/>
    <n v="100"/>
    <n v="0"/>
    <n v="0"/>
    <n v="0"/>
    <n v="0"/>
    <n v="0"/>
    <n v="100"/>
    <n v="0"/>
    <s v="NA"/>
    <s v="NA"/>
    <s v="NA"/>
    <s v="NA"/>
    <s v="NA"/>
    <s v="NA"/>
    <s v="NA"/>
    <s v="NA"/>
    <s v="NA"/>
    <s v="NA"/>
    <s v="NA"/>
    <s v="NA"/>
    <s v="NA"/>
    <s v="NA"/>
    <s v="NA"/>
    <s v="NA"/>
    <s v="NA"/>
    <s v="NA"/>
    <s v="NA"/>
    <s v="NA"/>
    <n v="1"/>
    <n v="1"/>
    <n v="0"/>
    <n v="1"/>
    <n v="4"/>
    <n v="0"/>
    <n v="4"/>
    <b v="0"/>
    <b v="0"/>
    <b v="0"/>
    <b v="1"/>
    <b v="0"/>
    <b v="0"/>
    <n v="300"/>
    <s v="G"/>
    <s v="N"/>
    <s v="N"/>
    <s v="G"/>
    <s v="G"/>
    <s v="N"/>
    <s v="G"/>
    <s v="NA"/>
    <s v="NA"/>
    <s v="NA"/>
    <b v="1"/>
    <s v="S"/>
    <n v="100"/>
    <n v="0"/>
    <n v="2"/>
    <n v="30"/>
    <n v="50"/>
    <n v="0"/>
    <x v="0"/>
    <n v="0"/>
    <s v="N"/>
    <n v="0"/>
    <n v="0"/>
    <n v="0"/>
    <b v="0"/>
    <b v="0"/>
    <s v="None"/>
    <b v="0"/>
    <b v="0"/>
    <s v="None"/>
    <n v="0"/>
    <n v="4"/>
    <n v="0"/>
    <n v="0"/>
    <n v="4"/>
    <n v="34"/>
    <n v="0"/>
    <n v="0"/>
    <n v="0"/>
    <n v="0"/>
    <n v="16.217790000000001"/>
    <n v="0.81735599999999997"/>
    <s v="model"/>
    <n v="324355.7"/>
    <n v="16347.13"/>
    <s v="NA"/>
    <s v="NA"/>
    <s v="NA"/>
    <s v="NA"/>
    <s v="NA"/>
    <s v="NA"/>
    <s v="NA"/>
    <s v="NA"/>
    <s v="NA"/>
    <s v="NA"/>
    <s v="NA"/>
    <s v="NA"/>
    <s v="NA"/>
    <s v="NA"/>
    <s v="NA"/>
    <s v="NA"/>
    <s v="NA"/>
    <s v="NA"/>
    <s v="NA"/>
    <s v="NA"/>
    <s v="NA"/>
    <s v="NA"/>
    <s v="NA"/>
    <s v="NA"/>
    <n v="0.48531800000000003"/>
    <n v="2.7921000000000001E-2"/>
    <s v="model"/>
    <n v="9706.3670000000002"/>
    <n v="558.41570000000002"/>
    <s v="NA"/>
    <s v="NA"/>
    <s v="NA"/>
    <s v="NA"/>
    <s v="NA"/>
    <s v="NA"/>
    <s v="NA"/>
    <s v="NA"/>
    <s v="NA"/>
    <s v="NA"/>
    <s v="NA"/>
    <s v="NA"/>
    <s v="NA"/>
    <s v="NA"/>
    <s v="NA"/>
    <s v="NA"/>
    <s v="NA"/>
    <s v="NA"/>
    <s v="NA"/>
    <s v="NA"/>
    <s v="NA"/>
    <s v="NA"/>
    <s v="NA"/>
    <s v="NA"/>
  </r>
  <r>
    <x v="726"/>
    <x v="2"/>
    <s v="core"/>
    <x v="9"/>
    <x v="1"/>
    <s v="All Sizes"/>
    <s v="rural"/>
    <n v="38"/>
    <n v="194.7627"/>
    <n v="2444272"/>
    <n v="122213.6"/>
    <n v="122213.6"/>
    <n v="2007"/>
    <n v="2007"/>
    <s v="2004-2013"/>
    <s v="F"/>
    <m/>
    <s v="Ministorage"/>
    <m/>
    <s v="Warehouse"/>
    <s v="Warehouse and Storage"/>
    <s v="Warehouse"/>
    <b v="0"/>
    <s v="Storage - Low Bay"/>
    <n v="95"/>
    <s v="Office"/>
    <n v="5"/>
    <s v="NA"/>
    <n v="0"/>
    <n v="0"/>
    <n v="0"/>
    <n v="0"/>
    <n v="12550"/>
    <n v="12550"/>
    <n v="0"/>
    <x v="0"/>
    <n v="5"/>
    <n v="0"/>
    <n v="0"/>
    <n v="5"/>
    <n v="0"/>
    <n v="0"/>
    <n v="95"/>
    <n v="1"/>
    <n v="0"/>
    <n v="5"/>
    <s v="M"/>
    <n v="2"/>
    <n v="5553"/>
    <n v="779"/>
    <s v="&lt; 6000 HDD"/>
    <n v="100"/>
    <n v="0"/>
    <n v="0"/>
    <s v="No"/>
    <n v="47"/>
    <n v="2.35"/>
    <n v="2.35"/>
    <n v="2.35"/>
    <n v="0.05"/>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860"/>
    <n v="0"/>
    <s v="NA"/>
    <n v="10378.42"/>
    <n v="15"/>
    <n v="0"/>
    <n v="0"/>
    <n v="0"/>
    <n v="5"/>
    <n v="95"/>
    <n v="0"/>
    <n v="0"/>
    <n v="0"/>
    <n v="95"/>
    <n v="5"/>
    <n v="0"/>
    <n v="0"/>
    <n v="0"/>
    <n v="1556.7629999999999"/>
    <n v="0"/>
    <n v="100"/>
    <n v="0"/>
    <s v="P"/>
    <n v="50"/>
    <s v="Age of Building"/>
    <n v="100"/>
    <n v="0"/>
    <n v="0"/>
    <n v="0"/>
    <n v="100"/>
    <n v="0"/>
    <n v="0"/>
    <n v="0"/>
    <n v="0"/>
    <n v="15001.74"/>
    <n v="0"/>
    <n v="100"/>
    <n v="0"/>
    <n v="0"/>
    <b v="0"/>
    <n v="0"/>
    <n v="100"/>
    <n v="0"/>
    <n v="0"/>
    <n v="0"/>
    <n v="1.1200000000000001"/>
    <n v="1.1200000000000001"/>
    <s v="NA"/>
    <n v="0"/>
    <n v="0.47489999999999999"/>
    <n v="14056"/>
    <s v="NA"/>
    <n v="0"/>
    <n v="5960"/>
    <n v="8"/>
    <n v="8"/>
    <s v="Y"/>
    <n v="50"/>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23.15436"/>
    <n v="75"/>
    <n v="15.41437"/>
    <n v="0"/>
    <n v="0"/>
    <n v="0"/>
    <n v="76.845640000000003"/>
    <n v="25"/>
    <n v="84.585629999999995"/>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
    <n v="0"/>
    <s v="Heat Pump"/>
    <s v="Electricity"/>
    <s v="None"/>
    <s v="0-4 Years"/>
    <s v="None"/>
    <s v="NA"/>
    <s v="NA"/>
    <s v="NA"/>
    <s v="NA"/>
    <s v="NA"/>
    <s v="NA"/>
    <s v="NA"/>
    <s v="NA"/>
    <s v="NA"/>
    <s v="NA"/>
    <s v="NA"/>
    <s v="DX - Air"/>
    <s v="0-4 Years"/>
    <s v="None"/>
    <s v="NA"/>
    <s v="NA"/>
    <s v="NA"/>
    <s v="NA"/>
    <s v="NA"/>
    <s v="NA"/>
    <s v="NA"/>
    <s v="NA"/>
    <b v="0"/>
    <b v="0"/>
    <b v="0"/>
    <b v="0"/>
    <b v="1"/>
    <b v="0"/>
    <b v="0"/>
    <b v="0"/>
    <b v="0"/>
    <b v="0"/>
    <b v="0"/>
    <n v="5.1180000000000003"/>
    <s v="NA"/>
    <s v="NA"/>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0"/>
    <n v="2"/>
    <n v="0"/>
    <n v="0"/>
    <n v="0"/>
    <n v="0"/>
    <n v="0"/>
    <n v="0.99140399999999995"/>
    <n v="0.99401499999999998"/>
    <s v="actual"/>
    <n v="12442.12"/>
    <n v="12474.88"/>
    <n v="1401.6669999999999"/>
    <n v="1121.931"/>
    <n v="1078.4559999999999"/>
    <n v="892.61289999999997"/>
    <n v="792.06899999999996"/>
    <n v="723.62800000000004"/>
    <n v="770.303"/>
    <n v="908"/>
    <n v="1005"/>
    <n v="1179.059"/>
    <n v="1245.8820000000001"/>
    <n v="1323.51"/>
    <n v="1386.2180000000001"/>
    <n v="1154.0550000000001"/>
    <n v="1136.462"/>
    <n v="980.55309999999997"/>
    <n v="895.0643"/>
    <n v="815.36220000000003"/>
    <n v="831.77930000000003"/>
    <n v="826.05319999999995"/>
    <n v="845.42010000000005"/>
    <n v="1025.1990000000001"/>
    <n v="1194.703"/>
    <n v="1384.0129999999999"/>
    <s v="NA"/>
    <s v="NA"/>
    <s v="no gas"/>
    <s v="NA"/>
    <s v="NA"/>
    <s v="NA"/>
    <s v="NA"/>
    <s v="NA"/>
    <s v="NA"/>
    <s v="NA"/>
    <s v="NA"/>
    <s v="NA"/>
    <s v="NA"/>
    <s v="NA"/>
    <s v="NA"/>
    <s v="NA"/>
    <s v="NA"/>
    <s v="NA"/>
    <s v="NA"/>
    <s v="NA"/>
    <s v="NA"/>
    <s v="NA"/>
    <s v="NA"/>
    <s v="NA"/>
    <s v="NA"/>
    <s v="NA"/>
    <s v="NA"/>
    <s v="NA"/>
    <s v="NA"/>
  </r>
  <r>
    <x v="727"/>
    <x v="2"/>
    <s v="core"/>
    <x v="8"/>
    <x v="0"/>
    <s v="20,001-100,000"/>
    <s v="rural"/>
    <n v="8"/>
    <n v="118.5791"/>
    <n v="6403271"/>
    <n v="6403271"/>
    <n v="6147141"/>
    <n v="1993"/>
    <n v="1993"/>
    <s v="1981-2003"/>
    <s v="F"/>
    <m/>
    <s v="Other Specialty Merchandise"/>
    <s v="Furniture Store"/>
    <s v="Dry Goods Retail"/>
    <s v="Mercantile - Retail"/>
    <s v="Small Box"/>
    <b v="0"/>
    <s v="Sales"/>
    <n v="90"/>
    <s v="Office"/>
    <n v="6"/>
    <s v="Storage - Low Bay"/>
    <n v="4"/>
    <n v="0"/>
    <n v="0"/>
    <n v="0"/>
    <n v="54000"/>
    <n v="54000"/>
    <n v="0"/>
    <x v="2"/>
    <n v="100"/>
    <n v="4"/>
    <n v="4"/>
    <n v="96"/>
    <n v="0"/>
    <n v="0"/>
    <n v="0"/>
    <n v="1"/>
    <n v="0"/>
    <n v="110"/>
    <s v="S"/>
    <n v="0"/>
    <n v="5227"/>
    <n v="147"/>
    <s v="&lt; 6000 HDD"/>
    <n v="0"/>
    <n v="100"/>
    <n v="1"/>
    <s v="No"/>
    <n v="73.5"/>
    <n v="73.5"/>
    <n v="168"/>
    <n v="73.5"/>
    <n v="1"/>
    <n v="1"/>
    <n v="0"/>
    <s v="60-79 Hrs/Wk"/>
    <n v="52"/>
    <b v="1"/>
    <b v="1"/>
    <b v="0"/>
    <b v="0"/>
    <b v="0"/>
    <b v="0"/>
    <b v="0"/>
    <b v="0"/>
    <b v="0"/>
    <s v="NA"/>
    <s v="NA"/>
    <s v="NA"/>
    <s v="NA"/>
    <s v="Yes"/>
    <n v="1"/>
    <n v="90"/>
    <s v="No"/>
    <s v="No"/>
    <s v="NA"/>
    <s v="NA"/>
    <s v="No"/>
    <s v="No"/>
    <s v="NA"/>
    <s v="NA"/>
    <s v="No"/>
    <s v="No"/>
    <s v="NA"/>
    <s v="NA"/>
    <s v="No"/>
    <s v="No"/>
    <s v="NA"/>
    <s v="NA"/>
    <s v="No"/>
    <s v="No"/>
    <s v="NA"/>
    <s v="NA"/>
    <s v="No"/>
    <s v="No"/>
    <s v="NA"/>
    <s v="NA"/>
    <s v="No"/>
    <s v="No"/>
    <s v="NA"/>
    <s v="NA"/>
    <s v="No"/>
    <n v="1050"/>
    <n v="0"/>
    <n v="12"/>
    <n v="12600"/>
    <n v="2"/>
    <n v="0"/>
    <n v="100"/>
    <n v="0"/>
    <n v="0"/>
    <n v="0"/>
    <n v="0"/>
    <n v="0"/>
    <n v="0"/>
    <n v="0"/>
    <n v="100"/>
    <n v="0"/>
    <n v="0"/>
    <n v="0"/>
    <n v="252"/>
    <n v="0"/>
    <n v="100"/>
    <n v="0"/>
    <s v="P"/>
    <n v="0"/>
    <s v="Unknown"/>
    <n v="100"/>
    <n v="0"/>
    <n v="0"/>
    <n v="0"/>
    <n v="100"/>
    <n v="0"/>
    <n v="0"/>
    <n v="0"/>
    <n v="0"/>
    <n v="54000"/>
    <n v="100"/>
    <n v="0"/>
    <n v="0"/>
    <n v="0"/>
    <b v="0"/>
    <n v="0"/>
    <n v="100"/>
    <n v="0"/>
    <n v="0"/>
    <n v="0"/>
    <n v="0.46146700000000002"/>
    <n v="0.46146700000000002"/>
    <s v="NA"/>
    <n v="0"/>
    <n v="5.4259000000000002E-2"/>
    <n v="24919.21"/>
    <s v="NA"/>
    <n v="0"/>
    <n v="2930"/>
    <n v="9.8835909999999991"/>
    <n v="11.98165"/>
    <s v="Y"/>
    <n v="80"/>
    <n v="0"/>
    <n v="0"/>
    <n v="0"/>
    <n v="36.206470000000003"/>
    <n v="11.199719999999999"/>
    <n v="38.022329999999997"/>
    <n v="0"/>
    <n v="0"/>
    <n v="0"/>
    <n v="13.660299999999999"/>
    <n v="1.8793709999999999"/>
    <n v="7.9801789999999997"/>
    <n v="0"/>
    <n v="0"/>
    <n v="0"/>
    <n v="0"/>
    <n v="0"/>
    <n v="0"/>
    <n v="50.133229999999998"/>
    <n v="86.920910000000006"/>
    <n v="53.997489999999999"/>
    <n v="0"/>
    <n v="0"/>
    <n v="0"/>
    <n v="0"/>
    <n v="0"/>
    <n v="0"/>
    <n v="0"/>
    <n v="0"/>
    <n v="0"/>
    <n v="100"/>
    <n v="100"/>
    <n v="100"/>
    <n v="0"/>
    <n v="0"/>
    <n v="0"/>
    <n v="100"/>
    <n v="100"/>
    <n v="100"/>
    <s v="NA"/>
    <s v="NA"/>
    <s v="NA"/>
    <s v="NA"/>
    <s v="NA"/>
    <s v="NA"/>
    <s v="NA"/>
    <s v="NA"/>
    <s v="NA"/>
    <s v="NA"/>
    <s v="NA"/>
    <s v="NA"/>
    <s v="NA"/>
    <s v="NA"/>
    <s v="NA"/>
    <s v="NA"/>
    <s v="NA"/>
    <s v="NA"/>
    <s v="NA"/>
    <s v="NA"/>
    <s v="NA"/>
    <s v="NA"/>
    <s v="NA"/>
    <s v="NA"/>
    <n v="8.8617500000000007"/>
    <n v="20.975639999999999"/>
    <n v="8.8617500000000007"/>
    <n v="11.616350000000001"/>
    <n v="14.19135"/>
    <n v="11.616350000000001"/>
    <n v="79.521900000000002"/>
    <n v="64.833010000000002"/>
    <n v="79.521900000000002"/>
    <n v="0"/>
    <n v="0"/>
    <n v="0"/>
    <s v="NA"/>
    <s v="NA"/>
    <s v="NA"/>
    <s v="NA"/>
    <s v="NA"/>
    <s v="NA"/>
    <s v="NA"/>
    <s v="NA"/>
    <s v="NA"/>
    <s v="NA"/>
    <s v="NA"/>
    <s v="NA"/>
    <n v="0"/>
    <n v="0"/>
    <n v="0"/>
    <n v="36.206470000000003"/>
    <n v="11.199719999999999"/>
    <n v="38.022329999999997"/>
    <n v="0"/>
    <n v="0"/>
    <n v="0"/>
    <n v="39.304450000000003"/>
    <n v="65.777979999999999"/>
    <n v="42.334029999999998"/>
    <n v="24.489080000000001"/>
    <n v="23.022290000000002"/>
    <n v="19.643640000000001"/>
    <s v="NA"/>
    <s v="NA"/>
    <s v="NA"/>
    <s v="NA"/>
    <s v="NA"/>
    <s v="NA"/>
    <s v="NA"/>
    <s v="NA"/>
    <s v="NA"/>
    <s v="NA"/>
    <s v="NA"/>
    <s v="NA"/>
    <s v="NA"/>
    <s v="NA"/>
    <s v="NA"/>
    <b v="0"/>
    <n v="0"/>
    <b v="0"/>
    <n v="0"/>
    <b v="0"/>
    <n v="0"/>
    <b v="0"/>
    <n v="0"/>
    <b v="1"/>
    <n v="75.543009999999995"/>
    <b v="0"/>
    <n v="0"/>
    <b v="1"/>
    <n v="13.628220000000001"/>
    <b v="1"/>
    <n v="10.82878"/>
    <n v="22.1843"/>
    <n v="52"/>
    <n v="14.706530000000001"/>
    <n v="0"/>
    <n v="0"/>
    <n v="0"/>
    <n v="0"/>
    <n v="0"/>
    <n v="0"/>
    <n v="77.815700000000007"/>
    <n v="48"/>
    <n v="85.293469999999999"/>
    <n v="0"/>
    <n v="0"/>
    <n v="0"/>
    <n v="0"/>
    <n v="0"/>
    <n v="0"/>
    <n v="0"/>
    <n v="0"/>
    <n v="0"/>
    <n v="22.1843"/>
    <n v="52"/>
    <n v="14.706530000000001"/>
    <n v="0"/>
    <n v="0"/>
    <n v="0"/>
    <n v="77.815700000000007"/>
    <n v="48"/>
    <n v="85.293469999999999"/>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NA"/>
    <s v="Furnace"/>
    <s v="Natural Gas"/>
    <s v="None"/>
    <s v="NA"/>
    <s v="NA"/>
    <s v="NA"/>
    <s v="NA"/>
    <s v="NA"/>
    <s v="NA"/>
    <s v="NA"/>
    <s v="NA"/>
    <s v="NA"/>
    <s v="DX - Air"/>
    <s v="NA"/>
    <s v="None"/>
    <s v="NA"/>
    <s v="NA"/>
    <s v="NA"/>
    <s v="NA"/>
    <s v="NA"/>
    <s v="NA"/>
    <s v="NA"/>
    <s v="NA"/>
    <b v="0"/>
    <b v="0"/>
    <b v="0"/>
    <b v="0"/>
    <b v="1"/>
    <b v="0"/>
    <b v="0"/>
    <b v="0"/>
    <b v="0"/>
    <b v="0"/>
    <b v="0"/>
    <n v="47.768000000000001"/>
    <n v="6"/>
    <n v="6"/>
    <n v="100"/>
    <n v="0"/>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9"/>
    <n v="0"/>
    <n v="0"/>
    <n v="0"/>
    <n v="0"/>
    <n v="0"/>
    <n v="0"/>
    <n v="0"/>
    <n v="0"/>
    <n v="0"/>
    <n v="7.8173329999999996"/>
    <n v="9.0020360000000004"/>
    <s v="actual"/>
    <n v="422136"/>
    <n v="486109.9"/>
    <n v="35855.17"/>
    <n v="32904.83"/>
    <n v="38943.75"/>
    <n v="35696.25"/>
    <n v="43552"/>
    <n v="43208"/>
    <n v="46175.17"/>
    <n v="36060.83"/>
    <n v="31171.5"/>
    <n v="28410"/>
    <n v="24862.5"/>
    <n v="25296"/>
    <n v="40556.85"/>
    <n v="36632"/>
    <n v="40556.85"/>
    <n v="39248.57"/>
    <n v="40673.660000000003"/>
    <n v="40007.85"/>
    <n v="43710.78"/>
    <n v="44178.03"/>
    <n v="40183.06"/>
    <n v="40556.85"/>
    <n v="39248.57"/>
    <n v="40556.85"/>
    <n v="0.17050100000000001"/>
    <n v="0.23552899999999999"/>
    <s v="actual"/>
    <n v="9207.0740000000005"/>
    <n v="12718.56"/>
    <n v="2129.422"/>
    <n v="945.197"/>
    <n v="1261.1110000000001"/>
    <n v="467.26100000000002"/>
    <n v="105.05249999999999"/>
    <n v="38.557470000000002"/>
    <n v="14.44093"/>
    <n v="1.5038689999999999"/>
    <n v="87.44726"/>
    <n v="899.37660000000005"/>
    <n v="1277.7239999999999"/>
    <n v="1979.98"/>
    <n v="1953.894"/>
    <n v="1610.807"/>
    <n v="1508.6110000000001"/>
    <n v="1143.624"/>
    <n v="720.23990000000003"/>
    <n v="399.05180000000001"/>
    <n v="170.327"/>
    <n v="165.4605"/>
    <n v="418.51780000000002"/>
    <n v="1058.461"/>
    <n v="1584.0409999999999"/>
    <n v="1985.5260000000001"/>
  </r>
  <r>
    <x v="728"/>
    <x v="2"/>
    <s v="core"/>
    <x v="11"/>
    <x v="0"/>
    <s v="5,001+"/>
    <s v="rural"/>
    <n v="18"/>
    <n v="59.73836"/>
    <n v="370377.8"/>
    <n v="370377.8"/>
    <n v="370377.8"/>
    <n v="1991"/>
    <n v="1991"/>
    <s v="1981-2003"/>
    <s v="F"/>
    <m/>
    <s v="Gas Station With A Convenience Store"/>
    <m/>
    <s v="Grocery"/>
    <s v="Food Sales"/>
    <s v="MiniMart"/>
    <b v="0"/>
    <s v="Sales"/>
    <n v="92"/>
    <s v="Storage - Low Bay"/>
    <n v="8"/>
    <s v="NA"/>
    <n v="0"/>
    <n v="0"/>
    <n v="0"/>
    <n v="0"/>
    <n v="6200"/>
    <n v="6200"/>
    <n v="0"/>
    <x v="0"/>
    <n v="100"/>
    <n v="0"/>
    <n v="0"/>
    <n v="100"/>
    <n v="0"/>
    <n v="0"/>
    <n v="0"/>
    <n v="1"/>
    <n v="0"/>
    <n v="20"/>
    <s v="S"/>
    <n v="0"/>
    <n v="6033"/>
    <n v="552"/>
    <s v="6000-8000 HDD"/>
    <n v="100"/>
    <n v="0"/>
    <n v="0"/>
    <s v="No"/>
    <n v="168"/>
    <n v="168"/>
    <n v="168"/>
    <n v="168"/>
    <n v="1"/>
    <n v="1"/>
    <n v="1"/>
    <s v="120-168 Hrs/Wk"/>
    <n v="52"/>
    <b v="1"/>
    <b v="0"/>
    <b v="0"/>
    <b v="0"/>
    <b v="0"/>
    <b v="0"/>
    <b v="0"/>
    <b v="0"/>
    <b v="0"/>
    <s v="NA"/>
    <s v="NA"/>
    <s v="NA"/>
    <s v="NA"/>
    <s v="Unknown"/>
    <s v="NA"/>
    <s v="NA"/>
    <s v="No"/>
    <s v="Unknown"/>
    <s v="NA"/>
    <s v="NA"/>
    <s v="No"/>
    <s v="Unknown"/>
    <s v="NA"/>
    <s v="NA"/>
    <s v="No"/>
    <s v="Unknown"/>
    <s v="NA"/>
    <s v="NA"/>
    <s v="No"/>
    <s v="Unknown"/>
    <s v="NA"/>
    <s v="NA"/>
    <s v="No"/>
    <s v="No"/>
    <s v="NA"/>
    <s v="NA"/>
    <s v="No"/>
    <s v="No"/>
    <s v="NA"/>
    <s v="NA"/>
    <s v="No"/>
    <s v="No"/>
    <s v="NA"/>
    <s v="NA"/>
    <s v="No"/>
    <n v="300"/>
    <n v="0"/>
    <n v="10"/>
    <n v="3000"/>
    <n v="5"/>
    <n v="0"/>
    <n v="0"/>
    <n v="0"/>
    <n v="0"/>
    <n v="0"/>
    <n v="100"/>
    <n v="0"/>
    <n v="0"/>
    <n v="0"/>
    <n v="0"/>
    <n v="0"/>
    <n v="0"/>
    <n v="0"/>
    <n v="150"/>
    <n v="0"/>
    <n v="100"/>
    <n v="0"/>
    <s v="P"/>
    <n v="10"/>
    <s v="Age of Building"/>
    <n v="100"/>
    <n v="0"/>
    <n v="0"/>
    <n v="0"/>
    <n v="100"/>
    <n v="0"/>
    <n v="0"/>
    <n v="0"/>
    <n v="0"/>
    <n v="6812.4949999999999"/>
    <n v="0"/>
    <n v="100"/>
    <n v="0"/>
    <n v="0"/>
    <b v="0"/>
    <n v="0"/>
    <n v="100"/>
    <n v="0"/>
    <n v="0"/>
    <n v="0"/>
    <n v="0.69297900000000001"/>
    <n v="0.69297900000000001"/>
    <s v="NA"/>
    <n v="5.6773999999999998E-2"/>
    <n v="1.3825810000000001"/>
    <n v="4296.473"/>
    <s v="NA"/>
    <n v="352"/>
    <n v="8572"/>
    <n v="9.9418299999999995"/>
    <n v="10"/>
    <s v="Y"/>
    <n v="5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4.43309"/>
    <n v="22.997640000000001"/>
    <n v="14.43309"/>
    <n v="0"/>
    <n v="0"/>
    <n v="0"/>
    <n v="85.566909999999993"/>
    <n v="77.002359999999996"/>
    <n v="85.566909999999993"/>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2.2165189999999999"/>
    <n v="2.4390239999999999"/>
    <n v="2.2165189999999999"/>
    <n v="32.057859999999998"/>
    <n v="14.63415"/>
    <n v="32.057859999999998"/>
    <n v="0"/>
    <n v="0"/>
    <n v="0"/>
    <n v="65.725620000000006"/>
    <n v="82.926829999999995"/>
    <n v="65.725620000000006"/>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10-19 Years"/>
    <s v="None"/>
    <s v="NA"/>
    <s v="NA"/>
    <s v="NA"/>
    <s v="NA"/>
    <s v="NA"/>
    <s v="NA"/>
    <s v="NA"/>
    <s v="NA"/>
    <s v="NA"/>
    <s v="NA"/>
    <s v="NA"/>
    <s v="DX - Air"/>
    <s v="10-19 Years"/>
    <s v="None"/>
    <s v="NA"/>
    <s v="NA"/>
    <s v="NA"/>
    <s v="NA"/>
    <s v="NA"/>
    <s v="NA"/>
    <s v="NA"/>
    <s v="NA"/>
    <b v="0"/>
    <b v="0"/>
    <b v="0"/>
    <b v="0"/>
    <b v="1"/>
    <b v="0"/>
    <b v="0"/>
    <b v="0"/>
    <b v="0"/>
    <b v="0"/>
    <b v="0"/>
    <n v="15.353999999999999"/>
    <n v="7"/>
    <n v="7"/>
    <n v="100"/>
    <n v="0"/>
    <n v="0"/>
    <n v="0"/>
    <n v="0"/>
    <n v="100"/>
    <n v="0"/>
    <n v="0"/>
    <s v="NA"/>
    <s v="NA"/>
    <s v="NA"/>
    <s v="NA"/>
    <s v="NA"/>
    <s v="NA"/>
    <s v="NA"/>
    <s v="NA"/>
    <s v="NA"/>
    <b v="0"/>
    <n v="0"/>
    <s v="NA"/>
    <s v="NA"/>
    <b v="0"/>
    <n v="0"/>
    <s v="NA"/>
    <b v="1"/>
    <n v="316"/>
    <n v="100"/>
    <s v="T8"/>
    <n v="0"/>
    <n v="0"/>
    <n v="0"/>
    <n v="1"/>
    <n v="0"/>
    <n v="0"/>
    <n v="0"/>
    <b v="0"/>
    <b v="0"/>
    <b v="0"/>
    <b v="0"/>
    <b v="0"/>
    <b v="0"/>
    <n v="0"/>
    <s v="NA"/>
    <s v="NA"/>
    <s v="NA"/>
    <s v="NA"/>
    <s v="NA"/>
    <s v="NA"/>
    <s v="NA"/>
    <n v="0"/>
    <n v="0"/>
    <n v="0"/>
    <s v="NA"/>
    <s v="NA"/>
    <s v="NA"/>
    <s v="NA"/>
    <s v="NA"/>
    <n v="0"/>
    <n v="0"/>
    <n v="0"/>
    <x v="1"/>
    <s v="NA"/>
    <s v="NA"/>
    <n v="0"/>
    <n v="0"/>
    <n v="0"/>
    <s v="NA"/>
    <s v="NA"/>
    <s v="NA"/>
    <s v="NA"/>
    <s v="NA"/>
    <s v="NA"/>
    <n v="2"/>
    <n v="0"/>
    <n v="0"/>
    <n v="0"/>
    <n v="0"/>
    <n v="1"/>
    <n v="0"/>
    <n v="0"/>
    <n v="0"/>
    <n v="5"/>
    <n v="97.790369999999996"/>
    <n v="25.111910000000002"/>
    <s v="model"/>
    <n v="606300.30000000005"/>
    <n v="155693.7999999999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729"/>
    <x v="0"/>
    <s v="core"/>
    <x v="7"/>
    <x v="0"/>
    <s v="100,001+"/>
    <s v="rural"/>
    <n v="89"/>
    <n v="13.261950000000001"/>
    <n v="3225413"/>
    <n v="3225413"/>
    <n v="3225413"/>
    <n v="1979"/>
    <n v="1979"/>
    <s v="Pre-1980"/>
    <s v="F"/>
    <s v="Strip Mall"/>
    <s v="Other"/>
    <s v="Strip Mall"/>
    <s v="Other"/>
    <s v="Other"/>
    <s v="Other"/>
    <b v="1"/>
    <s v="Dining"/>
    <n v="4.6508849999999997"/>
    <s v="Kitchen"/>
    <n v="3.10059"/>
    <s v="Sales"/>
    <n v="2.061893"/>
    <n v="0"/>
    <n v="90.186629999999994"/>
    <n v="0"/>
    <n v="243208"/>
    <n v="243208"/>
    <n v="0"/>
    <x v="3"/>
    <n v="100"/>
    <n v="3.10059"/>
    <n v="7.7514760000000003"/>
    <n v="100"/>
    <n v="7.7514760000000003"/>
    <n v="0"/>
    <n v="0"/>
    <n v="1"/>
    <n v="0"/>
    <n v="1459"/>
    <s v="M"/>
    <n v="7"/>
    <n v="7042"/>
    <n v="147"/>
    <s v="6000-8000 HDD"/>
    <n v="0"/>
    <n v="100"/>
    <n v="14"/>
    <s v="Yes"/>
    <n v="71"/>
    <n v="10.1456"/>
    <n v="14.781129999999999"/>
    <n v="8.7890879999999996"/>
    <n v="9.8133999999999999E-2"/>
    <n v="9.8133999999999999E-2"/>
    <n v="0"/>
    <s v="60-79 Hrs/Wk"/>
    <n v="52"/>
    <b v="1"/>
    <b v="1"/>
    <b v="0"/>
    <b v="0"/>
    <b v="0"/>
    <b v="0"/>
    <b v="0"/>
    <b v="0"/>
    <b v="0"/>
    <s v="NA"/>
    <s v="NA"/>
    <s v="NA"/>
    <s v="NA"/>
    <s v="Yes"/>
    <n v="6"/>
    <n v="70"/>
    <s v="Yes"/>
    <s v="Yes"/>
    <n v="6"/>
    <n v="70"/>
    <s v="Yes"/>
    <s v="Yes"/>
    <n v="6"/>
    <n v="70"/>
    <s v="Yes"/>
    <s v="Yes"/>
    <n v="7"/>
    <n v="15"/>
    <s v="Yes"/>
    <s v="Yes"/>
    <n v="7"/>
    <n v="15"/>
    <s v="Yes"/>
    <s v="Yes"/>
    <n v="1"/>
    <n v="15"/>
    <s v="No"/>
    <s v="Yes"/>
    <n v="6"/>
    <n v="85"/>
    <s v="Yes"/>
    <s v="No"/>
    <s v="NA"/>
    <s v="NA"/>
    <s v="No"/>
    <n v="7053"/>
    <n v="7053"/>
    <n v="14"/>
    <n v="98742"/>
    <n v="20"/>
    <n v="0"/>
    <n v="0"/>
    <n v="9.8133680000000005"/>
    <n v="90.186629999999994"/>
    <n v="0"/>
    <n v="0"/>
    <n v="0"/>
    <n v="0"/>
    <n v="0"/>
    <n v="90.186629999999994"/>
    <n v="0"/>
    <n v="0"/>
    <n v="0"/>
    <n v="19748.400000000001"/>
    <n v="0"/>
    <n v="100"/>
    <n v="0"/>
    <s v="P"/>
    <n v="0"/>
    <s v="5-10 years"/>
    <n v="0"/>
    <n v="0"/>
    <n v="0"/>
    <n v="100"/>
    <n v="0"/>
    <n v="25"/>
    <n v="0"/>
    <n v="0"/>
    <n v="75"/>
    <n v="252147"/>
    <n v="100"/>
    <n v="0"/>
    <n v="0"/>
    <n v="0"/>
    <b v="0"/>
    <n v="0"/>
    <n v="100"/>
    <n v="0"/>
    <n v="0"/>
    <n v="0"/>
    <n v="1.7031350000000001"/>
    <n v="1.7031350000000001"/>
    <s v="NA"/>
    <n v="2.14E-4"/>
    <n v="0.10879"/>
    <n v="414216"/>
    <s v="NA"/>
    <n v="52"/>
    <n v="26458.52"/>
    <n v="8.5301899999999993"/>
    <n v="10.42498"/>
    <s v="Y"/>
    <n v="10"/>
    <n v="0"/>
    <n v="0"/>
    <n v="0"/>
    <n v="55.252330000000001"/>
    <n v="38.416490000000003"/>
    <n v="82.824520000000007"/>
    <n v="0"/>
    <n v="0"/>
    <n v="0"/>
    <n v="2.440226"/>
    <n v="3.18872"/>
    <n v="2.0348769999999998"/>
    <n v="0"/>
    <n v="0"/>
    <n v="0"/>
    <n v="0"/>
    <n v="0"/>
    <n v="0"/>
    <n v="0.13250999999999999"/>
    <n v="2.9501080000000002"/>
    <n v="0.20372899999999999"/>
    <n v="42.174930000000003"/>
    <n v="55.444690000000001"/>
    <n v="14.93688"/>
    <n v="0"/>
    <n v="0"/>
    <n v="0"/>
    <n v="0"/>
    <n v="0"/>
    <n v="0"/>
    <n v="100"/>
    <n v="100"/>
    <n v="100"/>
    <n v="100"/>
    <n v="100"/>
    <n v="100"/>
    <n v="0"/>
    <n v="0"/>
    <n v="0"/>
    <n v="8.0481440000000006"/>
    <n v="6.3380280000000004"/>
    <n v="8.0481440000000006"/>
    <n v="0"/>
    <n v="0"/>
    <n v="0"/>
    <n v="50.101509999999998"/>
    <n v="54.225349999999999"/>
    <n v="50.101509999999998"/>
    <n v="41.850349999999999"/>
    <n v="39.436619999999998"/>
    <n v="41.850349999999999"/>
    <n v="0"/>
    <n v="0"/>
    <n v="0"/>
    <n v="0"/>
    <n v="0"/>
    <n v="0"/>
    <s v="NA"/>
    <s v="NA"/>
    <s v="NA"/>
    <s v="NA"/>
    <s v="NA"/>
    <s v="NA"/>
    <n v="0"/>
    <n v="0"/>
    <n v="0"/>
    <n v="22.10839"/>
    <n v="33.20158"/>
    <n v="22.10839"/>
    <n v="23.206060000000001"/>
    <n v="22.529640000000001"/>
    <n v="23.206060000000001"/>
    <n v="54.685549999999999"/>
    <n v="44.268770000000004"/>
    <n v="54.685549999999999"/>
    <s v="NA"/>
    <s v="NA"/>
    <s v="NA"/>
    <s v="NA"/>
    <s v="NA"/>
    <s v="NA"/>
    <s v="NA"/>
    <s v="NA"/>
    <s v="NA"/>
    <s v="NA"/>
    <s v="NA"/>
    <s v="NA"/>
    <n v="0"/>
    <n v="0"/>
    <n v="0"/>
    <n v="55.252330000000001"/>
    <n v="38.416490000000003"/>
    <n v="82.824520000000007"/>
    <n v="9.2777519999999996"/>
    <n v="11.71367"/>
    <n v="4.2305760000000001"/>
    <n v="9.7975989999999999"/>
    <n v="13.665940000000001"/>
    <n v="3.4699650000000002"/>
    <n v="25.672319999999999"/>
    <n v="36.203899999999997"/>
    <n v="9.4749420000000004"/>
    <s v="NA"/>
    <s v="NA"/>
    <s v="NA"/>
    <s v="NA"/>
    <s v="NA"/>
    <s v="NA"/>
    <s v="NA"/>
    <s v="NA"/>
    <s v="NA"/>
    <s v="NA"/>
    <s v="NA"/>
    <s v="NA"/>
    <s v="NA"/>
    <s v="NA"/>
    <s v="NA"/>
    <b v="0"/>
    <n v="0"/>
    <b v="0"/>
    <n v="0"/>
    <b v="0"/>
    <n v="0"/>
    <b v="0"/>
    <n v="0"/>
    <b v="1"/>
    <n v="98.00215"/>
    <b v="0"/>
    <n v="0"/>
    <b v="1"/>
    <n v="1.997846"/>
    <b v="0"/>
    <n v="0"/>
    <n v="20.031359999999999"/>
    <n v="19.272729999999999"/>
    <n v="6.1433559999999998"/>
    <n v="65.026319999999998"/>
    <n v="13.454549999999999"/>
    <n v="77.637479999999996"/>
    <n v="0"/>
    <n v="0"/>
    <n v="0"/>
    <n v="14.94232"/>
    <n v="67.272729999999996"/>
    <n v="16.219159999999999"/>
    <n v="0"/>
    <n v="0"/>
    <n v="0"/>
    <n v="5.8841239999999999"/>
    <n v="2.1818179999999998"/>
    <n v="7.638007"/>
    <n v="0"/>
    <n v="0"/>
    <n v="0"/>
    <n v="1.3228260000000001"/>
    <n v="2.545455"/>
    <n v="0.95521400000000001"/>
    <n v="0"/>
    <n v="0"/>
    <n v="0"/>
    <n v="70.94753"/>
    <n v="71.636359999999996"/>
    <n v="84.707040000000006"/>
    <n v="0"/>
    <n v="0"/>
    <n v="0"/>
    <n v="21.84552"/>
    <n v="23.63636"/>
    <n v="6.6997350000000004"/>
    <n v="0"/>
    <n v="0"/>
    <n v="0"/>
    <b v="0"/>
    <n v="0"/>
    <b v="1"/>
    <n v="94.078789999999998"/>
    <b v="0"/>
    <n v="0"/>
    <b v="0"/>
    <n v="0"/>
    <b v="1"/>
    <n v="5.9212059999999997"/>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20+ Years"/>
    <s v="Furnace"/>
    <s v="Natural Gas"/>
    <s v="None"/>
    <s v="20+ Years"/>
    <s v="NA"/>
    <s v="NA"/>
    <s v="NA"/>
    <s v="NA"/>
    <s v="NA"/>
    <s v="NA"/>
    <s v="NA"/>
    <s v="NA"/>
    <s v="DX - Air"/>
    <s v="20+ Years"/>
    <s v="DX - Air"/>
    <s v="20+ Years"/>
    <s v="NA"/>
    <s v="NA"/>
    <s v="NA"/>
    <s v="NA"/>
    <s v="NA"/>
    <s v="NA"/>
    <s v="NA"/>
    <b v="0"/>
    <b v="0"/>
    <b v="0"/>
    <b v="0"/>
    <b v="1"/>
    <b v="0"/>
    <b v="1"/>
    <b v="0"/>
    <b v="0"/>
    <b v="0"/>
    <b v="0"/>
    <n v="2467.3539999999998"/>
    <n v="10"/>
    <n v="10"/>
    <n v="57.707729999999998"/>
    <n v="0"/>
    <n v="0"/>
    <n v="0"/>
    <n v="0"/>
    <n v="0.62228600000000001"/>
    <n v="57.085439999999998"/>
    <n v="0"/>
    <s v="NA"/>
    <s v="NA"/>
    <s v="NA"/>
    <s v="NA"/>
    <s v="NA"/>
    <s v="NA"/>
    <s v="NA"/>
    <s v="NA"/>
    <s v="NA"/>
    <b v="1"/>
    <n v="20"/>
    <n v="0"/>
    <s v="N"/>
    <b v="1"/>
    <n v="207"/>
    <s v="CFL"/>
    <b v="0"/>
    <n v="0"/>
    <s v="NA"/>
    <s v="NA"/>
    <n v="0"/>
    <n v="0"/>
    <n v="0"/>
    <n v="1"/>
    <n v="2"/>
    <n v="1"/>
    <n v="0"/>
    <b v="0"/>
    <b v="0"/>
    <b v="1"/>
    <b v="0"/>
    <b v="0"/>
    <b v="0"/>
    <n v="1950"/>
    <s v="G"/>
    <s v="G"/>
    <s v="G"/>
    <s v="G"/>
    <s v="N"/>
    <s v="G"/>
    <s v="G"/>
    <n v="0"/>
    <n v="0"/>
    <n v="0"/>
    <s v="NA"/>
    <s v="NA"/>
    <s v="NA"/>
    <s v="NA"/>
    <s v="NA"/>
    <n v="0"/>
    <n v="0"/>
    <n v="0"/>
    <x v="1"/>
    <s v="NA"/>
    <s v="NA"/>
    <n v="0"/>
    <n v="0"/>
    <n v="0"/>
    <s v="NA"/>
    <s v="NA"/>
    <s v="NA"/>
    <s v="NA"/>
    <s v="NA"/>
    <s v="NA"/>
    <n v="2"/>
    <n v="0"/>
    <n v="0"/>
    <n v="0"/>
    <n v="0"/>
    <n v="10"/>
    <n v="0"/>
    <n v="0"/>
    <n v="0"/>
    <n v="0"/>
    <n v="7.4106769999999997"/>
    <n v="7.404369"/>
    <s v="actual"/>
    <n v="1802336"/>
    <n v="1800802"/>
    <n v="149760.9"/>
    <n v="133528.70000000001"/>
    <n v="149013.20000000001"/>
    <n v="142319.4"/>
    <n v="144218"/>
    <n v="135483.29999999999"/>
    <n v="157795.5"/>
    <n v="157955.9"/>
    <n v="164833.70000000001"/>
    <n v="159356.4"/>
    <n v="155346.79999999999"/>
    <n v="152724.1"/>
    <n v="152604.29999999999"/>
    <n v="137836.1"/>
    <n v="152604.29999999999"/>
    <n v="147681.5"/>
    <n v="152604.29999999999"/>
    <n v="148063.4"/>
    <n v="154486.29999999999"/>
    <n v="154077.20000000001"/>
    <n v="147954.29999999999"/>
    <n v="152604.29999999999"/>
    <n v="147681.5"/>
    <n v="152604.29999999999"/>
    <n v="0.163717"/>
    <n v="0.24205299999999999"/>
    <s v="actual"/>
    <n v="39817.199999999997"/>
    <n v="58869.25"/>
    <n v="7721.4219999999996"/>
    <n v="5613.0309999999999"/>
    <n v="4113.6859999999997"/>
    <n v="2183.1320000000001"/>
    <n v="934.72140000000002"/>
    <n v="251.18620000000001"/>
    <n v="85.745379999999997"/>
    <n v="187.88069999999999"/>
    <n v="1435.0119999999999"/>
    <n v="3129.212"/>
    <n v="7142.7889999999998"/>
    <n v="7019.3860000000004"/>
    <n v="8769.3619999999992"/>
    <n v="7172.652"/>
    <n v="6754.6660000000002"/>
    <n v="5341.8710000000001"/>
    <n v="3828.759"/>
    <n v="2123.373"/>
    <n v="986.44870000000003"/>
    <n v="953.00980000000004"/>
    <n v="2466.1219999999998"/>
    <n v="4664.732"/>
    <n v="7030.5370000000003"/>
    <n v="8777.7219999999998"/>
  </r>
  <r>
    <x v="730"/>
    <x v="2"/>
    <s v="core"/>
    <x v="0"/>
    <x v="0"/>
    <s v="100,001+"/>
    <s v="urban"/>
    <n v="52"/>
    <n v="4.3308999999999997"/>
    <n v="763840.9"/>
    <n v="763840.9"/>
    <n v="763840.9"/>
    <n v="1992"/>
    <n v="1992"/>
    <s v="1981-2003"/>
    <s v="F"/>
    <m/>
    <s v="Hotel"/>
    <m/>
    <s v="Hotel-Motel"/>
    <s v="Lodging"/>
    <s v="Lodging"/>
    <b v="0"/>
    <s v="Guest Room"/>
    <n v="61"/>
    <s v="Kitchen"/>
    <n v="13"/>
    <s v="Office"/>
    <n v="4"/>
    <n v="22"/>
    <n v="0"/>
    <n v="0"/>
    <n v="176370"/>
    <n v="176370"/>
    <n v="0"/>
    <x v="3"/>
    <n v="100"/>
    <n v="0"/>
    <n v="0"/>
    <n v="100"/>
    <n v="0"/>
    <n v="0"/>
    <n v="0"/>
    <n v="5"/>
    <n v="0"/>
    <n v="260"/>
    <s v="S"/>
    <n v="0"/>
    <n v="4756"/>
    <n v="174"/>
    <s v="&lt; 6000 HDD"/>
    <n v="99"/>
    <n v="1"/>
    <n v="1"/>
    <s v="Yes"/>
    <n v="168"/>
    <n v="168"/>
    <n v="168"/>
    <n v="0"/>
    <n v="1"/>
    <n v="1"/>
    <n v="1"/>
    <s v="120-168 Hrs/Wk"/>
    <n v="52"/>
    <b v="1"/>
    <b v="1"/>
    <b v="1"/>
    <b v="0"/>
    <b v="0"/>
    <b v="0"/>
    <b v="0"/>
    <b v="0"/>
    <b v="0"/>
    <b v="1"/>
    <b v="0"/>
    <b v="0"/>
    <n v="200"/>
    <s v="Yes"/>
    <s v="NA"/>
    <n v="95"/>
    <s v="Yes"/>
    <s v="Yes"/>
    <s v="NA"/>
    <n v="95"/>
    <s v="Yes"/>
    <s v="No"/>
    <s v="NA"/>
    <s v="NA"/>
    <s v="Yes"/>
    <s v="Yes"/>
    <n v="12"/>
    <n v="30"/>
    <s v="Yes"/>
    <s v="Yes"/>
    <n v="12"/>
    <n v="100"/>
    <s v="No"/>
    <s v="No"/>
    <s v="NA"/>
    <s v="NA"/>
    <s v="Unknown"/>
    <s v="Yes"/>
    <n v="6"/>
    <n v="40"/>
    <s v="Yes"/>
    <s v="No"/>
    <s v="NA"/>
    <s v="NA"/>
    <s v="Yes"/>
    <n v="944"/>
    <n v="912"/>
    <n v="9"/>
    <n v="41328"/>
    <n v="30"/>
    <n v="0"/>
    <n v="0"/>
    <n v="0"/>
    <n v="0"/>
    <n v="0"/>
    <n v="100"/>
    <n v="0"/>
    <n v="0"/>
    <n v="100"/>
    <n v="0"/>
    <n v="0"/>
    <n v="0"/>
    <n v="0"/>
    <n v="12398.4"/>
    <n v="0"/>
    <n v="100"/>
    <n v="0"/>
    <s v="P"/>
    <n v="33.333329999999997"/>
    <s v="Age of Building"/>
    <n v="66.666669999999996"/>
    <n v="0"/>
    <n v="0"/>
    <n v="33.333329999999997"/>
    <n v="100"/>
    <n v="0"/>
    <n v="0"/>
    <n v="0"/>
    <n v="0"/>
    <n v="49600"/>
    <n v="100"/>
    <n v="0"/>
    <n v="0"/>
    <n v="0"/>
    <b v="1"/>
    <n v="3000"/>
    <n v="100"/>
    <n v="0"/>
    <n v="0"/>
    <n v="0"/>
    <n v="0.46600999999999998"/>
    <n v="0.46600999999999998"/>
    <s v="NA"/>
    <n v="2.9500000000000001E-4"/>
    <n v="5.6506000000000001E-2"/>
    <n v="82190.2"/>
    <s v="NA"/>
    <n v="52"/>
    <n v="9966"/>
    <n v="7.7250199999999998"/>
    <n v="9.4408139999999996"/>
    <s v="Y"/>
    <n v="25"/>
    <n v="0"/>
    <n v="0"/>
    <n v="0"/>
    <n v="14.26962"/>
    <n v="4.0956780000000004"/>
    <n v="18.770150000000001"/>
    <n v="0"/>
    <n v="0"/>
    <n v="0"/>
    <n v="22.74391"/>
    <n v="11.674440000000001"/>
    <n v="16.642569999999999"/>
    <n v="0"/>
    <n v="0"/>
    <n v="0"/>
    <n v="0"/>
    <n v="0"/>
    <n v="0"/>
    <n v="43.350290000000001"/>
    <n v="77.36354"/>
    <n v="58.484760000000001"/>
    <n v="19.63618"/>
    <n v="6.8663369999999997"/>
    <n v="6.1025239999999998"/>
    <n v="0"/>
    <n v="0"/>
    <n v="0"/>
    <n v="0"/>
    <n v="0"/>
    <n v="0"/>
    <n v="100"/>
    <n v="100"/>
    <n v="100"/>
    <n v="0"/>
    <n v="0"/>
    <n v="0"/>
    <n v="100"/>
    <n v="100"/>
    <n v="100"/>
    <n v="94.636480000000006"/>
    <n v="91.566969999999998"/>
    <n v="94.636480000000006"/>
    <n v="0"/>
    <n v="0"/>
    <n v="0"/>
    <n v="5.3635210000000004"/>
    <n v="8.4330289999999994"/>
    <n v="5.3635210000000004"/>
    <n v="0"/>
    <n v="0"/>
    <n v="0"/>
    <n v="0"/>
    <n v="0"/>
    <n v="0"/>
    <n v="0"/>
    <n v="0"/>
    <n v="0"/>
    <s v="NA"/>
    <s v="NA"/>
    <s v="NA"/>
    <s v="NA"/>
    <s v="NA"/>
    <s v="NA"/>
    <n v="6.4406439999999998"/>
    <n v="15.421530000000001"/>
    <n v="6.4406439999999998"/>
    <n v="18.198170000000001"/>
    <n v="22.489730000000002"/>
    <n v="18.198170000000001"/>
    <n v="75.361180000000004"/>
    <n v="62.088740000000001"/>
    <n v="75.361180000000004"/>
    <n v="0"/>
    <n v="0"/>
    <n v="0"/>
    <s v="NA"/>
    <s v="NA"/>
    <s v="NA"/>
    <s v="NA"/>
    <s v="NA"/>
    <s v="NA"/>
    <s v="NA"/>
    <s v="NA"/>
    <s v="NA"/>
    <s v="NA"/>
    <s v="NA"/>
    <s v="NA"/>
    <n v="0"/>
    <n v="0"/>
    <n v="0"/>
    <n v="14.26962"/>
    <n v="4.0956780000000004"/>
    <n v="18.770150000000001"/>
    <n v="34.036299999999997"/>
    <n v="13.1318"/>
    <n v="17.082979999999999"/>
    <n v="0"/>
    <n v="0"/>
    <n v="0"/>
    <n v="51.69408"/>
    <n v="82.77252"/>
    <n v="64.146879999999996"/>
    <s v="NA"/>
    <s v="NA"/>
    <s v="NA"/>
    <s v="NA"/>
    <s v="NA"/>
    <s v="NA"/>
    <s v="NA"/>
    <s v="NA"/>
    <s v="NA"/>
    <s v="NA"/>
    <s v="NA"/>
    <s v="NA"/>
    <s v="NA"/>
    <s v="NA"/>
    <s v="NA"/>
    <b v="0"/>
    <n v="0"/>
    <b v="0"/>
    <n v="0"/>
    <b v="0"/>
    <n v="0"/>
    <b v="0"/>
    <n v="0"/>
    <b v="1"/>
    <n v="77.968580000000003"/>
    <b v="1"/>
    <n v="16.02167"/>
    <b v="1"/>
    <n v="6.0097589999999999"/>
    <b v="0"/>
    <n v="0"/>
    <n v="40.798720000000003"/>
    <n v="35.483870000000003"/>
    <n v="40.798720000000003"/>
    <n v="59.201279999999997"/>
    <n v="64.516130000000004"/>
    <n v="59.201279999999997"/>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Boiler"/>
    <s v="Natural Gas"/>
    <s v="Natural Gas"/>
    <s v="20+ Years"/>
    <s v="Boiler"/>
    <s v="Natural Gas"/>
    <s v="Natural Gas"/>
    <s v="20+ Years"/>
    <n v="3"/>
    <s v="Natural Gas"/>
    <n v="755.5"/>
    <n v="12"/>
    <n v="22"/>
    <s v="SH"/>
    <s v="N"/>
    <s v="N"/>
    <s v="Chiller"/>
    <s v="20+ Years"/>
    <s v="Chiller"/>
    <s v="20+ Years"/>
    <n v="1"/>
    <n v="287"/>
    <n v="5"/>
    <n v="5"/>
    <s v="Screw"/>
    <s v="Y"/>
    <s v="N"/>
    <b v="0"/>
    <b v="0"/>
    <b v="0"/>
    <b v="0"/>
    <b v="0"/>
    <b v="1"/>
    <b v="0"/>
    <b v="0"/>
    <b v="0"/>
    <b v="0"/>
    <b v="0"/>
    <n v="3399"/>
    <n v="22"/>
    <n v="22"/>
    <n v="0"/>
    <n v="0"/>
    <n v="100"/>
    <n v="0"/>
    <n v="0"/>
    <n v="0"/>
    <n v="100"/>
    <n v="0"/>
    <s v="NA"/>
    <s v="NA"/>
    <s v="NA"/>
    <s v="NA"/>
    <s v="NA"/>
    <s v="NA"/>
    <s v="NA"/>
    <s v="NA"/>
    <s v="NA"/>
    <b v="0"/>
    <n v="0"/>
    <s v="NA"/>
    <s v="NA"/>
    <b v="1"/>
    <n v="350"/>
    <s v="CFL"/>
    <b v="0"/>
    <n v="0"/>
    <s v="NA"/>
    <s v="NA"/>
    <n v="5"/>
    <n v="0"/>
    <n v="1"/>
    <n v="6"/>
    <n v="3"/>
    <n v="2"/>
    <n v="1"/>
    <b v="0"/>
    <b v="0"/>
    <b v="0"/>
    <b v="1"/>
    <b v="0"/>
    <b v="0"/>
    <n v="2200"/>
    <s v="G"/>
    <s v="E"/>
    <s v="G"/>
    <s v="G"/>
    <s v="N"/>
    <s v="G"/>
    <s v="G"/>
    <s v="NA"/>
    <s v="NA"/>
    <s v="NA"/>
    <b v="1"/>
    <s v="L"/>
    <n v="100"/>
    <n v="1"/>
    <n v="4"/>
    <n v="240"/>
    <n v="80"/>
    <n v="0"/>
    <x v="0"/>
    <n v="0"/>
    <s v="N"/>
    <n v="0"/>
    <n v="0"/>
    <n v="0"/>
    <b v="1"/>
    <b v="0"/>
    <s v="Natural Gas"/>
    <b v="1"/>
    <b v="0"/>
    <s v="Natural Gas"/>
    <n v="0"/>
    <n v="0"/>
    <n v="0"/>
    <n v="0"/>
    <n v="0"/>
    <n v="490"/>
    <n v="0"/>
    <n v="0"/>
    <n v="0"/>
    <n v="0"/>
    <n v="12.85083"/>
    <n v="14.616210000000001"/>
    <s v="actual"/>
    <n v="2266501"/>
    <n v="2577861"/>
    <n v="206733.8"/>
    <n v="182647.5"/>
    <n v="194978"/>
    <n v="174475.9"/>
    <n v="176418.6"/>
    <n v="185640"/>
    <n v="207724.1"/>
    <n v="202125.9"/>
    <n v="180782.3"/>
    <n v="179547.7"/>
    <n v="184656.4"/>
    <n v="190770.5"/>
    <n v="197725.2"/>
    <n v="174979.5"/>
    <n v="188406.7"/>
    <n v="174848.3"/>
    <n v="181481.4"/>
    <n v="185166.6"/>
    <n v="314391.59999999998"/>
    <n v="373240"/>
    <n v="232656.9"/>
    <n v="174841.60000000001"/>
    <n v="182338.5"/>
    <n v="197784.2"/>
    <n v="0.54954999999999998"/>
    <n v="0.51658499999999996"/>
    <s v="actual"/>
    <n v="96924.07"/>
    <n v="91110.03"/>
    <n v="10126.1"/>
    <n v="9222.06"/>
    <n v="9471.0820000000003"/>
    <n v="8317.7919999999995"/>
    <n v="6399.6059999999998"/>
    <n v="6110.09"/>
    <n v="6218.7939999999999"/>
    <n v="6245.2560000000003"/>
    <n v="6372.0690000000004"/>
    <n v="8254.6610000000001"/>
    <n v="9641.9369999999999"/>
    <n v="10544.63"/>
    <n v="9558.2450000000008"/>
    <n v="8313.0869999999995"/>
    <n v="8732.0190000000002"/>
    <n v="7787.0659999999998"/>
    <n v="7116.1719999999996"/>
    <n v="6197.366"/>
    <n v="5876.8339999999998"/>
    <n v="5834.9989999999998"/>
    <n v="6150.3019999999997"/>
    <n v="7529.2849999999999"/>
    <n v="8451.1839999999993"/>
    <n v="9563.4740000000002"/>
  </r>
  <r>
    <x v="731"/>
    <x v="0"/>
    <s v="core"/>
    <x v="1"/>
    <x v="0"/>
    <s v="50,001+"/>
    <s v="rural"/>
    <n v="64"/>
    <n v="18.35576"/>
    <n v="962906.6"/>
    <n v="962906.6"/>
    <n v="279242.90000000002"/>
    <n v="1947"/>
    <n v="1947"/>
    <s v="Pre-1980"/>
    <s v="F"/>
    <m/>
    <s v="Elementary School"/>
    <m/>
    <s v="School"/>
    <s v="Education"/>
    <s v="K-12"/>
    <b v="0"/>
    <s v="Classroom"/>
    <n v="29"/>
    <s v="Assembly / Recreation"/>
    <n v="15"/>
    <s v="Office"/>
    <n v="5"/>
    <n v="51"/>
    <n v="0"/>
    <n v="0"/>
    <n v="52458"/>
    <n v="52458"/>
    <n v="0"/>
    <x v="2"/>
    <n v="100"/>
    <n v="0"/>
    <n v="100"/>
    <n v="29"/>
    <n v="100"/>
    <n v="0"/>
    <n v="0"/>
    <n v="1"/>
    <n v="0"/>
    <n v="0"/>
    <s v="S"/>
    <n v="0"/>
    <n v="6274"/>
    <n v="297"/>
    <s v="6000-8000 HDD"/>
    <n v="100"/>
    <n v="0"/>
    <n v="0"/>
    <s v="Yes"/>
    <n v="33.307690000000001"/>
    <n v="33.307690000000001"/>
    <n v="116.3077"/>
    <n v="31.153849999999998"/>
    <n v="0.30769200000000002"/>
    <n v="0.30769200000000002"/>
    <n v="0"/>
    <s v="&lt; 40 Hrs/Wk"/>
    <n v="52"/>
    <b v="1"/>
    <b v="1"/>
    <b v="0"/>
    <b v="0"/>
    <b v="0"/>
    <b v="0"/>
    <b v="0"/>
    <b v="0"/>
    <b v="0"/>
    <s v="NA"/>
    <s v="NA"/>
    <s v="NA"/>
    <s v="NA"/>
    <s v="Yes"/>
    <s v="NA"/>
    <n v="100"/>
    <s v="Yes"/>
    <s v="Yes"/>
    <s v="NA"/>
    <n v="100"/>
    <s v="Yes"/>
    <s v="Yes"/>
    <s v="NA"/>
    <n v="90"/>
    <s v="No"/>
    <s v="Yes"/>
    <n v="2"/>
    <n v="100"/>
    <s v="No"/>
    <s v="Yes"/>
    <n v="2"/>
    <n v="100"/>
    <s v="No"/>
    <s v="Yes"/>
    <n v="2"/>
    <n v="100"/>
    <s v="No"/>
    <s v="Yes"/>
    <n v="2"/>
    <n v="100"/>
    <s v="No"/>
    <s v="Unknown"/>
    <s v="NA"/>
    <s v="NA"/>
    <s v="Unknown"/>
    <n v="1850"/>
    <n v="1850"/>
    <n v="12"/>
    <n v="22200"/>
    <n v="80"/>
    <n v="100"/>
    <n v="0"/>
    <n v="0"/>
    <n v="0"/>
    <n v="0"/>
    <n v="0"/>
    <n v="0"/>
    <n v="0"/>
    <n v="0"/>
    <n v="100"/>
    <n v="0"/>
    <n v="0"/>
    <n v="0"/>
    <n v="17760"/>
    <n v="0"/>
    <n v="100"/>
    <n v="0"/>
    <s v="P"/>
    <n v="3"/>
    <s v="0-5 years"/>
    <n v="100"/>
    <n v="0"/>
    <n v="0"/>
    <n v="0"/>
    <n v="0"/>
    <n v="0"/>
    <n v="100"/>
    <n v="0"/>
    <n v="0"/>
    <n v="50425"/>
    <n v="100"/>
    <n v="0"/>
    <n v="0"/>
    <n v="0"/>
    <b v="0"/>
    <n v="0"/>
    <n v="100"/>
    <n v="0"/>
    <n v="0"/>
    <n v="0"/>
    <n v="0.94833299999999998"/>
    <n v="0.94833299999999998"/>
    <s v="NA"/>
    <n v="1.9059999999999999E-3"/>
    <n v="1.6268999999999999E-2"/>
    <n v="49747.65"/>
    <s v="NA"/>
    <n v="100"/>
    <n v="853.43399999999997"/>
    <n v="10.68224"/>
    <n v="13.15183"/>
    <s v="Y"/>
    <n v="5"/>
    <n v="0"/>
    <n v="0"/>
    <n v="0"/>
    <n v="94.673559999999995"/>
    <n v="88.747230000000002"/>
    <n v="96.965239999999994"/>
    <n v="0"/>
    <n v="0"/>
    <n v="0"/>
    <n v="5.3264430000000003"/>
    <n v="11.25277"/>
    <n v="3.034761"/>
    <n v="0"/>
    <n v="0"/>
    <n v="0"/>
    <n v="0"/>
    <n v="0"/>
    <n v="0"/>
    <n v="0"/>
    <n v="0"/>
    <n v="0"/>
    <n v="0"/>
    <n v="0"/>
    <n v="0"/>
    <n v="0"/>
    <n v="0"/>
    <n v="0"/>
    <s v="NA"/>
    <s v="NA"/>
    <s v="NA"/>
    <s v="NA"/>
    <s v="NA"/>
    <s v="NA"/>
    <n v="0"/>
    <n v="0"/>
    <n v="0"/>
    <n v="100"/>
    <n v="100"/>
    <n v="100"/>
    <s v="NA"/>
    <s v="NA"/>
    <s v="NA"/>
    <s v="NA"/>
    <s v="NA"/>
    <s v="NA"/>
    <s v="NA"/>
    <s v="NA"/>
    <s v="NA"/>
    <s v="NA"/>
    <s v="NA"/>
    <s v="NA"/>
    <s v="NA"/>
    <s v="NA"/>
    <s v="NA"/>
    <s v="NA"/>
    <s v="NA"/>
    <s v="NA"/>
    <s v="NA"/>
    <s v="NA"/>
    <s v="NA"/>
    <s v="NA"/>
    <s v="NA"/>
    <s v="NA"/>
    <n v="0"/>
    <n v="0"/>
    <n v="0"/>
    <n v="74.990189999999998"/>
    <n v="70.128860000000003"/>
    <n v="74.990189999999998"/>
    <n v="25.009810000000002"/>
    <n v="29.87114"/>
    <n v="25.009810000000002"/>
    <n v="0"/>
    <n v="0"/>
    <n v="0"/>
    <s v="NA"/>
    <s v="NA"/>
    <s v="NA"/>
    <s v="NA"/>
    <s v="NA"/>
    <s v="NA"/>
    <s v="NA"/>
    <s v="NA"/>
    <s v="NA"/>
    <s v="NA"/>
    <s v="NA"/>
    <s v="NA"/>
    <n v="8.0883789999999998"/>
    <n v="4.5011080000000003"/>
    <n v="8.2841679999999993"/>
    <n v="86.585179999999994"/>
    <n v="84.246120000000005"/>
    <n v="88.681070000000005"/>
    <n v="5.3264430000000003"/>
    <n v="11.25277"/>
    <n v="3.034761"/>
    <n v="0"/>
    <n v="0"/>
    <n v="0"/>
    <n v="0"/>
    <n v="0"/>
    <n v="0"/>
    <n v="0"/>
    <n v="0"/>
    <n v="0"/>
    <n v="100"/>
    <n v="100"/>
    <n v="100"/>
    <n v="0"/>
    <n v="0"/>
    <n v="0"/>
    <n v="0"/>
    <n v="0"/>
    <n v="0"/>
    <n v="0"/>
    <n v="0"/>
    <n v="0"/>
    <b v="0"/>
    <n v="0"/>
    <b v="0"/>
    <n v="0"/>
    <b v="0"/>
    <n v="0"/>
    <b v="1"/>
    <n v="42.3093"/>
    <b v="1"/>
    <n v="57.6907"/>
    <b v="0"/>
    <n v="0"/>
    <b v="0"/>
    <n v="0"/>
    <b v="0"/>
    <n v="0"/>
    <n v="52.025109999999998"/>
    <n v="60"/>
    <n v="52.025109999999998"/>
    <n v="0"/>
    <n v="0"/>
    <n v="0"/>
    <n v="0"/>
    <n v="0"/>
    <n v="0"/>
    <n v="47.974890000000002"/>
    <n v="40"/>
    <n v="47.974890000000002"/>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NA"/>
    <s v="N"/>
    <s v="N"/>
    <n v="6.5"/>
    <s v="NA"/>
    <n v="13.5"/>
    <n v="86.5"/>
    <s v="Boiler"/>
    <s v="Natural Gas"/>
    <s v="Natural Gas"/>
    <s v="0-4 Years"/>
    <s v="Boiler"/>
    <s v="Natural Gas"/>
    <s v="Natural Gas"/>
    <s v="0-4 Years"/>
    <n v="2"/>
    <s v="Natural Gas"/>
    <n v="1438"/>
    <n v="2"/>
    <n v="2"/>
    <s v="SH"/>
    <s v="Y"/>
    <s v="N"/>
    <s v="DX - Air"/>
    <s v="NA"/>
    <s v="None"/>
    <s v="NA"/>
    <s v="NA"/>
    <s v="NA"/>
    <s v="NA"/>
    <s v="NA"/>
    <s v="NA"/>
    <s v="NA"/>
    <s v="NA"/>
    <b v="0"/>
    <b v="0"/>
    <b v="0"/>
    <b v="0"/>
    <b v="0"/>
    <b v="1"/>
    <b v="0"/>
    <b v="1"/>
    <b v="0"/>
    <b v="1"/>
    <b v="1"/>
    <n v="125"/>
    <n v="2"/>
    <n v="2"/>
    <n v="100"/>
    <n v="0"/>
    <n v="0"/>
    <n v="0"/>
    <n v="0"/>
    <n v="0"/>
    <n v="100"/>
    <n v="0"/>
    <s v="NA"/>
    <s v="NA"/>
    <s v="NA"/>
    <s v="NA"/>
    <s v="NA"/>
    <s v="NA"/>
    <s v="NA"/>
    <s v="NA"/>
    <s v="NA"/>
    <b v="0"/>
    <n v="0"/>
    <s v="NA"/>
    <s v="NA"/>
    <b v="1"/>
    <n v="60"/>
    <s v="INC"/>
    <b v="0"/>
    <n v="0"/>
    <s v="NA"/>
    <s v="NA"/>
    <n v="1"/>
    <n v="0"/>
    <n v="0"/>
    <n v="0"/>
    <n v="0"/>
    <n v="0"/>
    <n v="0"/>
    <b v="0"/>
    <b v="0"/>
    <b v="1"/>
    <b v="0"/>
    <b v="0"/>
    <b v="0"/>
    <n v="780"/>
    <s v="N"/>
    <s v="E"/>
    <s v="N"/>
    <s v="N"/>
    <s v="N"/>
    <s v="E"/>
    <s v="N"/>
    <s v="NA"/>
    <s v="NA"/>
    <s v="NA"/>
    <b v="1"/>
    <s v="S"/>
    <n v="100"/>
    <n v="1"/>
    <n v="0"/>
    <n v="0"/>
    <n v="0"/>
    <n v="0"/>
    <x v="0"/>
    <n v="0"/>
    <s v="N"/>
    <n v="0"/>
    <n v="0"/>
    <n v="0"/>
    <b v="0"/>
    <b v="0"/>
    <s v="None"/>
    <b v="0"/>
    <b v="0"/>
    <s v="None"/>
    <n v="0"/>
    <n v="200"/>
    <n v="60"/>
    <n v="0"/>
    <n v="10"/>
    <n v="6"/>
    <n v="0"/>
    <n v="0"/>
    <n v="0"/>
    <n v="0"/>
    <n v="4.0877949999999998"/>
    <n v="5.0183470000000003"/>
    <s v="actual"/>
    <n v="214437.5"/>
    <n v="263252.5"/>
    <n v="23464.560000000001"/>
    <n v="22766.18"/>
    <n v="21069.17"/>
    <n v="21436.25"/>
    <n v="19614.03"/>
    <n v="11527"/>
    <n v="6452.74"/>
    <n v="8674.4639999999999"/>
    <n v="16044.87"/>
    <n v="21349.05"/>
    <n v="20895.8"/>
    <n v="21143.41"/>
    <n v="22922.83"/>
    <n v="20576.32"/>
    <n v="22626.99"/>
    <n v="21708.75"/>
    <n v="22180.1"/>
    <n v="21225.66"/>
    <n v="21780.639999999999"/>
    <n v="21776.9"/>
    <n v="21256.87"/>
    <n v="22287.45"/>
    <n v="21965.9"/>
    <n v="22944.05"/>
    <n v="0.33019700000000002"/>
    <n v="0.41627599999999998"/>
    <s v="actual"/>
    <n v="17321.45"/>
    <n v="21837.01"/>
    <n v="3214.8159999999998"/>
    <n v="2208.7060000000001"/>
    <n v="1912.2739999999999"/>
    <n v="1365"/>
    <n v="544.88789999999995"/>
    <n v="117.0776"/>
    <n v="49.140160000000002"/>
    <n v="18.438510000000001"/>
    <n v="401.19380000000001"/>
    <n v="1363.4"/>
    <n v="2270.625"/>
    <n v="3855.8910000000001"/>
    <n v="3428.348"/>
    <n v="2739.1970000000001"/>
    <n v="2603.4560000000001"/>
    <n v="1994.3589999999999"/>
    <n v="1357.4169999999999"/>
    <n v="647.38340000000005"/>
    <n v="243.63890000000001"/>
    <n v="233.19720000000001"/>
    <n v="734.39729999999997"/>
    <n v="1656.7449999999999"/>
    <n v="2711.3530000000001"/>
    <n v="3487.5169999999998"/>
  </r>
  <r>
    <x v="732"/>
    <x v="2"/>
    <s v="core"/>
    <x v="6"/>
    <x v="0"/>
    <s v="&lt;20,001"/>
    <s v="rural"/>
    <n v="27"/>
    <n v="1117.498"/>
    <n v="9386981"/>
    <n v="9386981"/>
    <n v="3848662"/>
    <n v="1928"/>
    <n v="1928"/>
    <s v="Pre-1980"/>
    <s v="F"/>
    <m/>
    <s v="Office- Admin, Professional, Government, Financial"/>
    <m/>
    <s v="Office"/>
    <s v="Office"/>
    <s v="Medium Office"/>
    <b v="0"/>
    <s v="Storage - Low Bay"/>
    <n v="35"/>
    <s v="Office"/>
    <n v="30"/>
    <s v="Assembly / Recreation"/>
    <n v="24"/>
    <n v="11"/>
    <n v="0"/>
    <n v="0"/>
    <n v="8400"/>
    <n v="8400"/>
    <n v="0"/>
    <x v="0"/>
    <n v="100"/>
    <n v="0"/>
    <n v="0"/>
    <n v="41"/>
    <n v="0"/>
    <n v="0"/>
    <n v="0"/>
    <n v="2"/>
    <n v="1"/>
    <n v="0"/>
    <s v="S"/>
    <n v="0"/>
    <n v="4650"/>
    <n v="167"/>
    <s v="&lt; 6000 HDD"/>
    <n v="0"/>
    <n v="100"/>
    <n v="6"/>
    <s v="No"/>
    <n v="40"/>
    <n v="40"/>
    <n v="40"/>
    <n v="40"/>
    <n v="0"/>
    <n v="0"/>
    <n v="0"/>
    <s v="&lt; 40 Hrs/Wk"/>
    <n v="50"/>
    <b v="1"/>
    <b v="1"/>
    <b v="0"/>
    <b v="0"/>
    <b v="0"/>
    <b v="0"/>
    <b v="0"/>
    <b v="0"/>
    <b v="0"/>
    <s v="NA"/>
    <s v="NA"/>
    <s v="NA"/>
    <s v="NA"/>
    <s v="No"/>
    <s v="NA"/>
    <s v="NA"/>
    <s v="No"/>
    <s v="Yes"/>
    <n v="5"/>
    <n v="75"/>
    <s v="No"/>
    <s v="No"/>
    <s v="NA"/>
    <s v="NA"/>
    <s v="No"/>
    <s v="Yes"/>
    <n v="1"/>
    <n v="100"/>
    <s v="No"/>
    <s v="No"/>
    <s v="NA"/>
    <s v="NA"/>
    <s v="No"/>
    <s v="No"/>
    <s v="NA"/>
    <s v="NA"/>
    <s v="No"/>
    <s v="No"/>
    <s v="NA"/>
    <s v="NA"/>
    <s v="No"/>
    <s v="No"/>
    <s v="NA"/>
    <s v="NA"/>
    <s v="No"/>
    <n v="380"/>
    <n v="380"/>
    <n v="8"/>
    <n v="6080"/>
    <n v="65"/>
    <n v="0"/>
    <n v="0"/>
    <n v="0"/>
    <n v="0"/>
    <n v="0"/>
    <n v="0"/>
    <n v="100"/>
    <n v="0"/>
    <n v="0"/>
    <n v="0"/>
    <n v="0"/>
    <n v="100"/>
    <n v="0"/>
    <n v="3952"/>
    <n v="100"/>
    <n v="0"/>
    <n v="0"/>
    <s v="P"/>
    <n v="0"/>
    <s v="Age of Building"/>
    <n v="100"/>
    <n v="0"/>
    <n v="0"/>
    <n v="0"/>
    <n v="0"/>
    <n v="0"/>
    <n v="0"/>
    <n v="0"/>
    <n v="100"/>
    <n v="4456.4250000000002"/>
    <n v="0"/>
    <n v="100"/>
    <n v="0"/>
    <n v="0"/>
    <b v="0"/>
    <n v="0"/>
    <n v="0"/>
    <n v="0"/>
    <n v="0"/>
    <n v="100"/>
    <n v="0.86896399999999996"/>
    <n v="0.86896399999999996"/>
    <s v="NA"/>
    <n v="0"/>
    <n v="7.143E-3"/>
    <n v="7299.299"/>
    <s v="NA"/>
    <n v="0"/>
    <n v="60"/>
    <n v="7.7087820000000002"/>
    <n v="8"/>
    <s v="N"/>
    <n v="0"/>
    <n v="0"/>
    <n v="0"/>
    <n v="0"/>
    <n v="43.908360000000002"/>
    <n v="48.624020000000002"/>
    <n v="67.043369999999996"/>
    <n v="7.1176709999999996"/>
    <n v="6.924455"/>
    <n v="10.86792"/>
    <n v="7.4707410000000003"/>
    <n v="12.760949999999999"/>
    <n v="6.3455919999999999"/>
    <n v="0"/>
    <n v="0"/>
    <n v="0"/>
    <n v="0"/>
    <n v="0"/>
    <n v="0"/>
    <n v="0.63954699999999998"/>
    <n v="3.4617399999999998"/>
    <n v="1.0015590000000001"/>
    <n v="40.863689999999998"/>
    <n v="28.228829999999999"/>
    <n v="14.74155"/>
    <n v="0"/>
    <n v="0"/>
    <n v="0"/>
    <n v="0"/>
    <n v="0"/>
    <n v="0"/>
    <n v="100"/>
    <n v="100"/>
    <n v="100"/>
    <n v="100"/>
    <n v="100"/>
    <n v="100"/>
    <n v="0"/>
    <n v="0"/>
    <n v="0"/>
    <n v="0"/>
    <n v="0"/>
    <n v="0"/>
    <n v="100"/>
    <n v="100"/>
    <n v="100"/>
    <n v="0"/>
    <n v="0"/>
    <n v="0"/>
    <n v="0"/>
    <n v="0"/>
    <n v="0"/>
    <n v="0"/>
    <n v="0"/>
    <n v="0"/>
    <n v="0"/>
    <n v="0"/>
    <n v="0"/>
    <s v="NA"/>
    <s v="NA"/>
    <s v="NA"/>
    <s v="NA"/>
    <s v="NA"/>
    <s v="NA"/>
    <n v="0"/>
    <n v="0"/>
    <n v="0"/>
    <n v="60.181049999999999"/>
    <n v="73.793940000000006"/>
    <n v="60.181049999999999"/>
    <n v="0"/>
    <n v="0"/>
    <n v="0"/>
    <n v="39.818950000000001"/>
    <n v="26.206060000000001"/>
    <n v="39.818950000000001"/>
    <n v="83.162170000000003"/>
    <n v="83.32159"/>
    <n v="83.162170000000003"/>
    <n v="16.83783"/>
    <n v="16.67841"/>
    <n v="16.83783"/>
    <n v="0"/>
    <n v="0"/>
    <n v="0"/>
    <n v="0"/>
    <n v="0"/>
    <n v="0"/>
    <n v="0"/>
    <n v="0"/>
    <n v="0"/>
    <n v="51.026029999999999"/>
    <n v="55.548479999999998"/>
    <n v="77.911289999999994"/>
    <n v="0"/>
    <n v="0"/>
    <n v="0"/>
    <n v="4.3558469999999998"/>
    <n v="3.4956930000000002"/>
    <n v="3.699824"/>
    <n v="44.618130000000001"/>
    <n v="40.955829999999999"/>
    <n v="18.38888"/>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0"/>
    <n v="0"/>
    <n v="0"/>
    <n v="0"/>
    <n v="0"/>
    <n v="0"/>
    <n v="100"/>
    <n v="100"/>
    <n v="10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5"/>
    <n v="85"/>
    <s v="Boiler"/>
    <s v="Natural Gas"/>
    <s v="Natural Gas"/>
    <s v="20+ Years"/>
    <s v="Heat Pump"/>
    <s v="Electricity"/>
    <s v="None"/>
    <s v="5-9 Years"/>
    <n v="1"/>
    <s v="Natural Gas"/>
    <n v="225"/>
    <n v="5"/>
    <n v="5"/>
    <s v="C"/>
    <s v="Y"/>
    <s v="Y"/>
    <s v="DX - Air"/>
    <s v="0-4 Years"/>
    <s v="DX - Air"/>
    <s v="5-9 Years"/>
    <s v="NA"/>
    <s v="NA"/>
    <s v="NA"/>
    <s v="NA"/>
    <s v="NA"/>
    <s v="NA"/>
    <s v="NA"/>
    <b v="0"/>
    <b v="0"/>
    <b v="0"/>
    <b v="0"/>
    <b v="0"/>
    <b v="0"/>
    <b v="1"/>
    <b v="0"/>
    <b v="0"/>
    <b v="0"/>
    <b v="0"/>
    <n v="90"/>
    <n v="3"/>
    <n v="3"/>
    <n v="100"/>
    <n v="0"/>
    <n v="0"/>
    <n v="0"/>
    <n v="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3"/>
    <n v="1"/>
    <n v="4"/>
    <n v="2"/>
    <n v="0"/>
    <n v="0"/>
    <n v="0"/>
    <n v="0"/>
    <n v="0"/>
    <n v="3.3519459999999999"/>
    <n v="3.345834"/>
    <s v="actual"/>
    <n v="28156.34"/>
    <n v="28105.01"/>
    <n v="2574.748"/>
    <n v="1833.6469999999999"/>
    <n v="2034.915"/>
    <n v="1904.7929999999999"/>
    <n v="2250.931"/>
    <n v="2147.973"/>
    <n v="3113.904"/>
    <n v="3030.3989999999999"/>
    <n v="2461.931"/>
    <n v="2215.663"/>
    <n v="2258.6640000000002"/>
    <n v="2328.7759999999998"/>
    <n v="2268.866"/>
    <n v="2018.4680000000001"/>
    <n v="2187.1190000000001"/>
    <n v="2054.1379999999999"/>
    <n v="2104.1219999999998"/>
    <n v="2256.636"/>
    <n v="3152.1550000000002"/>
    <n v="3311.692"/>
    <n v="2260.84"/>
    <n v="2094.6280000000002"/>
    <n v="2127.009"/>
    <n v="2269.3330000000001"/>
    <n v="0.25470100000000001"/>
    <n v="0.23794699999999999"/>
    <s v="model"/>
    <n v="2139.4859999999999"/>
    <n v="1998.7539999999999"/>
    <s v="NA"/>
    <s v="NA"/>
    <s v="NA"/>
    <s v="NA"/>
    <s v="NA"/>
    <s v="NA"/>
    <s v="NA"/>
    <s v="NA"/>
    <s v="NA"/>
    <s v="NA"/>
    <s v="NA"/>
    <s v="NA"/>
    <s v="NA"/>
    <s v="NA"/>
    <s v="NA"/>
    <s v="NA"/>
    <s v="NA"/>
    <s v="NA"/>
    <s v="NA"/>
    <s v="NA"/>
    <s v="NA"/>
    <s v="NA"/>
    <s v="NA"/>
    <s v="NA"/>
  </r>
  <r>
    <x v="733"/>
    <x v="0"/>
    <s v="core"/>
    <x v="5"/>
    <x v="1"/>
    <s v="All Sizes"/>
    <s v="rural"/>
    <n v="34"/>
    <n v="160.36789999999999"/>
    <n v="717806.8"/>
    <n v="717806.8"/>
    <n v="717806.8"/>
    <n v="2004"/>
    <n v="2004"/>
    <s v="2004-2013"/>
    <s v="F"/>
    <m/>
    <s v="Sit Down Restaurant"/>
    <m/>
    <s v="Restaurant"/>
    <s v="Food Service"/>
    <s v="Restaurant"/>
    <b v="0"/>
    <s v="Dining"/>
    <n v="56"/>
    <s v="Kitchen"/>
    <n v="19"/>
    <s v="Storage - Low Bay"/>
    <n v="17"/>
    <n v="8"/>
    <n v="0"/>
    <n v="0"/>
    <n v="4476"/>
    <n v="4476"/>
    <n v="0"/>
    <x v="4"/>
    <n v="100"/>
    <n v="0"/>
    <n v="100"/>
    <n v="100"/>
    <n v="100"/>
    <n v="0"/>
    <n v="0"/>
    <n v="2"/>
    <n v="0"/>
    <n v="45"/>
    <s v="S"/>
    <n v="0"/>
    <n v="6274"/>
    <n v="297"/>
    <s v="6000-8000 HDD"/>
    <n v="100"/>
    <n v="0"/>
    <n v="0"/>
    <s v="No"/>
    <n v="69"/>
    <n v="76"/>
    <n v="168"/>
    <n v="77"/>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252"/>
    <n v="252"/>
    <n v="10"/>
    <n v="5040"/>
    <n v="8"/>
    <n v="0"/>
    <n v="100"/>
    <n v="0"/>
    <n v="0"/>
    <n v="0"/>
    <n v="0"/>
    <n v="0"/>
    <n v="0"/>
    <n v="0"/>
    <n v="0"/>
    <n v="0"/>
    <n v="0"/>
    <n v="0"/>
    <n v="403.2"/>
    <n v="0"/>
    <n v="100"/>
    <n v="0"/>
    <s v="P"/>
    <n v="0"/>
    <s v="Age of Building"/>
    <n v="0"/>
    <n v="0"/>
    <n v="0"/>
    <n v="100"/>
    <n v="0"/>
    <n v="0"/>
    <n v="0"/>
    <n v="100"/>
    <n v="0"/>
    <n v="3500"/>
    <n v="0"/>
    <n v="0"/>
    <n v="100"/>
    <n v="0"/>
    <b v="0"/>
    <n v="0"/>
    <n v="100"/>
    <n v="0"/>
    <n v="0"/>
    <n v="0"/>
    <n v="1.579644"/>
    <n v="1.579644"/>
    <s v="NA"/>
    <n v="2.681E-2"/>
    <n v="0.372172"/>
    <n v="7070.4859999999999"/>
    <s v="NA"/>
    <n v="120"/>
    <n v="1665.8440000000001"/>
    <n v="8.4155650000000009"/>
    <n v="9.6031610000000001"/>
    <s v="Y"/>
    <n v="95"/>
    <n v="0"/>
    <n v="0"/>
    <n v="0"/>
    <n v="13.86279"/>
    <n v="11.812749999999999"/>
    <n v="28.63044"/>
    <n v="0"/>
    <n v="0"/>
    <n v="0"/>
    <n v="44.38991"/>
    <n v="77.187929999999994"/>
    <n v="50.999000000000002"/>
    <n v="0"/>
    <n v="0"/>
    <n v="0"/>
    <n v="0"/>
    <n v="0"/>
    <n v="0"/>
    <n v="0"/>
    <n v="0"/>
    <n v="0"/>
    <n v="41.747300000000003"/>
    <n v="10.999320000000001"/>
    <n v="20.370560000000001"/>
    <n v="0"/>
    <n v="0"/>
    <n v="0"/>
    <n v="0"/>
    <n v="0"/>
    <n v="0"/>
    <n v="100"/>
    <n v="100"/>
    <n v="100"/>
    <n v="88.155540000000002"/>
    <n v="88.513670000000005"/>
    <n v="88.155540000000002"/>
    <n v="11.84446"/>
    <n v="11.486330000000001"/>
    <n v="11.84446"/>
    <n v="0"/>
    <n v="0"/>
    <n v="0"/>
    <n v="18.492090000000001"/>
    <n v="56.597029999999997"/>
    <n v="18.492090000000001"/>
    <n v="81.507909999999995"/>
    <n v="43.402970000000003"/>
    <n v="81.507909999999995"/>
    <n v="0"/>
    <n v="0"/>
    <n v="0"/>
    <n v="0"/>
    <n v="0"/>
    <n v="0"/>
    <n v="0"/>
    <n v="0"/>
    <n v="0"/>
    <s v="NA"/>
    <s v="NA"/>
    <s v="NA"/>
    <s v="NA"/>
    <s v="NA"/>
    <s v="NA"/>
    <n v="9.8061109999999996"/>
    <n v="17.399740000000001"/>
    <n v="9.8061109999999996"/>
    <n v="90.193889999999996"/>
    <n v="82.600260000000006"/>
    <n v="90.193889999999996"/>
    <n v="0"/>
    <n v="0"/>
    <n v="0"/>
    <n v="0"/>
    <n v="0"/>
    <n v="0"/>
    <s v="NA"/>
    <s v="NA"/>
    <s v="NA"/>
    <s v="NA"/>
    <s v="NA"/>
    <s v="NA"/>
    <s v="NA"/>
    <s v="NA"/>
    <s v="NA"/>
    <s v="NA"/>
    <s v="NA"/>
    <s v="NA"/>
    <n v="0"/>
    <n v="0"/>
    <n v="0"/>
    <n v="13.86279"/>
    <n v="11.812749999999999"/>
    <n v="28.63044"/>
    <n v="39.132170000000002"/>
    <n v="68.321870000000004"/>
    <n v="44.958440000000003"/>
    <n v="0"/>
    <n v="0"/>
    <n v="0"/>
    <n v="47.005049999999997"/>
    <n v="19.865379999999998"/>
    <n v="26.41112"/>
    <s v="NA"/>
    <s v="NA"/>
    <s v="NA"/>
    <s v="NA"/>
    <s v="NA"/>
    <s v="NA"/>
    <s v="NA"/>
    <s v="NA"/>
    <s v="NA"/>
    <s v="NA"/>
    <s v="NA"/>
    <s v="NA"/>
    <s v="NA"/>
    <s v="NA"/>
    <s v="NA"/>
    <b v="0"/>
    <n v="0"/>
    <b v="0"/>
    <n v="0"/>
    <b v="0"/>
    <n v="0"/>
    <b v="0"/>
    <n v="0"/>
    <b v="1"/>
    <n v="100"/>
    <b v="0"/>
    <n v="0"/>
    <b v="0"/>
    <n v="0"/>
    <b v="0"/>
    <n v="0"/>
    <n v="33.006920000000001"/>
    <n v="65.714290000000005"/>
    <n v="22.957360000000001"/>
    <n v="66.993080000000006"/>
    <n v="34.285710000000002"/>
    <n v="77.042640000000006"/>
    <n v="0"/>
    <n v="0"/>
    <n v="0"/>
    <n v="0"/>
    <n v="0"/>
    <n v="0"/>
    <n v="0"/>
    <n v="0"/>
    <n v="0"/>
    <n v="0"/>
    <n v="0"/>
    <n v="0"/>
    <n v="0"/>
    <n v="0"/>
    <n v="0"/>
    <n v="33.006920000000001"/>
    <n v="65.714290000000005"/>
    <n v="22.957360000000001"/>
    <n v="0"/>
    <n v="0"/>
    <n v="0"/>
    <n v="66.993080000000006"/>
    <n v="34.285710000000002"/>
    <n v="77.04264000000000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1"/>
    <b v="1"/>
    <n v="115"/>
    <n v="10"/>
    <n v="10"/>
    <n v="100"/>
    <n v="0"/>
    <n v="0"/>
    <n v="0"/>
    <n v="0"/>
    <n v="0"/>
    <n v="100"/>
    <n v="0"/>
    <s v="NA"/>
    <s v="NA"/>
    <s v="NA"/>
    <s v="NA"/>
    <s v="NA"/>
    <s v="NA"/>
    <s v="NA"/>
    <s v="NA"/>
    <s v="NA"/>
    <b v="0"/>
    <n v="0"/>
    <s v="NA"/>
    <s v="NA"/>
    <b v="1"/>
    <n v="109"/>
    <s v="INC"/>
    <b v="0"/>
    <n v="0"/>
    <s v="NA"/>
    <s v="NA"/>
    <n v="0"/>
    <n v="0"/>
    <n v="1"/>
    <n v="1"/>
    <n v="0"/>
    <n v="2"/>
    <n v="0"/>
    <b v="0"/>
    <b v="0"/>
    <b v="1"/>
    <b v="1"/>
    <b v="0"/>
    <b v="0"/>
    <n v="835"/>
    <s v="E"/>
    <s v="G"/>
    <s v="G"/>
    <s v="G"/>
    <s v="N"/>
    <s v="G"/>
    <s v="G"/>
    <s v="NA"/>
    <s v="NA"/>
    <s v="NA"/>
    <s v="NA"/>
    <s v="NA"/>
    <s v="NA"/>
    <s v="NA"/>
    <s v="NA"/>
    <n v="0"/>
    <n v="0"/>
    <n v="0"/>
    <x v="1"/>
    <s v="NA"/>
    <s v="NA"/>
    <n v="0"/>
    <n v="0"/>
    <n v="0"/>
    <s v="NA"/>
    <s v="NA"/>
    <s v="NA"/>
    <s v="NA"/>
    <s v="NA"/>
    <s v="NA"/>
    <n v="0"/>
    <n v="0"/>
    <n v="0"/>
    <n v="0"/>
    <n v="0"/>
    <n v="1"/>
    <n v="0"/>
    <n v="0"/>
    <n v="0"/>
    <n v="0"/>
    <n v="21.82264"/>
    <n v="24.372209999999999"/>
    <s v="actual"/>
    <n v="97678.15"/>
    <n v="109090"/>
    <n v="7460.6450000000004"/>
    <n v="6580.6450000000004"/>
    <n v="7605.5619999999999"/>
    <n v="7870.3450000000003"/>
    <n v="8797.9940000000006"/>
    <n v="8836.3639999999996"/>
    <n v="10107.91"/>
    <n v="9925.3140000000003"/>
    <n v="8366.8970000000008"/>
    <n v="7588.9660000000003"/>
    <n v="7028.5709999999999"/>
    <n v="7508.9290000000001"/>
    <n v="9102.973"/>
    <n v="8222.0400000000009"/>
    <n v="9102.973"/>
    <n v="8809.3289999999997"/>
    <n v="9109.4040000000005"/>
    <n v="8995.8130000000001"/>
    <n v="9893.9240000000009"/>
    <n v="9829.6190000000006"/>
    <n v="9008.6740000000009"/>
    <n v="9102.973"/>
    <n v="8809.3289999999997"/>
    <n v="9102.973"/>
    <n v="2.6822569999999999"/>
    <n v="2.6700699999999999"/>
    <s v="actual"/>
    <n v="12005.78"/>
    <n v="11951.23"/>
    <n v="1273.6310000000001"/>
    <n v="1060.1690000000001"/>
    <n v="1081.7180000000001"/>
    <n v="977.49429999999995"/>
    <n v="951.47619999999995"/>
    <n v="854.21010000000001"/>
    <n v="850.61260000000004"/>
    <n v="836.31029999999998"/>
    <n v="839.6635"/>
    <n v="940.20349999999996"/>
    <n v="1097.5989999999999"/>
    <n v="1242.6959999999999"/>
    <n v="1209.462"/>
    <n v="1048.2650000000001"/>
    <n v="1107.549"/>
    <n v="1006.9450000000001"/>
    <n v="953.60479999999995"/>
    <n v="840.5308"/>
    <n v="816.00099999999998"/>
    <n v="814.71100000000001"/>
    <n v="851.28110000000004"/>
    <n v="990.58579999999995"/>
    <n v="1095.528"/>
    <n v="1216.7719999999999"/>
  </r>
  <r>
    <x v="734"/>
    <x v="0"/>
    <s v="core"/>
    <x v="1"/>
    <x v="0"/>
    <s v="50,001+"/>
    <s v="rural"/>
    <n v="64"/>
    <n v="18.35576"/>
    <n v="2094338"/>
    <n v="2094338"/>
    <n v="2094338"/>
    <n v="1980"/>
    <n v="1980"/>
    <s v="Pre-1980"/>
    <s v="F"/>
    <m/>
    <s v="Middle School"/>
    <m/>
    <s v="School"/>
    <s v="Education"/>
    <s v="K-12"/>
    <b v="0"/>
    <s v="Classroom"/>
    <n v="32"/>
    <s v="Assembly / Recreation"/>
    <n v="14"/>
    <s v="Office"/>
    <n v="6"/>
    <n v="47"/>
    <n v="0"/>
    <n v="0"/>
    <n v="114097"/>
    <n v="114097"/>
    <n v="0"/>
    <x v="3"/>
    <n v="100"/>
    <n v="0"/>
    <n v="100"/>
    <n v="100"/>
    <n v="0"/>
    <n v="0"/>
    <n v="0"/>
    <n v="1"/>
    <n v="0"/>
    <n v="72"/>
    <s v="S"/>
    <n v="0"/>
    <n v="6274"/>
    <n v="297"/>
    <s v="6000-8000 HDD"/>
    <n v="100"/>
    <n v="0"/>
    <n v="0"/>
    <s v="No"/>
    <n v="38.056159999999998"/>
    <n v="46.746580000000002"/>
    <n v="168"/>
    <n v="46.746580000000002"/>
    <n v="0"/>
    <n v="0"/>
    <n v="0"/>
    <s v="&lt; 40 Hrs/Wk"/>
    <n v="38.72"/>
    <b v="1"/>
    <b v="1"/>
    <b v="1"/>
    <b v="0"/>
    <b v="0"/>
    <b v="0"/>
    <b v="0"/>
    <b v="0"/>
    <b v="0"/>
    <b v="1"/>
    <b v="0"/>
    <b v="0"/>
    <n v="125"/>
    <s v="Yes"/>
    <n v="5"/>
    <n v="18"/>
    <s v="No"/>
    <s v="Yes"/>
    <n v="5"/>
    <n v="18"/>
    <s v="No"/>
    <s v="Yes"/>
    <n v="5"/>
    <n v="18"/>
    <s v="No"/>
    <s v="No"/>
    <s v="NA"/>
    <s v="NA"/>
    <s v="No"/>
    <s v="Yes"/>
    <n v="6"/>
    <n v="100"/>
    <s v="No"/>
    <s v="Yes"/>
    <n v="3"/>
    <n v="66"/>
    <s v="No"/>
    <s v="No"/>
    <s v="NA"/>
    <s v="NA"/>
    <s v="No"/>
    <s v="No"/>
    <s v="NA"/>
    <s v="NA"/>
    <s v="No"/>
    <n v="2144"/>
    <n v="0"/>
    <n v="12"/>
    <n v="25728"/>
    <n v="5"/>
    <n v="100"/>
    <n v="0"/>
    <n v="0"/>
    <n v="0"/>
    <n v="0"/>
    <n v="0"/>
    <n v="0"/>
    <n v="0"/>
    <n v="0"/>
    <n v="100"/>
    <n v="0"/>
    <n v="0"/>
    <n v="0"/>
    <n v="1286.4000000000001"/>
    <n v="0"/>
    <n v="100"/>
    <n v="0"/>
    <s v="P"/>
    <n v="25"/>
    <s v="Age of Building"/>
    <n v="0"/>
    <n v="0"/>
    <n v="0"/>
    <n v="100"/>
    <n v="100"/>
    <n v="0"/>
    <n v="0"/>
    <n v="0"/>
    <n v="0"/>
    <n v="106239"/>
    <n v="100"/>
    <n v="0"/>
    <n v="0"/>
    <n v="0"/>
    <b v="1"/>
    <n v="200"/>
    <n v="100"/>
    <n v="0"/>
    <n v="0"/>
    <n v="0"/>
    <n v="1.071113"/>
    <n v="1.071113"/>
    <s v="NA"/>
    <n v="0"/>
    <n v="5.5338999999999999E-2"/>
    <n v="122210.8"/>
    <s v="NA"/>
    <n v="0"/>
    <n v="6314"/>
    <n v="11.39827"/>
    <n v="10.44032"/>
    <s v="Y"/>
    <n v="25"/>
    <n v="0"/>
    <n v="0"/>
    <n v="0"/>
    <n v="99.4679"/>
    <n v="98.982150000000004"/>
    <n v="99.4679"/>
    <n v="0.53210299999999999"/>
    <n v="1.0178469999999999"/>
    <n v="0.53210299999999999"/>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35.471170000000001"/>
    <n v="45.738460000000003"/>
    <n v="35.471170000000001"/>
    <n v="56.224690000000002"/>
    <n v="48.444839999999999"/>
    <n v="56.224690000000002"/>
    <n v="8.3041400000000003"/>
    <n v="5.8167020000000003"/>
    <n v="8.3041400000000003"/>
    <n v="100"/>
    <n v="100"/>
    <n v="100"/>
    <n v="0"/>
    <n v="0"/>
    <n v="0"/>
    <n v="0"/>
    <n v="0"/>
    <n v="0"/>
    <n v="0"/>
    <n v="0"/>
    <n v="0"/>
    <n v="13.02112"/>
    <n v="7.824611"/>
    <n v="13.02112"/>
    <n v="86.978880000000004"/>
    <n v="92.175389999999993"/>
    <n v="86.978880000000004"/>
    <n v="0"/>
    <n v="0"/>
    <n v="0"/>
    <n v="0"/>
    <n v="0"/>
    <n v="0"/>
    <n v="0"/>
    <n v="0"/>
    <n v="0"/>
    <n v="0"/>
    <n v="0"/>
    <n v="0"/>
    <n v="100"/>
    <n v="100"/>
    <n v="100"/>
    <n v="0"/>
    <n v="0"/>
    <n v="0"/>
    <n v="0"/>
    <n v="0"/>
    <n v="0"/>
    <n v="0"/>
    <n v="0"/>
    <n v="0"/>
    <b v="0"/>
    <n v="0"/>
    <b v="0"/>
    <n v="0"/>
    <b v="0"/>
    <n v="0"/>
    <b v="1"/>
    <n v="5.2595489999999998"/>
    <b v="1"/>
    <n v="94.4499"/>
    <b v="0"/>
    <n v="0"/>
    <b v="1"/>
    <n v="0.29055500000000001"/>
    <b v="0"/>
    <n v="0"/>
    <n v="27.716190000000001"/>
    <n v="17.073170000000001"/>
    <n v="29.37067"/>
    <n v="58.029780000000002"/>
    <n v="9.7560979999999997"/>
    <n v="61.493789999999997"/>
    <n v="0"/>
    <n v="0"/>
    <n v="0"/>
    <n v="14.25404"/>
    <n v="73.170730000000006"/>
    <n v="9.1355369999999994"/>
    <n v="0"/>
    <n v="0"/>
    <n v="0"/>
    <n v="0"/>
    <n v="0"/>
    <n v="0"/>
    <n v="0"/>
    <n v="0"/>
    <n v="0"/>
    <n v="14.25404"/>
    <n v="73.170730000000006"/>
    <n v="9.1355369999999994"/>
    <n v="0"/>
    <n v="0"/>
    <n v="0"/>
    <n v="85.745959999999997"/>
    <n v="26.829270000000001"/>
    <n v="90.864459999999994"/>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80"/>
    <n v="80"/>
    <n v="16"/>
    <n v="84"/>
    <s v="Boiler"/>
    <s v="Natural Gas"/>
    <s v="Natural Gas"/>
    <s v="20+ Years"/>
    <s v="Electric Resistance"/>
    <s v="Electricity"/>
    <s v="None"/>
    <s v="10-19 Years"/>
    <n v="3"/>
    <s v="Natural Gas"/>
    <n v="1703"/>
    <n v="6"/>
    <n v="6"/>
    <s v="SH"/>
    <s v="NA"/>
    <s v="N"/>
    <s v="Economizer Only"/>
    <s v="20+ Years"/>
    <s v="DX - Air"/>
    <s v="10-19 Years"/>
    <s v="NA"/>
    <s v="NA"/>
    <s v="NA"/>
    <s v="NA"/>
    <s v="NA"/>
    <s v="NA"/>
    <s v="NA"/>
    <b v="1"/>
    <b v="0"/>
    <b v="0"/>
    <b v="0"/>
    <b v="0"/>
    <b v="0"/>
    <b v="0"/>
    <b v="1"/>
    <b v="0"/>
    <b v="1"/>
    <b v="0"/>
    <n v="1215.354"/>
    <n v="34"/>
    <n v="34"/>
    <n v="100"/>
    <n v="0"/>
    <n v="0"/>
    <n v="0"/>
    <n v="0"/>
    <n v="1.263336"/>
    <n v="98.736660000000001"/>
    <n v="0"/>
    <s v="NA"/>
    <s v="NA"/>
    <s v="NA"/>
    <s v="NA"/>
    <s v="NA"/>
    <s v="NA"/>
    <s v="NA"/>
    <s v="NA"/>
    <s v="NA"/>
    <s v="NA"/>
    <s v="NA"/>
    <s v="NA"/>
    <s v="NA"/>
    <s v="NA"/>
    <s v="NA"/>
    <s v="NA"/>
    <s v="NA"/>
    <s v="NA"/>
    <s v="NA"/>
    <s v="NA"/>
    <n v="2"/>
    <n v="1"/>
    <n v="0"/>
    <n v="0"/>
    <n v="5"/>
    <n v="0"/>
    <n v="2"/>
    <b v="0"/>
    <b v="0"/>
    <b v="1"/>
    <b v="0"/>
    <b v="0"/>
    <b v="0"/>
    <n v="1315"/>
    <s v="G"/>
    <s v="G"/>
    <s v="N"/>
    <s v="N"/>
    <s v="N"/>
    <s v="G"/>
    <s v="N"/>
    <s v="NA"/>
    <s v="NA"/>
    <s v="NA"/>
    <b v="1"/>
    <s v="L"/>
    <n v="100"/>
    <n v="1"/>
    <n v="1"/>
    <n v="0"/>
    <n v="0"/>
    <n v="0"/>
    <x v="3"/>
    <n v="0"/>
    <s v="N"/>
    <n v="0"/>
    <n v="0"/>
    <n v="0"/>
    <b v="0"/>
    <b v="0"/>
    <s v="None"/>
    <b v="0"/>
    <b v="0"/>
    <s v="None"/>
    <n v="0"/>
    <n v="100"/>
    <s v="NA"/>
    <n v="0"/>
    <n v="6"/>
    <n v="12"/>
    <n v="0"/>
    <n v="0"/>
    <n v="0"/>
    <n v="2.5"/>
    <n v="7.6941059999999997"/>
    <n v="0.16231999999999999"/>
    <s v="model"/>
    <n v="877874.5"/>
    <n v="18520.27"/>
    <s v="NA"/>
    <s v="NA"/>
    <s v="NA"/>
    <s v="NA"/>
    <s v="NA"/>
    <s v="NA"/>
    <s v="NA"/>
    <s v="NA"/>
    <s v="NA"/>
    <s v="NA"/>
    <s v="NA"/>
    <s v="NA"/>
    <s v="NA"/>
    <s v="NA"/>
    <s v="NA"/>
    <s v="NA"/>
    <s v="NA"/>
    <s v="NA"/>
    <s v="NA"/>
    <s v="NA"/>
    <s v="NA"/>
    <s v="NA"/>
    <s v="NA"/>
    <s v="NA"/>
    <n v="0.341862"/>
    <n v="7.3610000000000004E-3"/>
    <s v="model"/>
    <n v="39005.440000000002"/>
    <n v="839.8193"/>
    <s v="NA"/>
    <s v="NA"/>
    <s v="NA"/>
    <s v="NA"/>
    <s v="NA"/>
    <s v="NA"/>
    <s v="NA"/>
    <s v="NA"/>
    <s v="NA"/>
    <s v="NA"/>
    <s v="NA"/>
    <s v="NA"/>
    <s v="NA"/>
    <s v="NA"/>
    <s v="NA"/>
    <s v="NA"/>
    <s v="NA"/>
    <s v="NA"/>
    <s v="NA"/>
    <s v="NA"/>
    <s v="NA"/>
    <s v="NA"/>
    <s v="NA"/>
    <s v="NA"/>
  </r>
  <r>
    <x v="735"/>
    <x v="2"/>
    <s v="core"/>
    <x v="1"/>
    <x v="0"/>
    <s v="50,001+"/>
    <s v="rural"/>
    <n v="64"/>
    <n v="18.35576"/>
    <n v="5501186"/>
    <n v="5501186"/>
    <n v="5501186"/>
    <n v="1972"/>
    <n v="1972"/>
    <s v="Pre-1980"/>
    <s v="F"/>
    <m/>
    <s v="High School"/>
    <m/>
    <s v="School"/>
    <s v="Education"/>
    <s v="K-12"/>
    <b v="0"/>
    <s v="Classroom"/>
    <n v="49"/>
    <s v="Assembly / Recreation"/>
    <n v="17"/>
    <s v="NA"/>
    <n v="0"/>
    <n v="34"/>
    <n v="0"/>
    <n v="0"/>
    <n v="299698"/>
    <n v="299698"/>
    <n v="0"/>
    <x v="3"/>
    <n v="100"/>
    <n v="0"/>
    <n v="0"/>
    <n v="100"/>
    <n v="0"/>
    <n v="0"/>
    <n v="0"/>
    <n v="1"/>
    <n v="0"/>
    <n v="490"/>
    <s v="M"/>
    <n v="5"/>
    <n v="5533"/>
    <n v="832"/>
    <s v="&lt; 6000 HDD"/>
    <n v="100"/>
    <n v="0"/>
    <n v="0"/>
    <s v="No"/>
    <n v="44"/>
    <n v="59"/>
    <n v="0"/>
    <n v="66"/>
    <n v="1"/>
    <n v="0"/>
    <n v="0"/>
    <s v="40-49 Hrs/Wk"/>
    <n v="35"/>
    <b v="1"/>
    <b v="1"/>
    <b v="0"/>
    <b v="0"/>
    <b v="0"/>
    <b v="0"/>
    <b v="0"/>
    <b v="0"/>
    <b v="0"/>
    <b v="1"/>
    <b v="0"/>
    <b v="1"/>
    <n v="101"/>
    <s v="Yes"/>
    <n v="2"/>
    <n v="100"/>
    <s v="No"/>
    <s v="Yes"/>
    <n v="2"/>
    <n v="100"/>
    <s v="No"/>
    <s v="Yes"/>
    <n v="2"/>
    <n v="100"/>
    <s v="No"/>
    <s v="Unknown"/>
    <s v="NA"/>
    <s v="NA"/>
    <s v="Unknown"/>
    <s v="Unknown"/>
    <s v="NA"/>
    <s v="NA"/>
    <s v="Unknown"/>
    <s v="Unknown"/>
    <s v="NA"/>
    <s v="NA"/>
    <s v="Unknown"/>
    <s v="Unknown"/>
    <s v="NA"/>
    <s v="NA"/>
    <s v="Unknown"/>
    <s v="Yes"/>
    <n v="10"/>
    <n v="100"/>
    <s v="Unknown"/>
    <n v="4223"/>
    <n v="0"/>
    <n v="15"/>
    <n v="63345"/>
    <n v="1.69"/>
    <n v="98"/>
    <n v="0"/>
    <n v="0"/>
    <n v="2"/>
    <n v="0"/>
    <n v="0"/>
    <n v="0"/>
    <n v="0"/>
    <n v="0"/>
    <n v="2"/>
    <n v="98"/>
    <n v="0"/>
    <n v="0"/>
    <n v="1070.53"/>
    <n v="31.360949999999999"/>
    <n v="68.639049999999997"/>
    <n v="0"/>
    <s v="P"/>
    <n v="0"/>
    <s v="Age of Building"/>
    <n v="5.91716"/>
    <n v="0"/>
    <n v="0"/>
    <n v="94.082840000000004"/>
    <n v="94.082840000000004"/>
    <n v="5.91716"/>
    <n v="0"/>
    <n v="0"/>
    <n v="0"/>
    <n v="30000"/>
    <n v="98"/>
    <n v="2"/>
    <n v="0"/>
    <n v="0"/>
    <b v="0"/>
    <n v="0"/>
    <n v="98"/>
    <n v="2"/>
    <n v="0"/>
    <n v="0"/>
    <n v="0.60534399999999999"/>
    <n v="0.60534399999999999"/>
    <s v="NA"/>
    <n v="4.2700000000000002E-4"/>
    <n v="0.104327"/>
    <n v="181420.4"/>
    <s v="NA"/>
    <n v="128"/>
    <n v="31266.65"/>
    <n v="14.594110000000001"/>
    <n v="15.541219999999999"/>
    <s v="Y"/>
    <n v="25"/>
    <n v="32.769710000000003"/>
    <n v="11.15305"/>
    <n v="33.87473"/>
    <n v="62.73527"/>
    <n v="86.843329999999995"/>
    <n v="64.850759999999994"/>
    <n v="0"/>
    <n v="0"/>
    <n v="0"/>
    <n v="0.53406900000000002"/>
    <n v="1.3357520000000001"/>
    <n v="0.30711500000000003"/>
    <n v="0"/>
    <n v="0"/>
    <n v="0"/>
    <n v="0"/>
    <n v="0"/>
    <n v="0"/>
    <n v="0"/>
    <n v="0"/>
    <n v="0"/>
    <n v="3.96096"/>
    <n v="0.66787600000000003"/>
    <n v="0.96738800000000003"/>
    <n v="0"/>
    <n v="0"/>
    <n v="0"/>
    <n v="0"/>
    <n v="0"/>
    <n v="0"/>
    <n v="100"/>
    <n v="100"/>
    <n v="100"/>
    <n v="19.159459999999999"/>
    <n v="12.5"/>
    <n v="19.159459999999999"/>
    <n v="80.840540000000004"/>
    <n v="87.5"/>
    <n v="80.840540000000004"/>
    <n v="0"/>
    <n v="0"/>
    <n v="0"/>
    <n v="100"/>
    <n v="100"/>
    <n v="100"/>
    <n v="0"/>
    <n v="0"/>
    <n v="0"/>
    <n v="0"/>
    <n v="0"/>
    <n v="0"/>
    <n v="0"/>
    <n v="0"/>
    <n v="0"/>
    <n v="0"/>
    <n v="0"/>
    <n v="0"/>
    <s v="NA"/>
    <s v="NA"/>
    <s v="NA"/>
    <s v="NA"/>
    <s v="NA"/>
    <s v="NA"/>
    <n v="1.6066339999999999"/>
    <n v="4.8924630000000002"/>
    <n v="1.6066339999999999"/>
    <n v="93.673879999999997"/>
    <n v="92.016869999999997"/>
    <n v="93.673879999999997"/>
    <n v="4.7194849999999997"/>
    <n v="3.0906669999999998"/>
    <n v="4.7194849999999997"/>
    <n v="0"/>
    <n v="0"/>
    <n v="0"/>
    <s v="NA"/>
    <s v="NA"/>
    <s v="NA"/>
    <s v="NA"/>
    <s v="NA"/>
    <s v="NA"/>
    <s v="NA"/>
    <s v="NA"/>
    <s v="NA"/>
    <s v="NA"/>
    <s v="NA"/>
    <s v="NA"/>
    <n v="30.86844"/>
    <n v="8.6485109999999992"/>
    <n v="31.90936"/>
    <n v="64.636529999999993"/>
    <n v="89.347859999999997"/>
    <n v="66.816140000000004"/>
    <n v="4.3927050000000003"/>
    <n v="1.836659"/>
    <n v="1.215662"/>
    <n v="0"/>
    <n v="0"/>
    <n v="0"/>
    <n v="0.102325"/>
    <n v="0.16696900000000001"/>
    <n v="5.8841999999999998E-2"/>
    <n v="100"/>
    <n v="100"/>
    <n v="100"/>
    <n v="0"/>
    <n v="0"/>
    <n v="0"/>
    <n v="0"/>
    <n v="0"/>
    <n v="0"/>
    <n v="0"/>
    <n v="0"/>
    <n v="0"/>
    <n v="0"/>
    <n v="0"/>
    <n v="0"/>
    <b v="0"/>
    <n v="0"/>
    <b v="0"/>
    <n v="0"/>
    <b v="0"/>
    <n v="0"/>
    <b v="0"/>
    <n v="0"/>
    <b v="1"/>
    <n v="100"/>
    <b v="0"/>
    <n v="0"/>
    <b v="0"/>
    <n v="0"/>
    <b v="0"/>
    <n v="0"/>
    <n v="0.19189800000000001"/>
    <n v="2.9850750000000001"/>
    <n v="0.20696400000000001"/>
    <n v="42.705730000000003"/>
    <n v="47.761189999999999"/>
    <n v="45.021079999999998"/>
    <n v="48.358229999999999"/>
    <n v="20.895520000000001"/>
    <n v="46.77187"/>
    <n v="8.7441410000000008"/>
    <n v="28.35821"/>
    <n v="8.0000859999999996"/>
    <n v="38.483980000000003"/>
    <n v="29.850750000000001"/>
    <n v="40.467860000000002"/>
    <n v="0"/>
    <n v="0"/>
    <n v="0"/>
    <n v="0"/>
    <n v="0"/>
    <n v="0"/>
    <n v="1.1961630000000001"/>
    <n v="16.417909999999999"/>
    <n v="0.69971399999999995"/>
    <n v="0"/>
    <n v="0"/>
    <n v="0"/>
    <n v="55.906210000000002"/>
    <n v="32.835819999999998"/>
    <n v="54.072249999999997"/>
    <n v="4.4136480000000002"/>
    <n v="20.895520000000001"/>
    <n v="4.7601800000000001"/>
    <n v="0"/>
    <n v="0"/>
    <n v="0"/>
    <n v="0"/>
    <n v="0"/>
    <n v="0"/>
    <b v="0"/>
    <n v="0"/>
    <b v="1"/>
    <n v="51.641770000000001"/>
    <b v="0"/>
    <n v="0"/>
    <b v="1"/>
    <n v="48.358229999999999"/>
    <b v="0"/>
    <n v="0"/>
    <b v="0"/>
    <n v="0"/>
    <s v="NA"/>
    <s v="NA"/>
    <s v="NA"/>
    <s v="NA"/>
    <s v="NA"/>
    <s v="NA"/>
    <s v="NA"/>
    <s v="NA"/>
    <s v="NA"/>
    <s v="NA"/>
    <s v="NA"/>
    <s v="NA"/>
    <s v="NA"/>
    <s v="NA"/>
    <s v="NA"/>
    <s v="NA"/>
    <s v="NA"/>
    <s v="NA"/>
    <s v="NA"/>
    <s v="NA"/>
    <s v="NA"/>
    <s v="NA"/>
    <s v="NA"/>
    <s v="NA"/>
    <s v="NA"/>
    <s v="NA"/>
    <s v="NA"/>
    <s v="NA"/>
    <s v="NA"/>
    <s v="NA"/>
    <s v="NA"/>
    <s v="NA"/>
    <s v="NA"/>
    <s v="NA"/>
    <s v="NA"/>
    <s v="NA"/>
    <s v="NA"/>
    <s v="Other"/>
    <s v="none"/>
    <s v="None"/>
    <s v="NA"/>
    <s v="N"/>
    <n v="70"/>
    <n v="14"/>
    <n v="88.955920000000006"/>
    <n v="11.044079999999999"/>
    <s v="Electric Resistance"/>
    <s v="Electricity"/>
    <s v="None"/>
    <s v="20+ Years"/>
    <s v="Electric Resistance"/>
    <s v="Electricity"/>
    <s v="None"/>
    <s v="10-19 Years"/>
    <s v="NA"/>
    <s v="NA"/>
    <s v="NA"/>
    <s v="NA"/>
    <s v="NA"/>
    <s v="NA"/>
    <s v="NA"/>
    <s v="NA"/>
    <s v="Purchased/Off-site"/>
    <s v="20+ Years"/>
    <s v="DX - Air"/>
    <s v="10-19 Years"/>
    <s v="NA"/>
    <s v="NA"/>
    <s v="NA"/>
    <s v="NA"/>
    <s v="NA"/>
    <s v="NA"/>
    <s v="NA"/>
    <b v="0"/>
    <b v="0"/>
    <b v="0"/>
    <b v="0"/>
    <b v="1"/>
    <b v="1"/>
    <b v="0"/>
    <b v="0"/>
    <b v="0"/>
    <b v="0"/>
    <b v="0"/>
    <n v="1247.848"/>
    <n v="2.5353409999999998"/>
    <n v="20"/>
    <n v="100"/>
    <n v="0"/>
    <n v="0"/>
    <n v="0"/>
    <n v="0"/>
    <n v="96.794479999999993"/>
    <n v="3.2055189999999998"/>
    <n v="0"/>
    <s v="NA"/>
    <s v="NA"/>
    <s v="NA"/>
    <s v="NA"/>
    <s v="NA"/>
    <s v="NA"/>
    <s v="NA"/>
    <s v="NA"/>
    <s v="NA"/>
    <b v="0"/>
    <n v="0"/>
    <s v="NA"/>
    <s v="NA"/>
    <b v="1"/>
    <n v="140"/>
    <s v="T8"/>
    <b v="0"/>
    <n v="0"/>
    <s v="NA"/>
    <s v="NA"/>
    <n v="3"/>
    <n v="0"/>
    <n v="2"/>
    <n v="1"/>
    <n v="0"/>
    <n v="0"/>
    <n v="0"/>
    <b v="0"/>
    <b v="0"/>
    <b v="0"/>
    <b v="1"/>
    <b v="0"/>
    <b v="0"/>
    <n v="1848"/>
    <s v="E"/>
    <s v="E"/>
    <s v="N"/>
    <s v="E"/>
    <s v="E"/>
    <s v="E"/>
    <s v="E"/>
    <s v="NA"/>
    <s v="NA"/>
    <s v="NA"/>
    <b v="0"/>
    <s v="N"/>
    <n v="0"/>
    <n v="0"/>
    <n v="0"/>
    <n v="0"/>
    <n v="0"/>
    <n v="0"/>
    <x v="3"/>
    <n v="12"/>
    <s v="N"/>
    <n v="0"/>
    <n v="0"/>
    <n v="0"/>
    <b v="1"/>
    <b v="0"/>
    <s v="Electricity"/>
    <b v="0"/>
    <b v="0"/>
    <s v="None"/>
    <n v="3"/>
    <n v="210"/>
    <n v="20"/>
    <n v="40"/>
    <n v="7"/>
    <n v="50"/>
    <n v="0"/>
    <n v="0"/>
    <n v="1"/>
    <n v="25"/>
    <n v="19.021570000000001"/>
    <n v="19.793780000000002"/>
    <s v="actual"/>
    <n v="5700728"/>
    <n v="5932156"/>
    <n v="791623.4"/>
    <n v="614710.80000000005"/>
    <n v="648225.69999999995"/>
    <n v="450315.4"/>
    <n v="395622.5"/>
    <n v="278440.3"/>
    <n v="168909"/>
    <n v="198933.5"/>
    <n v="303945.09999999998"/>
    <n v="464129.3"/>
    <n v="617573.4"/>
    <n v="768299.4"/>
    <n v="759411.1"/>
    <n v="619545.69999999995"/>
    <n v="570834.9"/>
    <n v="454178.1"/>
    <n v="380664"/>
    <n v="325005.40000000002"/>
    <n v="319267.09999999998"/>
    <n v="319267.09999999998"/>
    <n v="350122.3"/>
    <n v="474354"/>
    <n v="616441.30000000005"/>
    <n v="743065.1"/>
    <n v="0.30623400000000001"/>
    <n v="1.738E-3"/>
    <s v="model"/>
    <n v="91777.72"/>
    <n v="520.81949999999995"/>
    <s v="NA"/>
    <s v="NA"/>
    <s v="NA"/>
    <s v="NA"/>
    <s v="NA"/>
    <s v="NA"/>
    <s v="NA"/>
    <s v="NA"/>
    <s v="NA"/>
    <s v="NA"/>
    <s v="NA"/>
    <s v="NA"/>
    <s v="NA"/>
    <s v="NA"/>
    <s v="NA"/>
    <s v="NA"/>
    <s v="NA"/>
    <s v="NA"/>
    <s v="NA"/>
    <s v="NA"/>
    <s v="NA"/>
    <s v="NA"/>
    <s v="NA"/>
    <s v="NA"/>
  </r>
  <r>
    <x v="736"/>
    <x v="2"/>
    <s v="core"/>
    <x v="1"/>
    <x v="1"/>
    <s v="50,001+"/>
    <s v="rural"/>
    <n v="62"/>
    <n v="57.162640000000003"/>
    <n v="5726610"/>
    <n v="5726610"/>
    <n v="5726610"/>
    <n v="2005"/>
    <n v="2005"/>
    <s v="2004-2013"/>
    <s v="F"/>
    <m/>
    <s v="Other K-12 School"/>
    <s v="K-9, Elementary &amp; Middle"/>
    <s v="School"/>
    <s v="Education"/>
    <s v="K-12"/>
    <b v="0"/>
    <s v="Classroom"/>
    <n v="34"/>
    <s v="Guest Room"/>
    <n v="12"/>
    <s v="Assembly / Recreation"/>
    <n v="11"/>
    <n v="36"/>
    <n v="0"/>
    <n v="0"/>
    <n v="100181"/>
    <n v="100181"/>
    <n v="0"/>
    <x v="3"/>
    <n v="100"/>
    <n v="0"/>
    <n v="100"/>
    <n v="100"/>
    <n v="100"/>
    <n v="0"/>
    <n v="0"/>
    <n v="2"/>
    <n v="0"/>
    <n v="108"/>
    <s v="M"/>
    <n v="4"/>
    <n v="6737"/>
    <n v="564"/>
    <s v="6000-8000 HDD"/>
    <n v="100"/>
    <n v="0"/>
    <n v="0"/>
    <s v="Yes"/>
    <n v="67.444779999999994"/>
    <n v="68.394779999999997"/>
    <n v="81.412170000000003"/>
    <n v="57.292169999999999"/>
    <n v="0.19826099999999999"/>
    <n v="0.19826099999999999"/>
    <n v="0.19826099999999999"/>
    <s v="60-79 Hrs/Wk"/>
    <n v="45.16"/>
    <b v="1"/>
    <b v="0"/>
    <b v="1"/>
    <b v="1"/>
    <b v="0"/>
    <b v="0"/>
    <b v="0"/>
    <b v="0"/>
    <b v="0"/>
    <b v="1"/>
    <b v="0"/>
    <b v="0"/>
    <n v="300"/>
    <s v="No"/>
    <s v="NA"/>
    <s v="NA"/>
    <s v="No"/>
    <s v="No"/>
    <s v="NA"/>
    <s v="NA"/>
    <s v="No"/>
    <s v="No"/>
    <s v="NA"/>
    <s v="NA"/>
    <s v="No"/>
    <s v="No"/>
    <s v="NA"/>
    <s v="NA"/>
    <s v="No"/>
    <s v="No"/>
    <s v="NA"/>
    <s v="NA"/>
    <s v="No"/>
    <s v="No"/>
    <s v="NA"/>
    <s v="NA"/>
    <s v="No"/>
    <s v="No"/>
    <s v="NA"/>
    <s v="NA"/>
    <s v="No"/>
    <s v="No"/>
    <s v="NA"/>
    <s v="NA"/>
    <s v="No"/>
    <n v="2470"/>
    <n v="1930"/>
    <n v="11"/>
    <n v="48400"/>
    <n v="10"/>
    <n v="0"/>
    <n v="0"/>
    <n v="0"/>
    <n v="100"/>
    <n v="0"/>
    <n v="0"/>
    <n v="0"/>
    <n v="0"/>
    <n v="100"/>
    <n v="0"/>
    <n v="0"/>
    <n v="0"/>
    <n v="0"/>
    <n v="4840"/>
    <n v="0"/>
    <n v="100"/>
    <n v="0"/>
    <s v="P"/>
    <n v="5"/>
    <s v="Age of Building"/>
    <n v="100"/>
    <n v="0"/>
    <n v="0"/>
    <n v="0"/>
    <n v="0"/>
    <n v="100"/>
    <n v="0"/>
    <n v="0"/>
    <n v="0"/>
    <n v="53334"/>
    <n v="0"/>
    <n v="100"/>
    <n v="0"/>
    <n v="0"/>
    <b v="1"/>
    <n v="90"/>
    <n v="100"/>
    <n v="0"/>
    <n v="0"/>
    <n v="0"/>
    <n v="1.265549"/>
    <n v="1.265549"/>
    <s v="NA"/>
    <n v="5.5900000000000004E-4"/>
    <n v="0.100566"/>
    <n v="126783.9"/>
    <s v="NA"/>
    <n v="56"/>
    <n v="10074.85"/>
    <n v="9.7094179999999994"/>
    <n v="10.97512"/>
    <s v="Y"/>
    <n v="10"/>
    <n v="0"/>
    <n v="0"/>
    <n v="0"/>
    <n v="92.225120000000004"/>
    <n v="92.402770000000004"/>
    <n v="94.392930000000007"/>
    <n v="0"/>
    <n v="0"/>
    <n v="0"/>
    <n v="4.6022639999999999"/>
    <n v="6.9954879999999999"/>
    <n v="2.6203639999999999"/>
    <n v="0"/>
    <n v="0"/>
    <n v="0"/>
    <n v="3.1726200000000002"/>
    <n v="0.60174300000000003"/>
    <n v="2.9867059999999999"/>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617165"/>
    <n v="2.4100820000000001"/>
    <n v="1.617165"/>
    <n v="98.382829999999998"/>
    <n v="97.589920000000006"/>
    <n v="98.382829999999998"/>
    <n v="0"/>
    <n v="0"/>
    <n v="0"/>
    <s v="NA"/>
    <s v="NA"/>
    <s v="NA"/>
    <s v="NA"/>
    <s v="NA"/>
    <s v="NA"/>
    <s v="NA"/>
    <s v="NA"/>
    <s v="NA"/>
    <s v="NA"/>
    <s v="NA"/>
    <s v="NA"/>
    <n v="3.9004729999999999"/>
    <n v="1.894628"/>
    <n v="3.992156"/>
    <n v="88.324640000000002"/>
    <n v="90.508139999999997"/>
    <n v="90.400769999999994"/>
    <n v="0"/>
    <n v="0"/>
    <n v="0"/>
    <n v="0"/>
    <n v="0"/>
    <n v="0"/>
    <n v="7.7748850000000003"/>
    <n v="7.5972309999999998"/>
    <n v="5.6070700000000002"/>
    <n v="0"/>
    <n v="0"/>
    <n v="0"/>
    <n v="100"/>
    <n v="100"/>
    <n v="100"/>
    <n v="0"/>
    <n v="0"/>
    <n v="0"/>
    <n v="0"/>
    <n v="0"/>
    <n v="0"/>
    <n v="0"/>
    <n v="0"/>
    <n v="0"/>
    <b v="0"/>
    <n v="0"/>
    <b v="1"/>
    <n v="6.8119719999999999"/>
    <b v="0"/>
    <n v="0"/>
    <b v="0"/>
    <n v="0"/>
    <b v="1"/>
    <n v="9.7024179999999998"/>
    <b v="0"/>
    <n v="0"/>
    <b v="0"/>
    <n v="0"/>
    <b v="1"/>
    <n v="83.485609999999994"/>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n v="17.5"/>
    <n v="7"/>
    <n v="98.336870000000005"/>
    <n v="0"/>
    <s v="Heat Pump"/>
    <s v="Electricity"/>
    <s v="Propane"/>
    <s v="5-9 Years"/>
    <s v="Heat Pump"/>
    <s v="Electricity"/>
    <s v="Propane"/>
    <s v="5-9 Years"/>
    <n v="2"/>
    <s v="Propane"/>
    <n v="3000"/>
    <n v="4"/>
    <n v="4"/>
    <s v="SH"/>
    <s v="Y"/>
    <s v="N"/>
    <s v="DX - Water"/>
    <s v="5-9 Years"/>
    <s v="DX - Water"/>
    <s v="5-9 Years"/>
    <n v="1"/>
    <n v="0"/>
    <n v="0"/>
    <n v="0"/>
    <s v="NA"/>
    <s v="NA"/>
    <s v="NA"/>
    <b v="1"/>
    <b v="0"/>
    <b v="0"/>
    <b v="0"/>
    <b v="0"/>
    <b v="0"/>
    <b v="0"/>
    <b v="1"/>
    <b v="0"/>
    <b v="1"/>
    <b v="1"/>
    <n v="3200.93"/>
    <n v="9"/>
    <n v="9"/>
    <n v="60.63644"/>
    <n v="0"/>
    <n v="39.36356"/>
    <n v="0"/>
    <n v="0"/>
    <n v="29.395520000000001"/>
    <n v="0"/>
    <n v="70.604479999999995"/>
    <s v="NA"/>
    <s v="NA"/>
    <s v="NA"/>
    <s v="NA"/>
    <s v="NA"/>
    <s v="NA"/>
    <s v="NA"/>
    <s v="NA"/>
    <s v="NA"/>
    <b v="0"/>
    <n v="0"/>
    <s v="NA"/>
    <s v="NA"/>
    <b v="1"/>
    <n v="64"/>
    <s v="CFL"/>
    <b v="0"/>
    <n v="0"/>
    <s v="NA"/>
    <s v="NA"/>
    <n v="3"/>
    <n v="0"/>
    <n v="0"/>
    <n v="1"/>
    <n v="2"/>
    <n v="0"/>
    <n v="0"/>
    <b v="0"/>
    <b v="0"/>
    <b v="0"/>
    <b v="1"/>
    <b v="0"/>
    <b v="0"/>
    <n v="1395"/>
    <s v="E"/>
    <s v="E"/>
    <s v="N"/>
    <s v="G"/>
    <s v="E"/>
    <s v="G"/>
    <s v="G"/>
    <s v="NA"/>
    <s v="NA"/>
    <s v="NA"/>
    <b v="1"/>
    <s v="S"/>
    <n v="100"/>
    <n v="6"/>
    <n v="0"/>
    <n v="0"/>
    <n v="0"/>
    <n v="0"/>
    <x v="0"/>
    <n v="0"/>
    <s v="N"/>
    <n v="0"/>
    <n v="0"/>
    <n v="0"/>
    <b v="0"/>
    <b v="0"/>
    <s v="None"/>
    <b v="0"/>
    <b v="0"/>
    <s v="None"/>
    <n v="0"/>
    <n v="35"/>
    <n v="2"/>
    <n v="4"/>
    <n v="4"/>
    <n v="22"/>
    <n v="0"/>
    <n v="0"/>
    <n v="0"/>
    <n v="0"/>
    <n v="27.170639999999999"/>
    <n v="27.153230000000001"/>
    <s v="actual"/>
    <n v="2721981"/>
    <n v="2720238"/>
    <n v="327601.3"/>
    <n v="279565.3"/>
    <n v="246908.4"/>
    <n v="197416.4"/>
    <n v="177461.7"/>
    <n v="158225.60000000001"/>
    <n v="168410.2"/>
    <n v="177267.4"/>
    <n v="169624.9"/>
    <n v="202608"/>
    <n v="266276"/>
    <n v="350616.3"/>
    <n v="347735.6"/>
    <n v="278760.3"/>
    <n v="254563.4"/>
    <n v="200855.5"/>
    <n v="168979"/>
    <n v="150970.4"/>
    <n v="166693.5"/>
    <n v="158890.79999999999"/>
    <n v="161819.29999999999"/>
    <n v="216680.2"/>
    <n v="277304.5"/>
    <n v="336985"/>
    <s v="NA"/>
    <s v="NA"/>
    <s v="no gas"/>
    <s v="NA"/>
    <s v="NA"/>
    <s v="NA"/>
    <s v="NA"/>
    <s v="NA"/>
    <s v="NA"/>
    <s v="NA"/>
    <s v="NA"/>
    <s v="NA"/>
    <s v="NA"/>
    <s v="NA"/>
    <s v="NA"/>
    <s v="NA"/>
    <s v="NA"/>
    <s v="NA"/>
    <s v="NA"/>
    <s v="NA"/>
    <s v="NA"/>
    <s v="NA"/>
    <s v="NA"/>
    <s v="NA"/>
    <s v="NA"/>
    <s v="NA"/>
    <s v="NA"/>
    <s v="NA"/>
    <s v="NA"/>
  </r>
  <r>
    <x v="737"/>
    <x v="0"/>
    <s v="core"/>
    <x v="10"/>
    <x v="0"/>
    <s v="50,001+"/>
    <s v="rural"/>
    <n v="48"/>
    <n v="9.3202929999999995"/>
    <n v="475931.4"/>
    <n v="475931.4"/>
    <n v="475931.4"/>
    <n v="2003"/>
    <n v="2003"/>
    <s v="1981-2003"/>
    <s v="F"/>
    <m/>
    <s v="Assisted Living"/>
    <m/>
    <s v="Hotel-Motel"/>
    <s v="Lodging"/>
    <s v="Lodging"/>
    <b v="0"/>
    <s v="Guest Room"/>
    <n v="66"/>
    <s v="Dining"/>
    <n v="7"/>
    <s v="Office"/>
    <n v="2"/>
    <n v="25"/>
    <n v="0"/>
    <n v="0"/>
    <n v="51064"/>
    <n v="51064"/>
    <n v="0"/>
    <x v="2"/>
    <n v="100"/>
    <n v="0"/>
    <n v="34"/>
    <n v="100"/>
    <n v="34"/>
    <n v="0"/>
    <n v="0"/>
    <n v="2"/>
    <n v="0"/>
    <n v="37"/>
    <s v="S"/>
    <n v="0"/>
    <n v="7042"/>
    <n v="147"/>
    <s v="6000-8000 HDD"/>
    <n v="100"/>
    <n v="0"/>
    <n v="0"/>
    <s v="No"/>
    <n v="165.9"/>
    <n v="165.9"/>
    <n v="168"/>
    <n v="138.18"/>
    <n v="1"/>
    <n v="1"/>
    <n v="0.98"/>
    <s v="120-168 Hrs/Wk"/>
    <n v="52"/>
    <b v="1"/>
    <b v="1"/>
    <b v="1"/>
    <b v="0"/>
    <b v="0"/>
    <b v="0"/>
    <b v="0"/>
    <b v="0"/>
    <b v="0"/>
    <b v="1"/>
    <b v="0"/>
    <b v="0"/>
    <n v="62"/>
    <s v="No"/>
    <s v="NA"/>
    <s v="NA"/>
    <s v="No"/>
    <s v="No"/>
    <s v="NA"/>
    <s v="NA"/>
    <s v="No"/>
    <s v="No"/>
    <s v="NA"/>
    <s v="NA"/>
    <s v="No"/>
    <s v="No"/>
    <s v="NA"/>
    <s v="NA"/>
    <s v="No"/>
    <s v="No"/>
    <s v="NA"/>
    <s v="NA"/>
    <s v="No"/>
    <s v="No"/>
    <s v="NA"/>
    <s v="NA"/>
    <s v="No"/>
    <s v="No"/>
    <s v="NA"/>
    <s v="NA"/>
    <s v="No"/>
    <s v="No"/>
    <s v="NA"/>
    <s v="NA"/>
    <s v="No"/>
    <n v="2600"/>
    <n v="2600"/>
    <n v="11"/>
    <n v="57200"/>
    <n v="20"/>
    <n v="0"/>
    <n v="100"/>
    <n v="0"/>
    <n v="0"/>
    <n v="0"/>
    <n v="0"/>
    <n v="0"/>
    <n v="0"/>
    <n v="0"/>
    <n v="100"/>
    <n v="0"/>
    <n v="0"/>
    <n v="0"/>
    <n v="11440"/>
    <n v="0"/>
    <n v="100"/>
    <n v="0"/>
    <s v="P"/>
    <n v="50"/>
    <s v="Age of Building"/>
    <n v="100"/>
    <n v="0"/>
    <n v="0"/>
    <n v="0"/>
    <n v="0"/>
    <n v="0"/>
    <n v="0"/>
    <n v="100"/>
    <n v="0"/>
    <n v="29214.959999999999"/>
    <n v="0"/>
    <n v="0"/>
    <n v="100"/>
    <n v="0"/>
    <b v="0"/>
    <n v="0"/>
    <n v="100"/>
    <n v="0"/>
    <n v="0"/>
    <n v="0"/>
    <n v="1.153097"/>
    <n v="1.153097"/>
    <s v="NA"/>
    <n v="5.0900000000000001E-4"/>
    <n v="9.9835999999999994E-2"/>
    <n v="58881.73"/>
    <s v="NA"/>
    <n v="26"/>
    <n v="5098"/>
    <n v="7.9068759999999996"/>
    <n v="9.1918600000000001"/>
    <s v="Y"/>
    <n v="50"/>
    <n v="0"/>
    <n v="0"/>
    <n v="0"/>
    <n v="33.198390000000003"/>
    <n v="26.168900000000001"/>
    <n v="52.234810000000003"/>
    <n v="6.3651150000000003"/>
    <n v="11.398260000000001"/>
    <n v="10.01496"/>
    <n v="30.352709999999998"/>
    <n v="51.27505"/>
    <n v="26.566859999999998"/>
    <n v="0"/>
    <n v="0"/>
    <n v="0"/>
    <n v="0"/>
    <n v="0"/>
    <n v="0"/>
    <n v="0"/>
    <n v="0"/>
    <n v="0"/>
    <n v="30.08379"/>
    <n v="11.15779"/>
    <n v="11.18337"/>
    <n v="0"/>
    <n v="0"/>
    <n v="0"/>
    <n v="0"/>
    <n v="0"/>
    <n v="0"/>
    <n v="100"/>
    <n v="100"/>
    <n v="100"/>
    <n v="90.923090000000002"/>
    <n v="90.377989999999997"/>
    <n v="90.923090000000002"/>
    <n v="9.0769059999999993"/>
    <n v="9.622007"/>
    <n v="9.0769059999999993"/>
    <n v="95.590689999999995"/>
    <n v="84.899180000000001"/>
    <n v="95.590689999999995"/>
    <n v="0"/>
    <n v="0"/>
    <n v="0"/>
    <n v="0"/>
    <n v="0"/>
    <n v="0"/>
    <n v="4.4093119999999999"/>
    <n v="15.100820000000001"/>
    <n v="4.4093119999999999"/>
    <n v="0"/>
    <n v="0"/>
    <n v="0"/>
    <n v="0"/>
    <n v="0"/>
    <n v="0"/>
    <s v="NA"/>
    <s v="NA"/>
    <s v="NA"/>
    <s v="NA"/>
    <s v="NA"/>
    <s v="NA"/>
    <n v="0"/>
    <n v="0"/>
    <n v="0"/>
    <n v="7.1625100000000002"/>
    <n v="12.06921"/>
    <n v="7.1625100000000002"/>
    <n v="13.276439999999999"/>
    <n v="14.94318"/>
    <n v="13.276439999999999"/>
    <n v="79.561049999999994"/>
    <n v="72.987620000000007"/>
    <n v="79.561049999999994"/>
    <n v="0"/>
    <n v="0"/>
    <n v="0"/>
    <n v="100"/>
    <n v="100"/>
    <n v="100"/>
    <n v="0"/>
    <n v="0"/>
    <n v="0"/>
    <n v="0"/>
    <n v="0"/>
    <n v="0"/>
    <n v="0"/>
    <n v="0"/>
    <n v="0"/>
    <n v="39.563499999999998"/>
    <n v="37.567160000000001"/>
    <n v="62.249769999999998"/>
    <n v="31.899419999999999"/>
    <n v="14.406560000000001"/>
    <n v="13.1065"/>
    <n v="0"/>
    <n v="0"/>
    <n v="0"/>
    <n v="28.53707"/>
    <n v="48.02628"/>
    <n v="24.643730000000001"/>
    <s v="NA"/>
    <s v="NA"/>
    <s v="NA"/>
    <s v="NA"/>
    <s v="NA"/>
    <s v="NA"/>
    <s v="NA"/>
    <s v="NA"/>
    <s v="NA"/>
    <s v="NA"/>
    <s v="NA"/>
    <s v="NA"/>
    <s v="NA"/>
    <s v="NA"/>
    <s v="NA"/>
    <b v="0"/>
    <n v="0"/>
    <b v="0"/>
    <n v="0"/>
    <b v="0"/>
    <n v="0"/>
    <b v="0"/>
    <n v="0"/>
    <b v="1"/>
    <n v="100"/>
    <b v="0"/>
    <n v="0"/>
    <b v="0"/>
    <n v="0"/>
    <b v="0"/>
    <n v="0"/>
    <n v="28.93291"/>
    <n v="10.86957"/>
    <n v="30.525449999999999"/>
    <n v="57.865830000000003"/>
    <n v="21.739129999999999"/>
    <n v="61.050890000000003"/>
    <n v="0"/>
    <n v="0"/>
    <n v="0"/>
    <n v="13.20126"/>
    <n v="67.391300000000001"/>
    <n v="8.4236599999999999"/>
    <n v="0"/>
    <n v="0"/>
    <n v="0"/>
    <n v="0"/>
    <n v="0"/>
    <n v="0"/>
    <n v="0"/>
    <n v="0"/>
    <n v="0"/>
    <n v="13.20126"/>
    <n v="67.391300000000001"/>
    <n v="8.4236599999999999"/>
    <n v="0"/>
    <n v="0"/>
    <n v="0"/>
    <n v="86.798739999999995"/>
    <n v="32.608699999999999"/>
    <n v="91.576340000000002"/>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6"/>
    <n v="34"/>
    <s v="Electric Resistance"/>
    <s v="Electricity"/>
    <s v="None"/>
    <s v="10-19 Years"/>
    <s v="Furnace"/>
    <s v="Natural Gas"/>
    <s v="None"/>
    <s v="10-19 Years"/>
    <s v="NA"/>
    <s v="NA"/>
    <s v="NA"/>
    <s v="NA"/>
    <s v="NA"/>
    <s v="NA"/>
    <s v="NA"/>
    <s v="NA"/>
    <s v="DX - Air"/>
    <s v="10-19 Years"/>
    <s v="DX - Air"/>
    <s v="10-19 Years"/>
    <s v="NA"/>
    <s v="NA"/>
    <s v="NA"/>
    <s v="NA"/>
    <s v="NA"/>
    <s v="NA"/>
    <s v="NA"/>
    <b v="0"/>
    <b v="0"/>
    <b v="0"/>
    <b v="0"/>
    <b v="1"/>
    <b v="0"/>
    <b v="1"/>
    <b v="0"/>
    <b v="0"/>
    <b v="0"/>
    <b v="0"/>
    <n v="599.70000000000005"/>
    <n v="11"/>
    <n v="11"/>
    <n v="100"/>
    <n v="0"/>
    <n v="0"/>
    <n v="0"/>
    <n v="0"/>
    <n v="0"/>
    <n v="100"/>
    <n v="0"/>
    <s v="NA"/>
    <s v="NA"/>
    <s v="NA"/>
    <s v="NA"/>
    <s v="NA"/>
    <s v="NA"/>
    <s v="NA"/>
    <s v="NA"/>
    <s v="NA"/>
    <b v="0"/>
    <n v="0"/>
    <s v="NA"/>
    <s v="NA"/>
    <b v="1"/>
    <n v="91"/>
    <s v="CFL"/>
    <b v="0"/>
    <n v="0"/>
    <s v="NA"/>
    <s v="NA"/>
    <n v="1"/>
    <n v="1"/>
    <n v="1"/>
    <n v="1"/>
    <n v="0"/>
    <n v="0"/>
    <n v="0"/>
    <b v="0"/>
    <b v="0"/>
    <b v="1"/>
    <b v="0"/>
    <b v="1"/>
    <b v="0"/>
    <n v="1080"/>
    <s v="E"/>
    <s v="N"/>
    <s v="N"/>
    <s v="G"/>
    <s v="N"/>
    <s v="G"/>
    <s v="G"/>
    <s v="NA"/>
    <s v="NA"/>
    <s v="NA"/>
    <b v="1"/>
    <s v="S"/>
    <n v="100"/>
    <n v="0"/>
    <n v="8"/>
    <n v="68"/>
    <n v="94"/>
    <n v="0"/>
    <x v="0"/>
    <n v="0"/>
    <s v="N"/>
    <n v="0"/>
    <n v="0"/>
    <n v="0"/>
    <b v="0"/>
    <b v="0"/>
    <s v="None"/>
    <b v="0"/>
    <b v="0"/>
    <s v="None"/>
    <n v="0"/>
    <n v="0"/>
    <n v="0"/>
    <n v="0"/>
    <n v="0"/>
    <n v="70"/>
    <n v="0"/>
    <n v="0"/>
    <n v="0"/>
    <n v="0"/>
    <n v="12.40305"/>
    <n v="12.202920000000001"/>
    <s v="actual"/>
    <n v="633349.5"/>
    <n v="623130.1"/>
    <n v="65954.12"/>
    <n v="52464.65"/>
    <n v="54433.77"/>
    <n v="46777.14"/>
    <n v="45898.75"/>
    <n v="46568.35"/>
    <n v="52071.519999999997"/>
    <n v="52712.81"/>
    <n v="49855.839999999997"/>
    <n v="49115.33"/>
    <n v="53818.66"/>
    <n v="63678.559999999998"/>
    <n v="64042.59"/>
    <n v="55353.79"/>
    <n v="57333.41"/>
    <n v="51504.78"/>
    <n v="47589.79"/>
    <n v="42394.48"/>
    <n v="46048.15"/>
    <n v="44214.28"/>
    <n v="43076.54"/>
    <n v="50373.68"/>
    <n v="57128.24"/>
    <n v="64070.43"/>
    <n v="0.21831400000000001"/>
    <n v="0.228745"/>
    <s v="actual"/>
    <n v="11148"/>
    <n v="11680.65"/>
    <n v="1592.548"/>
    <n v="1198.5809999999999"/>
    <n v="998.57579999999996"/>
    <n v="815.42420000000004"/>
    <n v="641"/>
    <n v="662.24239999999998"/>
    <n v="623.75760000000002"/>
    <n v="594.72730000000001"/>
    <n v="670.90909999999997"/>
    <n v="852.65779999999995"/>
    <n v="994.41179999999997"/>
    <n v="1503.1610000000001"/>
    <n v="1385.2950000000001"/>
    <n v="1173.1959999999999"/>
    <n v="1175.1189999999999"/>
    <n v="1012.558"/>
    <n v="869.88469999999995"/>
    <n v="676.80020000000002"/>
    <n v="573.37099999999998"/>
    <n v="569.88260000000002"/>
    <n v="712.55629999999996"/>
    <n v="957.09469999999999"/>
    <n v="1188.723"/>
    <n v="1386.1679999999999"/>
  </r>
  <r>
    <x v="738"/>
    <x v="3"/>
    <s v="core"/>
    <x v="8"/>
    <x v="0"/>
    <s v="100,001+"/>
    <s v="rural"/>
    <n v="9"/>
    <n v="11.7918"/>
    <n v="6596593"/>
    <n v="6596593"/>
    <n v="6563610"/>
    <n v="1963"/>
    <n v="1963"/>
    <s v="Pre-1980"/>
    <s v="F"/>
    <m/>
    <s v="Department Store"/>
    <m/>
    <s v="Dry Goods Retail"/>
    <s v="Mercantile - Retail"/>
    <s v="High End"/>
    <b v="0"/>
    <s v="Sales"/>
    <n v="81"/>
    <s v="Other"/>
    <n v="0.5"/>
    <s v="Office"/>
    <n v="0.5"/>
    <n v="10"/>
    <n v="8"/>
    <n v="0"/>
    <n v="559422"/>
    <n v="559422"/>
    <n v="0"/>
    <x v="3"/>
    <n v="100"/>
    <n v="0"/>
    <n v="99.5"/>
    <n v="99.5"/>
    <n v="100"/>
    <n v="0"/>
    <n v="0"/>
    <n v="2"/>
    <n v="0"/>
    <s v="NA"/>
    <s v="S"/>
    <n v="0"/>
    <n v="8180"/>
    <n v="378"/>
    <s v="8000+ HDD"/>
    <n v="12"/>
    <n v="88"/>
    <s v="NA"/>
    <s v="No"/>
    <n v="68.902500000000003"/>
    <n v="79.694999999999993"/>
    <n v="154.56"/>
    <n v="79.694999999999993"/>
    <n v="0.91500000000000004"/>
    <n v="0.91500000000000004"/>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s v="NA"/>
    <n v="0"/>
    <n v="25"/>
    <n v="368662.4"/>
    <n v="5"/>
    <n v="0"/>
    <n v="0"/>
    <n v="100"/>
    <n v="0"/>
    <n v="0"/>
    <n v="0"/>
    <n v="0"/>
    <n v="0"/>
    <n v="100"/>
    <n v="0"/>
    <n v="0"/>
    <n v="0"/>
    <n v="0"/>
    <n v="18433.12"/>
    <n v="60"/>
    <n v="40"/>
    <n v="0"/>
    <s v="P"/>
    <n v="0"/>
    <s v="Age of Building"/>
    <n v="0"/>
    <n v="0"/>
    <n v="0"/>
    <n v="100"/>
    <n v="100"/>
    <n v="0"/>
    <n v="0"/>
    <n v="0"/>
    <n v="0"/>
    <n v="559422"/>
    <n v="100"/>
    <n v="0"/>
    <n v="0"/>
    <n v="0"/>
    <b v="1"/>
    <n v="2625"/>
    <n v="100"/>
    <n v="0"/>
    <n v="0"/>
    <n v="0"/>
    <n v="1.5905640000000001"/>
    <n v="1.5905640000000001"/>
    <s v="NA"/>
    <n v="0"/>
    <n v="5.8611000000000003E-2"/>
    <n v="889796.4"/>
    <s v="NA"/>
    <n v="0"/>
    <n v="32788.54"/>
    <n v="10.19924"/>
    <n v="11.00849"/>
    <s v="Y"/>
    <s v="NA"/>
    <n v="0"/>
    <n v="0"/>
    <n v="0"/>
    <n v="74.917839999999998"/>
    <n v="75.293999999999997"/>
    <n v="86.788110000000003"/>
    <n v="5.1206100000000001"/>
    <n v="4.4178930000000003"/>
    <n v="5.9319389999999999"/>
    <n v="4.8998179999999998"/>
    <n v="4.1864819999999998"/>
    <n v="3.1575829999999998"/>
    <n v="0"/>
    <n v="0"/>
    <n v="0"/>
    <n v="0"/>
    <n v="0"/>
    <n v="0"/>
    <n v="0"/>
    <n v="0"/>
    <n v="0"/>
    <n v="15.061730000000001"/>
    <n v="16.10163"/>
    <n v="4.1223700000000001"/>
    <n v="0"/>
    <n v="0"/>
    <n v="0"/>
    <n v="0"/>
    <n v="0"/>
    <n v="0"/>
    <n v="100"/>
    <n v="100"/>
    <n v="100"/>
    <n v="0"/>
    <n v="0"/>
    <n v="0"/>
    <n v="100"/>
    <n v="100"/>
    <n v="100"/>
    <n v="0"/>
    <n v="0"/>
    <n v="0"/>
    <n v="0"/>
    <n v="0"/>
    <n v="0"/>
    <n v="0"/>
    <n v="0"/>
    <n v="0"/>
    <n v="0"/>
    <n v="0"/>
    <n v="0"/>
    <n v="99.107680000000002"/>
    <n v="98.662000000000006"/>
    <n v="99.107680000000002"/>
    <n v="0.892316"/>
    <n v="1.3380030000000001"/>
    <n v="0.892316"/>
    <s v="NA"/>
    <s v="NA"/>
    <s v="NA"/>
    <s v="NA"/>
    <s v="NA"/>
    <s v="NA"/>
    <n v="14.05101"/>
    <n v="31.512429999999998"/>
    <n v="14.05101"/>
    <n v="6.9289550000000002"/>
    <n v="8.0222029999999993"/>
    <n v="6.9289550000000002"/>
    <n v="75.388869999999997"/>
    <n v="58.179270000000002"/>
    <n v="75.388869999999997"/>
    <n v="3.63117"/>
    <n v="2.2860960000000001"/>
    <n v="3.63117"/>
    <n v="32.014670000000002"/>
    <n v="57.37529"/>
    <n v="32.014670000000002"/>
    <n v="8.5790550000000003"/>
    <n v="8.1452059999999999"/>
    <n v="8.5790550000000003"/>
    <n v="59.406280000000002"/>
    <n v="34.479500000000002"/>
    <n v="59.406280000000002"/>
    <n v="0"/>
    <n v="0"/>
    <n v="0"/>
    <n v="0"/>
    <n v="0"/>
    <n v="0"/>
    <n v="80.038449999999997"/>
    <n v="79.711889999999997"/>
    <n v="92.720050000000001"/>
    <n v="4.9342790000000001"/>
    <n v="4.219627"/>
    <n v="3.1670150000000001"/>
    <n v="0"/>
    <n v="0"/>
    <n v="0"/>
    <n v="15.02727"/>
    <n v="16.068480000000001"/>
    <n v="4.1129379999999998"/>
    <s v="NA"/>
    <s v="NA"/>
    <s v="NA"/>
    <s v="NA"/>
    <s v="NA"/>
    <s v="NA"/>
    <s v="NA"/>
    <s v="NA"/>
    <s v="NA"/>
    <s v="NA"/>
    <s v="NA"/>
    <s v="NA"/>
    <s v="NA"/>
    <s v="NA"/>
    <s v="NA"/>
    <b v="1"/>
    <n v="3.3694890000000002"/>
    <b v="0"/>
    <n v="0"/>
    <b v="0"/>
    <n v="0"/>
    <b v="0"/>
    <n v="0"/>
    <b v="1"/>
    <n v="96.630510000000001"/>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100"/>
    <s v="Furnace"/>
    <s v="Natural Gas"/>
    <s v="None"/>
    <s v="NA"/>
    <s v="Furnace"/>
    <s v="Natural Gas"/>
    <s v="None"/>
    <s v="20+ Years"/>
    <s v="NA"/>
    <s v="NA"/>
    <s v="NA"/>
    <s v="NA"/>
    <s v="NA"/>
    <s v="NA"/>
    <s v="NA"/>
    <s v="NA"/>
    <s v="DX - Air"/>
    <s v="NA"/>
    <s v="DX - Air"/>
    <s v="20+ Years"/>
    <s v="NA"/>
    <s v="NA"/>
    <s v="NA"/>
    <s v="NA"/>
    <s v="NA"/>
    <s v="NA"/>
    <s v="NA"/>
    <b v="0"/>
    <b v="0"/>
    <b v="0"/>
    <b v="0"/>
    <b v="1"/>
    <b v="0"/>
    <b v="0"/>
    <b v="0"/>
    <b v="1"/>
    <b v="0"/>
    <b v="0"/>
    <n v="61.415999999999997"/>
    <n v="10"/>
    <n v="10"/>
    <n v="100"/>
    <n v="0"/>
    <n v="0"/>
    <n v="0"/>
    <n v="0"/>
    <n v="100"/>
    <n v="0"/>
    <n v="0"/>
    <s v="NA"/>
    <s v="NA"/>
    <s v="NA"/>
    <s v="NA"/>
    <s v="NA"/>
    <s v="NA"/>
    <s v="NA"/>
    <s v="NA"/>
    <s v="NA"/>
    <s v="NA"/>
    <s v="NA"/>
    <s v="NA"/>
    <s v="NA"/>
    <s v="NA"/>
    <s v="NA"/>
    <s v="NA"/>
    <s v="NA"/>
    <s v="NA"/>
    <s v="NA"/>
    <s v="NA"/>
    <n v="15"/>
    <n v="0"/>
    <n v="0"/>
    <n v="0"/>
    <n v="0"/>
    <n v="0"/>
    <n v="0"/>
    <b v="0"/>
    <b v="0"/>
    <b v="0"/>
    <b v="0"/>
    <b v="0"/>
    <b v="0"/>
    <n v="0"/>
    <s v="NA"/>
    <s v="NA"/>
    <s v="NA"/>
    <s v="NA"/>
    <s v="NA"/>
    <s v="NA"/>
    <s v="NA"/>
    <n v="0"/>
    <n v="0"/>
    <n v="0"/>
    <s v="NA"/>
    <s v="NA"/>
    <s v="NA"/>
    <s v="NA"/>
    <s v="NA"/>
    <n v="0"/>
    <n v="0"/>
    <n v="0"/>
    <x v="1"/>
    <s v="NA"/>
    <s v="NA"/>
    <n v="0"/>
    <n v="0"/>
    <n v="0"/>
    <s v="NA"/>
    <s v="NA"/>
    <s v="NA"/>
    <s v="NA"/>
    <s v="NA"/>
    <s v="NA"/>
    <n v="0"/>
    <n v="0"/>
    <n v="0"/>
    <n v="0"/>
    <n v="0"/>
    <n v="0"/>
    <n v="0"/>
    <n v="0"/>
    <n v="0"/>
    <n v="0"/>
    <n v="1.521852"/>
    <n v="1.606382"/>
    <s v="actual"/>
    <n v="851357.4"/>
    <n v="898645.2"/>
    <n v="88367.75"/>
    <n v="76807.039999999994"/>
    <n v="71874.070000000007"/>
    <n v="64124.62"/>
    <n v="57255.44"/>
    <n v="54729.08"/>
    <n v="66572.820000000007"/>
    <n v="74715.850000000006"/>
    <n v="64817.120000000003"/>
    <n v="63454.61"/>
    <n v="76612.740000000005"/>
    <n v="92026.25"/>
    <n v="106956"/>
    <n v="88161.97"/>
    <n v="85257.85"/>
    <n v="66369.73"/>
    <n v="53716.86"/>
    <n v="51460.98"/>
    <n v="66772.59"/>
    <n v="72821.97"/>
    <n v="56503.1"/>
    <n v="64117.38"/>
    <n v="86040"/>
    <n v="100466.8"/>
    <n v="0.22855200000000001"/>
    <n v="2.258E-3"/>
    <s v="model"/>
    <n v="127857.1"/>
    <n v="1262.8969999999999"/>
    <s v="NA"/>
    <s v="NA"/>
    <s v="NA"/>
    <s v="NA"/>
    <s v="NA"/>
    <s v="NA"/>
    <s v="NA"/>
    <s v="NA"/>
    <s v="NA"/>
    <s v="NA"/>
    <s v="NA"/>
    <s v="NA"/>
    <s v="NA"/>
    <s v="NA"/>
    <s v="NA"/>
    <s v="NA"/>
    <s v="NA"/>
    <s v="NA"/>
    <s v="NA"/>
    <s v="NA"/>
    <s v="NA"/>
    <s v="NA"/>
    <s v="NA"/>
    <s v="NA"/>
  </r>
  <r>
    <x v="739"/>
    <x v="0"/>
    <s v="core"/>
    <x v="8"/>
    <x v="1"/>
    <s v="&lt;20,001"/>
    <s v="rural"/>
    <n v="4"/>
    <n v="334.46519999999998"/>
    <n v="4947074"/>
    <n v="4947074"/>
    <n v="4528779"/>
    <n v="2005"/>
    <n v="2005"/>
    <s v="2004-2013"/>
    <s v="F"/>
    <m/>
    <s v="Home Improvement"/>
    <m/>
    <s v="Dry Goods Retail"/>
    <s v="Mercantile - Retail"/>
    <s v="Big Box"/>
    <b v="1"/>
    <s v="Assembly / Recreation"/>
    <n v="53.025489999999998"/>
    <s v="Sales"/>
    <n v="38.519100000000002"/>
    <s v="Warehouse - High Bay"/>
    <n v="8.4554120000000008"/>
    <n v="0"/>
    <n v="0"/>
    <n v="0"/>
    <n v="14791"/>
    <n v="14791"/>
    <n v="0"/>
    <x v="0"/>
    <n v="100"/>
    <n v="0"/>
    <n v="100"/>
    <n v="91.544589999999999"/>
    <n v="100"/>
    <n v="0"/>
    <n v="0"/>
    <n v="1"/>
    <n v="0"/>
    <n v="71"/>
    <s v="S"/>
    <n v="0"/>
    <n v="6274"/>
    <n v="297"/>
    <s v="6000-8000 HDD"/>
    <n v="47"/>
    <n v="53"/>
    <n v="2"/>
    <s v="No"/>
    <n v="28.131699999999999"/>
    <n v="28.131699999999999"/>
    <n v="168"/>
    <n v="28.131699999999999"/>
    <n v="0.656277"/>
    <n v="0.343723"/>
    <n v="0"/>
    <s v="&lt; 40 Hrs/Wk"/>
    <n v="52"/>
    <b v="1"/>
    <b v="1"/>
    <b v="0"/>
    <b v="0"/>
    <b v="0"/>
    <b v="1"/>
    <b v="0"/>
    <b v="0"/>
    <b v="0"/>
    <s v="NA"/>
    <s v="NA"/>
    <s v="NA"/>
    <s v="NA"/>
    <s v="Yes"/>
    <n v="4"/>
    <n v="33"/>
    <s v="No"/>
    <s v="Yes"/>
    <n v="4"/>
    <n v="33"/>
    <s v="No"/>
    <s v="No"/>
    <s v="NA"/>
    <s v="NA"/>
    <s v="No"/>
    <s v="No"/>
    <s v="NA"/>
    <s v="NA"/>
    <s v="No"/>
    <s v="No"/>
    <s v="NA"/>
    <s v="NA"/>
    <s v="No"/>
    <s v="Yes"/>
    <n v="2"/>
    <n v="100"/>
    <s v="No"/>
    <s v="No"/>
    <s v="NA"/>
    <s v="NA"/>
    <s v="No"/>
    <s v="No"/>
    <s v="NA"/>
    <s v="NA"/>
    <s v="No"/>
    <n v="618"/>
    <n v="618"/>
    <n v="20"/>
    <n v="12360"/>
    <n v="10"/>
    <n v="0"/>
    <n v="0"/>
    <n v="100"/>
    <n v="0"/>
    <n v="0"/>
    <n v="0"/>
    <n v="0"/>
    <n v="0"/>
    <n v="0"/>
    <n v="0"/>
    <n v="100"/>
    <n v="0"/>
    <n v="0"/>
    <n v="1236"/>
    <n v="0"/>
    <n v="100"/>
    <n v="0"/>
    <s v="S"/>
    <n v="0"/>
    <s v="Age of Building"/>
    <n v="0"/>
    <n v="0"/>
    <n v="0"/>
    <n v="100"/>
    <n v="100"/>
    <n v="0"/>
    <n v="0"/>
    <n v="0"/>
    <n v="0"/>
    <n v="14791"/>
    <n v="0"/>
    <n v="100"/>
    <n v="0"/>
    <n v="0"/>
    <b v="0"/>
    <n v="0"/>
    <n v="100"/>
    <n v="0"/>
    <n v="0"/>
    <n v="0"/>
    <n v="0.93991599999999997"/>
    <n v="0.93991599999999997"/>
    <s v="NA"/>
    <n v="0"/>
    <n v="0.21637300000000001"/>
    <n v="13902.3"/>
    <s v="NA"/>
    <n v="0"/>
    <n v="3200.377"/>
    <n v="11.909689999999999"/>
    <n v="26.709689999999998"/>
    <s v="Y"/>
    <n v="50"/>
    <n v="44.154449999999997"/>
    <n v="13.075419999999999"/>
    <n v="54.03152"/>
    <n v="28.9072"/>
    <n v="30.005189999999999"/>
    <n v="35.373559999999998"/>
    <n v="0"/>
    <n v="0"/>
    <n v="0"/>
    <n v="7.0145759999999999"/>
    <n v="24.61506"/>
    <n v="4.7750060000000003"/>
    <n v="0"/>
    <n v="0"/>
    <n v="0"/>
    <n v="0"/>
    <n v="0"/>
    <n v="0"/>
    <n v="0.21920799999999999"/>
    <n v="3.0769150000000001"/>
    <n v="0.275121"/>
    <n v="19.178529999999999"/>
    <n v="26.919979999999999"/>
    <n v="5.5447899999999999"/>
    <n v="0.52603999999999995"/>
    <n v="2.3074270000000001"/>
    <n v="0"/>
    <n v="0"/>
    <n v="0"/>
    <n v="0"/>
    <n v="100"/>
    <n v="100"/>
    <n v="100"/>
    <n v="100"/>
    <n v="100"/>
    <n v="100"/>
    <n v="0"/>
    <n v="0"/>
    <n v="0"/>
    <n v="0"/>
    <n v="0"/>
    <n v="0"/>
    <n v="0"/>
    <n v="0"/>
    <n v="0"/>
    <n v="0"/>
    <n v="0"/>
    <n v="0"/>
    <n v="0"/>
    <n v="0"/>
    <n v="0"/>
    <n v="100"/>
    <n v="100"/>
    <n v="100"/>
    <n v="0"/>
    <n v="0"/>
    <n v="0"/>
    <s v="NA"/>
    <s v="NA"/>
    <s v="NA"/>
    <s v="NA"/>
    <s v="NA"/>
    <s v="NA"/>
    <n v="2.4266100000000002"/>
    <n v="5.1273049999999998"/>
    <n v="2.4266100000000002"/>
    <n v="65.837879999999998"/>
    <n v="71.799819999999997"/>
    <n v="65.837879999999998"/>
    <n v="31.735510000000001"/>
    <n v="23.072870000000002"/>
    <n v="31.735510000000001"/>
    <n v="0"/>
    <n v="0"/>
    <n v="0"/>
    <s v="NA"/>
    <s v="NA"/>
    <s v="NA"/>
    <s v="NA"/>
    <s v="NA"/>
    <s v="NA"/>
    <s v="NA"/>
    <s v="NA"/>
    <s v="NA"/>
    <s v="NA"/>
    <s v="NA"/>
    <s v="NA"/>
    <n v="44.154449999999997"/>
    <n v="13.075419999999999"/>
    <n v="54.03152"/>
    <n v="28.9072"/>
    <n v="30.005189999999999"/>
    <n v="35.373559999999998"/>
    <n v="0.65754999999999997"/>
    <n v="2.3074270000000001"/>
    <n v="0.44761099999999998"/>
    <n v="25.535550000000001"/>
    <n v="49.227620000000002"/>
    <n v="9.872185"/>
    <n v="0.74524699999999999"/>
    <n v="5.3843430000000003"/>
    <n v="0.275121"/>
    <n v="100"/>
    <n v="100"/>
    <n v="100"/>
    <n v="0"/>
    <n v="0"/>
    <n v="0"/>
    <n v="0"/>
    <n v="0"/>
    <n v="0"/>
    <n v="0"/>
    <n v="0"/>
    <n v="0"/>
    <n v="0"/>
    <n v="0"/>
    <n v="0"/>
    <b v="0"/>
    <n v="0"/>
    <b v="0"/>
    <n v="0"/>
    <b v="0"/>
    <n v="0"/>
    <b v="0"/>
    <n v="0"/>
    <b v="1"/>
    <n v="99.254750000000001"/>
    <b v="0"/>
    <n v="0"/>
    <b v="1"/>
    <n v="0.74524699999999999"/>
    <b v="0"/>
    <n v="0"/>
    <n v="65.134789999999995"/>
    <n v="79.411760000000001"/>
    <n v="62.25609"/>
    <n v="34.577730000000003"/>
    <n v="14.705880000000001"/>
    <n v="37.432699999999997"/>
    <n v="0"/>
    <n v="0"/>
    <n v="0"/>
    <n v="0.28748200000000002"/>
    <n v="5.8823530000000002"/>
    <n v="0.31121900000000002"/>
    <n v="0"/>
    <n v="0"/>
    <n v="0"/>
    <n v="0"/>
    <n v="0"/>
    <n v="0"/>
    <n v="0"/>
    <n v="0"/>
    <n v="0"/>
    <n v="19.299199999999999"/>
    <n v="35.294119999999999"/>
    <n v="12.635999999999999"/>
    <n v="0"/>
    <n v="0"/>
    <n v="0"/>
    <n v="80.700800000000001"/>
    <n v="61.764710000000001"/>
    <n v="87.364000000000004"/>
    <n v="0"/>
    <n v="0"/>
    <n v="0"/>
    <n v="0"/>
    <n v="0"/>
    <n v="0"/>
    <n v="0"/>
    <n v="2.941176"/>
    <n v="0"/>
    <b v="0"/>
    <n v="0"/>
    <b v="1"/>
    <n v="34.577730000000003"/>
    <b v="1"/>
    <n v="65.134789999999995"/>
    <b v="0"/>
    <n v="0"/>
    <b v="0"/>
    <n v="0"/>
    <b v="1"/>
    <n v="0.28748200000000002"/>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1"/>
    <b v="0"/>
    <b v="0"/>
    <b v="0"/>
    <b v="0"/>
    <n v="81.304730000000006"/>
    <n v="9"/>
    <n v="9"/>
    <n v="18.884509999999999"/>
    <n v="81.115489999999994"/>
    <n v="0"/>
    <n v="0"/>
    <n v="0"/>
    <n v="100"/>
    <n v="0"/>
    <n v="0"/>
    <s v="NA"/>
    <s v="NA"/>
    <s v="NA"/>
    <s v="NA"/>
    <s v="NA"/>
    <s v="NA"/>
    <s v="NA"/>
    <s v="NA"/>
    <s v="NA"/>
    <s v="NA"/>
    <s v="NA"/>
    <s v="NA"/>
    <s v="NA"/>
    <s v="NA"/>
    <s v="NA"/>
    <s v="NA"/>
    <s v="NA"/>
    <s v="NA"/>
    <s v="NA"/>
    <s v="NA"/>
    <n v="0"/>
    <n v="0"/>
    <n v="0"/>
    <n v="0"/>
    <n v="0"/>
    <n v="0"/>
    <n v="0"/>
    <b v="0"/>
    <b v="0"/>
    <b v="0"/>
    <b v="0"/>
    <b v="0"/>
    <b v="0"/>
    <n v="0"/>
    <s v="NA"/>
    <s v="NA"/>
    <s v="NA"/>
    <s v="NA"/>
    <s v="NA"/>
    <s v="NA"/>
    <s v="NA"/>
    <n v="0"/>
    <n v="0"/>
    <n v="0"/>
    <s v="NA"/>
    <s v="NA"/>
    <s v="NA"/>
    <s v="NA"/>
    <s v="NA"/>
    <n v="0"/>
    <n v="0"/>
    <n v="0"/>
    <x v="1"/>
    <s v="NA"/>
    <s v="NA"/>
    <n v="0"/>
    <n v="0"/>
    <n v="0"/>
    <s v="NA"/>
    <s v="NA"/>
    <s v="NA"/>
    <s v="NA"/>
    <s v="NA"/>
    <s v="NA"/>
    <n v="1"/>
    <n v="1"/>
    <n v="1"/>
    <n v="1"/>
    <n v="1"/>
    <n v="0"/>
    <n v="0"/>
    <n v="0"/>
    <n v="0"/>
    <n v="0"/>
    <n v="1.76149"/>
    <n v="1.715444"/>
    <s v="actual"/>
    <n v="26054.19"/>
    <n v="25373.13"/>
    <n v="2014.194"/>
    <n v="1699.31"/>
    <n v="2037.4639999999999"/>
    <n v="2047.742"/>
    <n v="2000.3109999999999"/>
    <n v="1995.7439999999999"/>
    <n v="2798.857"/>
    <n v="2404.3209999999999"/>
    <n v="1912.5"/>
    <n v="2091.9850000000001"/>
    <n v="2047.059"/>
    <n v="3004.7060000000001"/>
    <n v="2268.2199999999998"/>
    <n v="1992.8589999999999"/>
    <n v="2139.2930000000001"/>
    <n v="1988.21"/>
    <n v="1949.8040000000001"/>
    <n v="1930.268"/>
    <n v="2417.6320000000001"/>
    <n v="2363.384"/>
    <n v="1954.3910000000001"/>
    <n v="1991.326"/>
    <n v="2100.2739999999999"/>
    <n v="2277.4679999999998"/>
    <n v="0.20663100000000001"/>
    <n v="0.28213899999999997"/>
    <s v="actual"/>
    <n v="3056.28"/>
    <n v="4173.1120000000001"/>
    <n v="626.08370000000002"/>
    <n v="409.02600000000001"/>
    <n v="317.57990000000001"/>
    <n v="207.93520000000001"/>
    <n v="90.601730000000003"/>
    <n v="21.193280000000001"/>
    <n v="4.2352939999999997"/>
    <n v="0"/>
    <n v="46.484850000000002"/>
    <n v="190.80090000000001"/>
    <n v="470.87560000000002"/>
    <n v="671.46370000000002"/>
    <n v="655.16660000000002"/>
    <n v="523.46810000000005"/>
    <n v="497.52749999999997"/>
    <n v="381.12740000000002"/>
    <n v="259.40609999999998"/>
    <n v="123.7167"/>
    <n v="46.56006"/>
    <n v="44.564630000000001"/>
    <n v="140.34530000000001"/>
    <n v="316.60840000000002"/>
    <n v="518.14700000000005"/>
    <n v="666.47400000000005"/>
  </r>
  <r>
    <x v="740"/>
    <x v="2"/>
    <s v="core"/>
    <x v="11"/>
    <x v="0"/>
    <s v="5,001+"/>
    <s v="rural"/>
    <n v="18"/>
    <n v="59.73836"/>
    <n v="597383.6"/>
    <n v="597383.6"/>
    <n v="418168.5"/>
    <n v="1980"/>
    <n v="1980"/>
    <s v="Pre-1980"/>
    <s v="F"/>
    <m/>
    <s v="Grocery (&gt; 5000sf)"/>
    <m/>
    <s v="Grocery"/>
    <s v="Food Sales"/>
    <s v="Supermarket"/>
    <b v="0"/>
    <s v="Sales"/>
    <n v="70"/>
    <s v="Storage - Low Bay"/>
    <n v="30"/>
    <s v="NA"/>
    <n v="0"/>
    <n v="0"/>
    <n v="0"/>
    <n v="0"/>
    <n v="10000"/>
    <n v="10000"/>
    <n v="0"/>
    <x v="0"/>
    <n v="100"/>
    <n v="0"/>
    <n v="100"/>
    <n v="70"/>
    <n v="0"/>
    <n v="0"/>
    <n v="0"/>
    <n v="1"/>
    <n v="0"/>
    <n v="80"/>
    <s v="S"/>
    <n v="0"/>
    <n v="6717"/>
    <n v="421"/>
    <s v="6000-8000 HDD"/>
    <n v="100"/>
    <n v="0"/>
    <n v="0"/>
    <s v="No"/>
    <n v="119"/>
    <n v="119"/>
    <n v="119"/>
    <n v="119"/>
    <n v="1"/>
    <n v="1"/>
    <n v="0"/>
    <s v="80-119 Hrs/Wk"/>
    <n v="52"/>
    <b v="1"/>
    <b v="0"/>
    <b v="0"/>
    <b v="0"/>
    <b v="0"/>
    <b v="0"/>
    <b v="0"/>
    <b v="0"/>
    <b v="0"/>
    <s v="NA"/>
    <s v="NA"/>
    <s v="NA"/>
    <s v="NA"/>
    <s v="Yes"/>
    <n v="1"/>
    <n v="70"/>
    <s v="No"/>
    <s v="No"/>
    <s v="NA"/>
    <s v="NA"/>
    <s v="No"/>
    <s v="No"/>
    <s v="NA"/>
    <s v="NA"/>
    <s v="No"/>
    <s v="Yes"/>
    <s v="NA"/>
    <n v="50"/>
    <s v="No"/>
    <s v="No"/>
    <s v="NA"/>
    <s v="NA"/>
    <s v="No"/>
    <s v="No"/>
    <s v="NA"/>
    <s v="NA"/>
    <s v="No"/>
    <s v="Yes"/>
    <n v="1"/>
    <n v="75"/>
    <s v="No"/>
    <s v="No"/>
    <s v="NA"/>
    <s v="NA"/>
    <s v="No"/>
    <n v="500"/>
    <n v="0"/>
    <n v="10"/>
    <n v="5000"/>
    <n v="20"/>
    <n v="0"/>
    <n v="0"/>
    <n v="0"/>
    <n v="100"/>
    <n v="0"/>
    <n v="0"/>
    <n v="0"/>
    <n v="0"/>
    <n v="0"/>
    <n v="100"/>
    <n v="0"/>
    <n v="0"/>
    <n v="0"/>
    <n v="1000"/>
    <n v="25"/>
    <n v="75"/>
    <n v="0"/>
    <s v="P"/>
    <n v="0"/>
    <s v="0-5 years"/>
    <n v="75"/>
    <n v="25"/>
    <n v="0"/>
    <n v="0"/>
    <n v="100"/>
    <n v="0"/>
    <n v="0"/>
    <n v="0"/>
    <n v="0"/>
    <n v="10987.9"/>
    <n v="0"/>
    <n v="100"/>
    <n v="0"/>
    <n v="0"/>
    <b v="0"/>
    <n v="0"/>
    <n v="100"/>
    <n v="0"/>
    <n v="0"/>
    <n v="0"/>
    <n v="1.9359999999999999"/>
    <n v="1.9359999999999999"/>
    <s v="NA"/>
    <n v="0.26319999999999999"/>
    <n v="0.29599999999999999"/>
    <n v="19360"/>
    <s v="NA"/>
    <n v="2632"/>
    <n v="2960"/>
    <n v="8.4206610000000008"/>
    <n v="8.4206610000000008"/>
    <s v="Y"/>
    <n v="25"/>
    <n v="0"/>
    <n v="0"/>
    <n v="0"/>
    <n v="66.539259999999999"/>
    <n v="73.376620000000003"/>
    <n v="66.539259999999999"/>
    <n v="33.460740000000001"/>
    <n v="26.623380000000001"/>
    <n v="33.460740000000001"/>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0"/>
    <n v="0"/>
    <n v="0"/>
    <n v="100"/>
    <n v="100"/>
    <n v="100"/>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0"/>
    <n v="0"/>
    <n v="0"/>
    <n v="74.32432"/>
    <n v="20"/>
    <n v="74.32432"/>
    <n v="0"/>
    <n v="0"/>
    <n v="0"/>
    <n v="25.67568"/>
    <n v="80"/>
    <n v="25.67568"/>
    <n v="0"/>
    <n v="0"/>
    <n v="0"/>
    <n v="0"/>
    <n v="0"/>
    <n v="0"/>
    <n v="0"/>
    <n v="0"/>
    <n v="0"/>
    <n v="0"/>
    <n v="0"/>
    <n v="0"/>
    <n v="0"/>
    <n v="0"/>
    <n v="0"/>
    <n v="100"/>
    <n v="100"/>
    <n v="100"/>
    <n v="0"/>
    <n v="0"/>
    <n v="0"/>
    <n v="0"/>
    <n v="0"/>
    <n v="0"/>
    <n v="0"/>
    <n v="0"/>
    <n v="0"/>
    <b v="1"/>
    <n v="74.32432"/>
    <b v="0"/>
    <n v="0"/>
    <b v="0"/>
    <n v="0"/>
    <b v="1"/>
    <n v="25.67568"/>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100"/>
    <n v="0"/>
    <s v="Electric Resistance"/>
    <s v="Electricity"/>
    <s v="None"/>
    <s v="5-9 Years"/>
    <s v="Electric Resistance"/>
    <s v="Electricity"/>
    <s v="None"/>
    <s v="NA"/>
    <s v="NA"/>
    <s v="NA"/>
    <s v="NA"/>
    <s v="NA"/>
    <s v="NA"/>
    <s v="NA"/>
    <s v="NA"/>
    <s v="NA"/>
    <s v="DX - Air"/>
    <s v="NA"/>
    <s v="None"/>
    <s v="NA"/>
    <s v="NA"/>
    <s v="NA"/>
    <s v="NA"/>
    <s v="NA"/>
    <s v="NA"/>
    <s v="NA"/>
    <s v="NA"/>
    <b v="0"/>
    <b v="0"/>
    <b v="0"/>
    <b v="0"/>
    <b v="0"/>
    <b v="1"/>
    <b v="0"/>
    <b v="0"/>
    <b v="0"/>
    <b v="0"/>
    <b v="0"/>
    <n v="46.061999999999998"/>
    <n v="2"/>
    <n v="2"/>
    <n v="100"/>
    <n v="0"/>
    <n v="0"/>
    <n v="0"/>
    <n v="0"/>
    <n v="100"/>
    <n v="0"/>
    <n v="0"/>
    <n v="50"/>
    <n v="50"/>
    <n v="0"/>
    <s v="Unknown"/>
    <s v="No"/>
    <s v="None"/>
    <s v="Air-cooled"/>
    <s v="NA"/>
    <s v="Shaded Pole"/>
    <b v="1"/>
    <n v="274.5"/>
    <n v="44.262300000000003"/>
    <s v="T8"/>
    <b v="1"/>
    <n v="600"/>
    <s v="INC"/>
    <b v="0"/>
    <n v="0"/>
    <s v="NA"/>
    <s v="NA"/>
    <n v="0"/>
    <n v="0"/>
    <n v="7"/>
    <n v="2"/>
    <n v="3"/>
    <n v="0"/>
    <n v="0"/>
    <b v="0"/>
    <b v="0"/>
    <b v="0"/>
    <b v="0"/>
    <b v="1"/>
    <b v="0"/>
    <n v="600"/>
    <s v="N"/>
    <s v="N"/>
    <s v="E"/>
    <s v="N"/>
    <s v="N"/>
    <s v="E"/>
    <s v="N"/>
    <n v="1"/>
    <n v="1"/>
    <n v="1"/>
    <s v="NA"/>
    <s v="NA"/>
    <s v="NA"/>
    <s v="NA"/>
    <s v="NA"/>
    <n v="0"/>
    <n v="0"/>
    <n v="0"/>
    <x v="1"/>
    <s v="NA"/>
    <s v="NA"/>
    <n v="0"/>
    <n v="0"/>
    <n v="0"/>
    <s v="NA"/>
    <s v="NA"/>
    <s v="NA"/>
    <s v="NA"/>
    <s v="NA"/>
    <s v="NA"/>
    <n v="3"/>
    <n v="0"/>
    <n v="0"/>
    <n v="0"/>
    <n v="0"/>
    <n v="0"/>
    <n v="0"/>
    <n v="0"/>
    <n v="0"/>
    <n v="0"/>
    <n v="65.984359999999995"/>
    <n v="21.703849999999999"/>
    <s v="model"/>
    <n v="659843.6"/>
    <n v="217038.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741"/>
    <x v="3"/>
    <s v="core"/>
    <x v="11"/>
    <x v="1"/>
    <s v="&lt;5,001"/>
    <s v="rural"/>
    <n v="15"/>
    <n v="86.201499999999996"/>
    <n v="344806"/>
    <n v="317221.5"/>
    <n v="172403"/>
    <n v="2010"/>
    <n v="2010"/>
    <s v="2004-2013"/>
    <s v="F"/>
    <m/>
    <s v="Other Grocery"/>
    <s v="Small Grocery/Deli"/>
    <s v="Grocery"/>
    <s v="Food Sales"/>
    <s v="Supermarket"/>
    <b v="0"/>
    <s v="Sales"/>
    <n v="50"/>
    <s v="Storage - Low Bay"/>
    <n v="42"/>
    <s v="Kitchen"/>
    <n v="8"/>
    <n v="0"/>
    <n v="0"/>
    <n v="0"/>
    <n v="4000"/>
    <n v="4000"/>
    <n v="0"/>
    <x v="4"/>
    <n v="92"/>
    <n v="92"/>
    <n v="0"/>
    <n v="50"/>
    <n v="100"/>
    <n v="0"/>
    <n v="8"/>
    <n v="1"/>
    <n v="0"/>
    <n v="0"/>
    <s v="S"/>
    <n v="0"/>
    <n v="8413"/>
    <n v="255"/>
    <s v="8000+ HDD"/>
    <n v="100"/>
    <n v="0"/>
    <n v="0"/>
    <s v="Yes"/>
    <n v="54"/>
    <n v="57"/>
    <n v="57"/>
    <n v="57"/>
    <n v="1"/>
    <n v="0"/>
    <n v="0"/>
    <s v="50-59 Hrs/Wk"/>
    <n v="52"/>
    <b v="1"/>
    <b v="0"/>
    <b v="0"/>
    <b v="1"/>
    <b v="0"/>
    <b v="0"/>
    <b v="0"/>
    <b v="0"/>
    <b v="0"/>
    <s v="NA"/>
    <s v="NA"/>
    <s v="NA"/>
    <s v="NA"/>
    <s v="No"/>
    <s v="NA"/>
    <s v="NA"/>
    <s v="Unknown"/>
    <s v="No"/>
    <s v="NA"/>
    <s v="NA"/>
    <s v="Yes"/>
    <s v="No"/>
    <s v="NA"/>
    <s v="NA"/>
    <s v="Yes"/>
    <s v="No"/>
    <s v="NA"/>
    <s v="NA"/>
    <s v="Yes"/>
    <s v="No"/>
    <s v="NA"/>
    <s v="NA"/>
    <s v="No"/>
    <s v="No"/>
    <s v="NA"/>
    <s v="NA"/>
    <s v="Yes"/>
    <s v="No"/>
    <s v="NA"/>
    <s v="NA"/>
    <s v="No"/>
    <s v="No"/>
    <s v="NA"/>
    <s v="NA"/>
    <s v="No"/>
    <n v="280"/>
    <n v="0"/>
    <n v="10"/>
    <n v="2800"/>
    <n v="5"/>
    <n v="0"/>
    <n v="0"/>
    <n v="0"/>
    <n v="0"/>
    <n v="100"/>
    <n v="0"/>
    <n v="0"/>
    <n v="0"/>
    <n v="0"/>
    <n v="100"/>
    <n v="0"/>
    <n v="0"/>
    <n v="0"/>
    <n v="140"/>
    <n v="0"/>
    <n v="100"/>
    <n v="0"/>
    <s v="P"/>
    <n v="40"/>
    <s v="Age of Building"/>
    <n v="100"/>
    <n v="0"/>
    <n v="0"/>
    <n v="0"/>
    <n v="0"/>
    <n v="0"/>
    <n v="0"/>
    <n v="100"/>
    <n v="0"/>
    <n v="4000"/>
    <n v="0"/>
    <n v="100"/>
    <n v="0"/>
    <n v="0"/>
    <b v="1"/>
    <n v="64"/>
    <n v="100"/>
    <n v="0"/>
    <n v="0"/>
    <n v="0"/>
    <n v="0.26681300000000002"/>
    <n v="0.26681300000000002"/>
    <s v="NA"/>
    <n v="0.22850000000000001"/>
    <n v="0.14785699999999999"/>
    <n v="1067.25"/>
    <s v="NA"/>
    <n v="914"/>
    <n v="591.42859999999996"/>
    <n v="9.7526349999999997"/>
    <n v="10"/>
    <s v="Y"/>
    <n v="0"/>
    <n v="0"/>
    <n v="0"/>
    <n v="0"/>
    <n v="0"/>
    <n v="0"/>
    <n v="0"/>
    <n v="24.736460000000001"/>
    <n v="10.72625"/>
    <n v="25.372810000000001"/>
    <n v="0"/>
    <n v="0"/>
    <n v="0"/>
    <n v="0"/>
    <n v="0"/>
    <n v="0"/>
    <n v="0"/>
    <n v="0"/>
    <n v="0"/>
    <n v="69.641620000000003"/>
    <n v="85.698329999999999"/>
    <n v="73.264769999999999"/>
    <n v="5.6219229999999998"/>
    <n v="3.5754169999999998"/>
    <n v="1.3624259999999999"/>
    <n v="0"/>
    <n v="0"/>
    <n v="0"/>
    <s v="NA"/>
    <s v="NA"/>
    <s v="NA"/>
    <s v="NA"/>
    <s v="NA"/>
    <s v="NA"/>
    <s v="NA"/>
    <s v="NA"/>
    <s v="NA"/>
    <s v="NA"/>
    <s v="NA"/>
    <s v="NA"/>
    <n v="0"/>
    <n v="0"/>
    <n v="0"/>
    <n v="100"/>
    <n v="100"/>
    <n v="100"/>
    <n v="0"/>
    <n v="0"/>
    <n v="0"/>
    <n v="0"/>
    <n v="0"/>
    <n v="0"/>
    <n v="0"/>
    <n v="0"/>
    <n v="0"/>
    <n v="0"/>
    <n v="0"/>
    <n v="0"/>
    <s v="NA"/>
    <s v="NA"/>
    <s v="NA"/>
    <s v="NA"/>
    <s v="NA"/>
    <s v="NA"/>
    <s v="NA"/>
    <s v="NA"/>
    <s v="NA"/>
    <s v="NA"/>
    <s v="NA"/>
    <s v="NA"/>
    <s v="NA"/>
    <s v="NA"/>
    <s v="NA"/>
    <s v="NA"/>
    <s v="NA"/>
    <s v="NA"/>
    <n v="0"/>
    <n v="0"/>
    <n v="0"/>
    <n v="100"/>
    <n v="100"/>
    <n v="100"/>
    <n v="0"/>
    <n v="0"/>
    <n v="0"/>
    <n v="0"/>
    <n v="0"/>
    <n v="0"/>
    <n v="0"/>
    <n v="0"/>
    <n v="0"/>
    <n v="24.736460000000001"/>
    <n v="10.72625"/>
    <n v="25.372810000000001"/>
    <n v="0"/>
    <n v="0"/>
    <n v="0"/>
    <n v="0"/>
    <n v="0"/>
    <n v="0"/>
    <n v="75.263540000000006"/>
    <n v="89.273750000000007"/>
    <n v="74.627189999999999"/>
    <s v="NA"/>
    <s v="NA"/>
    <s v="NA"/>
    <s v="NA"/>
    <s v="NA"/>
    <s v="NA"/>
    <s v="NA"/>
    <s v="NA"/>
    <s v="NA"/>
    <s v="NA"/>
    <s v="NA"/>
    <s v="NA"/>
    <s v="NA"/>
    <s v="NA"/>
    <s v="NA"/>
    <b v="0"/>
    <n v="0"/>
    <b v="0"/>
    <n v="0"/>
    <b v="0"/>
    <n v="0"/>
    <b v="1"/>
    <n v="5.6219229999999998"/>
    <b v="1"/>
    <n v="94.378079999999997"/>
    <b v="0"/>
    <n v="0"/>
    <b v="0"/>
    <n v="0"/>
    <b v="0"/>
    <n v="0"/>
    <n v="0"/>
    <n v="0"/>
    <n v="0"/>
    <n v="0"/>
    <n v="0"/>
    <n v="0"/>
    <n v="0"/>
    <n v="0"/>
    <n v="0"/>
    <n v="100"/>
    <n v="100"/>
    <n v="100"/>
    <n v="0"/>
    <n v="0"/>
    <n v="0"/>
    <n v="0"/>
    <n v="0"/>
    <n v="0"/>
    <n v="0"/>
    <n v="0"/>
    <n v="0"/>
    <n v="0"/>
    <n v="0"/>
    <n v="0"/>
    <n v="0"/>
    <n v="0"/>
    <n v="0"/>
    <n v="28.985510000000001"/>
    <n v="12.5"/>
    <n v="61.374890000000001"/>
    <n v="0"/>
    <n v="0"/>
    <n v="0"/>
    <n v="71.014489999999995"/>
    <n v="87.5"/>
    <n v="38.625109999999999"/>
    <n v="0"/>
    <n v="0"/>
    <n v="0"/>
    <b v="0"/>
    <n v="0"/>
    <b v="0"/>
    <n v="0"/>
    <b v="1"/>
    <n v="71.014489999999995"/>
    <b v="1"/>
    <n v="28.985510000000001"/>
    <b v="0"/>
    <n v="0"/>
    <b v="0"/>
    <n v="0"/>
    <s v="NA"/>
    <s v="NA"/>
    <s v="NA"/>
    <s v="NA"/>
    <s v="NA"/>
    <s v="NA"/>
    <s v="NA"/>
    <s v="NA"/>
    <s v="NA"/>
    <s v="NA"/>
    <s v="NA"/>
    <s v="NA"/>
    <s v="NA"/>
    <s v="NA"/>
    <s v="NA"/>
    <s v="NA"/>
    <s v="NA"/>
    <s v="NA"/>
    <s v="NA"/>
    <s v="NA"/>
    <s v="NA"/>
    <s v="NA"/>
    <s v="NA"/>
    <s v="NA"/>
    <s v="NA"/>
    <s v="NA"/>
    <s v="NA"/>
    <s v="NA"/>
    <s v="NA"/>
    <s v="NA"/>
    <s v="NA"/>
    <s v="NA"/>
    <s v="NA"/>
    <s v="NA"/>
    <s v="NA"/>
    <s v="NA"/>
    <s v="NA"/>
    <s v="Zonal"/>
    <s v="none"/>
    <s v="NA"/>
    <s v="NA"/>
    <s v="N"/>
    <s v="NA"/>
    <s v="NA"/>
    <n v="0"/>
    <n v="0"/>
    <s v="Furnace"/>
    <s v="Propane"/>
    <s v="None"/>
    <s v="0-4 Years"/>
    <s v="Furnace"/>
    <s v="Propane"/>
    <s v="None"/>
    <s v="0-4 Years"/>
    <s v="NA"/>
    <s v="NA"/>
    <s v="NA"/>
    <s v="NA"/>
    <s v="NA"/>
    <s v="NA"/>
    <s v="NA"/>
    <s v="NA"/>
    <s v="DX - Air"/>
    <s v="0-4 Years"/>
    <s v="DX - Air"/>
    <s v="0-4 Years"/>
    <s v="NA"/>
    <s v="NA"/>
    <s v="NA"/>
    <s v="NA"/>
    <s v="NA"/>
    <s v="NA"/>
    <s v="NA"/>
    <b v="0"/>
    <b v="0"/>
    <b v="0"/>
    <b v="0"/>
    <b v="1"/>
    <b v="1"/>
    <b v="0"/>
    <b v="0"/>
    <b v="0"/>
    <b v="0"/>
    <b v="0"/>
    <n v="35.5"/>
    <n v="3"/>
    <n v="3"/>
    <n v="100"/>
    <n v="0"/>
    <n v="0"/>
    <n v="0"/>
    <n v="0"/>
    <n v="0"/>
    <n v="0"/>
    <n v="100"/>
    <s v="NA"/>
    <s v="NA"/>
    <s v="NA"/>
    <s v="NA"/>
    <s v="NA"/>
    <s v="NA"/>
    <s v="NA"/>
    <s v="NA"/>
    <s v="NA"/>
    <b v="1"/>
    <n v="56"/>
    <n v="85.714290000000005"/>
    <s v="T12"/>
    <b v="0"/>
    <n v="0"/>
    <s v="NA"/>
    <b v="0"/>
    <n v="0"/>
    <s v="NA"/>
    <s v="NA"/>
    <n v="0"/>
    <n v="0"/>
    <n v="0"/>
    <n v="0"/>
    <n v="0"/>
    <n v="0"/>
    <n v="0"/>
    <b v="0"/>
    <b v="0"/>
    <b v="0"/>
    <b v="0"/>
    <b v="1"/>
    <b v="0"/>
    <n v="312"/>
    <s v="N"/>
    <s v="N"/>
    <s v="N"/>
    <s v="N"/>
    <s v="N"/>
    <s v="G"/>
    <s v="G"/>
    <n v="0"/>
    <n v="1"/>
    <n v="1"/>
    <s v="NA"/>
    <s v="NA"/>
    <s v="NA"/>
    <s v="NA"/>
    <s v="NA"/>
    <n v="0"/>
    <n v="0"/>
    <n v="0"/>
    <x v="1"/>
    <s v="NA"/>
    <s v="NA"/>
    <n v="0"/>
    <n v="0"/>
    <n v="0"/>
    <s v="NA"/>
    <s v="NA"/>
    <s v="NA"/>
    <s v="NA"/>
    <s v="NA"/>
    <s v="NA"/>
    <n v="0"/>
    <n v="0"/>
    <n v="0"/>
    <n v="0"/>
    <n v="0"/>
    <n v="0"/>
    <n v="0"/>
    <n v="0"/>
    <n v="0"/>
    <n v="0"/>
    <n v="26.767050000000001"/>
    <n v="32.241169999999997"/>
    <s v="actual"/>
    <n v="107068.2"/>
    <n v="128964.7"/>
    <n v="7731.8950000000004"/>
    <n v="7273.8379999999997"/>
    <n v="8080.5169999999998"/>
    <n v="8237"/>
    <n v="9561.75"/>
    <n v="10499.58"/>
    <n v="11821.67"/>
    <n v="11978.33"/>
    <n v="10001.84"/>
    <n v="8071.924"/>
    <n v="6863.57"/>
    <n v="6946.3029999999999"/>
    <n v="10592.98"/>
    <n v="9567.8559999999998"/>
    <n v="10592.98"/>
    <n v="10251.27"/>
    <n v="10592.98"/>
    <n v="10617.15"/>
    <n v="12089.75"/>
    <n v="12605.3"/>
    <n v="10617.15"/>
    <n v="10592.98"/>
    <n v="10251.27"/>
    <n v="10592.98"/>
    <s v="NA"/>
    <s v="NA"/>
    <s v="no gas"/>
    <s v="NA"/>
    <s v="NA"/>
    <s v="NA"/>
    <s v="NA"/>
    <s v="NA"/>
    <s v="NA"/>
    <s v="NA"/>
    <s v="NA"/>
    <s v="NA"/>
    <s v="NA"/>
    <s v="NA"/>
    <s v="NA"/>
    <s v="NA"/>
    <s v="NA"/>
    <s v="NA"/>
    <s v="NA"/>
    <s v="NA"/>
    <s v="NA"/>
    <s v="NA"/>
    <s v="NA"/>
    <s v="NA"/>
    <s v="NA"/>
    <s v="NA"/>
    <s v="NA"/>
    <s v="NA"/>
    <s v="NA"/>
  </r>
  <r>
    <x v="742"/>
    <x v="1"/>
    <s v="core"/>
    <x v="10"/>
    <x v="0"/>
    <s v="50,001+"/>
    <s v="rural"/>
    <n v="48"/>
    <n v="9.3202929999999995"/>
    <n v="1109115"/>
    <n v="1109115"/>
    <n v="1109115"/>
    <n v="1985"/>
    <n v="1985"/>
    <s v="1981-2003"/>
    <s v="F"/>
    <m/>
    <s v="Retirement Home"/>
    <m/>
    <s v="Hotel-Motel"/>
    <s v="Lodging"/>
    <s v="Lodging"/>
    <b v="0"/>
    <s v="Guest Room"/>
    <n v="70"/>
    <s v="NA"/>
    <n v="0"/>
    <s v="NA"/>
    <n v="0"/>
    <n v="30"/>
    <n v="0"/>
    <n v="0"/>
    <n v="119000"/>
    <n v="119000"/>
    <n v="0"/>
    <x v="3"/>
    <n v="100"/>
    <n v="0"/>
    <n v="0"/>
    <n v="100"/>
    <n v="0"/>
    <n v="0"/>
    <n v="0"/>
    <n v="2"/>
    <n v="0"/>
    <n v="100"/>
    <s v="S"/>
    <n v="0"/>
    <n v="7976"/>
    <n v="104"/>
    <s v="6000-8000 HDD"/>
    <n v="100"/>
    <n v="0"/>
    <n v="0"/>
    <s v="No"/>
    <n v="138.6"/>
    <n v="138.6"/>
    <n v="138.6"/>
    <n v="138.6"/>
    <n v="1"/>
    <n v="1"/>
    <n v="0.7"/>
    <s v="120-168 Hrs/Wk"/>
    <n v="52"/>
    <b v="1"/>
    <b v="1"/>
    <b v="0"/>
    <b v="0"/>
    <b v="0"/>
    <b v="0"/>
    <b v="0"/>
    <b v="0"/>
    <b v="0"/>
    <s v="NA"/>
    <s v="NA"/>
    <s v="NA"/>
    <s v="NA"/>
    <s v="Yes"/>
    <n v="2"/>
    <n v="100"/>
    <s v="No"/>
    <s v="No"/>
    <s v="NA"/>
    <s v="NA"/>
    <s v="No"/>
    <s v="No"/>
    <s v="NA"/>
    <s v="NA"/>
    <s v="No"/>
    <s v="No"/>
    <s v="NA"/>
    <s v="NA"/>
    <s v="No"/>
    <s v="No"/>
    <s v="NA"/>
    <s v="NA"/>
    <s v="No"/>
    <s v="No"/>
    <s v="NA"/>
    <s v="NA"/>
    <s v="No"/>
    <s v="No"/>
    <s v="NA"/>
    <s v="NA"/>
    <s v="No"/>
    <s v="No"/>
    <s v="NA"/>
    <s v="NA"/>
    <s v="No"/>
    <n v="800"/>
    <n v="600"/>
    <n v="10"/>
    <n v="14000"/>
    <n v="15"/>
    <n v="50"/>
    <n v="0"/>
    <n v="0"/>
    <n v="0"/>
    <n v="0"/>
    <n v="50"/>
    <n v="0"/>
    <n v="0"/>
    <n v="0"/>
    <n v="100"/>
    <n v="0"/>
    <n v="0"/>
    <n v="0"/>
    <n v="2100"/>
    <n v="0"/>
    <n v="100"/>
    <n v="0"/>
    <s v="P"/>
    <n v="50"/>
    <s v="Age of Building"/>
    <n v="100"/>
    <n v="0"/>
    <n v="0"/>
    <n v="0"/>
    <n v="66.666669999999996"/>
    <n v="0"/>
    <n v="0"/>
    <n v="33.333329999999997"/>
    <n v="0"/>
    <n v="68082.8"/>
    <n v="0"/>
    <n v="100"/>
    <n v="0"/>
    <n v="0"/>
    <b v="1"/>
    <n v="150"/>
    <n v="100"/>
    <n v="0"/>
    <n v="0"/>
    <n v="0"/>
    <n v="0.64506200000000002"/>
    <n v="0.64506200000000002"/>
    <s v="NA"/>
    <n v="1.008E-3"/>
    <n v="3.8318999999999999E-2"/>
    <n v="76762.320000000007"/>
    <s v="NA"/>
    <n v="120"/>
    <n v="4560"/>
    <n v="8.3284599999999998"/>
    <n v="8.7085310000000007"/>
    <s v="Y"/>
    <n v="30"/>
    <n v="0"/>
    <n v="0"/>
    <n v="0"/>
    <n v="25.564640000000001"/>
    <n v="21.531410000000001"/>
    <n v="45.09158"/>
    <n v="0"/>
    <n v="0"/>
    <n v="0"/>
    <n v="42.321539999999999"/>
    <n v="53.59948"/>
    <n v="41.525700000000001"/>
    <n v="0"/>
    <n v="0"/>
    <n v="0"/>
    <n v="0"/>
    <n v="0"/>
    <n v="0"/>
    <n v="0"/>
    <n v="0"/>
    <n v="0"/>
    <n v="32.113810000000001"/>
    <n v="24.869109999999999"/>
    <n v="13.38273"/>
    <n v="0"/>
    <n v="0"/>
    <n v="0"/>
    <n v="0"/>
    <n v="0"/>
    <n v="0"/>
    <n v="100"/>
    <n v="100"/>
    <n v="100"/>
    <n v="100"/>
    <n v="100"/>
    <n v="100"/>
    <n v="0"/>
    <n v="0"/>
    <n v="0"/>
    <n v="0"/>
    <n v="0"/>
    <n v="0"/>
    <n v="83.104339999999993"/>
    <n v="81.578950000000006"/>
    <n v="83.104339999999993"/>
    <n v="0"/>
    <n v="0"/>
    <n v="0"/>
    <n v="16.895659999999999"/>
    <n v="18.421050000000001"/>
    <n v="16.895659999999999"/>
    <n v="0"/>
    <n v="0"/>
    <n v="0"/>
    <n v="0"/>
    <n v="0"/>
    <n v="0"/>
    <s v="NA"/>
    <s v="NA"/>
    <s v="NA"/>
    <s v="NA"/>
    <s v="NA"/>
    <s v="NA"/>
    <n v="0"/>
    <n v="0"/>
    <n v="0"/>
    <n v="89.364680000000007"/>
    <n v="93.920969999999997"/>
    <n v="89.364680000000007"/>
    <n v="0"/>
    <n v="0"/>
    <n v="0"/>
    <n v="10.63532"/>
    <n v="6.079027"/>
    <n v="10.63532"/>
    <s v="NA"/>
    <s v="NA"/>
    <s v="NA"/>
    <s v="NA"/>
    <s v="NA"/>
    <s v="NA"/>
    <s v="NA"/>
    <s v="NA"/>
    <s v="NA"/>
    <s v="NA"/>
    <s v="NA"/>
    <s v="NA"/>
    <n v="0"/>
    <n v="0"/>
    <n v="0"/>
    <n v="25.564640000000001"/>
    <n v="21.531410000000001"/>
    <n v="45.09158"/>
    <n v="11.285740000000001"/>
    <n v="16.492149999999999"/>
    <n v="8.0108110000000003"/>
    <n v="0"/>
    <n v="0"/>
    <n v="0"/>
    <n v="63.149610000000003"/>
    <n v="61.976439999999997"/>
    <n v="46.89761"/>
    <s v="NA"/>
    <s v="NA"/>
    <s v="NA"/>
    <s v="NA"/>
    <s v="NA"/>
    <s v="NA"/>
    <s v="NA"/>
    <s v="NA"/>
    <s v="NA"/>
    <s v="NA"/>
    <s v="NA"/>
    <s v="NA"/>
    <s v="NA"/>
    <s v="NA"/>
    <s v="NA"/>
    <b v="0"/>
    <n v="0"/>
    <b v="0"/>
    <n v="0"/>
    <b v="0"/>
    <n v="0"/>
    <b v="0"/>
    <n v="0"/>
    <b v="1"/>
    <n v="100"/>
    <b v="0"/>
    <n v="0"/>
    <b v="0"/>
    <n v="0"/>
    <b v="0"/>
    <n v="0"/>
    <n v="16.66667"/>
    <n v="23.529409999999999"/>
    <n v="16.66667"/>
    <n v="58.333329999999997"/>
    <n v="41.176470000000002"/>
    <n v="58.333329999999997"/>
    <n v="0"/>
    <n v="0"/>
    <n v="0"/>
    <n v="25"/>
    <n v="35.294119999999999"/>
    <n v="25"/>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NA"/>
    <s v="None"/>
    <s v="NA"/>
    <s v="NA"/>
    <s v="NA"/>
    <n v="4"/>
    <s v="Natural Gas"/>
    <n v="2680"/>
    <n v="15"/>
    <n v="15"/>
    <s v="SH"/>
    <s v="NA"/>
    <s v="N"/>
    <s v="Chiller"/>
    <s v="NA"/>
    <s v="None"/>
    <s v="NA"/>
    <n v="1"/>
    <n v="100"/>
    <n v="15"/>
    <n v="15"/>
    <s v="Scroll"/>
    <s v="NA"/>
    <s v="N"/>
    <b v="0"/>
    <b v="0"/>
    <b v="0"/>
    <b v="0"/>
    <b v="0"/>
    <b v="1"/>
    <b v="0"/>
    <b v="0"/>
    <b v="0"/>
    <b v="0"/>
    <b v="0"/>
    <n v="2799.51"/>
    <n v="9.2746840000000006"/>
    <n v="15"/>
    <n v="100"/>
    <n v="0"/>
    <n v="0"/>
    <n v="0"/>
    <n v="0"/>
    <n v="0"/>
    <n v="100"/>
    <n v="0"/>
    <s v="NA"/>
    <s v="NA"/>
    <s v="NA"/>
    <s v="NA"/>
    <s v="NA"/>
    <s v="NA"/>
    <s v="NA"/>
    <s v="NA"/>
    <s v="NA"/>
    <b v="0"/>
    <n v="0"/>
    <s v="NA"/>
    <s v="NA"/>
    <b v="1"/>
    <n v="105"/>
    <s v="INC"/>
    <b v="0"/>
    <n v="0"/>
    <s v="NA"/>
    <s v="NA"/>
    <n v="2"/>
    <n v="2"/>
    <n v="0"/>
    <n v="2"/>
    <n v="2"/>
    <n v="0"/>
    <n v="1"/>
    <b v="0"/>
    <b v="0"/>
    <b v="0"/>
    <b v="1"/>
    <b v="0"/>
    <b v="0"/>
    <n v="1600"/>
    <s v="E"/>
    <s v="E"/>
    <s v="N"/>
    <s v="G"/>
    <s v="G"/>
    <s v="G"/>
    <s v="G"/>
    <s v="NA"/>
    <s v="NA"/>
    <s v="NA"/>
    <b v="1"/>
    <s v="L"/>
    <n v="100"/>
    <n v="3"/>
    <n v="2"/>
    <n v="160"/>
    <n v="85"/>
    <n v="0"/>
    <x v="0"/>
    <n v="0"/>
    <s v="N"/>
    <n v="0"/>
    <n v="0"/>
    <n v="0"/>
    <b v="0"/>
    <b v="0"/>
    <s v="None"/>
    <b v="0"/>
    <b v="0"/>
    <s v="None"/>
    <n v="0"/>
    <n v="15"/>
    <n v="0"/>
    <n v="0"/>
    <n v="10"/>
    <n v="170"/>
    <n v="0"/>
    <n v="0"/>
    <n v="0"/>
    <n v="0"/>
    <n v="12.96917"/>
    <n v="0.26000299999999998"/>
    <s v="model"/>
    <n v="1543331"/>
    <n v="30940.31"/>
    <s v="NA"/>
    <s v="NA"/>
    <s v="NA"/>
    <s v="NA"/>
    <s v="NA"/>
    <s v="NA"/>
    <s v="NA"/>
    <s v="NA"/>
    <s v="NA"/>
    <s v="NA"/>
    <s v="NA"/>
    <s v="NA"/>
    <s v="NA"/>
    <s v="NA"/>
    <s v="NA"/>
    <s v="NA"/>
    <s v="NA"/>
    <s v="NA"/>
    <s v="NA"/>
    <s v="NA"/>
    <s v="NA"/>
    <s v="NA"/>
    <s v="NA"/>
    <s v="NA"/>
    <n v="0.35697000000000001"/>
    <n v="5.5019999999999999E-3"/>
    <s v="model"/>
    <n v="42479.43"/>
    <n v="654.68399999999997"/>
    <s v="NA"/>
    <s v="NA"/>
    <s v="NA"/>
    <s v="NA"/>
    <s v="NA"/>
    <s v="NA"/>
    <s v="NA"/>
    <s v="NA"/>
    <s v="NA"/>
    <s v="NA"/>
    <s v="NA"/>
    <s v="NA"/>
    <s v="NA"/>
    <s v="NA"/>
    <s v="NA"/>
    <s v="NA"/>
    <s v="NA"/>
    <s v="NA"/>
    <s v="NA"/>
    <s v="NA"/>
    <s v="NA"/>
    <s v="NA"/>
    <s v="NA"/>
    <s v="NA"/>
  </r>
  <r>
    <x v="743"/>
    <x v="2"/>
    <s v="core"/>
    <x v="11"/>
    <x v="1"/>
    <s v="&lt;5,001"/>
    <s v="rural"/>
    <n v="15"/>
    <n v="86.201499999999996"/>
    <n v="340668.3"/>
    <n v="340668.3"/>
    <n v="340668.3"/>
    <n v="2005"/>
    <n v="2005"/>
    <s v="2004-2013"/>
    <s v="F"/>
    <m/>
    <s v="Convenience Store (&lt;"/>
    <m/>
    <s v="Grocery"/>
    <s v="Food Sales"/>
    <s v="MiniMart"/>
    <b v="0"/>
    <s v="Sales"/>
    <n v="100"/>
    <s v="NA"/>
    <n v="0"/>
    <s v="NA"/>
    <n v="0"/>
    <n v="0"/>
    <n v="0"/>
    <n v="0"/>
    <n v="3952"/>
    <n v="3952"/>
    <n v="0"/>
    <x v="4"/>
    <n v="100"/>
    <n v="0"/>
    <n v="100"/>
    <n v="100"/>
    <n v="100"/>
    <n v="0"/>
    <n v="0"/>
    <n v="1"/>
    <n v="0"/>
    <n v="8"/>
    <s v="S"/>
    <n v="0"/>
    <n v="5553"/>
    <n v="779"/>
    <s v="&lt; 6000 HDD"/>
    <n v="100"/>
    <n v="0"/>
    <n v="0"/>
    <s v="No"/>
    <n v="98"/>
    <n v="98"/>
    <n v="98"/>
    <n v="98"/>
    <n v="1"/>
    <n v="1"/>
    <n v="0"/>
    <s v="80-119 Hrs/Wk"/>
    <n v="52"/>
    <b v="1"/>
    <b v="1"/>
    <b v="0"/>
    <b v="0"/>
    <b v="0"/>
    <b v="0"/>
    <b v="0"/>
    <b v="0"/>
    <b v="0"/>
    <s v="NA"/>
    <s v="NA"/>
    <s v="NA"/>
    <s v="NA"/>
    <s v="No"/>
    <s v="NA"/>
    <s v="NA"/>
    <s v="Unknown"/>
    <s v="No"/>
    <s v="NA"/>
    <s v="NA"/>
    <s v="Unknown"/>
    <s v="No"/>
    <s v="NA"/>
    <s v="NA"/>
    <s v="Unknown"/>
    <s v="No"/>
    <s v="NA"/>
    <s v="NA"/>
    <s v="No"/>
    <s v="No"/>
    <s v="NA"/>
    <s v="NA"/>
    <s v="No"/>
    <s v="No"/>
    <s v="NA"/>
    <s v="NA"/>
    <s v="No"/>
    <s v="No"/>
    <s v="NA"/>
    <s v="NA"/>
    <s v="No"/>
    <s v="No"/>
    <s v="NA"/>
    <s v="NA"/>
    <s v="No"/>
    <n v="250"/>
    <n v="0"/>
    <n v="10"/>
    <n v="2500"/>
    <n v="10"/>
    <n v="0"/>
    <n v="0"/>
    <n v="0"/>
    <n v="0"/>
    <n v="0"/>
    <n v="100"/>
    <n v="0"/>
    <n v="0"/>
    <n v="0"/>
    <n v="100"/>
    <n v="0"/>
    <n v="0"/>
    <n v="0"/>
    <n v="250"/>
    <n v="0"/>
    <n v="100"/>
    <n v="0"/>
    <s v="P"/>
    <n v="0"/>
    <s v="Age of Building"/>
    <n v="100"/>
    <n v="0"/>
    <n v="0"/>
    <n v="0"/>
    <n v="100"/>
    <n v="0"/>
    <n v="0"/>
    <n v="0"/>
    <n v="0"/>
    <n v="4342.4160000000002"/>
    <n v="0"/>
    <n v="100"/>
    <n v="0"/>
    <n v="0"/>
    <b v="0"/>
    <n v="0"/>
    <n v="100"/>
    <n v="0"/>
    <n v="0"/>
    <n v="0"/>
    <n v="1.882844"/>
    <n v="1.882844"/>
    <s v="NA"/>
    <n v="0.299595"/>
    <n v="0.58127600000000001"/>
    <n v="7441"/>
    <s v="NA"/>
    <n v="1184"/>
    <n v="2297.2049999999999"/>
    <n v="10"/>
    <n v="10"/>
    <s v="Y"/>
    <n v="25"/>
    <n v="0"/>
    <n v="0"/>
    <n v="0"/>
    <n v="0"/>
    <n v="0"/>
    <n v="0"/>
    <n v="100"/>
    <n v="100"/>
    <n v="10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16.541840000000001"/>
    <n v="28.571429999999999"/>
    <n v="16.19557"/>
    <n v="19.937280000000001"/>
    <n v="7.1428570000000002"/>
    <n v="19.519929999999999"/>
    <n v="0"/>
    <n v="0"/>
    <n v="0"/>
    <n v="63.520879999999998"/>
    <n v="64.285709999999995"/>
    <n v="64.284499999999994"/>
    <n v="0"/>
    <n v="0"/>
    <n v="0"/>
    <n v="0"/>
    <n v="0"/>
    <n v="0"/>
    <n v="56.468829999999997"/>
    <n v="21.428570000000001"/>
    <n v="60.108669999999996"/>
    <n v="7.0520490000000002"/>
    <n v="42.857140000000001"/>
    <n v="4.1758360000000003"/>
    <n v="0"/>
    <n v="0"/>
    <n v="0"/>
    <n v="36.479120000000002"/>
    <n v="35.714289999999998"/>
    <n v="35.715499999999999"/>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0"/>
    <n v="100"/>
    <s v="Furnace"/>
    <s v="Natural Gas"/>
    <s v="None"/>
    <s v="5-9 Years"/>
    <s v="None"/>
    <s v="NA"/>
    <s v="NA"/>
    <s v="NA"/>
    <s v="NA"/>
    <s v="NA"/>
    <s v="NA"/>
    <s v="NA"/>
    <s v="NA"/>
    <s v="NA"/>
    <s v="NA"/>
    <s v="NA"/>
    <s v="DX - Air"/>
    <s v="5-9 Years"/>
    <s v="None"/>
    <s v="NA"/>
    <s v="NA"/>
    <s v="NA"/>
    <s v="NA"/>
    <s v="NA"/>
    <s v="NA"/>
    <s v="NA"/>
    <s v="NA"/>
    <b v="0"/>
    <b v="0"/>
    <b v="0"/>
    <b v="0"/>
    <b v="0"/>
    <b v="1"/>
    <b v="0"/>
    <b v="0"/>
    <b v="0"/>
    <b v="0"/>
    <b v="0"/>
    <n v="36"/>
    <n v="2"/>
    <n v="2"/>
    <n v="100"/>
    <n v="0"/>
    <n v="0"/>
    <n v="0"/>
    <n v="0"/>
    <n v="0"/>
    <n v="100"/>
    <n v="0"/>
    <n v="50"/>
    <n v="50"/>
    <n v="0"/>
    <s v="Unknown"/>
    <s v="No"/>
    <s v="None"/>
    <s v="Air-cooled"/>
    <s v="No"/>
    <s v="Shaded Pole"/>
    <b v="1"/>
    <n v="42"/>
    <n v="23.809519999999999"/>
    <s v="T12"/>
    <b v="1"/>
    <n v="126"/>
    <s v="INC"/>
    <b v="1"/>
    <n v="440"/>
    <n v="100"/>
    <s v="T12"/>
    <n v="0"/>
    <n v="0"/>
    <n v="1"/>
    <n v="1"/>
    <n v="0"/>
    <n v="0"/>
    <n v="0"/>
    <b v="0"/>
    <b v="0"/>
    <b v="0"/>
    <b v="0"/>
    <b v="1"/>
    <b v="0"/>
    <s v="NA"/>
    <s v="N"/>
    <s v="G"/>
    <s v="G"/>
    <s v="G"/>
    <s v="N"/>
    <s v="G"/>
    <s v="G"/>
    <n v="0"/>
    <n v="0"/>
    <n v="0"/>
    <s v="NA"/>
    <s v="NA"/>
    <s v="NA"/>
    <s v="NA"/>
    <s v="NA"/>
    <n v="0"/>
    <n v="0"/>
    <n v="0"/>
    <x v="1"/>
    <s v="NA"/>
    <s v="NA"/>
    <n v="0"/>
    <n v="0"/>
    <n v="0"/>
    <s v="NA"/>
    <s v="NA"/>
    <s v="NA"/>
    <s v="NA"/>
    <s v="NA"/>
    <s v="NA"/>
    <n v="2"/>
    <n v="0"/>
    <n v="0"/>
    <n v="0"/>
    <n v="0"/>
    <n v="2"/>
    <n v="0"/>
    <n v="0"/>
    <n v="0"/>
    <n v="0"/>
    <n v="64.64949"/>
    <n v="21.852039999999999"/>
    <s v="model"/>
    <n v="255494.8"/>
    <n v="86359.27"/>
    <s v="NA"/>
    <s v="NA"/>
    <s v="NA"/>
    <s v="NA"/>
    <s v="NA"/>
    <s v="NA"/>
    <s v="NA"/>
    <s v="NA"/>
    <s v="NA"/>
    <s v="NA"/>
    <s v="NA"/>
    <s v="NA"/>
    <s v="NA"/>
    <s v="NA"/>
    <s v="NA"/>
    <s v="NA"/>
    <s v="NA"/>
    <s v="NA"/>
    <s v="NA"/>
    <s v="NA"/>
    <s v="NA"/>
    <s v="NA"/>
    <s v="NA"/>
    <s v="NA"/>
    <n v="0.50209899999999996"/>
    <n v="1.4753499999999999"/>
    <s v="model"/>
    <n v="1984.2940000000001"/>
    <n v="5830.5839999999998"/>
    <s v="NA"/>
    <s v="NA"/>
    <s v="NA"/>
    <s v="NA"/>
    <s v="NA"/>
    <s v="NA"/>
    <s v="NA"/>
    <s v="NA"/>
    <s v="NA"/>
    <s v="NA"/>
    <s v="NA"/>
    <s v="NA"/>
    <s v="NA"/>
    <s v="NA"/>
    <s v="NA"/>
    <s v="NA"/>
    <s v="NA"/>
    <s v="NA"/>
    <s v="NA"/>
    <s v="NA"/>
    <s v="NA"/>
    <s v="NA"/>
    <s v="NA"/>
    <s v="NA"/>
  </r>
  <r>
    <x v="744"/>
    <x v="3"/>
    <s v="core"/>
    <x v="8"/>
    <x v="0"/>
    <s v="100,001+"/>
    <s v="rural"/>
    <n v="9"/>
    <n v="11.7918"/>
    <n v="1188507"/>
    <n v="1188507"/>
    <n v="1188507"/>
    <n v="1994"/>
    <n v="1994"/>
    <s v="1981-2003"/>
    <s v="F"/>
    <m/>
    <s v="Department Store"/>
    <m/>
    <s v="Dry Goods Retail"/>
    <s v="Mercantile - Retail"/>
    <s v="High End"/>
    <b v="0"/>
    <s v="Sales"/>
    <n v="82"/>
    <s v="Storage - Low Bay"/>
    <n v="15"/>
    <s v="Office"/>
    <n v="3"/>
    <n v="0"/>
    <n v="0"/>
    <n v="0"/>
    <n v="100791"/>
    <n v="100791"/>
    <n v="0"/>
    <x v="3"/>
    <n v="100"/>
    <n v="0"/>
    <n v="100"/>
    <n v="100"/>
    <n v="100"/>
    <n v="0"/>
    <n v="0"/>
    <n v="2"/>
    <n v="0"/>
    <n v="456"/>
    <s v="S"/>
    <n v="0"/>
    <n v="8076"/>
    <n v="167"/>
    <s v="8000+ HDD"/>
    <n v="0"/>
    <n v="100"/>
    <n v="2"/>
    <s v="No"/>
    <n v="81.540000000000006"/>
    <n v="103.625"/>
    <n v="168"/>
    <n v="103.625"/>
    <n v="1"/>
    <n v="1"/>
    <n v="0"/>
    <s v="80-119 Hrs/Wk"/>
    <n v="52"/>
    <b v="1"/>
    <b v="1"/>
    <b v="0"/>
    <b v="0"/>
    <b v="0"/>
    <b v="0"/>
    <b v="0"/>
    <b v="0"/>
    <b v="0"/>
    <s v="NA"/>
    <s v="NA"/>
    <s v="NA"/>
    <s v="NA"/>
    <s v="Unknown"/>
    <s v="NA"/>
    <s v="NA"/>
    <s v="No"/>
    <s v="No"/>
    <s v="NA"/>
    <s v="NA"/>
    <s v="No"/>
    <s v="Unknown"/>
    <s v="NA"/>
    <s v="NA"/>
    <s v="No"/>
    <s v="No"/>
    <s v="NA"/>
    <s v="NA"/>
    <s v="No"/>
    <s v="No"/>
    <s v="NA"/>
    <s v="NA"/>
    <s v="No"/>
    <s v="No"/>
    <s v="NA"/>
    <s v="NA"/>
    <s v="No"/>
    <s v="No"/>
    <s v="NA"/>
    <s v="NA"/>
    <s v="No"/>
    <s v="No"/>
    <s v="NA"/>
    <s v="NA"/>
    <s v="No"/>
    <n v="1350"/>
    <s v="NA"/>
    <n v="19"/>
    <n v="51300"/>
    <n v="2"/>
    <n v="100"/>
    <n v="0"/>
    <n v="0"/>
    <n v="0"/>
    <n v="0"/>
    <n v="0"/>
    <n v="0"/>
    <n v="0"/>
    <n v="100"/>
    <n v="0"/>
    <n v="0"/>
    <n v="0"/>
    <n v="0"/>
    <n v="1026"/>
    <n v="0"/>
    <n v="100"/>
    <n v="0"/>
    <s v="S"/>
    <n v="0"/>
    <s v="Age of Building"/>
    <n v="100"/>
    <n v="0"/>
    <n v="0"/>
    <n v="0"/>
    <n v="100"/>
    <n v="0"/>
    <n v="0"/>
    <n v="0"/>
    <n v="0"/>
    <n v="99279"/>
    <n v="100"/>
    <n v="0"/>
    <n v="0"/>
    <n v="0"/>
    <b v="0"/>
    <n v="0"/>
    <n v="100"/>
    <n v="0"/>
    <n v="0"/>
    <n v="0"/>
    <n v="1.2206410000000001"/>
    <n v="1.2206410000000001"/>
    <s v="NA"/>
    <n v="0"/>
    <n v="5.0063000000000003E-2"/>
    <n v="123029.6"/>
    <s v="NA"/>
    <n v="0"/>
    <n v="5045.8909999999996"/>
    <n v="14.00925"/>
    <n v="15.01646"/>
    <s v="Y"/>
    <n v="5"/>
    <n v="0"/>
    <n v="0"/>
    <n v="0"/>
    <n v="89.412040000000005"/>
    <n v="89.442139999999995"/>
    <n v="93.819689999999994"/>
    <n v="0"/>
    <n v="0"/>
    <n v="0"/>
    <n v="10.587960000000001"/>
    <n v="10.55786"/>
    <n v="6.1803059999999999"/>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1.27439"/>
    <n v="18.503360000000001"/>
    <n v="11.27439"/>
    <n v="9.6421829999999993"/>
    <n v="10.60045"/>
    <n v="9.6421829999999993"/>
    <n v="79.083430000000007"/>
    <n v="70.896190000000004"/>
    <n v="79.083430000000007"/>
    <s v="NA"/>
    <s v="NA"/>
    <s v="NA"/>
    <s v="NA"/>
    <s v="NA"/>
    <s v="NA"/>
    <s v="NA"/>
    <s v="NA"/>
    <s v="NA"/>
    <s v="NA"/>
    <s v="NA"/>
    <s v="NA"/>
    <n v="68.662530000000004"/>
    <n v="61.535969999999999"/>
    <n v="72.047319999999999"/>
    <n v="20.749510000000001"/>
    <n v="27.906169999999999"/>
    <n v="21.772379999999998"/>
    <n v="0"/>
    <n v="0"/>
    <n v="0"/>
    <n v="0"/>
    <n v="0"/>
    <n v="0"/>
    <n v="10.587960000000001"/>
    <n v="10.55786"/>
    <n v="6.1803059999999999"/>
    <n v="0"/>
    <n v="0"/>
    <n v="0"/>
    <n v="100"/>
    <n v="100"/>
    <n v="100"/>
    <n v="0"/>
    <n v="0"/>
    <n v="0"/>
    <n v="0"/>
    <n v="0"/>
    <n v="0"/>
    <n v="0"/>
    <n v="0"/>
    <n v="0"/>
    <b v="0"/>
    <n v="0"/>
    <b v="1"/>
    <n v="56.471980000000002"/>
    <b v="0"/>
    <n v="0"/>
    <b v="0"/>
    <n v="0"/>
    <b v="1"/>
    <n v="19.186360000000001"/>
    <b v="0"/>
    <n v="0"/>
    <b v="1"/>
    <n v="24.341670000000001"/>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3.4010340000000001"/>
    <n v="96.598969999999994"/>
    <s v="Furnace"/>
    <s v="Natural Gas"/>
    <s v="None"/>
    <s v="20+ Years"/>
    <s v="Furnace"/>
    <s v="Natural Gas"/>
    <s v="None"/>
    <s v="20+ Years"/>
    <s v="NA"/>
    <s v="NA"/>
    <s v="NA"/>
    <s v="NA"/>
    <s v="NA"/>
    <s v="NA"/>
    <s v="NA"/>
    <s v="NA"/>
    <s v="DX - Air"/>
    <s v="20+ Years"/>
    <s v="DX - Air"/>
    <s v="20+ Years"/>
    <s v="NA"/>
    <s v="NA"/>
    <s v="NA"/>
    <s v="NA"/>
    <s v="NA"/>
    <s v="NA"/>
    <s v="NA"/>
    <b v="1"/>
    <b v="0"/>
    <b v="0"/>
    <b v="0"/>
    <b v="0"/>
    <b v="0"/>
    <b v="0"/>
    <b v="0"/>
    <b v="0"/>
    <b v="0"/>
    <b v="0"/>
    <n v="449.41109999999998"/>
    <n v="20"/>
    <n v="20"/>
    <n v="100"/>
    <n v="0"/>
    <n v="0"/>
    <n v="0"/>
    <n v="0"/>
    <n v="0"/>
    <n v="0"/>
    <n v="0"/>
    <s v="NA"/>
    <s v="NA"/>
    <s v="NA"/>
    <s v="NA"/>
    <s v="NA"/>
    <s v="NA"/>
    <s v="NA"/>
    <s v="NA"/>
    <s v="NA"/>
    <s v="NA"/>
    <s v="NA"/>
    <s v="NA"/>
    <s v="NA"/>
    <s v="NA"/>
    <s v="NA"/>
    <s v="NA"/>
    <s v="NA"/>
    <s v="NA"/>
    <s v="NA"/>
    <s v="NA"/>
    <n v="1"/>
    <n v="1"/>
    <s v="NA"/>
    <n v="0"/>
    <n v="0"/>
    <n v="0"/>
    <n v="0"/>
    <b v="0"/>
    <b v="0"/>
    <b v="0"/>
    <b v="0"/>
    <b v="0"/>
    <b v="0"/>
    <n v="0"/>
    <s v="NA"/>
    <s v="NA"/>
    <s v="NA"/>
    <s v="NA"/>
    <s v="NA"/>
    <s v="NA"/>
    <s v="NA"/>
    <n v="0"/>
    <n v="0"/>
    <n v="0"/>
    <s v="NA"/>
    <s v="NA"/>
    <s v="NA"/>
    <s v="NA"/>
    <s v="NA"/>
    <n v="0"/>
    <n v="0"/>
    <n v="0"/>
    <x v="1"/>
    <s v="NA"/>
    <s v="NA"/>
    <n v="0"/>
    <n v="0"/>
    <n v="0"/>
    <s v="NA"/>
    <s v="NA"/>
    <s v="NA"/>
    <s v="NA"/>
    <s v="NA"/>
    <s v="NA"/>
    <n v="10"/>
    <n v="3"/>
    <n v="0"/>
    <n v="2"/>
    <n v="4"/>
    <n v="2"/>
    <n v="0"/>
    <n v="0"/>
    <s v="NA"/>
    <n v="0"/>
    <n v="12.02739"/>
    <n v="17.90767"/>
    <s v="model"/>
    <n v="1212253"/>
    <n v="1804932"/>
    <s v="NA"/>
    <s v="NA"/>
    <s v="NA"/>
    <s v="NA"/>
    <s v="NA"/>
    <s v="NA"/>
    <s v="NA"/>
    <s v="NA"/>
    <s v="NA"/>
    <s v="NA"/>
    <s v="NA"/>
    <s v="NA"/>
    <s v="NA"/>
    <s v="NA"/>
    <s v="NA"/>
    <s v="NA"/>
    <s v="NA"/>
    <s v="NA"/>
    <s v="NA"/>
    <s v="NA"/>
    <s v="NA"/>
    <s v="NA"/>
    <s v="NA"/>
    <s v="NA"/>
    <n v="0.28404099999999999"/>
    <n v="0.27663900000000002"/>
    <s v="model"/>
    <n v="28628.79"/>
    <n v="27882.75"/>
    <s v="NA"/>
    <s v="NA"/>
    <s v="NA"/>
    <s v="NA"/>
    <s v="NA"/>
    <s v="NA"/>
    <s v="NA"/>
    <s v="NA"/>
    <s v="NA"/>
    <s v="NA"/>
    <s v="NA"/>
    <s v="NA"/>
    <s v="NA"/>
    <s v="NA"/>
    <s v="NA"/>
    <s v="NA"/>
    <s v="NA"/>
    <s v="NA"/>
    <s v="NA"/>
    <s v="NA"/>
    <s v="NA"/>
    <s v="NA"/>
    <s v="NA"/>
    <s v="NA"/>
  </r>
  <r>
    <x v="745"/>
    <x v="2"/>
    <s v="core"/>
    <x v="6"/>
    <x v="1"/>
    <s v="100,001+"/>
    <s v="urban"/>
    <n v="26"/>
    <n v="31.325510000000001"/>
    <n v="24413409"/>
    <n v="22057731"/>
    <n v="22057731"/>
    <n v="2009"/>
    <n v="2009"/>
    <s v="2004-2013"/>
    <s v="F"/>
    <m/>
    <s v="Office- Admin, Professional, Government, Financial"/>
    <m/>
    <s v="Office"/>
    <s v="Office"/>
    <s v="Medium Office"/>
    <b v="1"/>
    <s v="Office"/>
    <n v="76.715680000000006"/>
    <s v="Other"/>
    <n v="6.9741530000000003"/>
    <s v="Dining"/>
    <n v="0.36924200000000001"/>
    <n v="15.94092"/>
    <n v="0"/>
    <n v="9.6491159999999994"/>
    <n v="779346"/>
    <n v="704146"/>
    <n v="75200"/>
    <x v="3"/>
    <n v="100"/>
    <n v="0"/>
    <n v="100"/>
    <n v="100"/>
    <n v="100"/>
    <n v="0"/>
    <n v="0"/>
    <n v="36"/>
    <n v="6"/>
    <n v="0"/>
    <s v="S"/>
    <n v="0"/>
    <n v="4615"/>
    <n v="192"/>
    <s v="&lt; 6000 HDD"/>
    <n v="0"/>
    <n v="100"/>
    <n v="10"/>
    <s v="Yes"/>
    <n v="54.79692"/>
    <n v="54.79692"/>
    <n v="63.763689999999997"/>
    <n v="58.782150000000001"/>
    <n v="0"/>
    <n v="0"/>
    <n v="0"/>
    <s v="50-59 Hrs/Wk"/>
    <n v="52"/>
    <b v="1"/>
    <b v="1"/>
    <b v="1"/>
    <b v="0"/>
    <b v="0"/>
    <b v="0"/>
    <b v="0"/>
    <b v="0"/>
    <b v="0"/>
    <b v="1"/>
    <b v="0"/>
    <b v="1"/>
    <n v="1500"/>
    <s v="No"/>
    <s v="NA"/>
    <s v="NA"/>
    <s v="No"/>
    <s v="Yes"/>
    <n v="1"/>
    <n v="20"/>
    <s v="Yes"/>
    <s v="Yes"/>
    <n v="3"/>
    <n v="100"/>
    <s v="No"/>
    <s v="No"/>
    <s v="NA"/>
    <s v="NA"/>
    <s v="No"/>
    <s v="No"/>
    <s v="NA"/>
    <s v="NA"/>
    <s v="No"/>
    <s v="No"/>
    <s v="NA"/>
    <s v="NA"/>
    <s v="No"/>
    <s v="No"/>
    <s v="NA"/>
    <s v="NA"/>
    <s v="No"/>
    <s v="No"/>
    <s v="NA"/>
    <s v="NA"/>
    <s v="No"/>
    <n v="667"/>
    <n v="592"/>
    <n v="14"/>
    <n v="299418"/>
    <n v="70"/>
    <n v="0"/>
    <n v="100"/>
    <n v="0"/>
    <n v="0"/>
    <n v="0"/>
    <n v="0"/>
    <n v="0"/>
    <n v="0"/>
    <n v="100"/>
    <n v="0"/>
    <n v="0"/>
    <n v="0"/>
    <n v="0"/>
    <n v="209592.6"/>
    <n v="0"/>
    <n v="100"/>
    <n v="0"/>
    <s v="P"/>
    <n v="0"/>
    <s v="Age of Building"/>
    <n v="100"/>
    <n v="0"/>
    <n v="0"/>
    <n v="0"/>
    <n v="0"/>
    <n v="0"/>
    <n v="100"/>
    <n v="0"/>
    <n v="0"/>
    <n v="25300"/>
    <n v="100"/>
    <n v="0"/>
    <n v="0"/>
    <n v="0"/>
    <b v="1"/>
    <s v="NA"/>
    <n v="100"/>
    <n v="0"/>
    <n v="0"/>
    <n v="0"/>
    <n v="0.54691199999999995"/>
    <n v="0.52262600000000003"/>
    <n v="0.295213"/>
    <n v="0"/>
    <n v="4.4169999999999999E-3"/>
    <n v="385106.2"/>
    <n v="22200"/>
    <n v="0"/>
    <n v="3110"/>
    <n v="7.3995949999999997"/>
    <n v="9.7890840000000008"/>
    <s v="Y"/>
    <n v="5"/>
    <n v="72.756960000000007"/>
    <n v="75.566100000000006"/>
    <n v="77.772580000000005"/>
    <n v="12.28008"/>
    <n v="7.5650130000000004"/>
    <n v="13.126620000000001"/>
    <n v="0"/>
    <n v="0"/>
    <n v="0"/>
    <n v="14.55781"/>
    <n v="15.480119999999999"/>
    <n v="8.6566080000000003"/>
    <n v="0"/>
    <n v="0"/>
    <n v="0"/>
    <n v="0"/>
    <n v="0"/>
    <n v="0"/>
    <n v="0.40515200000000001"/>
    <n v="1.3887670000000001"/>
    <n v="0.44418600000000003"/>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6.5911999999999998E-2"/>
    <n v="1.9982E-2"/>
    <n v="7.2262999999999994E-2"/>
    <n v="85.037040000000005"/>
    <n v="83.131110000000007"/>
    <n v="90.899209999999997"/>
    <n v="0.77760899999999999"/>
    <n v="1.2089259999999999"/>
    <n v="0.53706200000000004"/>
    <n v="0"/>
    <n v="0"/>
    <n v="0"/>
    <n v="14.119440000000001"/>
    <n v="15.63998"/>
    <n v="8.4914699999999996"/>
    <n v="0"/>
    <n v="0"/>
    <n v="0"/>
    <n v="0"/>
    <n v="0"/>
    <n v="0"/>
    <n v="100"/>
    <n v="100"/>
    <n v="100"/>
    <n v="0"/>
    <n v="0"/>
    <n v="0"/>
    <n v="0"/>
    <n v="0"/>
    <n v="0"/>
    <b v="0"/>
    <n v="0"/>
    <b v="1"/>
    <n v="1.4147609999999999"/>
    <b v="0"/>
    <n v="0"/>
    <b v="0"/>
    <n v="0"/>
    <b v="0"/>
    <n v="0"/>
    <b v="0"/>
    <n v="0"/>
    <b v="1"/>
    <n v="1.699335"/>
    <b v="1"/>
    <n v="96.885900000000007"/>
    <n v="79.421220000000005"/>
    <n v="66.315790000000007"/>
    <n v="73.612710000000007"/>
    <n v="0"/>
    <n v="0"/>
    <n v="0"/>
    <n v="0"/>
    <n v="0"/>
    <n v="0"/>
    <n v="20.578779999999998"/>
    <n v="33.68421"/>
    <n v="26.38729"/>
    <n v="0"/>
    <n v="0"/>
    <n v="0"/>
    <n v="0"/>
    <n v="0"/>
    <n v="0"/>
    <n v="0"/>
    <n v="0"/>
    <n v="0"/>
    <n v="61.736330000000002"/>
    <n v="82.105260000000001"/>
    <n v="79.161860000000004"/>
    <n v="0"/>
    <n v="0"/>
    <n v="0"/>
    <n v="0"/>
    <n v="0"/>
    <n v="0"/>
    <n v="0"/>
    <n v="0"/>
    <n v="0"/>
    <n v="38.263669999999998"/>
    <n v="17.894739999999999"/>
    <n v="20.838139999999999"/>
    <n v="0"/>
    <n v="0"/>
    <n v="0"/>
    <b v="0"/>
    <n v="0"/>
    <b v="0"/>
    <n v="0"/>
    <b v="0"/>
    <n v="0"/>
    <b v="0"/>
    <n v="0"/>
    <b v="0"/>
    <n v="0"/>
    <b v="1"/>
    <n v="100"/>
    <n v="100"/>
    <n v="100"/>
    <n v="100"/>
    <n v="0"/>
    <n v="0"/>
    <n v="0"/>
    <n v="0"/>
    <n v="0"/>
    <n v="0"/>
    <n v="0"/>
    <n v="0"/>
    <n v="0"/>
    <n v="0"/>
    <n v="0"/>
    <n v="0"/>
    <n v="0"/>
    <n v="0"/>
    <n v="0"/>
    <n v="0"/>
    <n v="0"/>
    <n v="0"/>
    <n v="0"/>
    <n v="0"/>
    <n v="0"/>
    <n v="0"/>
    <n v="0"/>
    <n v="0"/>
    <b v="0"/>
    <n v="0"/>
    <b v="0"/>
    <n v="0"/>
    <b v="0"/>
    <n v="0"/>
    <b v="0"/>
    <n v="0"/>
    <b v="1"/>
    <n v="100"/>
    <s v="VAV"/>
    <s v="fpb_series"/>
    <s v="Variable Air Volume"/>
    <s v="A"/>
    <s v="Y"/>
    <n v="400"/>
    <s v="NA"/>
    <n v="97.491259999999997"/>
    <n v="2.508737"/>
    <s v="Electric Resistance"/>
    <s v="Electricity"/>
    <s v="Electricity"/>
    <s v="5-9 Years"/>
    <s v="Electric Resistance"/>
    <s v="Electricity"/>
    <s v="Electricity"/>
    <s v="5-9 Years"/>
    <s v="NA"/>
    <s v="NA"/>
    <s v="NA"/>
    <s v="NA"/>
    <s v="NA"/>
    <s v="NA"/>
    <s v="NA"/>
    <s v="NA"/>
    <s v="DX - Air"/>
    <s v="5-9 Years"/>
    <s v="Chiller"/>
    <s v="5-9 Years"/>
    <n v="1"/>
    <n v="0"/>
    <n v="0"/>
    <n v="0"/>
    <s v="None"/>
    <s v="NA"/>
    <s v="NA"/>
    <b v="1"/>
    <b v="0"/>
    <b v="0"/>
    <b v="0"/>
    <b v="0"/>
    <b v="0"/>
    <b v="0"/>
    <b v="1"/>
    <b v="1"/>
    <b v="1"/>
    <b v="1"/>
    <n v="388.96800000000002"/>
    <n v="5"/>
    <n v="5"/>
    <n v="84.210530000000006"/>
    <n v="15.78947"/>
    <n v="0"/>
    <n v="0"/>
    <n v="0"/>
    <n v="100"/>
    <n v="0"/>
    <n v="0"/>
    <s v="NA"/>
    <s v="NA"/>
    <s v="NA"/>
    <s v="NA"/>
    <s v="NA"/>
    <s v="NA"/>
    <s v="NA"/>
    <s v="NA"/>
    <s v="NA"/>
    <s v="NA"/>
    <s v="NA"/>
    <s v="NA"/>
    <s v="NA"/>
    <s v="NA"/>
    <s v="NA"/>
    <s v="NA"/>
    <s v="NA"/>
    <s v="NA"/>
    <s v="NA"/>
    <s v="NA"/>
    <n v="46"/>
    <n v="23"/>
    <n v="0"/>
    <n v="0"/>
    <n v="0"/>
    <n v="0"/>
    <n v="0"/>
    <b v="0"/>
    <b v="0"/>
    <b v="0"/>
    <b v="0"/>
    <b v="0"/>
    <b v="1"/>
    <s v="NA"/>
    <s v="NA"/>
    <s v="NA"/>
    <s v="NA"/>
    <s v="NA"/>
    <s v="NA"/>
    <s v="NA"/>
    <s v="NA"/>
    <s v="NA"/>
    <s v="NA"/>
    <s v="NA"/>
    <s v="NA"/>
    <s v="NA"/>
    <s v="NA"/>
    <s v="NA"/>
    <s v="NA"/>
    <n v="0"/>
    <n v="0"/>
    <n v="0"/>
    <x v="1"/>
    <s v="NA"/>
    <s v="NA"/>
    <n v="0"/>
    <n v="0"/>
    <n v="0"/>
    <s v="NA"/>
    <s v="NA"/>
    <s v="NA"/>
    <s v="NA"/>
    <s v="NA"/>
    <s v="NA"/>
    <n v="0"/>
    <n v="3455"/>
    <n v="544"/>
    <n v="1029"/>
    <n v="100"/>
    <n v="20"/>
    <n v="0"/>
    <n v="0"/>
    <n v="0"/>
    <n v="0"/>
    <n v="14.66297"/>
    <n v="14.21669"/>
    <s v="actual"/>
    <n v="10324873"/>
    <n v="10010623"/>
    <n v="864920.7"/>
    <n v="736632.4"/>
    <n v="768343.9"/>
    <n v="730427.1"/>
    <n v="802539.3"/>
    <n v="838819.1"/>
    <n v="969940.5"/>
    <n v="1026025"/>
    <n v="949796.4"/>
    <n v="882876.2"/>
    <n v="844806.2"/>
    <n v="909746"/>
    <n v="865558.7"/>
    <n v="771967.2"/>
    <n v="840783.5"/>
    <n v="795221.8"/>
    <n v="804688.7"/>
    <n v="783817.1"/>
    <n v="908803.9"/>
    <n v="934455.5"/>
    <n v="810970.3"/>
    <n v="810452.7"/>
    <n v="817444.4"/>
    <n v="866459.6"/>
    <n v="2.7539999999999999E-3"/>
    <n v="2.7859999999999998E-3"/>
    <s v="actual"/>
    <n v="1939.3440000000001"/>
    <n v="1961.7840000000001"/>
    <n v="205.209"/>
    <n v="196.8409"/>
    <n v="228.69970000000001"/>
    <n v="206.88730000000001"/>
    <n v="161.02709999999999"/>
    <n v="146.1002"/>
    <n v="134.9109"/>
    <n v="136.10339999999999"/>
    <n v="127.5697"/>
    <n v="134.53530000000001"/>
    <n v="132.5967"/>
    <n v="128.86410000000001"/>
    <n v="187.75810000000001"/>
    <n v="165.48249999999999"/>
    <n v="177.4085"/>
    <n v="163.98259999999999"/>
    <n v="158.7165"/>
    <n v="145.667"/>
    <n v="145.29339999999999"/>
    <n v="145.1679"/>
    <n v="146.1688"/>
    <n v="164.7381"/>
    <n v="173.26589999999999"/>
    <n v="188.1344"/>
  </r>
  <r>
    <x v="746"/>
    <x v="3"/>
    <s v="core"/>
    <x v="0"/>
    <x v="0"/>
    <s v="100,001+"/>
    <s v="rural"/>
    <n v="56"/>
    <n v="3.7884090000000001"/>
    <n v="498297"/>
    <n v="498297"/>
    <n v="498297"/>
    <n v="1972"/>
    <n v="1972"/>
    <s v="Pre-1980"/>
    <s v="F"/>
    <m/>
    <s v="Hotel"/>
    <m/>
    <s v="Hotel-Motel"/>
    <s v="Lodging"/>
    <s v="Lodging"/>
    <b v="0"/>
    <s v="Guest Room"/>
    <n v="70"/>
    <s v="Assembly / Recreation"/>
    <n v="8"/>
    <s v="Dining"/>
    <n v="6"/>
    <n v="12"/>
    <n v="0"/>
    <n v="0"/>
    <n v="131532"/>
    <n v="131532"/>
    <n v="0"/>
    <x v="3"/>
    <n v="100"/>
    <n v="0"/>
    <n v="30"/>
    <n v="100"/>
    <n v="30"/>
    <n v="0"/>
    <n v="0"/>
    <n v="3"/>
    <n v="1"/>
    <n v="180"/>
    <s v="S"/>
    <n v="0"/>
    <n v="7562"/>
    <n v="298"/>
    <s v="6000-8000 HDD"/>
    <n v="100"/>
    <n v="0"/>
    <n v="0"/>
    <s v="Yes"/>
    <n v="150.9"/>
    <n v="35.4"/>
    <n v="50.4"/>
    <n v="35.4"/>
    <n v="1"/>
    <n v="1"/>
    <n v="0.82"/>
    <s v="120-168 Hrs/Wk"/>
    <n v="52"/>
    <b v="1"/>
    <b v="1"/>
    <b v="1"/>
    <b v="0"/>
    <b v="0"/>
    <b v="0"/>
    <b v="0"/>
    <b v="0"/>
    <b v="0"/>
    <b v="1"/>
    <b v="0"/>
    <b v="0"/>
    <n v="35"/>
    <s v="Yes"/>
    <n v="2"/>
    <n v="90"/>
    <s v="Unknown"/>
    <s v="Yes"/>
    <n v="2"/>
    <n v="65"/>
    <s v="Yes"/>
    <s v="No"/>
    <s v="NA"/>
    <s v="NA"/>
    <s v="No"/>
    <s v="Yes"/>
    <n v="10"/>
    <n v="100"/>
    <s v="No"/>
    <s v="Unknown"/>
    <s v="NA"/>
    <s v="NA"/>
    <s v="No"/>
    <s v="Yes"/>
    <n v="10"/>
    <n v="100"/>
    <s v="No"/>
    <s v="No"/>
    <s v="NA"/>
    <s v="NA"/>
    <s v="No"/>
    <s v="Yes"/>
    <n v="8"/>
    <n v="50"/>
    <s v="No"/>
    <n v="2560"/>
    <n v="1910"/>
    <n v="9"/>
    <n v="57420"/>
    <n v="30"/>
    <n v="0"/>
    <n v="0"/>
    <n v="0"/>
    <n v="0"/>
    <n v="0"/>
    <n v="100"/>
    <n v="0"/>
    <n v="0"/>
    <n v="0"/>
    <n v="100"/>
    <n v="0"/>
    <n v="0"/>
    <n v="0"/>
    <n v="17226"/>
    <n v="0"/>
    <n v="100"/>
    <n v="0"/>
    <s v="P"/>
    <n v="25"/>
    <s v="Unknown"/>
    <n v="100"/>
    <n v="0"/>
    <n v="0"/>
    <n v="0"/>
    <n v="100"/>
    <n v="0"/>
    <n v="0"/>
    <n v="0"/>
    <n v="0"/>
    <n v="79441.490000000005"/>
    <n v="94"/>
    <n v="6"/>
    <n v="0"/>
    <n v="0"/>
    <b v="1"/>
    <n v="250"/>
    <n v="94"/>
    <n v="0"/>
    <n v="0"/>
    <n v="6"/>
    <n v="1.6145689999999999"/>
    <n v="1.6145689999999999"/>
    <s v="NA"/>
    <n v="2.1289999999999998E-3"/>
    <n v="9.4119999999999995E-2"/>
    <n v="212367.5"/>
    <s v="NA"/>
    <n v="280"/>
    <n v="12379.84"/>
    <n v="8.1978460000000002"/>
    <n v="9.1276419999999998"/>
    <s v="Y"/>
    <n v="3"/>
    <n v="4.2065219999999997"/>
    <n v="3.323375"/>
    <n v="8.3137609999999995"/>
    <n v="4.3544219999999996"/>
    <n v="5.5400669999999996"/>
    <n v="8.6060700000000008"/>
    <n v="14.880800000000001"/>
    <n v="6.6467489999999998"/>
    <n v="29.41039"/>
    <n v="28.333490000000001"/>
    <n v="44.64235"/>
    <n v="31.15117"/>
    <n v="0"/>
    <n v="0"/>
    <n v="0"/>
    <n v="0"/>
    <n v="0"/>
    <n v="0"/>
    <n v="0"/>
    <n v="0"/>
    <n v="0"/>
    <n v="48.224760000000003"/>
    <n v="39.847459999999998"/>
    <n v="22.518609999999999"/>
    <n v="0"/>
    <n v="0"/>
    <n v="0"/>
    <n v="0"/>
    <n v="0"/>
    <n v="0"/>
    <n v="100"/>
    <n v="100"/>
    <n v="100"/>
    <n v="80.58"/>
    <n v="74.510900000000007"/>
    <n v="80.58"/>
    <n v="19.420000000000002"/>
    <n v="25.489100000000001"/>
    <n v="19.420000000000002"/>
    <n v="0"/>
    <n v="0"/>
    <n v="0"/>
    <n v="71.399640000000005"/>
    <n v="84.009100000000004"/>
    <n v="71.399640000000005"/>
    <n v="11.19792"/>
    <n v="0.37702799999999997"/>
    <n v="11.19792"/>
    <n v="0"/>
    <n v="0"/>
    <n v="0"/>
    <n v="17.402450000000002"/>
    <n v="15.61387"/>
    <n v="17.402450000000002"/>
    <n v="0"/>
    <n v="0"/>
    <n v="0"/>
    <s v="NA"/>
    <s v="NA"/>
    <s v="NA"/>
    <s v="NA"/>
    <s v="NA"/>
    <s v="NA"/>
    <n v="0"/>
    <n v="0"/>
    <n v="0"/>
    <n v="100"/>
    <n v="100"/>
    <n v="100"/>
    <n v="0"/>
    <n v="0"/>
    <n v="0"/>
    <n v="0"/>
    <n v="0"/>
    <n v="0"/>
    <n v="0"/>
    <n v="0"/>
    <n v="0"/>
    <n v="0"/>
    <n v="0"/>
    <n v="0"/>
    <n v="37.995480000000001"/>
    <n v="50"/>
    <n v="37.995480000000001"/>
    <n v="62.004519999999999"/>
    <n v="50"/>
    <n v="62.004519999999999"/>
    <n v="0"/>
    <n v="0"/>
    <n v="0"/>
    <n v="23.441749999999999"/>
    <n v="15.51019"/>
    <n v="46.330219999999997"/>
    <n v="45.84554"/>
    <n v="41.65907"/>
    <n v="24.04796"/>
    <n v="0"/>
    <n v="0"/>
    <n v="0"/>
    <n v="30.712710000000001"/>
    <n v="42.830739999999999"/>
    <n v="29.62182"/>
    <s v="NA"/>
    <s v="NA"/>
    <s v="NA"/>
    <s v="NA"/>
    <s v="NA"/>
    <s v="NA"/>
    <s v="NA"/>
    <s v="NA"/>
    <s v="NA"/>
    <s v="NA"/>
    <s v="NA"/>
    <s v="NA"/>
    <s v="NA"/>
    <s v="NA"/>
    <s v="NA"/>
    <b v="1"/>
    <n v="13.106120000000001"/>
    <b v="0"/>
    <n v="0"/>
    <b v="0"/>
    <n v="0"/>
    <b v="0"/>
    <n v="0"/>
    <b v="1"/>
    <n v="77.762619999999998"/>
    <b v="1"/>
    <n v="1.4584220000000001"/>
    <b v="1"/>
    <n v="7.6728389999999997"/>
    <b v="0"/>
    <n v="0"/>
    <n v="24.596440000000001"/>
    <n v="72.641509999999997"/>
    <n v="22.822579999999999"/>
    <n v="60.944569999999999"/>
    <n v="4.7169809999999996"/>
    <n v="62.378279999999997"/>
    <n v="0"/>
    <n v="0"/>
    <n v="0"/>
    <n v="14.45899"/>
    <n v="22.64151"/>
    <n v="14.79914"/>
    <n v="0"/>
    <n v="0"/>
    <n v="0"/>
    <n v="0"/>
    <n v="0"/>
    <n v="0"/>
    <n v="0"/>
    <n v="0"/>
    <n v="0"/>
    <n v="5.8159070000000002"/>
    <n v="67.924530000000004"/>
    <n v="3.600241"/>
    <n v="0"/>
    <n v="0"/>
    <n v="0"/>
    <n v="94.184089999999998"/>
    <n v="32.075470000000003"/>
    <n v="96.399760000000001"/>
    <n v="0"/>
    <n v="0"/>
    <n v="0"/>
    <n v="0"/>
    <n v="0"/>
    <n v="0"/>
    <n v="0"/>
    <n v="0"/>
    <n v="0"/>
    <b v="0"/>
    <n v="0"/>
    <b v="0"/>
    <n v="0"/>
    <b v="1"/>
    <n v="94.184089999999998"/>
    <b v="1"/>
    <n v="5.8159070000000002"/>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NA"/>
    <s v="Furnace"/>
    <s v="Natural Gas"/>
    <s v="None"/>
    <s v="10-19 Years"/>
    <n v="4"/>
    <s v="Natural Gas"/>
    <n v="1072.5"/>
    <n v="10.5"/>
    <n v="31"/>
    <s v="C"/>
    <s v="NA"/>
    <s v="N"/>
    <s v="Chiller"/>
    <s v="NA"/>
    <s v="DX - Air"/>
    <s v="10-19 Years"/>
    <n v="1"/>
    <s v="NA"/>
    <n v="2"/>
    <n v="2"/>
    <s v="Reciprocating"/>
    <s v="NA"/>
    <s v="N"/>
    <b v="0"/>
    <b v="1"/>
    <b v="0"/>
    <b v="0"/>
    <b v="0"/>
    <b v="1"/>
    <b v="0"/>
    <b v="1"/>
    <b v="1"/>
    <b v="1"/>
    <b v="1"/>
    <n v="1000"/>
    <s v="NA"/>
    <s v="NA"/>
    <n v="0"/>
    <n v="0"/>
    <n v="100"/>
    <n v="0"/>
    <n v="0"/>
    <n v="0"/>
    <n v="100"/>
    <n v="0"/>
    <s v="NA"/>
    <s v="NA"/>
    <s v="NA"/>
    <s v="NA"/>
    <s v="NA"/>
    <s v="NA"/>
    <s v="NA"/>
    <s v="NA"/>
    <s v="NA"/>
    <b v="0"/>
    <n v="0"/>
    <s v="NA"/>
    <s v="NA"/>
    <b v="1"/>
    <n v="261"/>
    <s v="INC"/>
    <b v="0"/>
    <n v="0"/>
    <s v="NA"/>
    <s v="NA"/>
    <n v="6"/>
    <n v="1"/>
    <n v="2"/>
    <n v="10"/>
    <n v="4"/>
    <n v="0"/>
    <n v="2"/>
    <b v="0"/>
    <b v="0"/>
    <b v="0"/>
    <b v="1"/>
    <b v="0"/>
    <b v="0"/>
    <n v="1560"/>
    <s v="G"/>
    <s v="G"/>
    <s v="G"/>
    <s v="G"/>
    <s v="G"/>
    <s v="G"/>
    <s v="G"/>
    <s v="NA"/>
    <s v="NA"/>
    <s v="NA"/>
    <b v="1"/>
    <s v="L"/>
    <n v="100"/>
    <n v="0"/>
    <n v="3"/>
    <n v="17"/>
    <n v="62"/>
    <n v="0"/>
    <x v="0"/>
    <n v="0"/>
    <s v="N"/>
    <n v="0"/>
    <n v="0"/>
    <n v="0"/>
    <b v="0"/>
    <b v="1"/>
    <s v="Natural Gas"/>
    <b v="0"/>
    <b v="1"/>
    <s v="Natural Gas"/>
    <n v="0"/>
    <n v="0"/>
    <n v="0"/>
    <n v="0"/>
    <n v="0"/>
    <n v="200"/>
    <n v="0"/>
    <n v="0"/>
    <n v="0"/>
    <n v="0"/>
    <n v="12.643700000000001"/>
    <n v="2.3188119999999999"/>
    <s v="model"/>
    <n v="1663051"/>
    <n v="304998"/>
    <s v="NA"/>
    <s v="NA"/>
    <s v="NA"/>
    <s v="NA"/>
    <s v="NA"/>
    <s v="NA"/>
    <s v="NA"/>
    <s v="NA"/>
    <s v="NA"/>
    <s v="NA"/>
    <s v="NA"/>
    <s v="NA"/>
    <s v="NA"/>
    <s v="NA"/>
    <s v="NA"/>
    <s v="NA"/>
    <s v="NA"/>
    <s v="NA"/>
    <s v="NA"/>
    <s v="NA"/>
    <s v="NA"/>
    <s v="NA"/>
    <s v="NA"/>
    <s v="NA"/>
    <n v="0.51533399999999996"/>
    <n v="6.7847000000000005E-2"/>
    <s v="model"/>
    <n v="67782.91"/>
    <n v="8924.0740000000005"/>
    <s v="NA"/>
    <s v="NA"/>
    <s v="NA"/>
    <s v="NA"/>
    <s v="NA"/>
    <s v="NA"/>
    <s v="NA"/>
    <s v="NA"/>
    <s v="NA"/>
    <s v="NA"/>
    <s v="NA"/>
    <s v="NA"/>
    <s v="NA"/>
    <s v="NA"/>
    <s v="NA"/>
    <s v="NA"/>
    <s v="NA"/>
    <s v="NA"/>
    <s v="NA"/>
    <s v="NA"/>
    <s v="NA"/>
    <s v="NA"/>
    <s v="NA"/>
    <s v="NA"/>
  </r>
  <r>
    <x v="747"/>
    <x v="2"/>
    <s v="core"/>
    <x v="4"/>
    <x v="1"/>
    <s v="100,001+"/>
    <s v="urban"/>
    <n v="74"/>
    <n v="66.187250000000006"/>
    <n v="10920896"/>
    <n v="10920896"/>
    <n v="10920896"/>
    <n v="2011"/>
    <n v="2011"/>
    <s v="2004-2013"/>
    <s v="F"/>
    <m/>
    <s v="Museum"/>
    <m/>
    <s v="Other"/>
    <s v="Public Assembly"/>
    <s v="Other"/>
    <b v="0"/>
    <s v="Assembly / Recreation"/>
    <n v="91"/>
    <s v="Storage - Low Bay"/>
    <n v="8"/>
    <s v="Sales"/>
    <n v="1"/>
    <n v="0"/>
    <n v="0"/>
    <n v="0"/>
    <n v="165000"/>
    <n v="165000"/>
    <n v="0"/>
    <x v="3"/>
    <n v="100"/>
    <n v="0"/>
    <n v="100"/>
    <n v="100"/>
    <n v="100"/>
    <n v="0"/>
    <n v="0"/>
    <n v="4"/>
    <n v="0"/>
    <n v="300"/>
    <s v="S"/>
    <n v="0"/>
    <n v="4650"/>
    <n v="167"/>
    <s v="&lt; 6000 HDD"/>
    <n v="100"/>
    <n v="0"/>
    <n v="0"/>
    <s v="Yes"/>
    <n v="63"/>
    <n v="49"/>
    <n v="63"/>
    <n v="63"/>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1040"/>
    <n v="1040"/>
    <n v="12"/>
    <n v="49920"/>
    <n v="20"/>
    <n v="0"/>
    <n v="100"/>
    <n v="0"/>
    <n v="0"/>
    <n v="0"/>
    <n v="0"/>
    <n v="0"/>
    <n v="0"/>
    <n v="100"/>
    <n v="0"/>
    <n v="0"/>
    <n v="0"/>
    <n v="0"/>
    <n v="9984"/>
    <n v="0"/>
    <n v="100"/>
    <n v="0"/>
    <s v="C"/>
    <n v="0"/>
    <s v="Age of Building"/>
    <n v="0"/>
    <n v="0"/>
    <n v="0"/>
    <n v="100"/>
    <n v="100"/>
    <n v="0"/>
    <n v="0"/>
    <n v="0"/>
    <n v="0"/>
    <n v="49388.33"/>
    <n v="0"/>
    <n v="100"/>
    <n v="0"/>
    <n v="0"/>
    <b v="0"/>
    <n v="0"/>
    <n v="100"/>
    <n v="0"/>
    <n v="0"/>
    <n v="0"/>
    <n v="0.60853599999999997"/>
    <n v="0.60853599999999997"/>
    <s v="NA"/>
    <n v="3.6400000000000001E-4"/>
    <n v="6.2273000000000002E-2"/>
    <n v="100408.4"/>
    <s v="NA"/>
    <n v="60"/>
    <n v="10275"/>
    <n v="16.896329999999999"/>
    <n v="21.78905"/>
    <s v="Y"/>
    <n v="5"/>
    <n v="24.389279999999999"/>
    <n v="32.369480000000003"/>
    <n v="25.415939999999999"/>
    <n v="4.8729870000000002"/>
    <n v="16.066939999999999"/>
    <n v="5.0781140000000002"/>
    <n v="0"/>
    <n v="0"/>
    <n v="0"/>
    <n v="0"/>
    <n v="0"/>
    <n v="0"/>
    <n v="0"/>
    <n v="0"/>
    <n v="0"/>
    <n v="55.29166"/>
    <n v="12.3781"/>
    <n v="52.996949999999998"/>
    <n v="15.446070000000001"/>
    <n v="39.185470000000002"/>
    <n v="16.509"/>
    <n v="0"/>
    <n v="0"/>
    <n v="0"/>
    <n v="0"/>
    <n v="0"/>
    <n v="0"/>
    <n v="100"/>
    <n v="100"/>
    <n v="100"/>
    <n v="0"/>
    <n v="0"/>
    <n v="0"/>
    <s v="NA"/>
    <s v="NA"/>
    <s v="NA"/>
    <s v="NA"/>
    <s v="NA"/>
    <s v="NA"/>
    <s v="NA"/>
    <s v="NA"/>
    <s v="NA"/>
    <s v="NA"/>
    <s v="NA"/>
    <s v="NA"/>
    <s v="NA"/>
    <s v="NA"/>
    <s v="NA"/>
    <s v="NA"/>
    <s v="NA"/>
    <s v="NA"/>
    <s v="NA"/>
    <s v="NA"/>
    <s v="NA"/>
    <s v="NA"/>
    <s v="NA"/>
    <s v="NA"/>
    <n v="0"/>
    <n v="0"/>
    <n v="0"/>
    <n v="100"/>
    <n v="100"/>
    <n v="100"/>
    <n v="100"/>
    <n v="100"/>
    <n v="100"/>
    <n v="0"/>
    <n v="0"/>
    <n v="0"/>
    <n v="0"/>
    <n v="0"/>
    <n v="0"/>
    <n v="0"/>
    <n v="0"/>
    <n v="0"/>
    <s v="NA"/>
    <s v="NA"/>
    <s v="NA"/>
    <s v="NA"/>
    <s v="NA"/>
    <s v="NA"/>
    <s v="NA"/>
    <s v="NA"/>
    <s v="NA"/>
    <s v="NA"/>
    <s v="NA"/>
    <s v="NA"/>
    <n v="55.29166"/>
    <n v="12.3781"/>
    <n v="52.996949999999998"/>
    <n v="29.262270000000001"/>
    <n v="48.436430000000001"/>
    <n v="30.494060000000001"/>
    <n v="0"/>
    <n v="0"/>
    <n v="0"/>
    <n v="14.690160000000001"/>
    <n v="36.077660000000002"/>
    <n v="15.70106"/>
    <n v="0.75591299999999995"/>
    <n v="3.1078130000000002"/>
    <n v="0.80793099999999995"/>
    <n v="0"/>
    <n v="0"/>
    <n v="0"/>
    <n v="0"/>
    <n v="0"/>
    <n v="0"/>
    <n v="0"/>
    <n v="0"/>
    <n v="0"/>
    <n v="100"/>
    <n v="100"/>
    <n v="100"/>
    <n v="0"/>
    <n v="0"/>
    <n v="0"/>
    <b v="0"/>
    <n v="0"/>
    <b v="1"/>
    <n v="100"/>
    <b v="0"/>
    <n v="0"/>
    <b v="0"/>
    <n v="0"/>
    <b v="0"/>
    <n v="0"/>
    <b v="0"/>
    <n v="0"/>
    <b v="0"/>
    <n v="0"/>
    <b v="0"/>
    <n v="0"/>
    <n v="0"/>
    <n v="0"/>
    <n v="0"/>
    <n v="93.605840000000001"/>
    <n v="35"/>
    <n v="96.032520000000005"/>
    <n v="0"/>
    <n v="0"/>
    <n v="0"/>
    <n v="6.3941610000000004"/>
    <n v="65"/>
    <n v="3.967479"/>
    <n v="0"/>
    <n v="0"/>
    <n v="0"/>
    <n v="0"/>
    <n v="0"/>
    <n v="0"/>
    <n v="0"/>
    <n v="0"/>
    <n v="0"/>
    <n v="6.3941610000000004"/>
    <n v="65"/>
    <n v="3.967479"/>
    <n v="0"/>
    <n v="0"/>
    <n v="0"/>
    <n v="93.605840000000001"/>
    <n v="35"/>
    <n v="96.032520000000005"/>
    <n v="0"/>
    <n v="0"/>
    <n v="0"/>
    <n v="0"/>
    <n v="0"/>
    <n v="0"/>
    <n v="0"/>
    <n v="0"/>
    <n v="0"/>
    <b v="1"/>
    <n v="98.423360000000002"/>
    <b v="1"/>
    <n v="1.5766420000000001"/>
    <b v="0"/>
    <n v="0"/>
    <b v="0"/>
    <n v="0"/>
    <b v="0"/>
    <n v="0"/>
    <b v="0"/>
    <n v="0"/>
    <s v="NA"/>
    <s v="NA"/>
    <s v="NA"/>
    <s v="NA"/>
    <s v="NA"/>
    <s v="NA"/>
    <s v="NA"/>
    <s v="NA"/>
    <s v="NA"/>
    <s v="NA"/>
    <s v="NA"/>
    <s v="NA"/>
    <s v="NA"/>
    <s v="NA"/>
    <s v="NA"/>
    <s v="NA"/>
    <s v="NA"/>
    <s v="NA"/>
    <s v="NA"/>
    <s v="NA"/>
    <s v="NA"/>
    <s v="NA"/>
    <s v="NA"/>
    <s v="NA"/>
    <s v="NA"/>
    <s v="NA"/>
    <s v="NA"/>
    <s v="NA"/>
    <s v="NA"/>
    <s v="NA"/>
    <s v="NA"/>
    <s v="NA"/>
    <s v="NA"/>
    <s v="NA"/>
    <s v="NA"/>
    <s v="NA"/>
    <s v="NA"/>
    <s v="VAV"/>
    <s v="fpb_parallel"/>
    <s v="Variable Air Volume"/>
    <s v="A"/>
    <s v="Y"/>
    <n v="120"/>
    <n v="52"/>
    <n v="0.39685799999999999"/>
    <n v="99.603139999999996"/>
    <s v="Furnace"/>
    <s v="Natural Gas"/>
    <s v="None"/>
    <s v="NA"/>
    <s v="Furnace"/>
    <s v="Natural Gas"/>
    <s v="None"/>
    <s v="NA"/>
    <s v="NA"/>
    <s v="NA"/>
    <s v="NA"/>
    <s v="NA"/>
    <s v="NA"/>
    <s v="NA"/>
    <s v="NA"/>
    <s v="NA"/>
    <s v="DX - Air"/>
    <s v="NA"/>
    <s v="DX - Air"/>
    <s v="NA"/>
    <s v="NA"/>
    <s v="NA"/>
    <s v="NA"/>
    <s v="NA"/>
    <s v="NA"/>
    <s v="NA"/>
    <s v="NA"/>
    <b v="1"/>
    <b v="0"/>
    <b v="0"/>
    <b v="0"/>
    <b v="0"/>
    <b v="0"/>
    <b v="0"/>
    <b v="1"/>
    <b v="1"/>
    <b v="1"/>
    <b v="1"/>
    <n v="112.596"/>
    <n v="3"/>
    <n v="3"/>
    <n v="72.727270000000004"/>
    <n v="27.272729999999999"/>
    <n v="0"/>
    <n v="0"/>
    <n v="0"/>
    <n v="100"/>
    <n v="0"/>
    <n v="0"/>
    <s v="NA"/>
    <s v="NA"/>
    <s v="NA"/>
    <s v="NA"/>
    <s v="NA"/>
    <s v="NA"/>
    <s v="NA"/>
    <s v="NA"/>
    <s v="NA"/>
    <b v="0"/>
    <n v="0"/>
    <s v="NA"/>
    <s v="NA"/>
    <b v="1"/>
    <n v="38"/>
    <s v="INC"/>
    <b v="0"/>
    <n v="0"/>
    <s v="NA"/>
    <s v="NA"/>
    <n v="1"/>
    <n v="0"/>
    <n v="2"/>
    <n v="1"/>
    <n v="4"/>
    <n v="0"/>
    <n v="1"/>
    <b v="0"/>
    <b v="0"/>
    <b v="0"/>
    <b v="0"/>
    <b v="1"/>
    <b v="0"/>
    <n v="560"/>
    <s v="N"/>
    <s v="E"/>
    <s v="E"/>
    <s v="E"/>
    <s v="N"/>
    <s v="N"/>
    <s v="N"/>
    <n v="0"/>
    <n v="0"/>
    <n v="0"/>
    <s v="NA"/>
    <s v="NA"/>
    <s v="NA"/>
    <s v="NA"/>
    <s v="NA"/>
    <n v="0"/>
    <n v="0"/>
    <n v="0"/>
    <x v="1"/>
    <s v="NA"/>
    <s v="NA"/>
    <n v="0"/>
    <n v="0"/>
    <n v="0"/>
    <s v="NA"/>
    <s v="NA"/>
    <s v="NA"/>
    <s v="NA"/>
    <s v="NA"/>
    <s v="NA"/>
    <n v="4"/>
    <n v="0"/>
    <n v="0"/>
    <n v="0"/>
    <n v="0"/>
    <n v="90"/>
    <n v="0"/>
    <n v="0"/>
    <n v="1"/>
    <n v="50"/>
    <n v="5.6112299999999999"/>
    <n v="5.6178660000000002"/>
    <s v="actual"/>
    <n v="925852.9"/>
    <n v="926947.9"/>
    <n v="82544.52"/>
    <n v="72588.39"/>
    <n v="73600"/>
    <n v="69506.210000000006"/>
    <n v="76953.789999999994"/>
    <n v="82761.33"/>
    <n v="94193.84"/>
    <n v="90584.83"/>
    <n v="76510.34"/>
    <n v="67045.52"/>
    <n v="68778.259999999995"/>
    <n v="70785.88"/>
    <n v="75174.14"/>
    <n v="67260.600000000006"/>
    <n v="73480.83"/>
    <n v="69817.33"/>
    <n v="71995.55"/>
    <n v="75337.38"/>
    <n v="98226.82"/>
    <n v="102155.2"/>
    <n v="75424.47"/>
    <n v="71564.98"/>
    <n v="71326.789999999994"/>
    <n v="75183.81"/>
    <n v="2.5631000000000001E-2"/>
    <n v="3.7373999999999998E-2"/>
    <s v="actual"/>
    <n v="4229.0370000000003"/>
    <n v="6166.6880000000001"/>
    <n v="1195.836"/>
    <n v="653.17240000000004"/>
    <n v="456.72590000000002"/>
    <n v="125.32510000000001"/>
    <n v="25.972329999999999"/>
    <n v="14.587540000000001"/>
    <n v="3.9614699999999998"/>
    <n v="1.3536550000000001"/>
    <n v="4.0460630000000002"/>
    <n v="59.043880000000001"/>
    <n v="298.97910000000002"/>
    <n v="1390.0340000000001"/>
    <n v="986.67010000000005"/>
    <n v="803.65869999999995"/>
    <n v="754.59040000000005"/>
    <n v="553.0127"/>
    <n v="350.1087"/>
    <n v="171.07589999999999"/>
    <n v="61.003799999999998"/>
    <n v="63.656129999999997"/>
    <n v="183.01140000000001"/>
    <n v="492.00889999999998"/>
    <n v="759.89509999999996"/>
    <n v="987.99630000000002"/>
  </r>
  <r>
    <x v="748"/>
    <x v="3"/>
    <s v="core"/>
    <x v="8"/>
    <x v="0"/>
    <s v="20,001-100,000"/>
    <s v="rural"/>
    <n v="8"/>
    <n v="118.5791"/>
    <n v="6690470"/>
    <n v="6690470"/>
    <n v="6690470"/>
    <n v="1969"/>
    <n v="1969"/>
    <s v="Pre-1980"/>
    <s v="F"/>
    <m/>
    <s v="Department Store"/>
    <m/>
    <s v="Dry Goods Retail"/>
    <s v="Mercantile - Retail"/>
    <s v="High End"/>
    <b v="1"/>
    <s v="Sales"/>
    <n v="73.188969999999998"/>
    <s v="Storage - Low Bay"/>
    <n v="24.34253"/>
    <s v="Other"/>
    <n v="2.4685049999999999"/>
    <n v="0"/>
    <n v="0"/>
    <n v="0"/>
    <n v="56422"/>
    <n v="56422"/>
    <n v="0"/>
    <x v="2"/>
    <n v="100"/>
    <n v="0"/>
    <n v="82.283510000000007"/>
    <n v="100"/>
    <n v="79.393289999999993"/>
    <n v="0"/>
    <n v="0"/>
    <n v="1"/>
    <n v="0"/>
    <s v="NA"/>
    <s v="S"/>
    <n v="0"/>
    <n v="9399"/>
    <n v="127"/>
    <s v="8000+ HDD"/>
    <n v="80"/>
    <n v="20"/>
    <n v="1"/>
    <s v="No"/>
    <n v="82.005899999999997"/>
    <n v="85.505899999999997"/>
    <n v="138.2363"/>
    <n v="69.11815"/>
    <n v="1"/>
    <n v="1"/>
    <n v="0"/>
    <s v="80-119 Hrs/Wk"/>
    <n v="52"/>
    <b v="1"/>
    <b v="1"/>
    <b v="0"/>
    <b v="0"/>
    <b v="0"/>
    <b v="0"/>
    <b v="0"/>
    <b v="0"/>
    <b v="0"/>
    <s v="NA"/>
    <s v="NA"/>
    <s v="NA"/>
    <s v="NA"/>
    <s v="Yes"/>
    <s v="NA"/>
    <n v="100"/>
    <s v="Unknown"/>
    <s v="Yes"/>
    <s v="NA"/>
    <n v="100"/>
    <s v="Unknown"/>
    <s v="No"/>
    <s v="NA"/>
    <s v="NA"/>
    <s v="Unknown"/>
    <s v="No"/>
    <s v="NA"/>
    <s v="NA"/>
    <s v="Unknown"/>
    <s v="No"/>
    <s v="NA"/>
    <s v="NA"/>
    <s v="Unknown"/>
    <s v="No"/>
    <s v="NA"/>
    <s v="NA"/>
    <s v="No"/>
    <s v="Unknown"/>
    <s v="NA"/>
    <s v="NA"/>
    <s v="No"/>
    <s v="Unknown"/>
    <s v="NA"/>
    <s v="NA"/>
    <s v="No"/>
    <n v="1216"/>
    <n v="0"/>
    <n v="19"/>
    <n v="23104"/>
    <n v="5"/>
    <n v="0"/>
    <n v="0"/>
    <n v="100"/>
    <n v="0"/>
    <n v="0"/>
    <n v="0"/>
    <n v="0"/>
    <n v="0"/>
    <n v="0"/>
    <n v="0"/>
    <n v="100"/>
    <n v="0"/>
    <n v="0"/>
    <n v="1155.2"/>
    <n v="0"/>
    <n v="100"/>
    <n v="0"/>
    <s v="S"/>
    <n v="0"/>
    <s v="Unknown"/>
    <n v="100"/>
    <n v="0"/>
    <n v="0"/>
    <n v="0"/>
    <n v="100"/>
    <n v="0"/>
    <n v="0"/>
    <n v="0"/>
    <n v="0"/>
    <n v="55072"/>
    <n v="100"/>
    <n v="0"/>
    <n v="0"/>
    <n v="0"/>
    <b v="0"/>
    <n v="0"/>
    <n v="100"/>
    <n v="0"/>
    <n v="0"/>
    <n v="0"/>
    <n v="1.039514"/>
    <n v="1.039514"/>
    <s v="NA"/>
    <n v="0"/>
    <n v="0.137181"/>
    <n v="58651.48"/>
    <s v="NA"/>
    <n v="0"/>
    <n v="7740"/>
    <n v="14.63284"/>
    <n v="14.900779999999999"/>
    <s v="Y"/>
    <n v="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11.745329999999999"/>
    <n v="20.593229999999998"/>
    <n v="11.745329999999999"/>
    <n v="86.73639"/>
    <n v="78.490809999999996"/>
    <n v="86.73639"/>
    <n v="1.518278"/>
    <n v="0.91596200000000005"/>
    <n v="1.518278"/>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2.29439"/>
    <b v="0"/>
    <n v="0"/>
    <b v="0"/>
    <n v="0"/>
    <b v="1"/>
    <n v="87.705609999999993"/>
    <n v="29.586559999999999"/>
    <n v="10.86957"/>
    <n v="47.847320000000003"/>
    <n v="19.056850000000001"/>
    <n v="10.86957"/>
    <n v="30.81869"/>
    <n v="0"/>
    <n v="0"/>
    <n v="0"/>
    <n v="51.356589999999997"/>
    <n v="78.260869999999997"/>
    <n v="21.334"/>
    <n v="0"/>
    <n v="0"/>
    <n v="0"/>
    <n v="0"/>
    <n v="0"/>
    <n v="0"/>
    <n v="0"/>
    <n v="0"/>
    <n v="0"/>
    <n v="0"/>
    <n v="0"/>
    <n v="0"/>
    <n v="0"/>
    <n v="0"/>
    <n v="0"/>
    <n v="48.643410000000003"/>
    <n v="21.739129999999999"/>
    <n v="78.665999999999997"/>
    <n v="0"/>
    <n v="0"/>
    <n v="0"/>
    <n v="51.356589999999997"/>
    <n v="78.260869999999997"/>
    <n v="21.334"/>
    <n v="0"/>
    <n v="0"/>
    <n v="0"/>
    <b v="1"/>
    <n v="31.976739999999999"/>
    <b v="1"/>
    <n v="29.586559999999999"/>
    <b v="1"/>
    <n v="19.056850000000001"/>
    <b v="1"/>
    <n v="19.37984000000000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7.4055160000000004"/>
    <n v="92.594480000000004"/>
    <s v="Furnace"/>
    <s v="Natural Gas"/>
    <s v="None"/>
    <s v="NA"/>
    <s v="Furnace"/>
    <s v="Natural Gas"/>
    <s v="None"/>
    <s v="NA"/>
    <s v="NA"/>
    <s v="NA"/>
    <s v="NA"/>
    <s v="NA"/>
    <s v="NA"/>
    <s v="NA"/>
    <s v="NA"/>
    <s v="NA"/>
    <s v="DX - Air"/>
    <s v="NA"/>
    <s v="None"/>
    <s v="NA"/>
    <s v="NA"/>
    <s v="NA"/>
    <s v="NA"/>
    <s v="NA"/>
    <s v="NA"/>
    <s v="NA"/>
    <s v="NA"/>
    <b v="0"/>
    <b v="0"/>
    <b v="0"/>
    <b v="0"/>
    <b v="1"/>
    <b v="0"/>
    <b v="0"/>
    <b v="0"/>
    <b v="0"/>
    <b v="1"/>
    <b v="0"/>
    <n v="251.57679999999999"/>
    <n v="10"/>
    <n v="10"/>
    <n v="50"/>
    <n v="0"/>
    <n v="0"/>
    <n v="0"/>
    <n v="0"/>
    <n v="50"/>
    <n v="0"/>
    <n v="0"/>
    <s v="NA"/>
    <s v="NA"/>
    <s v="NA"/>
    <s v="NA"/>
    <s v="NA"/>
    <s v="NA"/>
    <s v="NA"/>
    <s v="NA"/>
    <s v="NA"/>
    <s v="NA"/>
    <s v="NA"/>
    <s v="NA"/>
    <s v="NA"/>
    <s v="NA"/>
    <s v="NA"/>
    <s v="NA"/>
    <s v="NA"/>
    <s v="NA"/>
    <s v="NA"/>
    <s v="NA"/>
    <n v="1"/>
    <n v="0"/>
    <s v="NA"/>
    <n v="0"/>
    <n v="0"/>
    <n v="0"/>
    <n v="0"/>
    <b v="0"/>
    <b v="0"/>
    <b v="0"/>
    <b v="0"/>
    <b v="0"/>
    <b v="0"/>
    <n v="0"/>
    <s v="NA"/>
    <s v="NA"/>
    <s v="NA"/>
    <s v="NA"/>
    <s v="NA"/>
    <s v="NA"/>
    <s v="NA"/>
    <n v="0"/>
    <n v="0"/>
    <n v="0"/>
    <s v="NA"/>
    <s v="NA"/>
    <s v="NA"/>
    <s v="NA"/>
    <s v="NA"/>
    <n v="0"/>
    <n v="0"/>
    <n v="0"/>
    <x v="1"/>
    <s v="NA"/>
    <s v="NA"/>
    <n v="0"/>
    <n v="0"/>
    <n v="0"/>
    <s v="NA"/>
    <s v="NA"/>
    <s v="NA"/>
    <s v="NA"/>
    <s v="NA"/>
    <s v="NA"/>
    <s v="NA"/>
    <n v="2"/>
    <n v="0"/>
    <n v="0"/>
    <n v="1"/>
    <n v="0"/>
    <n v="0"/>
    <n v="1"/>
    <n v="0"/>
    <n v="1"/>
    <n v="12.63381"/>
    <n v="7.1789810000000003"/>
    <s v="model"/>
    <n v="712824.9"/>
    <n v="405052.5"/>
    <s v="NA"/>
    <s v="NA"/>
    <s v="NA"/>
    <s v="NA"/>
    <s v="NA"/>
    <s v="NA"/>
    <s v="NA"/>
    <s v="NA"/>
    <s v="NA"/>
    <s v="NA"/>
    <s v="NA"/>
    <s v="NA"/>
    <s v="NA"/>
    <s v="NA"/>
    <s v="NA"/>
    <s v="NA"/>
    <s v="NA"/>
    <s v="NA"/>
    <s v="NA"/>
    <s v="NA"/>
    <s v="NA"/>
    <s v="NA"/>
    <s v="NA"/>
    <s v="NA"/>
    <n v="0.34582000000000002"/>
    <n v="0.10478800000000001"/>
    <s v="model"/>
    <n v="19511.84"/>
    <n v="5912.3630000000003"/>
    <s v="NA"/>
    <s v="NA"/>
    <s v="NA"/>
    <s v="NA"/>
    <s v="NA"/>
    <s v="NA"/>
    <s v="NA"/>
    <s v="NA"/>
    <s v="NA"/>
    <s v="NA"/>
    <s v="NA"/>
    <s v="NA"/>
    <s v="NA"/>
    <s v="NA"/>
    <s v="NA"/>
    <s v="NA"/>
    <s v="NA"/>
    <s v="NA"/>
    <s v="NA"/>
    <s v="NA"/>
    <s v="NA"/>
    <s v="NA"/>
    <s v="NA"/>
    <s v="NA"/>
  </r>
  <r>
    <x v="749"/>
    <x v="1"/>
    <s v="core"/>
    <x v="10"/>
    <x v="0"/>
    <s v="&lt;50,001"/>
    <s v="rural"/>
    <n v="47"/>
    <n v="42.418379999999999"/>
    <n v="911995.1"/>
    <n v="911995.1"/>
    <n v="911995.1"/>
    <n v="1988"/>
    <n v="1988"/>
    <s v="1981-2003"/>
    <s v="F"/>
    <m/>
    <s v="Assisted Living"/>
    <m/>
    <s v="Hotel-Motel"/>
    <s v="Lodging"/>
    <s v="Lodging"/>
    <b v="0"/>
    <s v="Guest Room"/>
    <n v="65"/>
    <s v="NA"/>
    <n v="0"/>
    <s v="NA"/>
    <n v="0"/>
    <n v="35"/>
    <n v="0"/>
    <n v="0"/>
    <n v="21500"/>
    <n v="21500"/>
    <n v="0"/>
    <x v="1"/>
    <n v="100"/>
    <n v="0"/>
    <n v="0"/>
    <n v="100"/>
    <n v="0"/>
    <n v="0"/>
    <n v="0"/>
    <n v="1"/>
    <n v="0"/>
    <n v="30"/>
    <s v="S"/>
    <n v="0"/>
    <n v="7976"/>
    <n v="104"/>
    <s v="6000-8000 HDD"/>
    <n v="100"/>
    <n v="0"/>
    <n v="0"/>
    <s v="No"/>
    <n v="124.95"/>
    <n v="124.95"/>
    <n v="124.95"/>
    <n v="124.95"/>
    <n v="0.65"/>
    <n v="0.65"/>
    <n v="0.65"/>
    <s v="120-168 Hrs/Wk"/>
    <n v="52"/>
    <b v="1"/>
    <b v="1"/>
    <b v="0"/>
    <b v="0"/>
    <b v="0"/>
    <b v="0"/>
    <b v="0"/>
    <b v="0"/>
    <b v="0"/>
    <s v="NA"/>
    <s v="NA"/>
    <s v="NA"/>
    <s v="NA"/>
    <s v="No"/>
    <s v="NA"/>
    <s v="NA"/>
    <s v="No"/>
    <s v="No"/>
    <s v="NA"/>
    <s v="NA"/>
    <s v="No"/>
    <s v="No"/>
    <s v="NA"/>
    <s v="NA"/>
    <s v="No"/>
    <s v="Unknown"/>
    <s v="NA"/>
    <s v="NA"/>
    <s v="No"/>
    <s v="Unknown"/>
    <s v="NA"/>
    <s v="NA"/>
    <s v="No"/>
    <s v="No"/>
    <s v="NA"/>
    <s v="NA"/>
    <s v="No"/>
    <s v="No"/>
    <s v="NA"/>
    <s v="NA"/>
    <s v="No"/>
    <s v="No"/>
    <s v="NA"/>
    <s v="NA"/>
    <s v="No"/>
    <n v="900"/>
    <n v="0"/>
    <n v="9"/>
    <n v="8100"/>
    <n v="10"/>
    <n v="0"/>
    <n v="100"/>
    <n v="0"/>
    <n v="0"/>
    <n v="0"/>
    <n v="0"/>
    <n v="0"/>
    <n v="0"/>
    <n v="0"/>
    <n v="0"/>
    <n v="0"/>
    <n v="0"/>
    <n v="0"/>
    <n v="810"/>
    <n v="0"/>
    <n v="100"/>
    <n v="0"/>
    <s v="P"/>
    <n v="50"/>
    <s v="Age of Building"/>
    <n v="100"/>
    <n v="0"/>
    <n v="0"/>
    <n v="0"/>
    <n v="100"/>
    <n v="0"/>
    <n v="0"/>
    <n v="0"/>
    <n v="0"/>
    <n v="24601.35"/>
    <n v="0"/>
    <n v="100"/>
    <n v="0"/>
    <n v="0"/>
    <b v="1"/>
    <n v="100"/>
    <n v="100"/>
    <n v="0"/>
    <n v="0"/>
    <n v="0"/>
    <n v="0.87163000000000002"/>
    <n v="0.87163000000000002"/>
    <s v="NA"/>
    <n v="2.4190000000000001E-3"/>
    <n v="0.129192"/>
    <n v="18740.05"/>
    <s v="NA"/>
    <n v="52"/>
    <n v="2777.6309999999999"/>
    <n v="8.1354970000000009"/>
    <n v="8.6648540000000001"/>
    <s v="Y"/>
    <n v="100"/>
    <n v="0"/>
    <n v="0"/>
    <n v="0"/>
    <n v="54.979190000000003"/>
    <n v="52.772129999999997"/>
    <n v="65.596760000000003"/>
    <n v="10.279590000000001"/>
    <n v="3.427009"/>
    <n v="12.26478"/>
    <n v="32.331940000000003"/>
    <n v="41.93159"/>
    <n v="21.459309999999999"/>
    <n v="0"/>
    <n v="0"/>
    <n v="0"/>
    <n v="0"/>
    <n v="0"/>
    <n v="0"/>
    <n v="0"/>
    <n v="0"/>
    <n v="0"/>
    <n v="2.4092790000000002"/>
    <n v="1.869278"/>
    <n v="0.67915400000000004"/>
    <n v="0"/>
    <n v="0"/>
    <n v="0"/>
    <n v="0"/>
    <n v="0"/>
    <n v="0"/>
    <n v="100"/>
    <n v="100"/>
    <n v="100"/>
    <n v="100"/>
    <n v="100"/>
    <n v="100"/>
    <n v="0"/>
    <n v="0"/>
    <n v="0"/>
    <n v="0"/>
    <n v="0"/>
    <n v="0"/>
    <n v="100"/>
    <n v="100"/>
    <n v="100"/>
    <n v="0"/>
    <n v="0"/>
    <n v="0"/>
    <n v="0"/>
    <n v="0"/>
    <n v="0"/>
    <n v="0"/>
    <n v="0"/>
    <n v="0"/>
    <n v="0"/>
    <n v="0"/>
    <n v="0"/>
    <s v="NA"/>
    <s v="NA"/>
    <s v="NA"/>
    <s v="NA"/>
    <s v="NA"/>
    <s v="NA"/>
    <n v="13.024470000000001"/>
    <n v="24.674700000000001"/>
    <n v="13.024470000000001"/>
    <n v="86.975530000000006"/>
    <n v="75.325299999999999"/>
    <n v="86.975530000000006"/>
    <n v="0"/>
    <n v="0"/>
    <n v="0"/>
    <n v="0"/>
    <n v="0"/>
    <n v="0"/>
    <n v="0"/>
    <n v="0"/>
    <n v="0"/>
    <n v="0"/>
    <n v="0"/>
    <n v="0"/>
    <n v="0"/>
    <n v="0"/>
    <n v="0"/>
    <n v="100"/>
    <n v="100"/>
    <n v="100"/>
    <n v="0"/>
    <n v="0"/>
    <n v="0"/>
    <n v="65.258780000000002"/>
    <n v="56.19914"/>
    <n v="77.861540000000005"/>
    <n v="14.02244"/>
    <n v="25.171669999999999"/>
    <n v="8.387022"/>
    <n v="0"/>
    <n v="0"/>
    <n v="0"/>
    <n v="20.718779999999999"/>
    <n v="18.629200000000001"/>
    <n v="13.751440000000001"/>
    <s v="NA"/>
    <s v="NA"/>
    <s v="NA"/>
    <s v="NA"/>
    <s v="NA"/>
    <s v="NA"/>
    <s v="NA"/>
    <s v="NA"/>
    <s v="NA"/>
    <s v="NA"/>
    <s v="NA"/>
    <s v="NA"/>
    <s v="NA"/>
    <s v="NA"/>
    <s v="NA"/>
    <b v="0"/>
    <n v="0"/>
    <b v="0"/>
    <n v="0"/>
    <b v="0"/>
    <n v="0"/>
    <b v="0"/>
    <n v="0"/>
    <b v="1"/>
    <n v="100"/>
    <b v="0"/>
    <n v="0"/>
    <b v="0"/>
    <n v="0"/>
    <b v="0"/>
    <n v="0"/>
    <n v="49.39461"/>
    <n v="43.75"/>
    <n v="49.39461"/>
    <n v="50.60539"/>
    <n v="56.25"/>
    <n v="50.60539"/>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21.126760000000001"/>
    <n v="78.873239999999996"/>
    <s v="Furnace"/>
    <s v="Natural Gas"/>
    <s v="None"/>
    <s v="NA"/>
    <s v="Heat Pump"/>
    <s v="Electricity"/>
    <s v="None"/>
    <s v="NA"/>
    <s v="NA"/>
    <s v="NA"/>
    <s v="NA"/>
    <s v="NA"/>
    <s v="NA"/>
    <s v="NA"/>
    <s v="NA"/>
    <s v="NA"/>
    <s v="DX - Air"/>
    <s v="NA"/>
    <s v="DX - Air"/>
    <s v="NA"/>
    <s v="NA"/>
    <s v="NA"/>
    <s v="NA"/>
    <s v="NA"/>
    <s v="NA"/>
    <s v="NA"/>
    <s v="NA"/>
    <b v="0"/>
    <b v="0"/>
    <b v="0"/>
    <b v="0"/>
    <b v="1"/>
    <b v="0"/>
    <b v="0"/>
    <b v="0"/>
    <b v="0"/>
    <b v="0"/>
    <b v="0"/>
    <n v="548"/>
    <n v="15"/>
    <n v="15"/>
    <n v="100"/>
    <n v="0"/>
    <n v="0"/>
    <n v="0"/>
    <n v="0"/>
    <n v="0"/>
    <n v="100"/>
    <n v="0"/>
    <s v="NA"/>
    <s v="NA"/>
    <s v="NA"/>
    <s v="NA"/>
    <s v="NA"/>
    <s v="NA"/>
    <s v="NA"/>
    <s v="NA"/>
    <s v="NA"/>
    <b v="0"/>
    <n v="0"/>
    <s v="NA"/>
    <s v="NA"/>
    <b v="1"/>
    <n v="84"/>
    <s v="CFL"/>
    <b v="0"/>
    <n v="0"/>
    <s v="NA"/>
    <s v="NA"/>
    <n v="1"/>
    <n v="0"/>
    <n v="0"/>
    <n v="1"/>
    <n v="0"/>
    <n v="0"/>
    <n v="0"/>
    <b v="0"/>
    <b v="0"/>
    <b v="0"/>
    <b v="0"/>
    <b v="1"/>
    <b v="0"/>
    <n v="400"/>
    <s v="N"/>
    <s v="N"/>
    <s v="N"/>
    <s v="G"/>
    <s v="G"/>
    <s v="N"/>
    <s v="G"/>
    <s v="NA"/>
    <s v="NA"/>
    <s v="NA"/>
    <b v="1"/>
    <s v="S"/>
    <n v="100"/>
    <n v="2"/>
    <n v="1"/>
    <n v="40"/>
    <n v="80"/>
    <n v="0"/>
    <x v="0"/>
    <n v="0"/>
    <s v="N"/>
    <n v="0"/>
    <n v="0"/>
    <n v="0"/>
    <b v="0"/>
    <b v="0"/>
    <s v="None"/>
    <b v="0"/>
    <b v="0"/>
    <s v="None"/>
    <n v="0"/>
    <n v="3"/>
    <n v="0"/>
    <n v="0"/>
    <n v="4"/>
    <n v="28"/>
    <n v="0"/>
    <n v="0"/>
    <n v="0"/>
    <n v="0"/>
    <n v="15.802820000000001"/>
    <n v="16.181370000000001"/>
    <s v="actual"/>
    <n v="339760.6"/>
    <n v="347899.5"/>
    <n v="34452.29"/>
    <n v="28560"/>
    <n v="27307.37"/>
    <n v="23729.87"/>
    <n v="23825.38"/>
    <n v="25476"/>
    <n v="31684"/>
    <n v="30682.25"/>
    <n v="25190.3"/>
    <n v="22166.9"/>
    <n v="29842.01"/>
    <n v="36844.22"/>
    <n v="38542.42"/>
    <n v="32882.81"/>
    <n v="33831.370000000003"/>
    <n v="29137.43"/>
    <n v="26197.54"/>
    <n v="21761.040000000001"/>
    <n v="20910.55"/>
    <n v="21149.45"/>
    <n v="22821.8"/>
    <n v="28331.94"/>
    <n v="33713.879999999997"/>
    <n v="38619.33"/>
    <n v="0.57428000000000001"/>
    <n v="0.71227399999999996"/>
    <s v="actual"/>
    <n v="12347.02"/>
    <n v="15313.88"/>
    <n v="1661.88"/>
    <n v="1288.9659999999999"/>
    <n v="1249.9949999999999"/>
    <n v="1003.005"/>
    <n v="758.67589999999996"/>
    <n v="649.78750000000002"/>
    <n v="572.21249999999998"/>
    <n v="559.22500000000002"/>
    <n v="636.92669999999998"/>
    <n v="1011.724"/>
    <n v="1324.451"/>
    <n v="1630.1759999999999"/>
    <n v="1836.1690000000001"/>
    <n v="1548.0239999999999"/>
    <n v="1566.5219999999999"/>
    <n v="1309.7860000000001"/>
    <n v="1129.5830000000001"/>
    <n v="880.55079999999998"/>
    <n v="735.56719999999996"/>
    <n v="723.4606"/>
    <n v="920.17250000000001"/>
    <n v="1251.749"/>
    <n v="1571.729"/>
    <n v="1840.5709999999999"/>
  </r>
  <r>
    <x v="750"/>
    <x v="1"/>
    <s v="core"/>
    <x v="6"/>
    <x v="1"/>
    <s v="20,001-100,000"/>
    <s v="rural"/>
    <n v="25"/>
    <n v="120.86060000000001"/>
    <n v="4841797"/>
    <n v="4841797"/>
    <n v="4841797"/>
    <n v="2008"/>
    <n v="2008"/>
    <s v="2004-2013"/>
    <s v="F"/>
    <m/>
    <s v="City Hall"/>
    <m/>
    <s v="Other"/>
    <s v="Office"/>
    <s v="Medium Office"/>
    <b v="0"/>
    <s v="Office"/>
    <n v="93"/>
    <s v="Assembly / Recreation"/>
    <n v="7"/>
    <s v="NA"/>
    <n v="0"/>
    <n v="0"/>
    <n v="0"/>
    <n v="0"/>
    <n v="40061"/>
    <n v="40061"/>
    <n v="0"/>
    <x v="1"/>
    <n v="100"/>
    <n v="0"/>
    <n v="100"/>
    <n v="100"/>
    <n v="100"/>
    <n v="0"/>
    <n v="0"/>
    <n v="2"/>
    <n v="1"/>
    <n v="127"/>
    <s v="S"/>
    <n v="0"/>
    <n v="6540"/>
    <n v="426"/>
    <s v="6000-8000 HDD"/>
    <n v="100"/>
    <n v="0"/>
    <n v="0"/>
    <s v="No"/>
    <n v="55"/>
    <n v="65"/>
    <n v="60"/>
    <n v="65"/>
    <n v="0"/>
    <n v="0"/>
    <n v="0"/>
    <s v="50-59 Hrs/Wk"/>
    <n v="52"/>
    <b v="1"/>
    <b v="1"/>
    <b v="0"/>
    <b v="0"/>
    <b v="0"/>
    <b v="0"/>
    <b v="0"/>
    <b v="0"/>
    <b v="0"/>
    <b v="1"/>
    <b v="0"/>
    <b v="1"/>
    <n v="75"/>
    <s v="Yes"/>
    <n v="2"/>
    <n v="50"/>
    <s v="No"/>
    <s v="Yes"/>
    <n v="2"/>
    <n v="50"/>
    <s v="No"/>
    <s v="Yes"/>
    <n v="2"/>
    <n v="50"/>
    <s v="No"/>
    <s v="No"/>
    <s v="NA"/>
    <s v="NA"/>
    <s v="No"/>
    <s v="No"/>
    <s v="NA"/>
    <s v="NA"/>
    <s v="No"/>
    <s v="No"/>
    <s v="NA"/>
    <s v="NA"/>
    <s v="No"/>
    <s v="No"/>
    <s v="NA"/>
    <s v="NA"/>
    <s v="No"/>
    <s v="No"/>
    <s v="NA"/>
    <s v="NA"/>
    <s v="No"/>
    <n v="734"/>
    <n v="562"/>
    <n v="13"/>
    <n v="16848"/>
    <n v="25"/>
    <n v="100"/>
    <n v="0"/>
    <n v="0"/>
    <n v="0"/>
    <n v="0"/>
    <n v="0"/>
    <n v="0"/>
    <n v="0"/>
    <n v="100"/>
    <n v="0"/>
    <n v="0"/>
    <n v="0"/>
    <n v="0"/>
    <n v="4212"/>
    <n v="0"/>
    <n v="100"/>
    <n v="0"/>
    <s v="C"/>
    <n v="33"/>
    <s v="Age of Building"/>
    <n v="0"/>
    <n v="0"/>
    <n v="100"/>
    <n v="0"/>
    <n v="0"/>
    <n v="100"/>
    <n v="0"/>
    <n v="0"/>
    <n v="0"/>
    <n v="18947"/>
    <n v="100"/>
    <n v="0"/>
    <n v="0"/>
    <n v="0"/>
    <b v="1"/>
    <n v="432"/>
    <n v="0"/>
    <n v="0"/>
    <n v="0"/>
    <n v="100"/>
    <n v="0.98644100000000001"/>
    <n v="0.98644100000000001"/>
    <s v="NA"/>
    <n v="0"/>
    <n v="3.4322999999999999E-2"/>
    <n v="39517.81"/>
    <s v="NA"/>
    <n v="0"/>
    <n v="1375"/>
    <n v="10.9445"/>
    <n v="11.30429"/>
    <s v="Y"/>
    <n v="15"/>
    <n v="0"/>
    <n v="0"/>
    <n v="0"/>
    <n v="41.146059999999999"/>
    <n v="40.263570000000001"/>
    <n v="61.534390000000002"/>
    <n v="0"/>
    <n v="0"/>
    <n v="0"/>
    <n v="17.347300000000001"/>
    <n v="31.206980000000001"/>
    <n v="14.43183"/>
    <n v="0"/>
    <n v="0"/>
    <n v="0"/>
    <n v="0"/>
    <n v="0"/>
    <n v="0"/>
    <n v="7.9354930000000001"/>
    <n v="13.373559999999999"/>
    <n v="12.17192"/>
    <n v="33.57114"/>
    <n v="15.15588"/>
    <n v="11.86186"/>
    <n v="0"/>
    <n v="0"/>
    <n v="0"/>
    <n v="0"/>
    <n v="0"/>
    <n v="0"/>
    <n v="100"/>
    <n v="100"/>
    <n v="100"/>
    <n v="0"/>
    <n v="0"/>
    <n v="0"/>
    <n v="100"/>
    <n v="100"/>
    <n v="100"/>
    <n v="0"/>
    <n v="0"/>
    <n v="0"/>
    <n v="54.085410000000003"/>
    <n v="29.073730000000001"/>
    <n v="54.085410000000003"/>
    <n v="0"/>
    <n v="0"/>
    <n v="0"/>
    <n v="0"/>
    <n v="0"/>
    <n v="0"/>
    <n v="45.914589999999997"/>
    <n v="70.926270000000002"/>
    <n v="45.914589999999997"/>
    <n v="0"/>
    <n v="0"/>
    <n v="0"/>
    <s v="NA"/>
    <s v="NA"/>
    <s v="NA"/>
    <s v="NA"/>
    <s v="NA"/>
    <s v="NA"/>
    <n v="0"/>
    <n v="0"/>
    <n v="0"/>
    <n v="100"/>
    <n v="100"/>
    <n v="100"/>
    <n v="0"/>
    <n v="0"/>
    <n v="0"/>
    <n v="0"/>
    <n v="0"/>
    <n v="0"/>
    <s v="NA"/>
    <s v="NA"/>
    <s v="NA"/>
    <s v="NA"/>
    <s v="NA"/>
    <s v="NA"/>
    <s v="NA"/>
    <s v="NA"/>
    <s v="NA"/>
    <s v="NA"/>
    <s v="NA"/>
    <s v="NA"/>
    <n v="0"/>
    <n v="0"/>
    <n v="0"/>
    <n v="41.146059999999999"/>
    <n v="40.263570000000001"/>
    <n v="61.534390000000002"/>
    <n v="43.79119"/>
    <n v="37.90831"/>
    <n v="21.637530000000002"/>
    <n v="0"/>
    <n v="0"/>
    <n v="0"/>
    <n v="15.06274"/>
    <n v="21.828109999999999"/>
    <n v="16.82807"/>
    <s v="NA"/>
    <s v="NA"/>
    <s v="NA"/>
    <s v="NA"/>
    <s v="NA"/>
    <s v="NA"/>
    <s v="NA"/>
    <s v="NA"/>
    <s v="NA"/>
    <s v="NA"/>
    <s v="NA"/>
    <s v="NA"/>
    <s v="NA"/>
    <s v="NA"/>
    <s v="NA"/>
    <b v="0"/>
    <n v="0"/>
    <b v="1"/>
    <n v="100"/>
    <b v="0"/>
    <n v="0"/>
    <b v="0"/>
    <n v="0"/>
    <b v="0"/>
    <n v="0"/>
    <b v="0"/>
    <n v="0"/>
    <b v="0"/>
    <n v="0"/>
    <b v="0"/>
    <n v="0"/>
    <n v="3.4909089999999998"/>
    <n v="6.25"/>
    <n v="3.569963"/>
    <n v="75.054550000000006"/>
    <n v="90.625"/>
    <n v="76.754199999999997"/>
    <n v="0"/>
    <n v="0"/>
    <n v="0"/>
    <n v="21.454550000000001"/>
    <n v="3.125"/>
    <n v="19.675830000000001"/>
    <n v="0"/>
    <n v="0"/>
    <n v="0"/>
    <n v="0"/>
    <n v="0"/>
    <n v="0"/>
    <n v="0"/>
    <n v="0"/>
    <n v="0"/>
    <n v="0"/>
    <n v="0"/>
    <n v="0"/>
    <n v="0"/>
    <n v="0"/>
    <n v="0"/>
    <n v="21.454550000000001"/>
    <n v="3.125"/>
    <n v="19.675830000000001"/>
    <n v="78.545450000000002"/>
    <n v="96.875"/>
    <n v="80.324169999999995"/>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n v="10"/>
    <n v="15"/>
    <n v="100"/>
    <n v="0"/>
    <s v="Heat Pump"/>
    <s v="Electricity"/>
    <s v="Natural Gas"/>
    <s v="5-9 Years"/>
    <s v="Heat Pump"/>
    <s v="Electricity"/>
    <s v="Natural Gas"/>
    <s v="5-9 Years"/>
    <n v="2"/>
    <s v="Natural Gas"/>
    <n v="1514"/>
    <n v="6"/>
    <n v="6"/>
    <s v="SH"/>
    <s v="Y"/>
    <s v="N"/>
    <s v="DX - Water"/>
    <s v="5-9 Years"/>
    <s v="DX - Water"/>
    <s v="5-9 Years"/>
    <n v="1"/>
    <n v="0"/>
    <n v="0"/>
    <n v="0"/>
    <s v="NA"/>
    <s v="NA"/>
    <s v="NA"/>
    <b v="0"/>
    <b v="0"/>
    <b v="0"/>
    <b v="0"/>
    <b v="1"/>
    <b v="1"/>
    <b v="0"/>
    <b v="1"/>
    <b v="0"/>
    <b v="1"/>
    <b v="1"/>
    <n v="165.35400000000001"/>
    <n v="6"/>
    <n v="6"/>
    <n v="100"/>
    <n v="0"/>
    <n v="0"/>
    <n v="0"/>
    <n v="0"/>
    <n v="9.2855329999999991"/>
    <n v="90.714470000000006"/>
    <n v="0"/>
    <s v="NA"/>
    <s v="NA"/>
    <s v="NA"/>
    <s v="NA"/>
    <s v="NA"/>
    <s v="NA"/>
    <s v="NA"/>
    <s v="NA"/>
    <s v="NA"/>
    <s v="NA"/>
    <s v="NA"/>
    <s v="NA"/>
    <s v="NA"/>
    <s v="NA"/>
    <s v="NA"/>
    <s v="NA"/>
    <s v="NA"/>
    <s v="NA"/>
    <s v="NA"/>
    <s v="NA"/>
    <n v="1"/>
    <n v="0"/>
    <n v="0"/>
    <n v="0"/>
    <n v="0"/>
    <n v="0"/>
    <n v="0"/>
    <b v="0"/>
    <b v="0"/>
    <b v="0"/>
    <b v="0"/>
    <b v="0"/>
    <b v="0"/>
    <n v="0"/>
    <s v="N"/>
    <s v="N"/>
    <s v="N"/>
    <s v="N"/>
    <s v="N"/>
    <s v="N"/>
    <s v="N"/>
    <s v="NA"/>
    <s v="NA"/>
    <s v="NA"/>
    <b v="0"/>
    <s v="N"/>
    <n v="0"/>
    <n v="0"/>
    <n v="0"/>
    <n v="0"/>
    <n v="0"/>
    <n v="0"/>
    <x v="0"/>
    <n v="0"/>
    <s v="N"/>
    <n v="0"/>
    <n v="0"/>
    <n v="0"/>
    <b v="0"/>
    <b v="0"/>
    <s v="None"/>
    <b v="0"/>
    <b v="0"/>
    <s v="None"/>
    <n v="0"/>
    <n v="62"/>
    <n v="3"/>
    <n v="5"/>
    <n v="4"/>
    <n v="1"/>
    <n v="0"/>
    <n v="0"/>
    <n v="1"/>
    <n v="0"/>
    <n v="11.559279999999999"/>
    <n v="11.39213"/>
    <s v="actual"/>
    <n v="463076.1"/>
    <n v="456380"/>
    <n v="44496.24"/>
    <n v="37339.89"/>
    <n v="38868.39"/>
    <n v="35635.86"/>
    <n v="33364.14"/>
    <n v="34368"/>
    <n v="38045.79"/>
    <n v="37648.03"/>
    <n v="35609.61"/>
    <n v="37664.57"/>
    <n v="41522.18"/>
    <n v="48513.43"/>
    <n v="45221.77"/>
    <n v="38988.199999999997"/>
    <n v="40284.68"/>
    <n v="35966.58"/>
    <n v="33849.550000000003"/>
    <n v="32280.33"/>
    <n v="37682.01"/>
    <n v="38160.61"/>
    <n v="33215.22"/>
    <n v="36146.660000000003"/>
    <n v="40204.49"/>
    <n v="44379.9"/>
    <n v="0.179484"/>
    <n v="0.20753199999999999"/>
    <s v="actual"/>
    <n v="7190.3230000000003"/>
    <n v="8313.9449999999997"/>
    <n v="1418.883"/>
    <n v="1000.859"/>
    <n v="858.65160000000003"/>
    <n v="441.28280000000001"/>
    <n v="150.0172"/>
    <n v="84.7"/>
    <n v="42.213790000000003"/>
    <n v="45.404389999999999"/>
    <n v="122.32470000000001"/>
    <n v="528.15710000000001"/>
    <n v="994.51819999999998"/>
    <n v="1503.3109999999999"/>
    <n v="1442.8630000000001"/>
    <n v="1137.7650000000001"/>
    <n v="1003.013"/>
    <n v="701.72739999999999"/>
    <n v="411.88350000000003"/>
    <n v="181.78809999999999"/>
    <n v="58.477290000000004"/>
    <n v="52.12106"/>
    <n v="242.80789999999999"/>
    <n v="634.35140000000001"/>
    <n v="1079.287"/>
    <n v="1367.86"/>
  </r>
  <r>
    <x v="751"/>
    <x v="2"/>
    <s v="core"/>
    <x v="0"/>
    <x v="0"/>
    <s v="100,001+"/>
    <s v="urban"/>
    <n v="52"/>
    <n v="4.3308999999999997"/>
    <n v="636642.30000000005"/>
    <n v="636642.30000000005"/>
    <n v="636642.30000000005"/>
    <n v="1904"/>
    <n v="1904"/>
    <s v="Pre-1980"/>
    <s v="F"/>
    <m/>
    <s v="Hotel"/>
    <m/>
    <s v="Hotel-Motel"/>
    <s v="Lodging"/>
    <s v="Lodging"/>
    <b v="0"/>
    <s v="Guest Room"/>
    <n v="62"/>
    <s v="Kitchen"/>
    <n v="3"/>
    <s v="NA"/>
    <n v="0"/>
    <n v="35"/>
    <n v="0"/>
    <n v="0"/>
    <n v="147000"/>
    <n v="147000"/>
    <n v="0"/>
    <x v="3"/>
    <n v="100"/>
    <n v="0"/>
    <n v="38"/>
    <n v="100"/>
    <n v="38"/>
    <n v="0"/>
    <n v="0"/>
    <n v="14"/>
    <n v="1"/>
    <n v="0"/>
    <s v="S"/>
    <n v="0"/>
    <n v="4615"/>
    <n v="192"/>
    <s v="&lt; 6000 HDD"/>
    <n v="100"/>
    <n v="0"/>
    <n v="0"/>
    <s v="Yes"/>
    <n v="168"/>
    <n v="63.84"/>
    <n v="63.84"/>
    <n v="63.84"/>
    <n v="1"/>
    <n v="1"/>
    <n v="1"/>
    <s v="120-168 Hrs/Wk"/>
    <n v="52"/>
    <b v="1"/>
    <b v="1"/>
    <b v="1"/>
    <b v="0"/>
    <b v="0"/>
    <b v="0"/>
    <b v="0"/>
    <b v="0"/>
    <b v="0"/>
    <b v="1"/>
    <b v="0"/>
    <b v="0"/>
    <n v="500"/>
    <s v="Yes"/>
    <n v="4"/>
    <n v="100"/>
    <s v="Yes"/>
    <s v="No"/>
    <s v="NA"/>
    <s v="NA"/>
    <s v="No"/>
    <s v="No"/>
    <s v="NA"/>
    <s v="NA"/>
    <s v="No"/>
    <s v="Yes"/>
    <n v="4"/>
    <n v="100"/>
    <s v="No"/>
    <s v="Yes"/>
    <n v="4"/>
    <n v="100"/>
    <s v="No"/>
    <s v="No"/>
    <s v="NA"/>
    <s v="NA"/>
    <s v="No"/>
    <s v="Yes"/>
    <n v="4"/>
    <n v="50"/>
    <s v="No"/>
    <s v="No"/>
    <s v="NA"/>
    <s v="NA"/>
    <s v="Unknown"/>
    <n v="456"/>
    <n v="400"/>
    <n v="9"/>
    <n v="50904"/>
    <n v="70"/>
    <n v="0"/>
    <n v="0"/>
    <n v="100"/>
    <n v="0"/>
    <n v="0"/>
    <n v="0"/>
    <n v="0"/>
    <n v="0"/>
    <n v="100"/>
    <n v="0"/>
    <n v="0"/>
    <n v="0"/>
    <n v="0"/>
    <n v="35632.800000000003"/>
    <n v="0"/>
    <n v="100"/>
    <n v="0"/>
    <s v="P"/>
    <n v="50"/>
    <s v="0-5 years"/>
    <n v="0"/>
    <n v="0"/>
    <n v="0"/>
    <n v="100"/>
    <n v="28.571429999999999"/>
    <n v="0"/>
    <n v="0"/>
    <n v="0"/>
    <n v="71.428569999999993"/>
    <n v="12960"/>
    <n v="100"/>
    <n v="0"/>
    <n v="0"/>
    <n v="0"/>
    <b v="0"/>
    <n v="0"/>
    <n v="100"/>
    <n v="0"/>
    <n v="0"/>
    <n v="0"/>
    <n v="1.0581769999999999"/>
    <n v="1.0581769999999999"/>
    <s v="NA"/>
    <n v="1.3060000000000001E-3"/>
    <n v="6.3400000000000001E-3"/>
    <n v="155552"/>
    <s v="NA"/>
    <n v="192"/>
    <n v="932"/>
    <n v="7.9574009999999999"/>
    <n v="9.3401720000000008"/>
    <s v="Y"/>
    <n v="10"/>
    <n v="1.216898"/>
    <n v="1.225471"/>
    <n v="1.6125240000000001"/>
    <n v="32.913550000000001"/>
    <n v="14.14115"/>
    <n v="43.614069999999998"/>
    <n v="2.5476019999999999"/>
    <n v="1.555077"/>
    <n v="3.3758539999999999"/>
    <n v="55.171190000000003"/>
    <n v="61.484340000000003"/>
    <n v="40.669060000000002"/>
    <n v="0"/>
    <n v="0"/>
    <n v="0"/>
    <n v="0"/>
    <n v="0"/>
    <n v="0"/>
    <n v="7.8170159999999997"/>
    <n v="21.575939999999999"/>
    <n v="10.62401"/>
    <n v="0.33374799999999999"/>
    <n v="1.8022E-2"/>
    <n v="0.104488"/>
    <n v="0"/>
    <n v="0"/>
    <n v="0"/>
    <n v="0"/>
    <n v="0"/>
    <n v="0"/>
    <n v="100"/>
    <n v="100"/>
    <n v="100"/>
    <n v="25.277539999999998"/>
    <n v="25.68317"/>
    <n v="25.277539999999998"/>
    <n v="74.722459999999998"/>
    <n v="74.316829999999996"/>
    <n v="74.722459999999998"/>
    <n v="0"/>
    <n v="0"/>
    <n v="0"/>
    <n v="0"/>
    <n v="0"/>
    <n v="0"/>
    <n v="0"/>
    <n v="0"/>
    <n v="0"/>
    <n v="0"/>
    <n v="0"/>
    <n v="0"/>
    <n v="0"/>
    <n v="0"/>
    <n v="0"/>
    <n v="100"/>
    <n v="100"/>
    <n v="100"/>
    <s v="NA"/>
    <s v="NA"/>
    <s v="NA"/>
    <s v="NA"/>
    <s v="NA"/>
    <s v="NA"/>
    <n v="15.274419999999999"/>
    <n v="36.881959999999999"/>
    <n v="15.274419999999999"/>
    <n v="10.155760000000001"/>
    <n v="10.70505"/>
    <n v="10.155760000000001"/>
    <n v="74.569820000000007"/>
    <n v="52.412999999999997"/>
    <n v="74.569820000000007"/>
    <n v="0"/>
    <n v="0"/>
    <n v="0"/>
    <n v="100"/>
    <n v="100"/>
    <n v="100"/>
    <n v="0"/>
    <n v="0"/>
    <n v="0"/>
    <n v="0"/>
    <n v="0"/>
    <n v="0"/>
    <n v="0"/>
    <n v="0"/>
    <n v="0"/>
    <n v="0"/>
    <n v="0"/>
    <n v="0"/>
    <n v="36.678049999999999"/>
    <n v="16.921700000000001"/>
    <n v="48.602449999999997"/>
    <n v="29.42137"/>
    <n v="29.32574"/>
    <n v="21.716460000000001"/>
    <n v="0"/>
    <n v="0"/>
    <n v="0"/>
    <n v="33.900579999999998"/>
    <n v="53.752569999999999"/>
    <n v="29.681090000000001"/>
    <s v="NA"/>
    <s v="NA"/>
    <s v="NA"/>
    <s v="NA"/>
    <s v="NA"/>
    <s v="NA"/>
    <s v="NA"/>
    <s v="NA"/>
    <s v="NA"/>
    <s v="NA"/>
    <s v="NA"/>
    <s v="NA"/>
    <s v="NA"/>
    <s v="NA"/>
    <s v="NA"/>
    <b v="0"/>
    <n v="0"/>
    <b v="0"/>
    <n v="0"/>
    <b v="0"/>
    <n v="0"/>
    <b v="0"/>
    <n v="0"/>
    <b v="1"/>
    <n v="91.828299999999999"/>
    <b v="0"/>
    <n v="0"/>
    <b v="1"/>
    <n v="8.1717030000000008"/>
    <b v="0"/>
    <n v="0"/>
    <n v="100"/>
    <n v="100"/>
    <n v="100"/>
    <n v="0"/>
    <n v="0"/>
    <n v="0"/>
    <n v="0"/>
    <n v="0"/>
    <n v="0"/>
    <n v="0"/>
    <n v="0"/>
    <n v="0"/>
    <n v="0"/>
    <n v="0"/>
    <n v="0"/>
    <n v="0"/>
    <n v="0"/>
    <n v="0"/>
    <n v="0"/>
    <n v="0"/>
    <n v="0"/>
    <n v="39.48498"/>
    <n v="72.727270000000004"/>
    <n v="28.296130000000002"/>
    <n v="0"/>
    <n v="0"/>
    <n v="0"/>
    <n v="60.51502"/>
    <n v="27.272729999999999"/>
    <n v="71.703869999999995"/>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None"/>
    <s v="N"/>
    <s v="N"/>
    <n v="30"/>
    <s v="NA"/>
    <n v="75.467290000000006"/>
    <n v="24.532710000000002"/>
    <s v="Electric Resistance"/>
    <s v="Electricity"/>
    <s v="None"/>
    <s v="5-9 Years"/>
    <s v="Furnace"/>
    <s v="Natural Gas"/>
    <s v="None"/>
    <s v="5-9 Years"/>
    <s v="NA"/>
    <s v="NA"/>
    <s v="NA"/>
    <s v="NA"/>
    <s v="NA"/>
    <s v="NA"/>
    <s v="NA"/>
    <s v="NA"/>
    <s v="Chiller"/>
    <s v="5-9 Years"/>
    <s v="Chiller"/>
    <s v="5-9 Years"/>
    <n v="2"/>
    <n v="145"/>
    <n v="5"/>
    <n v="5"/>
    <s v="Screw"/>
    <s v="Y"/>
    <s v="N"/>
    <b v="1"/>
    <b v="0"/>
    <b v="0"/>
    <b v="0"/>
    <b v="1"/>
    <b v="0"/>
    <b v="0"/>
    <b v="1"/>
    <b v="0"/>
    <b v="0"/>
    <b v="0"/>
    <n v="2100"/>
    <n v="4"/>
    <n v="4"/>
    <n v="0"/>
    <n v="0"/>
    <n v="100"/>
    <n v="0"/>
    <n v="0"/>
    <n v="0"/>
    <n v="100"/>
    <n v="0"/>
    <s v="NA"/>
    <s v="NA"/>
    <s v="NA"/>
    <s v="NA"/>
    <s v="NA"/>
    <s v="NA"/>
    <s v="NA"/>
    <s v="NA"/>
    <s v="NA"/>
    <b v="0"/>
    <n v="0"/>
    <s v="NA"/>
    <s v="NA"/>
    <b v="1"/>
    <n v="150"/>
    <s v="CFL"/>
    <b v="0"/>
    <n v="0"/>
    <s v="NA"/>
    <s v="NA"/>
    <n v="0"/>
    <n v="0"/>
    <n v="3"/>
    <n v="5"/>
    <n v="2"/>
    <n v="3"/>
    <n v="0"/>
    <b v="0"/>
    <b v="0"/>
    <b v="0"/>
    <b v="0"/>
    <b v="1"/>
    <b v="0"/>
    <n v="800"/>
    <s v="G"/>
    <s v="E"/>
    <s v="G"/>
    <s v="G"/>
    <s v="G"/>
    <s v="G"/>
    <s v="G"/>
    <s v="NA"/>
    <s v="NA"/>
    <s v="NA"/>
    <b v="1"/>
    <s v="L"/>
    <n v="100"/>
    <n v="0"/>
    <n v="6"/>
    <n v="262"/>
    <n v="75"/>
    <n v="16"/>
    <x v="0"/>
    <n v="0"/>
    <s v="N"/>
    <n v="0"/>
    <n v="0"/>
    <n v="0"/>
    <b v="1"/>
    <b v="0"/>
    <s v="Natural Gas"/>
    <b v="0"/>
    <b v="0"/>
    <s v="NA"/>
    <n v="0"/>
    <n v="0"/>
    <n v="0"/>
    <n v="0"/>
    <n v="0"/>
    <n v="272"/>
    <n v="0"/>
    <n v="0"/>
    <n v="0"/>
    <n v="0"/>
    <n v="15.30911"/>
    <n v="15.33492"/>
    <s v="actual"/>
    <n v="2250439"/>
    <n v="2254233"/>
    <n v="235178"/>
    <n v="198456.1"/>
    <n v="200849.1"/>
    <n v="172312.4"/>
    <n v="161896.29999999999"/>
    <n v="150908.70000000001"/>
    <n v="158028.9"/>
    <n v="164445.1"/>
    <n v="166896"/>
    <n v="190102.7"/>
    <n v="216102.2"/>
    <n v="235264"/>
    <n v="237538"/>
    <n v="204696"/>
    <n v="212695.5"/>
    <n v="187344.6"/>
    <n v="168972.3"/>
    <n v="147669.79999999999"/>
    <n v="154765"/>
    <n v="157894.79999999999"/>
    <n v="152305.20000000001"/>
    <n v="182282.4"/>
    <n v="209627.5"/>
    <n v="238441.3"/>
    <n v="0.45011600000000002"/>
    <n v="0.46083099999999999"/>
    <s v="actual"/>
    <n v="66167.070000000007"/>
    <n v="67742.11"/>
    <n v="8155.4139999999998"/>
    <n v="6398.68"/>
    <n v="6331.7719999999999"/>
    <n v="5464.192"/>
    <n v="4563.53"/>
    <n v="3854.7979999999998"/>
    <n v="3967.05"/>
    <n v="3891.6959999999999"/>
    <n v="4182.4989999999998"/>
    <n v="5379.2550000000001"/>
    <n v="6499.7330000000002"/>
    <n v="7478.4449999999997"/>
    <n v="7581.5119999999997"/>
    <n v="6492.8149999999996"/>
    <n v="6686.5709999999999"/>
    <n v="5804.7870000000003"/>
    <n v="5070.2529999999997"/>
    <n v="4221.0119999999997"/>
    <n v="3909.5410000000002"/>
    <n v="3898.6930000000002"/>
    <n v="4264.4030000000002"/>
    <n v="5590.9459999999999"/>
    <n v="6607.5219999999999"/>
    <n v="7614.0559999999996"/>
  </r>
  <r>
    <x v="752"/>
    <x v="3"/>
    <s v="core"/>
    <x v="10"/>
    <x v="0"/>
    <s v="50,001+"/>
    <s v="rural"/>
    <n v="48"/>
    <n v="9.3202929999999995"/>
    <n v="489492.5"/>
    <n v="489492.5"/>
    <n v="460122.9"/>
    <n v="1985"/>
    <n v="1985"/>
    <s v="1981-2003"/>
    <s v="F"/>
    <m/>
    <s v="Nursing Home"/>
    <m/>
    <s v="Hotel-Motel"/>
    <s v="Lodging"/>
    <s v="Lodging"/>
    <b v="0"/>
    <s v="Guest Room"/>
    <n v="55"/>
    <s v="Office"/>
    <n v="9"/>
    <s v="Other"/>
    <n v="6"/>
    <n v="30"/>
    <n v="0"/>
    <n v="0"/>
    <n v="52519"/>
    <n v="52519"/>
    <n v="0"/>
    <x v="2"/>
    <n v="100"/>
    <n v="6"/>
    <n v="0"/>
    <n v="94"/>
    <n v="0"/>
    <n v="0"/>
    <n v="0"/>
    <n v="1"/>
    <n v="0"/>
    <s v="NA"/>
    <s v="S"/>
    <n v="0"/>
    <n v="8076"/>
    <n v="167"/>
    <s v="8000+ HDD"/>
    <n v="100"/>
    <n v="0"/>
    <n v="0"/>
    <s v="Yes"/>
    <n v="157.91999999999999"/>
    <n v="157.91999999999999"/>
    <n v="157.91999999999999"/>
    <n v="157.91999999999999"/>
    <n v="0.94"/>
    <n v="0.94"/>
    <n v="0.94"/>
    <s v="120-168 Hrs/Wk"/>
    <n v="52"/>
    <b v="1"/>
    <b v="1"/>
    <b v="0"/>
    <b v="0"/>
    <b v="0"/>
    <b v="0"/>
    <b v="0"/>
    <b v="0"/>
    <b v="0"/>
    <s v="NA"/>
    <s v="NA"/>
    <s v="NA"/>
    <s v="NA"/>
    <s v="No"/>
    <s v="NA"/>
    <s v="NA"/>
    <s v="No"/>
    <s v="No"/>
    <s v="NA"/>
    <s v="NA"/>
    <s v="No"/>
    <s v="No"/>
    <s v="NA"/>
    <s v="NA"/>
    <s v="Unknown"/>
    <s v="Yes"/>
    <n v="1"/>
    <n v="12"/>
    <s v="Yes"/>
    <s v="No"/>
    <s v="NA"/>
    <s v="NA"/>
    <s v="Yes"/>
    <s v="No"/>
    <s v="NA"/>
    <s v="NA"/>
    <s v="No"/>
    <s v="No"/>
    <s v="NA"/>
    <s v="NA"/>
    <s v="Yes"/>
    <s v="No"/>
    <s v="NA"/>
    <s v="NA"/>
    <s v="No"/>
    <n v="1592"/>
    <n v="0"/>
    <n v="12"/>
    <n v="19104"/>
    <n v="5"/>
    <n v="100"/>
    <n v="0"/>
    <n v="0"/>
    <n v="0"/>
    <n v="0"/>
    <n v="0"/>
    <n v="0"/>
    <n v="0"/>
    <n v="50"/>
    <n v="50"/>
    <n v="0"/>
    <n v="0"/>
    <n v="0"/>
    <n v="955.2"/>
    <n v="0"/>
    <n v="100"/>
    <n v="0"/>
    <s v="P"/>
    <n v="40"/>
    <s v="Age of Building"/>
    <n v="100"/>
    <n v="0"/>
    <n v="0"/>
    <n v="0"/>
    <n v="100"/>
    <n v="0"/>
    <n v="0"/>
    <n v="0"/>
    <n v="0"/>
    <n v="52519"/>
    <n v="100"/>
    <n v="0"/>
    <n v="0"/>
    <n v="0"/>
    <b v="1"/>
    <n v="330"/>
    <n v="100"/>
    <n v="0"/>
    <n v="0"/>
    <n v="0"/>
    <n v="1.5546279999999999"/>
    <n v="1.5546279999999999"/>
    <s v="NA"/>
    <n v="0"/>
    <n v="0"/>
    <n v="81647.490000000005"/>
    <s v="NA"/>
    <n v="0"/>
    <n v="0"/>
    <n v="8.0661290000000001"/>
    <n v="8.2155000000000005"/>
    <s v="N"/>
    <n v="0"/>
    <n v="0"/>
    <n v="0"/>
    <n v="0"/>
    <n v="73.050420000000003"/>
    <n v="68.570229999999995"/>
    <n v="88.466669999999993"/>
    <n v="0"/>
    <n v="0"/>
    <n v="0"/>
    <n v="9.8627289999999999"/>
    <n v="11.98297"/>
    <n v="6.6443709999999996"/>
    <n v="0"/>
    <n v="0"/>
    <n v="0"/>
    <n v="0"/>
    <n v="0"/>
    <n v="0"/>
    <n v="0"/>
    <n v="0"/>
    <n v="0"/>
    <n v="17.086849999999998"/>
    <n v="19.4468"/>
    <n v="4.888954"/>
    <n v="0"/>
    <n v="0"/>
    <n v="0"/>
    <n v="0"/>
    <n v="0"/>
    <n v="0"/>
    <n v="100"/>
    <n v="100"/>
    <n v="100"/>
    <n v="0"/>
    <n v="0"/>
    <n v="0"/>
    <n v="100"/>
    <n v="100"/>
    <n v="100"/>
    <n v="0"/>
    <n v="0"/>
    <n v="0"/>
    <n v="88.234030000000004"/>
    <n v="83.400810000000007"/>
    <n v="88.234030000000004"/>
    <n v="11.765969999999999"/>
    <n v="16.59919"/>
    <n v="11.765969999999999"/>
    <n v="0"/>
    <n v="0"/>
    <n v="0"/>
    <n v="0"/>
    <n v="0"/>
    <n v="0"/>
    <n v="0"/>
    <n v="0"/>
    <n v="0"/>
    <s v="NA"/>
    <s v="NA"/>
    <s v="NA"/>
    <s v="NA"/>
    <s v="NA"/>
    <s v="NA"/>
    <n v="0"/>
    <n v="0"/>
    <n v="0"/>
    <n v="78.347120000000004"/>
    <n v="86.960970000000003"/>
    <n v="78.347120000000004"/>
    <n v="0"/>
    <n v="0"/>
    <n v="0"/>
    <n v="21.65288"/>
    <n v="13.03903"/>
    <n v="21.65288"/>
    <s v="NA"/>
    <s v="NA"/>
    <s v="NA"/>
    <s v="NA"/>
    <s v="NA"/>
    <s v="NA"/>
    <s v="NA"/>
    <s v="NA"/>
    <s v="NA"/>
    <s v="NA"/>
    <s v="NA"/>
    <s v="NA"/>
    <n v="0"/>
    <n v="0"/>
    <n v="0"/>
    <n v="73.050420000000003"/>
    <n v="68.570229999999995"/>
    <n v="88.466669999999993"/>
    <n v="17.552299999999999"/>
    <n v="19.377040000000001"/>
    <n v="5.981687"/>
    <n v="0"/>
    <n v="0"/>
    <n v="0"/>
    <n v="9.3972770000000008"/>
    <n v="12.05273"/>
    <n v="5.5516379999999996"/>
    <s v="NA"/>
    <s v="NA"/>
    <s v="NA"/>
    <s v="NA"/>
    <s v="NA"/>
    <s v="NA"/>
    <s v="NA"/>
    <s v="NA"/>
    <s v="NA"/>
    <s v="NA"/>
    <s v="NA"/>
    <s v="NA"/>
    <s v="NA"/>
    <s v="NA"/>
    <s v="NA"/>
    <b v="0"/>
    <n v="0"/>
    <b v="0"/>
    <n v="0"/>
    <b v="0"/>
    <n v="0"/>
    <b v="0"/>
    <n v="0"/>
    <b v="1"/>
    <n v="85.124750000000006"/>
    <b v="0"/>
    <n v="0"/>
    <b v="1"/>
    <n v="14.875249999999999"/>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n v="35"/>
    <s v="NA"/>
    <n v="66.424469999999999"/>
    <n v="33.575530000000001"/>
    <s v="Heat Pump"/>
    <s v="Electricity"/>
    <s v="Natural Gas"/>
    <s v="5-9 Years"/>
    <s v="Unknown"/>
    <s v="Natural Gas"/>
    <s v="None"/>
    <s v="NA"/>
    <n v="5"/>
    <s v="Natural Gas"/>
    <n v="384"/>
    <n v="12.66667"/>
    <n v="18"/>
    <s v="SH"/>
    <s v="NA"/>
    <s v="NA"/>
    <s v="DX - Water"/>
    <s v="5-9 Years"/>
    <s v="Unknown"/>
    <s v="NA"/>
    <n v="1"/>
    <n v="0"/>
    <n v="0"/>
    <n v="0"/>
    <s v="NA"/>
    <s v="NA"/>
    <s v="NA"/>
    <b v="0"/>
    <b v="0"/>
    <b v="0"/>
    <b v="0"/>
    <b v="0"/>
    <b v="1"/>
    <b v="0"/>
    <b v="0"/>
    <b v="0"/>
    <b v="0"/>
    <b v="0"/>
    <n v="1384.221"/>
    <n v="10"/>
    <n v="10"/>
    <n v="36.121389999999998"/>
    <n v="0"/>
    <n v="0"/>
    <n v="0"/>
    <n v="63.878610000000002"/>
    <n v="0"/>
    <n v="36.121389999999998"/>
    <n v="0"/>
    <s v="NA"/>
    <s v="NA"/>
    <s v="NA"/>
    <s v="NA"/>
    <s v="NA"/>
    <s v="NA"/>
    <s v="NA"/>
    <s v="NA"/>
    <s v="NA"/>
    <s v="NA"/>
    <s v="NA"/>
    <s v="NA"/>
    <s v="NA"/>
    <s v="NA"/>
    <s v="NA"/>
    <s v="NA"/>
    <s v="NA"/>
    <s v="NA"/>
    <s v="NA"/>
    <s v="NA"/>
    <n v="1"/>
    <n v="0"/>
    <n v="0"/>
    <n v="3"/>
    <n v="0"/>
    <n v="0"/>
    <n v="0"/>
    <b v="0"/>
    <b v="0"/>
    <b v="0"/>
    <b v="0"/>
    <b v="0"/>
    <b v="0"/>
    <n v="0"/>
    <s v="NA"/>
    <s v="NA"/>
    <s v="NA"/>
    <s v="NA"/>
    <s v="NA"/>
    <s v="NA"/>
    <s v="NA"/>
    <s v="NA"/>
    <s v="NA"/>
    <s v="NA"/>
    <b v="1"/>
    <s v="S"/>
    <n v="33"/>
    <n v="3"/>
    <n v="0"/>
    <n v="63"/>
    <n v="110"/>
    <n v="0"/>
    <x v="0"/>
    <n v="0"/>
    <s v="N"/>
    <n v="0"/>
    <n v="110"/>
    <n v="0"/>
    <b v="0"/>
    <b v="0"/>
    <s v="None"/>
    <b v="0"/>
    <b v="0"/>
    <s v="None"/>
    <n v="0"/>
    <n v="40"/>
    <n v="2"/>
    <s v="NA"/>
    <n v="20"/>
    <n v="120"/>
    <n v="0"/>
    <n v="0"/>
    <n v="0"/>
    <n v="0"/>
    <n v="13.15865"/>
    <n v="2.0358160000000001"/>
    <s v="model"/>
    <n v="691079.4"/>
    <n v="106919"/>
    <s v="NA"/>
    <s v="NA"/>
    <s v="NA"/>
    <s v="NA"/>
    <s v="NA"/>
    <s v="NA"/>
    <s v="NA"/>
    <s v="NA"/>
    <s v="NA"/>
    <s v="NA"/>
    <s v="NA"/>
    <s v="NA"/>
    <s v="NA"/>
    <s v="NA"/>
    <s v="NA"/>
    <s v="NA"/>
    <s v="NA"/>
    <s v="NA"/>
    <s v="NA"/>
    <s v="NA"/>
    <s v="NA"/>
    <s v="NA"/>
    <s v="NA"/>
    <s v="NA"/>
    <n v="0.14999399999999999"/>
    <n v="0.15717600000000001"/>
    <s v="actual"/>
    <n v="7877.5339999999997"/>
    <n v="8254.7420000000002"/>
    <n v="1171.4670000000001"/>
    <n v="1125.32"/>
    <n v="982.41290000000004"/>
    <n v="706"/>
    <n v="542.3818"/>
    <n v="520.98749999999995"/>
    <n v="242.64830000000001"/>
    <n v="232.1105"/>
    <n v="364.90989999999999"/>
    <n v="621.66920000000005"/>
    <n v="692.10339999999997"/>
    <n v="675.52329999999995"/>
    <n v="1108.1189999999999"/>
    <n v="916.601"/>
    <n v="862.24090000000001"/>
    <n v="667.52750000000003"/>
    <n v="523.09889999999996"/>
    <n v="385.77879999999999"/>
    <n v="325.48340000000002"/>
    <n v="326.7878"/>
    <n v="477.08629999999999"/>
    <n v="701.14840000000004"/>
    <n v="888.62210000000005"/>
    <n v="1072.248"/>
  </r>
  <r>
    <x v="753"/>
    <x v="2"/>
    <s v="core"/>
    <x v="4"/>
    <x v="0"/>
    <s v="100,001+"/>
    <s v="urban"/>
    <n v="71"/>
    <n v="14.48049"/>
    <n v="4925249"/>
    <n v="4925249"/>
    <n v="4925249"/>
    <n v="2003"/>
    <n v="2003"/>
    <s v="1981-2003"/>
    <s v="F"/>
    <m/>
    <s v="Arena"/>
    <m/>
    <s v="Other"/>
    <s v="Public Assembly"/>
    <s v="Other"/>
    <b v="0"/>
    <s v="Assembly / Recreation"/>
    <n v="72"/>
    <s v="Office"/>
    <n v="2"/>
    <s v="Kitchen"/>
    <n v="2"/>
    <n v="24"/>
    <n v="0"/>
    <n v="0"/>
    <n v="340130"/>
    <n v="340130"/>
    <n v="0"/>
    <x v="3"/>
    <n v="100"/>
    <n v="0"/>
    <n v="100"/>
    <n v="100"/>
    <n v="100"/>
    <n v="0"/>
    <n v="0"/>
    <n v="4"/>
    <n v="1"/>
    <n v="58"/>
    <s v="M"/>
    <n v="3"/>
    <n v="5199"/>
    <n v="121"/>
    <s v="&lt; 6000 HDD"/>
    <n v="95"/>
    <n v="5"/>
    <n v="2"/>
    <s v="Yes"/>
    <n v="33.33"/>
    <n v="49.08"/>
    <n v="101.58"/>
    <n v="70.08"/>
    <n v="1"/>
    <n v="1"/>
    <n v="0"/>
    <s v="&lt; 40 Hrs/Wk"/>
    <n v="52"/>
    <b v="1"/>
    <b v="1"/>
    <b v="1"/>
    <b v="1"/>
    <b v="0"/>
    <b v="0"/>
    <b v="0"/>
    <b v="0"/>
    <b v="0"/>
    <b v="1"/>
    <b v="0"/>
    <b v="0"/>
    <n v="400"/>
    <s v="Yes"/>
    <n v="6"/>
    <n v="15"/>
    <s v="Yes"/>
    <s v="Yes"/>
    <n v="6"/>
    <n v="15"/>
    <s v="Yes"/>
    <s v="No"/>
    <s v="NA"/>
    <s v="NA"/>
    <s v="Yes"/>
    <s v="No"/>
    <s v="NA"/>
    <s v="NA"/>
    <s v="Yes"/>
    <s v="No"/>
    <s v="NA"/>
    <s v="NA"/>
    <s v="No"/>
    <s v="No"/>
    <s v="NA"/>
    <s v="NA"/>
    <s v="No"/>
    <s v="No"/>
    <s v="NA"/>
    <s v="NA"/>
    <s v="No"/>
    <s v="No"/>
    <s v="NA"/>
    <s v="NA"/>
    <s v="No"/>
    <n v="1750"/>
    <n v="1750"/>
    <n v="10"/>
    <n v="70000"/>
    <n v="10"/>
    <n v="0"/>
    <n v="68.5"/>
    <n v="0"/>
    <n v="0"/>
    <n v="31.5"/>
    <n v="0"/>
    <n v="0"/>
    <n v="0"/>
    <n v="100"/>
    <n v="0"/>
    <n v="0"/>
    <n v="0"/>
    <n v="0"/>
    <n v="7000"/>
    <n v="0"/>
    <n v="100"/>
    <n v="0"/>
    <s v="P"/>
    <n v="0"/>
    <s v="Age of Building"/>
    <n v="100"/>
    <n v="0"/>
    <n v="0"/>
    <n v="0"/>
    <n v="0"/>
    <n v="0"/>
    <n v="100"/>
    <n v="0"/>
    <n v="0"/>
    <n v="145900"/>
    <n v="0"/>
    <n v="100"/>
    <n v="0"/>
    <n v="0"/>
    <b v="0"/>
    <n v="0"/>
    <n v="100"/>
    <n v="0"/>
    <n v="0"/>
    <n v="0"/>
    <n v="1.1592199999999999"/>
    <n v="1.1592199999999999"/>
    <s v="NA"/>
    <n v="6.0679999999999996E-3"/>
    <n v="2.7049999999999999E-3"/>
    <n v="394285.6"/>
    <s v="NA"/>
    <n v="2064"/>
    <n v="920"/>
    <n v="36.29777"/>
    <n v="52.650829999999999"/>
    <s v="Y"/>
    <n v="70"/>
    <n v="5.4658720000000001"/>
    <n v="3.4231419999999999"/>
    <n v="6.0964029999999996"/>
    <n v="13.42817"/>
    <n v="39.26108"/>
    <n v="14.977209999999999"/>
    <n v="0"/>
    <n v="0"/>
    <n v="0"/>
    <n v="10.554180000000001"/>
    <n v="38.088540000000002"/>
    <n v="6.5484470000000004"/>
    <n v="0"/>
    <n v="0"/>
    <n v="0"/>
    <n v="70.551779999999994"/>
    <n v="19.227229999999999"/>
    <n v="72.377939999999995"/>
    <n v="0"/>
    <n v="0"/>
    <n v="0"/>
    <n v="0"/>
    <n v="0"/>
    <n v="0"/>
    <n v="0"/>
    <n v="0"/>
    <n v="0"/>
    <n v="0"/>
    <n v="0"/>
    <n v="0"/>
    <n v="100"/>
    <n v="100"/>
    <n v="100"/>
    <n v="0"/>
    <n v="0"/>
    <n v="0"/>
    <n v="100"/>
    <n v="100"/>
    <n v="100"/>
    <s v="NA"/>
    <s v="NA"/>
    <s v="NA"/>
    <s v="NA"/>
    <s v="NA"/>
    <s v="NA"/>
    <s v="NA"/>
    <s v="NA"/>
    <s v="NA"/>
    <s v="NA"/>
    <s v="NA"/>
    <s v="NA"/>
    <s v="NA"/>
    <s v="NA"/>
    <s v="NA"/>
    <s v="NA"/>
    <s v="NA"/>
    <s v="NA"/>
    <n v="0"/>
    <n v="0"/>
    <n v="0"/>
    <n v="100"/>
    <n v="100"/>
    <n v="100"/>
    <n v="17.170860000000001"/>
    <n v="31.0565"/>
    <n v="17.170860000000001"/>
    <n v="56.153239999999997"/>
    <n v="52.268000000000001"/>
    <n v="56.153239999999997"/>
    <n v="26.675909999999998"/>
    <n v="16.675509999999999"/>
    <n v="26.675909999999998"/>
    <n v="0"/>
    <n v="0"/>
    <n v="0"/>
    <s v="NA"/>
    <s v="NA"/>
    <s v="NA"/>
    <s v="NA"/>
    <s v="NA"/>
    <s v="NA"/>
    <s v="NA"/>
    <s v="NA"/>
    <s v="NA"/>
    <s v="NA"/>
    <s v="NA"/>
    <s v="NA"/>
    <n v="68.438379999999995"/>
    <n v="12.53726"/>
    <n v="70.698890000000006"/>
    <n v="13.42817"/>
    <n v="39.26108"/>
    <n v="14.977209999999999"/>
    <n v="4.1394960000000003"/>
    <n v="18.175249999999998"/>
    <n v="2.6472950000000002"/>
    <n v="0"/>
    <n v="0"/>
    <n v="0"/>
    <n v="13.99396"/>
    <n v="30.026409999999998"/>
    <n v="11.67661"/>
    <n v="7.9865599999999999"/>
    <n v="27.303750000000001"/>
    <n v="8.6230530000000005"/>
    <n v="0"/>
    <n v="0"/>
    <n v="0"/>
    <n v="0"/>
    <n v="0"/>
    <n v="0"/>
    <n v="92.013440000000003"/>
    <n v="72.696250000000006"/>
    <n v="91.376949999999994"/>
    <n v="0"/>
    <n v="0"/>
    <n v="0"/>
    <b v="0"/>
    <n v="0"/>
    <b v="1"/>
    <n v="69.186549999999997"/>
    <b v="0"/>
    <n v="0"/>
    <b v="1"/>
    <n v="2.1667860000000001"/>
    <b v="1"/>
    <n v="13.43059"/>
    <b v="0"/>
    <n v="0"/>
    <b v="0"/>
    <n v="0"/>
    <b v="1"/>
    <n v="15.21608"/>
    <n v="100"/>
    <n v="100"/>
    <n v="100"/>
    <n v="0"/>
    <n v="0"/>
    <n v="0"/>
    <n v="0"/>
    <n v="0"/>
    <n v="0"/>
    <n v="0"/>
    <n v="0"/>
    <n v="0"/>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Discharge Damper"/>
    <s v="A"/>
    <s v="NA"/>
    <n v="325"/>
    <n v="19"/>
    <n v="43.821660000000001"/>
    <n v="56.178339999999999"/>
    <s v="Furnace"/>
    <s v="Natural Gas"/>
    <s v="None"/>
    <s v="10-19 Years"/>
    <s v="Electric Resistance"/>
    <s v="Electricity"/>
    <s v="Natural Gas"/>
    <s v="10-19 Years"/>
    <s v="NA"/>
    <s v="NA"/>
    <s v="NA"/>
    <s v="NA"/>
    <s v="NA"/>
    <s v="NA"/>
    <s v="NA"/>
    <s v="NA"/>
    <s v="DX - Air"/>
    <s v="10-19 Years"/>
    <s v="Chiller"/>
    <s v="10-19 Years"/>
    <n v="1"/>
    <n v="0"/>
    <n v="0"/>
    <n v="0"/>
    <s v="None"/>
    <s v="NA"/>
    <s v="NA"/>
    <b v="1"/>
    <b v="0"/>
    <b v="0"/>
    <b v="0"/>
    <b v="0"/>
    <b v="0"/>
    <b v="0"/>
    <b v="1"/>
    <b v="1"/>
    <b v="1"/>
    <b v="1"/>
    <n v="2768.9"/>
    <n v="10.27769"/>
    <n v="11"/>
    <n v="40.048389999999998"/>
    <n v="0"/>
    <n v="59.951610000000002"/>
    <n v="0"/>
    <n v="0"/>
    <n v="40.048389999999998"/>
    <n v="59.951610000000002"/>
    <n v="0"/>
    <n v="92.307689999999994"/>
    <n v="7.6923079999999997"/>
    <n v="0"/>
    <s v="Non-VSD"/>
    <s v="No"/>
    <s v="None"/>
    <s v="Air-cooled"/>
    <s v="No"/>
    <s v="Electronically Commutated"/>
    <b v="0"/>
    <n v="0"/>
    <s v="NA"/>
    <s v="NA"/>
    <b v="1"/>
    <n v="1480"/>
    <s v="INC"/>
    <b v="0"/>
    <n v="0"/>
    <s v="NA"/>
    <s v="NA"/>
    <n v="3"/>
    <n v="2"/>
    <n v="8"/>
    <n v="6"/>
    <n v="5"/>
    <n v="4"/>
    <n v="4"/>
    <b v="0"/>
    <b v="0"/>
    <b v="0"/>
    <b v="1"/>
    <b v="0"/>
    <b v="0"/>
    <n v="4200"/>
    <s v="G"/>
    <s v="E"/>
    <s v="E"/>
    <s v="G"/>
    <s v="G"/>
    <s v="G"/>
    <s v="G"/>
    <s v="NA"/>
    <s v="NA"/>
    <s v="NA"/>
    <b v="1"/>
    <s v="L"/>
    <n v="100"/>
    <n v="2"/>
    <n v="0"/>
    <n v="0"/>
    <n v="0"/>
    <n v="0"/>
    <x v="0"/>
    <n v="0"/>
    <s v="N"/>
    <n v="0"/>
    <n v="0"/>
    <n v="0"/>
    <b v="0"/>
    <b v="0"/>
    <s v="None"/>
    <b v="0"/>
    <b v="0"/>
    <s v="None"/>
    <n v="0"/>
    <n v="0"/>
    <n v="0"/>
    <n v="0"/>
    <n v="0"/>
    <n v="60"/>
    <n v="2"/>
    <n v="0"/>
    <n v="0"/>
    <n v="0"/>
    <n v="15.687530000000001"/>
    <n v="16.61964"/>
    <s v="actual"/>
    <n v="5335800"/>
    <n v="5652838"/>
    <n v="504900"/>
    <n v="423300"/>
    <n v="448500"/>
    <n v="401700"/>
    <n v="352800"/>
    <n v="380400"/>
    <n v="345600"/>
    <n v="484200"/>
    <n v="567900"/>
    <n v="481500"/>
    <n v="471000"/>
    <n v="474000"/>
    <n v="483355.4"/>
    <n v="426075.2"/>
    <n v="456285.6"/>
    <n v="421023.3"/>
    <n v="408874.3"/>
    <n v="424465.9"/>
    <n v="600053.6"/>
    <n v="644132.19999999995"/>
    <n v="429003.6"/>
    <n v="427964"/>
    <n v="447623.7"/>
    <n v="483981.3"/>
    <n v="0.196828"/>
    <n v="4.5034999999999999E-2"/>
    <s v="model"/>
    <n v="66947.09"/>
    <n v="15317.8"/>
    <s v="NA"/>
    <s v="NA"/>
    <s v="NA"/>
    <s v="NA"/>
    <s v="NA"/>
    <s v="NA"/>
    <s v="NA"/>
    <s v="NA"/>
    <s v="NA"/>
    <s v="NA"/>
    <s v="NA"/>
    <s v="NA"/>
    <s v="NA"/>
    <s v="NA"/>
    <s v="NA"/>
    <s v="NA"/>
    <s v="NA"/>
    <s v="NA"/>
    <s v="NA"/>
    <s v="NA"/>
    <s v="NA"/>
    <s v="NA"/>
    <s v="NA"/>
    <s v="NA"/>
  </r>
  <r>
    <x v="754"/>
    <x v="3"/>
    <s v="core"/>
    <x v="7"/>
    <x v="0"/>
    <s v="20,001-100,000"/>
    <s v="rural"/>
    <n v="88"/>
    <n v="55.639539999999997"/>
    <n v="2867217"/>
    <n v="2236429"/>
    <n v="2379790"/>
    <n v="1901"/>
    <n v="1901"/>
    <s v="Pre-1980"/>
    <s v="F"/>
    <s v="-"/>
    <s v="Other"/>
    <s v="Small data center and office"/>
    <s v="Other"/>
    <s v="Other"/>
    <s v="Other"/>
    <b v="0"/>
    <s v="Office"/>
    <n v="45"/>
    <s v="Other"/>
    <n v="22"/>
    <s v="Storage - Low Bay"/>
    <n v="8"/>
    <n v="25"/>
    <n v="0"/>
    <n v="0"/>
    <n v="51532"/>
    <n v="51532"/>
    <n v="0"/>
    <x v="2"/>
    <n v="78"/>
    <n v="0"/>
    <n v="100"/>
    <n v="83"/>
    <n v="93.975899999999996"/>
    <n v="0"/>
    <n v="17"/>
    <n v="5"/>
    <n v="1"/>
    <n v="0"/>
    <s v="S"/>
    <n v="0"/>
    <n v="9399"/>
    <n v="127"/>
    <s v="8000+ HDD"/>
    <n v="30"/>
    <n v="70"/>
    <n v="10"/>
    <s v="Yes"/>
    <n v="42"/>
    <n v="0"/>
    <n v="168"/>
    <n v="0"/>
    <n v="0"/>
    <n v="0"/>
    <n v="0"/>
    <s v="40-49 Hrs/Wk"/>
    <n v="52"/>
    <b v="1"/>
    <b v="1"/>
    <b v="0"/>
    <b v="0"/>
    <b v="0"/>
    <b v="0"/>
    <b v="0"/>
    <b v="0"/>
    <b v="0"/>
    <s v="NA"/>
    <s v="NA"/>
    <s v="NA"/>
    <s v="NA"/>
    <s v="No"/>
    <s v="NA"/>
    <s v="NA"/>
    <s v="Yes"/>
    <s v="No"/>
    <s v="NA"/>
    <s v="NA"/>
    <s v="Unknown"/>
    <s v="No"/>
    <s v="NA"/>
    <s v="NA"/>
    <s v="Unknown"/>
    <s v="Yes"/>
    <n v="8"/>
    <n v="60"/>
    <s v="Yes"/>
    <s v="Yes"/>
    <n v="8"/>
    <s v="NA"/>
    <s v="No"/>
    <s v="No"/>
    <s v="NA"/>
    <s v="NA"/>
    <s v="No"/>
    <s v="Yes"/>
    <n v="8"/>
    <s v="NA"/>
    <s v="No"/>
    <s v="Yes"/>
    <n v="8"/>
    <n v="100"/>
    <s v="No"/>
    <n v="340"/>
    <n v="340"/>
    <n v="9"/>
    <n v="15300"/>
    <n v="40"/>
    <n v="100"/>
    <n v="0"/>
    <n v="0"/>
    <n v="0"/>
    <n v="0"/>
    <n v="0"/>
    <n v="0"/>
    <n v="0"/>
    <n v="0"/>
    <n v="0"/>
    <n v="0"/>
    <n v="100"/>
    <n v="0"/>
    <n v="6120"/>
    <n v="0"/>
    <n v="100"/>
    <n v="0"/>
    <s v="P"/>
    <n v="45"/>
    <s v="5-10 years"/>
    <n v="100"/>
    <n v="0"/>
    <n v="0"/>
    <n v="0"/>
    <n v="0"/>
    <n v="0"/>
    <n v="0"/>
    <n v="0"/>
    <n v="100"/>
    <n v="7910"/>
    <n v="100"/>
    <n v="0"/>
    <n v="0"/>
    <n v="0"/>
    <b v="0"/>
    <n v="0"/>
    <n v="0"/>
    <n v="0"/>
    <n v="0"/>
    <n v="100"/>
    <n v="1.744623"/>
    <n v="1.744623"/>
    <s v="NA"/>
    <n v="0"/>
    <s v="NA"/>
    <n v="89903.91"/>
    <s v="NA"/>
    <n v="0"/>
    <n v="0"/>
    <n v="8.1762309999999996"/>
    <n v="9"/>
    <s v="Y"/>
    <n v="0"/>
    <n v="0"/>
    <n v="0"/>
    <n v="0"/>
    <n v="80.933250000000001"/>
    <n v="87.870739999999998"/>
    <n v="80.933250000000001"/>
    <n v="19.066749999999999"/>
    <n v="12.12926"/>
    <n v="19.066749999999999"/>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7.3388629999999999"/>
    <n v="11.131410000000001"/>
    <n v="7.3388629999999999"/>
    <n v="61.194200000000002"/>
    <n v="62.461689999999997"/>
    <n v="61.194200000000002"/>
    <n v="31.466930000000001"/>
    <n v="26.4069"/>
    <n v="31.466930000000001"/>
    <n v="0"/>
    <n v="0"/>
    <n v="0"/>
    <n v="9.8280809999999992"/>
    <n v="17.393329999999999"/>
    <n v="9.8280809999999992"/>
    <n v="0"/>
    <n v="0"/>
    <n v="0"/>
    <n v="90.17192"/>
    <n v="82.606669999999994"/>
    <n v="90.17192"/>
    <n v="0"/>
    <n v="0"/>
    <n v="0"/>
    <n v="100"/>
    <n v="100"/>
    <n v="100"/>
    <n v="0"/>
    <n v="0"/>
    <n v="0"/>
    <n v="0"/>
    <n v="0"/>
    <n v="0"/>
    <n v="0"/>
    <n v="0"/>
    <n v="0"/>
    <s v="NA"/>
    <s v="NA"/>
    <s v="NA"/>
    <s v="NA"/>
    <s v="NA"/>
    <s v="NA"/>
    <s v="NA"/>
    <s v="NA"/>
    <s v="NA"/>
    <s v="NA"/>
    <s v="NA"/>
    <s v="NA"/>
    <s v="NA"/>
    <s v="NA"/>
    <s v="NA"/>
    <b v="0"/>
    <n v="0"/>
    <b v="0"/>
    <n v="0"/>
    <b v="0"/>
    <n v="0"/>
    <b v="1"/>
    <n v="2.4893360000000002"/>
    <b v="1"/>
    <n v="97.510660000000001"/>
    <b v="0"/>
    <n v="0"/>
    <b v="0"/>
    <n v="0"/>
    <b v="0"/>
    <n v="0"/>
    <n v="0"/>
    <n v="0"/>
    <n v="0"/>
    <n v="0"/>
    <n v="0"/>
    <n v="0"/>
    <n v="0"/>
    <n v="0"/>
    <n v="0"/>
    <n v="0"/>
    <n v="100"/>
    <n v="0"/>
    <n v="0"/>
    <n v="0"/>
    <n v="0"/>
    <n v="0"/>
    <n v="0"/>
    <n v="0"/>
    <n v="0"/>
    <n v="0"/>
    <n v="0"/>
    <n v="0"/>
    <n v="0"/>
    <n v="0"/>
    <n v="0"/>
    <n v="0"/>
    <n v="0"/>
    <n v="0"/>
    <n v="0"/>
    <n v="0"/>
    <n v="0"/>
    <n v="0"/>
    <n v="0"/>
    <n v="0"/>
    <n v="0"/>
    <n v="0"/>
    <n v="0"/>
    <n v="100"/>
    <n v="0"/>
    <b v="0"/>
    <n v="0"/>
    <b v="0"/>
    <n v="0"/>
    <b v="0"/>
    <n v="0"/>
    <b v="0"/>
    <n v="0"/>
    <b v="0"/>
    <n v="0"/>
    <b v="1"/>
    <n v="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72.951459999999997"/>
    <n v="5.0485439999999997"/>
    <s v="Heat Pump"/>
    <s v="Electricity"/>
    <s v="Natural Gas"/>
    <s v="5-9 Years"/>
    <s v="Boiler"/>
    <s v="Natural Gas"/>
    <s v="Natural Gas"/>
    <s v="10-19 Years"/>
    <n v="2"/>
    <s v="Natural Gas"/>
    <n v="2250"/>
    <n v="19"/>
    <n v="30"/>
    <s v="SH"/>
    <s v="N"/>
    <s v="NA"/>
    <s v="DX - Water"/>
    <s v="5-9 Years"/>
    <s v="DX - Air"/>
    <s v="10-19 Years"/>
    <n v="1"/>
    <s v="NA"/>
    <n v="8"/>
    <n v="8"/>
    <s v="Screw"/>
    <s v="N"/>
    <s v="N"/>
    <b v="1"/>
    <b v="0"/>
    <b v="0"/>
    <b v="0"/>
    <b v="0"/>
    <b v="0"/>
    <b v="0"/>
    <b v="0"/>
    <b v="0"/>
    <b v="0"/>
    <b v="0"/>
    <n v="442.2029"/>
    <s v="NA"/>
    <s v="NA"/>
    <n v="0"/>
    <n v="0"/>
    <n v="0"/>
    <n v="0"/>
    <n v="100"/>
    <n v="0"/>
    <n v="10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s v="NA"/>
    <s v="NA"/>
    <s v="NA"/>
    <s v="NA"/>
    <n v="0"/>
    <n v="0"/>
    <n v="0"/>
    <n v="0"/>
    <n v="0"/>
    <n v="6.4406470000000002"/>
    <n v="11.02515"/>
    <s v="model"/>
    <n v="331899.40000000002"/>
    <n v="568147.9"/>
    <s v="NA"/>
    <s v="NA"/>
    <s v="NA"/>
    <s v="NA"/>
    <s v="NA"/>
    <s v="NA"/>
    <s v="NA"/>
    <s v="NA"/>
    <s v="NA"/>
    <s v="NA"/>
    <s v="NA"/>
    <s v="NA"/>
    <s v="NA"/>
    <s v="NA"/>
    <s v="NA"/>
    <s v="NA"/>
    <s v="NA"/>
    <s v="NA"/>
    <s v="NA"/>
    <s v="NA"/>
    <s v="NA"/>
    <s v="NA"/>
    <s v="NA"/>
    <s v="NA"/>
    <n v="0.31423899999999999"/>
    <n v="0.59399199999999996"/>
    <s v="model"/>
    <n v="16193.36"/>
    <n v="30609.61"/>
    <s v="NA"/>
    <s v="NA"/>
    <s v="NA"/>
    <s v="NA"/>
    <s v="NA"/>
    <s v="NA"/>
    <s v="NA"/>
    <s v="NA"/>
    <s v="NA"/>
    <s v="NA"/>
    <s v="NA"/>
    <s v="NA"/>
    <s v="NA"/>
    <s v="NA"/>
    <s v="NA"/>
    <s v="NA"/>
    <s v="NA"/>
    <s v="NA"/>
    <s v="NA"/>
    <s v="NA"/>
    <s v="NA"/>
    <s v="NA"/>
    <s v="NA"/>
    <s v="NA"/>
  </r>
  <r>
    <x v="755"/>
    <x v="0"/>
    <s v="core"/>
    <x v="7"/>
    <x v="0"/>
    <s v="20,001-100,000"/>
    <s v="rural"/>
    <n v="88"/>
    <n v="55.639539999999997"/>
    <n v="3319065"/>
    <n v="3319065"/>
    <n v="3252684"/>
    <n v="2002"/>
    <n v="2002"/>
    <s v="1981-2003"/>
    <s v="F"/>
    <s v="Police Station"/>
    <s v="Police Station"/>
    <m/>
    <s v="Other"/>
    <s v="Public Order and Safety"/>
    <s v="Other"/>
    <b v="0"/>
    <s v="Office"/>
    <n v="73"/>
    <s v="Storage - Low Bay"/>
    <n v="25"/>
    <s v="Other"/>
    <n v="2"/>
    <n v="0"/>
    <n v="0"/>
    <n v="0"/>
    <n v="59653"/>
    <n v="59653"/>
    <n v="0"/>
    <x v="2"/>
    <n v="100"/>
    <n v="0"/>
    <n v="98"/>
    <n v="98"/>
    <n v="100"/>
    <n v="0"/>
    <n v="0"/>
    <n v="2"/>
    <n v="1"/>
    <n v="150"/>
    <s v="S"/>
    <n v="0"/>
    <n v="7042"/>
    <n v="147"/>
    <s v="6000-8000 HDD"/>
    <n v="100"/>
    <n v="0"/>
    <n v="0"/>
    <s v="Yes"/>
    <n v="168"/>
    <n v="168"/>
    <n v="168"/>
    <n v="84"/>
    <n v="1"/>
    <n v="1"/>
    <n v="1"/>
    <s v="120-168 Hrs/Wk"/>
    <n v="52"/>
    <b v="1"/>
    <b v="1"/>
    <b v="1"/>
    <b v="0"/>
    <b v="0"/>
    <b v="0"/>
    <b v="0"/>
    <b v="0"/>
    <b v="0"/>
    <b v="1"/>
    <b v="0"/>
    <b v="0"/>
    <s v="NA"/>
    <s v="Yes"/>
    <n v="5"/>
    <n v="30"/>
    <s v="Yes"/>
    <s v="Yes"/>
    <n v="5"/>
    <n v="30"/>
    <s v="Yes"/>
    <s v="Yes"/>
    <n v="5"/>
    <n v="30"/>
    <s v="Yes"/>
    <s v="Yes"/>
    <n v="5"/>
    <n v="30"/>
    <s v="Yes"/>
    <s v="Yes"/>
    <n v="5"/>
    <n v="30"/>
    <s v="Yes"/>
    <s v="Yes"/>
    <n v="5"/>
    <n v="100"/>
    <s v="Yes"/>
    <s v="Yes"/>
    <n v="4"/>
    <n v="30"/>
    <s v="Yes"/>
    <s v="Yes"/>
    <n v="5"/>
    <n v="30"/>
    <s v="Yes"/>
    <n v="700"/>
    <s v="NA"/>
    <n v="10"/>
    <n v="14000"/>
    <n v="35"/>
    <n v="2"/>
    <n v="0"/>
    <n v="0"/>
    <n v="98"/>
    <n v="0"/>
    <n v="0"/>
    <n v="0"/>
    <n v="0"/>
    <n v="100"/>
    <n v="0"/>
    <n v="0"/>
    <n v="0"/>
    <n v="0"/>
    <n v="4900"/>
    <n v="0"/>
    <n v="100"/>
    <n v="0"/>
    <s v="P"/>
    <n v="0"/>
    <s v="5-10 years"/>
    <n v="0"/>
    <n v="0"/>
    <n v="0"/>
    <n v="100"/>
    <n v="100"/>
    <n v="0"/>
    <n v="0"/>
    <n v="0"/>
    <n v="0"/>
    <n v="44860.52"/>
    <n v="0"/>
    <n v="100"/>
    <n v="0"/>
    <n v="0"/>
    <b v="1"/>
    <n v="48"/>
    <n v="0"/>
    <n v="0"/>
    <n v="0"/>
    <n v="100"/>
    <n v="1.1176250000000001"/>
    <n v="1.1176250000000001"/>
    <s v="NA"/>
    <n v="0"/>
    <n v="0.21115500000000001"/>
    <n v="66669.710000000006"/>
    <s v="NA"/>
    <n v="0"/>
    <n v="12596"/>
    <n v="9.5599329999999991"/>
    <n v="9.3239619999999999"/>
    <s v="Y"/>
    <n v="70"/>
    <n v="50.31514"/>
    <n v="30.34347"/>
    <n v="55.769060000000003"/>
    <n v="27.64472"/>
    <n v="38.647599999999997"/>
    <n v="30.641269999999999"/>
    <n v="0"/>
    <n v="0"/>
    <n v="0"/>
    <n v="22.040150000000001"/>
    <n v="31.008929999999999"/>
    <n v="13.58967"/>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33.78031"/>
    <n v="54.464080000000003"/>
    <n v="33.78031"/>
    <n v="37.404000000000003"/>
    <n v="32.236870000000003"/>
    <n v="37.404000000000003"/>
    <n v="2.7039800000000001"/>
    <n v="1.4125890000000001"/>
    <n v="2.7039800000000001"/>
    <n v="26.111709999999999"/>
    <n v="11.88646"/>
    <n v="26.111709999999999"/>
    <s v="NA"/>
    <s v="NA"/>
    <s v="NA"/>
    <s v="NA"/>
    <s v="NA"/>
    <s v="NA"/>
    <s v="NA"/>
    <s v="NA"/>
    <s v="NA"/>
    <s v="NA"/>
    <s v="NA"/>
    <s v="NA"/>
    <n v="8.6861879999999996"/>
    <n v="4.3674549999999996"/>
    <n v="5.3557920000000001"/>
    <n v="77.959850000000003"/>
    <n v="68.991069999999993"/>
    <n v="86.410330000000002"/>
    <n v="11.214119999999999"/>
    <n v="23.802630000000001"/>
    <n v="6.9144839999999999"/>
    <n v="0"/>
    <n v="0"/>
    <n v="0"/>
    <n v="2.1398350000000002"/>
    <n v="2.8388460000000002"/>
    <n v="1.319394"/>
    <n v="0"/>
    <n v="0"/>
    <n v="0"/>
    <n v="0"/>
    <n v="0"/>
    <n v="0"/>
    <n v="0"/>
    <n v="0"/>
    <n v="0"/>
    <n v="0"/>
    <n v="0"/>
    <n v="0"/>
    <n v="100"/>
    <n v="100"/>
    <n v="100"/>
    <b v="0"/>
    <n v="0"/>
    <b v="1"/>
    <n v="12.940189999999999"/>
    <b v="0"/>
    <n v="0"/>
    <b v="1"/>
    <n v="17.873729999999998"/>
    <b v="1"/>
    <n v="60.103569999999998"/>
    <b v="1"/>
    <n v="2.2077900000000001"/>
    <b v="1"/>
    <n v="6.8747220000000002"/>
    <b v="0"/>
    <n v="0"/>
    <n v="28.310569999999998"/>
    <n v="62.5"/>
    <n v="26.022040000000001"/>
    <n v="71.689430000000002"/>
    <n v="37.5"/>
    <n v="73.977959999999996"/>
    <n v="0"/>
    <n v="0"/>
    <n v="0"/>
    <n v="0"/>
    <n v="0"/>
    <n v="0"/>
    <n v="0"/>
    <n v="0"/>
    <n v="0"/>
    <n v="0"/>
    <n v="0"/>
    <n v="0"/>
    <n v="0"/>
    <n v="0"/>
    <n v="0"/>
    <n v="7.8278819999999998"/>
    <n v="51.785710000000002"/>
    <n v="4.8854800000000003"/>
    <n v="0"/>
    <n v="0"/>
    <n v="0"/>
    <n v="92.172120000000007"/>
    <n v="48.214289999999998"/>
    <n v="95.114519999999999"/>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s v="NA"/>
    <s v="NA"/>
    <n v="65.333330000000004"/>
    <n v="34.666670000000003"/>
    <s v="Electric Resistance"/>
    <s v="Electricity"/>
    <s v="Natural Gas"/>
    <s v="10-19 Years"/>
    <s v="Furnace"/>
    <s v="Natural Gas"/>
    <s v="None"/>
    <s v="5-9 Years"/>
    <s v="NA"/>
    <s v="NA"/>
    <s v="NA"/>
    <s v="NA"/>
    <s v="NA"/>
    <s v="NA"/>
    <s v="NA"/>
    <s v="NA"/>
    <s v="DX - Air"/>
    <s v="10-19 Years"/>
    <s v="DX - Air"/>
    <s v="5-9 Years"/>
    <s v="NA"/>
    <s v="NA"/>
    <s v="NA"/>
    <s v="NA"/>
    <s v="NA"/>
    <s v="NA"/>
    <s v="NA"/>
    <b v="1"/>
    <b v="0"/>
    <b v="0"/>
    <b v="0"/>
    <b v="0"/>
    <b v="0"/>
    <b v="0"/>
    <b v="1"/>
    <b v="0"/>
    <b v="1"/>
    <b v="1"/>
    <n v="61.415999999999997"/>
    <s v="NA"/>
    <s v="NA"/>
    <n v="100"/>
    <n v="0"/>
    <n v="0"/>
    <n v="0"/>
    <n v="0"/>
    <n v="100"/>
    <n v="0"/>
    <n v="0"/>
    <s v="NA"/>
    <s v="NA"/>
    <s v="NA"/>
    <s v="NA"/>
    <s v="NA"/>
    <s v="NA"/>
    <s v="NA"/>
    <s v="NA"/>
    <s v="NA"/>
    <s v="NA"/>
    <s v="NA"/>
    <s v="NA"/>
    <s v="NA"/>
    <s v="NA"/>
    <s v="NA"/>
    <s v="NA"/>
    <s v="NA"/>
    <s v="NA"/>
    <s v="NA"/>
    <s v="NA"/>
    <n v="1"/>
    <n v="1"/>
    <n v="0"/>
    <n v="0"/>
    <n v="2"/>
    <n v="0"/>
    <n v="1"/>
    <b v="1"/>
    <b v="0"/>
    <b v="0"/>
    <b v="0"/>
    <b v="0"/>
    <b v="0"/>
    <n v="107"/>
    <s v="N"/>
    <s v="N"/>
    <s v="N"/>
    <s v="N"/>
    <s v="N"/>
    <s v="N"/>
    <s v="N"/>
    <s v="NA"/>
    <s v="NA"/>
    <s v="NA"/>
    <b v="0"/>
    <s v="N"/>
    <n v="0"/>
    <n v="0"/>
    <n v="0"/>
    <n v="0"/>
    <n v="0"/>
    <n v="0"/>
    <x v="3"/>
    <n v="1"/>
    <s v="N"/>
    <n v="0"/>
    <n v="0"/>
    <n v="0"/>
    <b v="0"/>
    <b v="0"/>
    <s v="None"/>
    <b v="0"/>
    <b v="0"/>
    <s v="None"/>
    <n v="0"/>
    <n v="30"/>
    <s v="NA"/>
    <s v="NA"/>
    <s v="NA"/>
    <n v="7"/>
    <n v="0"/>
    <n v="0"/>
    <n v="0"/>
    <n v="0"/>
    <n v="16.529209999999999"/>
    <n v="16.43346"/>
    <s v="actual"/>
    <n v="986017"/>
    <n v="980305"/>
    <n v="100329.2"/>
    <n v="82387.88"/>
    <n v="87716.88"/>
    <n v="77888.570000000007"/>
    <n v="75976.36"/>
    <n v="73123.64"/>
    <n v="77372.14"/>
    <n v="76167.86"/>
    <n v="73275"/>
    <n v="79619.12"/>
    <n v="86325.88"/>
    <n v="95834.55"/>
    <n v="99104.04"/>
    <n v="86088.68"/>
    <n v="89880.7"/>
    <n v="81511.03"/>
    <n v="76485.820000000007"/>
    <n v="68359.61"/>
    <n v="71275.350000000006"/>
    <n v="69426.240000000005"/>
    <n v="69476.45"/>
    <n v="80312.929999999993"/>
    <n v="89241.79"/>
    <n v="99142.31"/>
    <n v="0.40287099999999998"/>
    <n v="7.8817999999999999E-2"/>
    <s v="model"/>
    <n v="24032.48"/>
    <n v="4701.7039999999997"/>
    <s v="NA"/>
    <s v="NA"/>
    <s v="NA"/>
    <s v="NA"/>
    <s v="NA"/>
    <s v="NA"/>
    <s v="NA"/>
    <s v="NA"/>
    <s v="NA"/>
    <s v="NA"/>
    <s v="NA"/>
    <s v="NA"/>
    <s v="NA"/>
    <s v="NA"/>
    <s v="NA"/>
    <s v="NA"/>
    <s v="NA"/>
    <s v="NA"/>
    <s v="NA"/>
    <s v="NA"/>
    <s v="NA"/>
    <s v="NA"/>
    <s v="NA"/>
    <s v="NA"/>
  </r>
  <r>
    <x v="756"/>
    <x v="3"/>
    <s v="core"/>
    <x v="10"/>
    <x v="0"/>
    <s v="50,001+"/>
    <s v="rural"/>
    <n v="48"/>
    <n v="9.3202929999999995"/>
    <n v="477534.5"/>
    <n v="477534.5"/>
    <n v="477534.5"/>
    <n v="1997"/>
    <n v="1997"/>
    <s v="1981-2003"/>
    <s v="F"/>
    <m/>
    <s v="Assisted Living"/>
    <m/>
    <s v="Hotel-Motel"/>
    <s v="Lodging"/>
    <s v="Lodging"/>
    <b v="0"/>
    <s v="Guest Room"/>
    <n v="72"/>
    <s v="Kitchen"/>
    <n v="4"/>
    <s v="Dining"/>
    <n v="4"/>
    <n v="18"/>
    <n v="0"/>
    <n v="0"/>
    <n v="51236"/>
    <n v="51236"/>
    <n v="0"/>
    <x v="2"/>
    <n v="100"/>
    <n v="0"/>
    <n v="28"/>
    <n v="100"/>
    <n v="28"/>
    <n v="0"/>
    <n v="0"/>
    <n v="1"/>
    <n v="0"/>
    <s v="NA"/>
    <s v="S"/>
    <n v="0"/>
    <n v="6527"/>
    <n v="658"/>
    <s v="6000-8000 HDD"/>
    <n v="100"/>
    <n v="0"/>
    <n v="0"/>
    <s v="Yes"/>
    <n v="152.1"/>
    <n v="31.19"/>
    <n v="168"/>
    <n v="31.19"/>
    <n v="0.9"/>
    <n v="0.9"/>
    <n v="0.9"/>
    <s v="120-168 Hrs/Wk"/>
    <n v="52"/>
    <b v="1"/>
    <b v="1"/>
    <b v="0"/>
    <b v="0"/>
    <b v="0"/>
    <b v="0"/>
    <b v="0"/>
    <b v="0"/>
    <b v="0"/>
    <s v="NA"/>
    <s v="NA"/>
    <s v="NA"/>
    <s v="NA"/>
    <s v="No"/>
    <s v="NA"/>
    <s v="NA"/>
    <s v="No"/>
    <s v="Yes"/>
    <n v="1"/>
    <n v="1"/>
    <s v="Unknown"/>
    <s v="No"/>
    <s v="NA"/>
    <s v="NA"/>
    <s v="No"/>
    <s v="No"/>
    <s v="NA"/>
    <s v="NA"/>
    <s v="No"/>
    <s v="No"/>
    <s v="NA"/>
    <s v="NA"/>
    <s v="No"/>
    <s v="Unknown"/>
    <s v="NA"/>
    <s v="NA"/>
    <s v="Unknown"/>
    <s v="No"/>
    <s v="NA"/>
    <s v="NA"/>
    <s v="No"/>
    <s v="No"/>
    <s v="NA"/>
    <s v="NA"/>
    <s v="No"/>
    <n v="1313"/>
    <n v="0"/>
    <n v="9"/>
    <n v="11817"/>
    <n v="20"/>
    <n v="100"/>
    <n v="0"/>
    <n v="0"/>
    <n v="0"/>
    <n v="0"/>
    <n v="0"/>
    <n v="0"/>
    <n v="0"/>
    <n v="0"/>
    <n v="100"/>
    <n v="0"/>
    <n v="0"/>
    <n v="0"/>
    <n v="2363.4"/>
    <n v="0"/>
    <n v="100"/>
    <n v="0"/>
    <s v="P"/>
    <n v="30"/>
    <s v="Age of Building"/>
    <n v="100"/>
    <n v="0"/>
    <n v="0"/>
    <n v="0"/>
    <n v="0"/>
    <n v="0"/>
    <n v="0"/>
    <n v="100"/>
    <n v="0"/>
    <n v="58626.73"/>
    <n v="0"/>
    <n v="100"/>
    <n v="0"/>
    <n v="0"/>
    <b v="0"/>
    <n v="0"/>
    <n v="100"/>
    <n v="0"/>
    <n v="0"/>
    <n v="0"/>
    <n v="0.72353100000000004"/>
    <n v="0.72353100000000004"/>
    <s v="NA"/>
    <n v="7.6099999999999996E-4"/>
    <n v="0.238289"/>
    <n v="37070.83"/>
    <s v="NA"/>
    <n v="39"/>
    <n v="12209"/>
    <n v="7.66493"/>
    <n v="8.2295590000000001"/>
    <s v="Y"/>
    <n v="0"/>
    <n v="0"/>
    <n v="0"/>
    <n v="0"/>
    <n v="18.009519999999998"/>
    <n v="22.57619"/>
    <n v="31.904900000000001"/>
    <n v="0"/>
    <n v="0"/>
    <n v="0"/>
    <n v="55.08381"/>
    <n v="57.258989999999997"/>
    <n v="54.2849"/>
    <n v="0"/>
    <n v="0"/>
    <n v="0"/>
    <n v="0"/>
    <n v="0"/>
    <n v="0"/>
    <n v="1.822255"/>
    <n v="12.17089"/>
    <n v="3.3110040000000001"/>
    <n v="25.084409999999998"/>
    <n v="7.9939289999999996"/>
    <n v="10.4992"/>
    <n v="0"/>
    <n v="0"/>
    <n v="0"/>
    <n v="0"/>
    <n v="0"/>
    <n v="0"/>
    <n v="100"/>
    <n v="100"/>
    <n v="100"/>
    <n v="3.9991729999999999"/>
    <n v="1.8760269999999999"/>
    <n v="3.9991729999999999"/>
    <n v="96.000829999999993"/>
    <n v="98.12397"/>
    <n v="96.000829999999993"/>
    <n v="0"/>
    <n v="0"/>
    <n v="0"/>
    <n v="0"/>
    <n v="0"/>
    <n v="0"/>
    <n v="100"/>
    <n v="100"/>
    <n v="100"/>
    <n v="0"/>
    <n v="0"/>
    <n v="0"/>
    <n v="0"/>
    <n v="0"/>
    <n v="0"/>
    <n v="0"/>
    <n v="0"/>
    <n v="0"/>
    <s v="NA"/>
    <s v="NA"/>
    <s v="NA"/>
    <s v="NA"/>
    <s v="NA"/>
    <s v="NA"/>
    <n v="44.566630000000004"/>
    <n v="71.309119999999993"/>
    <n v="44.566630000000004"/>
    <n v="55.433369999999996"/>
    <n v="28.69088"/>
    <n v="55.433369999999996"/>
    <n v="0"/>
    <n v="0"/>
    <n v="0"/>
    <n v="0"/>
    <n v="0"/>
    <n v="0"/>
    <s v="NA"/>
    <s v="NA"/>
    <s v="NA"/>
    <s v="NA"/>
    <s v="NA"/>
    <s v="NA"/>
    <s v="NA"/>
    <s v="NA"/>
    <s v="NA"/>
    <s v="NA"/>
    <s v="NA"/>
    <s v="NA"/>
    <n v="0"/>
    <n v="0"/>
    <n v="0"/>
    <n v="18.009519999999998"/>
    <n v="22.57619"/>
    <n v="31.904900000000001"/>
    <n v="32.321719999999999"/>
    <n v="44.781440000000003"/>
    <n v="31.85294"/>
    <n v="0"/>
    <n v="0"/>
    <n v="0"/>
    <n v="49.668759999999999"/>
    <n v="32.64237"/>
    <n v="36.242170000000002"/>
    <s v="NA"/>
    <s v="NA"/>
    <s v="NA"/>
    <s v="NA"/>
    <s v="NA"/>
    <s v="NA"/>
    <s v="NA"/>
    <s v="NA"/>
    <s v="NA"/>
    <s v="NA"/>
    <s v="NA"/>
    <s v="NA"/>
    <s v="NA"/>
    <s v="NA"/>
    <s v="NA"/>
    <b v="0"/>
    <n v="0"/>
    <b v="0"/>
    <n v="0"/>
    <b v="0"/>
    <n v="0"/>
    <b v="0"/>
    <n v="0"/>
    <b v="1"/>
    <n v="73.577370000000002"/>
    <b v="0"/>
    <n v="0"/>
    <b v="1"/>
    <n v="26.422630000000002"/>
    <b v="0"/>
    <n v="0"/>
    <n v="0"/>
    <n v="0"/>
    <n v="0"/>
    <n v="50.814970000000002"/>
    <n v="26.6129"/>
    <n v="52.797420000000002"/>
    <n v="0"/>
    <n v="0"/>
    <n v="0"/>
    <n v="49.185029999999998"/>
    <n v="73.387100000000004"/>
    <n v="47.202579999999998"/>
    <n v="0"/>
    <n v="0"/>
    <n v="0"/>
    <n v="0"/>
    <n v="0"/>
    <n v="0"/>
    <n v="0"/>
    <n v="0"/>
    <n v="0"/>
    <n v="9.5011880000000009"/>
    <n v="32.25806"/>
    <n v="5.9705539999999999"/>
    <n v="0"/>
    <n v="0"/>
    <n v="0"/>
    <n v="90.498810000000006"/>
    <n v="67.74194"/>
    <n v="94.029449999999997"/>
    <n v="0"/>
    <n v="0"/>
    <n v="0"/>
    <n v="0"/>
    <n v="0"/>
    <n v="0"/>
    <n v="0"/>
    <n v="0"/>
    <n v="0"/>
    <b v="0"/>
    <n v="0"/>
    <b v="1"/>
    <n v="96.887540000000001"/>
    <b v="1"/>
    <n v="3.1124580000000002"/>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Unknown"/>
    <s v="Natural Gas"/>
    <s v="None"/>
    <s v="10-19 Years"/>
    <s v="Boiler"/>
    <s v="Natural Gas"/>
    <s v="Natural Gas"/>
    <s v="10-19 Years"/>
    <n v="6"/>
    <s v="Natural Gas"/>
    <n v="709.66669999999999"/>
    <s v="NA"/>
    <s v="NA"/>
    <s v="SH"/>
    <s v="Y"/>
    <s v="Y"/>
    <s v="DX - Air"/>
    <s v="10-19 Years"/>
    <s v="DX - Air"/>
    <s v="10-19 Years"/>
    <s v="NA"/>
    <s v="NA"/>
    <s v="NA"/>
    <s v="NA"/>
    <s v="NA"/>
    <s v="NA"/>
    <s v="NA"/>
    <b v="0"/>
    <b v="0"/>
    <b v="1"/>
    <b v="0"/>
    <b v="0"/>
    <b v="0"/>
    <b v="0"/>
    <b v="1"/>
    <b v="0"/>
    <b v="0"/>
    <b v="0"/>
    <n v="400"/>
    <s v="NA"/>
    <s v="NA"/>
    <n v="0"/>
    <n v="0"/>
    <n v="100"/>
    <n v="0"/>
    <n v="0"/>
    <n v="0"/>
    <n v="100"/>
    <n v="0"/>
    <s v="NA"/>
    <s v="NA"/>
    <s v="NA"/>
    <s v="NA"/>
    <s v="NA"/>
    <s v="NA"/>
    <s v="NA"/>
    <s v="NA"/>
    <s v="NA"/>
    <b v="0"/>
    <n v="0"/>
    <s v="NA"/>
    <s v="NA"/>
    <b v="1"/>
    <n v="228"/>
    <s v="CFL"/>
    <b v="0"/>
    <n v="0"/>
    <s v="NA"/>
    <s v="NA"/>
    <n v="1"/>
    <n v="1"/>
    <n v="3"/>
    <n v="2"/>
    <n v="2"/>
    <n v="3"/>
    <n v="2"/>
    <b v="0"/>
    <b v="0"/>
    <b v="0"/>
    <b v="1"/>
    <b v="1"/>
    <b v="0"/>
    <n v="1980"/>
    <s v="E"/>
    <s v="E"/>
    <s v="G"/>
    <s v="G"/>
    <s v="E"/>
    <s v="G"/>
    <s v="G"/>
    <s v="NA"/>
    <s v="NA"/>
    <s v="NA"/>
    <b v="1"/>
    <s v="L"/>
    <n v="99"/>
    <n v="0"/>
    <n v="2"/>
    <n v="61"/>
    <n v="98"/>
    <n v="0"/>
    <x v="0"/>
    <n v="0"/>
    <s v="N"/>
    <n v="0"/>
    <n v="0"/>
    <n v="0"/>
    <b v="1"/>
    <b v="0"/>
    <s v="Natural Gas"/>
    <b v="0"/>
    <b v="0"/>
    <s v="None"/>
    <n v="0"/>
    <n v="7"/>
    <n v="0"/>
    <n v="0"/>
    <n v="3"/>
    <n v="100"/>
    <n v="0"/>
    <n v="0"/>
    <n v="0"/>
    <n v="0"/>
    <n v="13.7165"/>
    <n v="2.2640280000000002"/>
    <s v="model"/>
    <n v="702778.8"/>
    <n v="115999.7"/>
    <s v="NA"/>
    <s v="NA"/>
    <s v="NA"/>
    <s v="NA"/>
    <s v="NA"/>
    <s v="NA"/>
    <s v="NA"/>
    <s v="NA"/>
    <s v="NA"/>
    <s v="NA"/>
    <s v="NA"/>
    <s v="NA"/>
    <s v="NA"/>
    <s v="NA"/>
    <s v="NA"/>
    <s v="NA"/>
    <s v="NA"/>
    <s v="NA"/>
    <s v="NA"/>
    <s v="NA"/>
    <s v="NA"/>
    <s v="NA"/>
    <s v="NA"/>
    <s v="NA"/>
    <n v="0.47745500000000002"/>
    <n v="0.28345700000000001"/>
    <s v="model"/>
    <n v="24462.9"/>
    <n v="14523.2"/>
    <s v="NA"/>
    <s v="NA"/>
    <s v="NA"/>
    <s v="NA"/>
    <s v="NA"/>
    <s v="NA"/>
    <s v="NA"/>
    <s v="NA"/>
    <s v="NA"/>
    <s v="NA"/>
    <s v="NA"/>
    <s v="NA"/>
    <s v="NA"/>
    <s v="NA"/>
    <s v="NA"/>
    <s v="NA"/>
    <s v="NA"/>
    <s v="NA"/>
    <s v="NA"/>
    <s v="NA"/>
    <s v="NA"/>
    <s v="NA"/>
    <s v="NA"/>
    <s v="NA"/>
  </r>
  <r>
    <x v="757"/>
    <x v="2"/>
    <s v="core"/>
    <x v="10"/>
    <x v="0"/>
    <s v="50,001+"/>
    <s v="urban"/>
    <n v="44"/>
    <n v="24.08231"/>
    <n v="1499124"/>
    <n v="1305261"/>
    <n v="1305261"/>
    <n v="1987"/>
    <n v="1987"/>
    <s v="1981-2003"/>
    <s v="F"/>
    <m/>
    <s v="Nursing Home"/>
    <m/>
    <s v="Hotel-Motel"/>
    <s v="Lodging"/>
    <s v="Lodging"/>
    <b v="0"/>
    <s v="Guest Room"/>
    <n v="46"/>
    <s v="Kitchen"/>
    <n v="14"/>
    <s v="Office"/>
    <n v="4"/>
    <n v="36"/>
    <n v="0"/>
    <n v="12.93173"/>
    <n v="62250"/>
    <n v="54200"/>
    <n v="8050"/>
    <x v="2"/>
    <n v="100"/>
    <n v="0"/>
    <n v="0"/>
    <n v="100"/>
    <n v="0"/>
    <n v="0"/>
    <n v="0"/>
    <n v="2"/>
    <n v="1"/>
    <n v="54"/>
    <s v="S"/>
    <n v="0"/>
    <n v="4615"/>
    <n v="192"/>
    <s v="&lt; 6000 HDD"/>
    <n v="100"/>
    <n v="0"/>
    <n v="0"/>
    <s v="Yes"/>
    <n v="168"/>
    <n v="168"/>
    <n v="168"/>
    <n v="168"/>
    <n v="1"/>
    <n v="1"/>
    <n v="1"/>
    <s v="120-168 Hrs/Wk"/>
    <n v="52"/>
    <b v="1"/>
    <b v="1"/>
    <b v="1"/>
    <b v="0"/>
    <b v="0"/>
    <b v="0"/>
    <b v="0"/>
    <b v="0"/>
    <b v="0"/>
    <b v="1"/>
    <b v="0"/>
    <b v="0"/>
    <n v="50"/>
    <s v="Yes"/>
    <n v="7"/>
    <n v="90"/>
    <s v="Yes"/>
    <s v="Yes"/>
    <n v="7"/>
    <n v="90"/>
    <s v="Yes"/>
    <s v="Yes"/>
    <n v="7"/>
    <n v="10"/>
    <s v="Yes"/>
    <s v="Yes"/>
    <n v="2"/>
    <n v="30"/>
    <s v="Yes"/>
    <s v="No"/>
    <s v="NA"/>
    <s v="NA"/>
    <s v="Yes"/>
    <s v="Yes"/>
    <n v="5"/>
    <n v="100"/>
    <s v="No"/>
    <s v="Yes"/>
    <n v="5"/>
    <n v="90"/>
    <s v="Yes"/>
    <s v="No"/>
    <s v="NA"/>
    <s v="NA"/>
    <s v="Yes"/>
    <n v="450"/>
    <n v="756"/>
    <n v="8"/>
    <n v="9648"/>
    <n v="20"/>
    <n v="0"/>
    <n v="100"/>
    <n v="0"/>
    <n v="0"/>
    <n v="0"/>
    <n v="0"/>
    <n v="0"/>
    <n v="0"/>
    <n v="100"/>
    <n v="0"/>
    <n v="0"/>
    <n v="0"/>
    <n v="0"/>
    <n v="1929.6"/>
    <n v="0"/>
    <n v="100"/>
    <n v="0"/>
    <s v="P"/>
    <n v="0"/>
    <s v="0-5 years"/>
    <n v="100"/>
    <n v="0"/>
    <n v="0"/>
    <n v="0"/>
    <n v="100"/>
    <n v="0"/>
    <n v="0"/>
    <n v="0"/>
    <n v="0"/>
    <n v="23647"/>
    <n v="100"/>
    <n v="0"/>
    <n v="0"/>
    <n v="0"/>
    <b v="0"/>
    <n v="0"/>
    <n v="100"/>
    <n v="0"/>
    <n v="0"/>
    <n v="0"/>
    <n v="0.70474899999999996"/>
    <n v="0.63770899999999997"/>
    <n v="0.186335"/>
    <n v="1.5499999999999999E-3"/>
    <n v="4.1438999999999997E-2"/>
    <n v="38197.39"/>
    <n v="1500"/>
    <n v="84"/>
    <n v="2246"/>
    <n v="7.1750429999999996"/>
    <n v="7.9505720000000002"/>
    <s v="Y"/>
    <n v="30"/>
    <n v="0"/>
    <n v="0"/>
    <n v="0"/>
    <n v="86.422340000000005"/>
    <n v="66.996930000000006"/>
    <n v="90.431889999999996"/>
    <n v="5.8760209999999997"/>
    <n v="9.1511659999999999"/>
    <n v="6.1486369999999999"/>
    <n v="4.5254079999999997"/>
    <n v="16.53097"/>
    <n v="2.6342270000000001"/>
    <n v="0"/>
    <n v="0"/>
    <n v="0"/>
    <n v="0"/>
    <n v="0"/>
    <n v="0"/>
    <n v="0"/>
    <n v="0"/>
    <n v="0"/>
    <n v="3.1762269999999999"/>
    <n v="7.3209330000000001"/>
    <n v="0.78524300000000002"/>
    <n v="0"/>
    <n v="0"/>
    <n v="0"/>
    <n v="0"/>
    <n v="0"/>
    <n v="0"/>
    <n v="100"/>
    <n v="100"/>
    <n v="100"/>
    <n v="0"/>
    <n v="0"/>
    <n v="0"/>
    <n v="100"/>
    <n v="100"/>
    <n v="100"/>
    <n v="0"/>
    <n v="0"/>
    <n v="0"/>
    <n v="100"/>
    <n v="100"/>
    <n v="100"/>
    <n v="0"/>
    <n v="0"/>
    <n v="0"/>
    <n v="0"/>
    <n v="0"/>
    <n v="0"/>
    <n v="0"/>
    <n v="0"/>
    <n v="0"/>
    <n v="0"/>
    <n v="0"/>
    <n v="0"/>
    <s v="NA"/>
    <s v="NA"/>
    <s v="NA"/>
    <s v="NA"/>
    <s v="NA"/>
    <s v="NA"/>
    <n v="2.548165"/>
    <n v="5.9189360000000004"/>
    <n v="2.548165"/>
    <n v="40.892090000000003"/>
    <n v="48.985390000000002"/>
    <n v="40.892090000000003"/>
    <n v="56.559750000000001"/>
    <n v="45.095669999999998"/>
    <n v="56.559750000000001"/>
    <n v="0"/>
    <n v="0"/>
    <n v="0"/>
    <n v="100"/>
    <n v="100"/>
    <n v="100"/>
    <n v="0"/>
    <n v="0"/>
    <n v="0"/>
    <n v="0"/>
    <n v="0"/>
    <n v="0"/>
    <n v="0"/>
    <n v="0"/>
    <n v="0"/>
    <n v="0"/>
    <n v="0"/>
    <n v="0"/>
    <n v="92.298360000000002"/>
    <n v="76.148099999999999"/>
    <n v="96.580529999999996"/>
    <n v="4.5254079999999997"/>
    <n v="16.53097"/>
    <n v="2.6342270000000001"/>
    <n v="0"/>
    <n v="0"/>
    <n v="0"/>
    <n v="3.1762269999999999"/>
    <n v="7.3209330000000001"/>
    <n v="0.78524300000000002"/>
    <s v="NA"/>
    <s v="NA"/>
    <s v="NA"/>
    <s v="NA"/>
    <s v="NA"/>
    <s v="NA"/>
    <s v="NA"/>
    <s v="NA"/>
    <s v="NA"/>
    <s v="NA"/>
    <s v="NA"/>
    <s v="NA"/>
    <s v="NA"/>
    <s v="NA"/>
    <s v="NA"/>
    <b v="0"/>
    <n v="0"/>
    <b v="0"/>
    <n v="0"/>
    <b v="0"/>
    <n v="0"/>
    <b v="1"/>
    <n v="11.87528"/>
    <b v="1"/>
    <n v="59.618160000000003"/>
    <b v="0"/>
    <n v="0"/>
    <b v="1"/>
    <n v="28.50656"/>
    <b v="0"/>
    <n v="0"/>
    <n v="77.203919999999997"/>
    <n v="78.947370000000006"/>
    <n v="77.203919999999997"/>
    <n v="22.79608"/>
    <n v="21.052630000000001"/>
    <n v="22.79608"/>
    <n v="0"/>
    <n v="0"/>
    <n v="0"/>
    <n v="0"/>
    <n v="0"/>
    <n v="0"/>
    <n v="0"/>
    <n v="0"/>
    <n v="0"/>
    <n v="0"/>
    <n v="0"/>
    <n v="0"/>
    <n v="0"/>
    <n v="0"/>
    <n v="0"/>
    <n v="0"/>
    <n v="0"/>
    <n v="0"/>
    <n v="0"/>
    <n v="0"/>
    <n v="0"/>
    <n v="100"/>
    <n v="100"/>
    <n v="100"/>
    <n v="0"/>
    <n v="0"/>
    <n v="0"/>
    <n v="0"/>
    <n v="0"/>
    <n v="0"/>
    <n v="0"/>
    <n v="0"/>
    <n v="0"/>
    <b v="1"/>
    <n v="100"/>
    <b v="0"/>
    <n v="0"/>
    <b v="0"/>
    <n v="0"/>
    <b v="0"/>
    <n v="0"/>
    <b v="0"/>
    <n v="0"/>
    <b v="0"/>
    <n v="0"/>
    <n v="0"/>
    <n v="0"/>
    <n v="0"/>
    <n v="74.400000000000006"/>
    <n v="85.714290000000005"/>
    <n v="75.95993"/>
    <n v="0"/>
    <n v="0"/>
    <n v="0"/>
    <n v="0"/>
    <n v="0"/>
    <n v="0"/>
    <n v="0"/>
    <n v="0"/>
    <n v="0"/>
    <n v="25.6"/>
    <n v="14.28571"/>
    <n v="24.04007"/>
    <n v="0"/>
    <n v="0"/>
    <n v="0"/>
    <n v="0"/>
    <n v="0"/>
    <n v="0"/>
    <n v="0"/>
    <n v="0"/>
    <n v="0"/>
    <b v="0"/>
    <n v="0"/>
    <b v="0"/>
    <n v="0"/>
    <b v="0"/>
    <n v="0"/>
    <b v="1"/>
    <n v="100"/>
    <b v="0"/>
    <n v="0"/>
    <s v="Zonal"/>
    <s v="none"/>
    <s v="Constant Volume"/>
    <s v="N"/>
    <s v="N"/>
    <s v="NA"/>
    <s v="NA"/>
    <n v="82.427610000000001"/>
    <n v="17.572389999999999"/>
    <s v="Heat Pump"/>
    <s v="Electricity"/>
    <s v="None"/>
    <s v="20+ Years"/>
    <s v="Heat Pump"/>
    <s v="Electricity"/>
    <s v="None"/>
    <s v="0-4 Years"/>
    <s v="NA"/>
    <s v="NA"/>
    <s v="NA"/>
    <s v="NA"/>
    <s v="NA"/>
    <s v="NA"/>
    <s v="NA"/>
    <s v="NA"/>
    <s v="DX - Air"/>
    <s v="20+ Years"/>
    <s v="DX - Air"/>
    <s v="0-4 Years"/>
    <s v="NA"/>
    <s v="NA"/>
    <s v="NA"/>
    <s v="NA"/>
    <s v="NA"/>
    <s v="NA"/>
    <s v="NA"/>
    <b v="0"/>
    <b v="0"/>
    <b v="0"/>
    <b v="0"/>
    <b v="1"/>
    <b v="0"/>
    <b v="1"/>
    <b v="0"/>
    <b v="0"/>
    <b v="0"/>
    <b v="0"/>
    <n v="1450"/>
    <n v="10.482760000000001"/>
    <n v="11"/>
    <n v="0"/>
    <n v="0"/>
    <n v="100"/>
    <n v="0"/>
    <n v="0"/>
    <n v="0"/>
    <n v="100"/>
    <n v="0"/>
    <s v="NA"/>
    <s v="NA"/>
    <s v="NA"/>
    <s v="NA"/>
    <s v="NA"/>
    <s v="NA"/>
    <s v="NA"/>
    <s v="NA"/>
    <s v="NA"/>
    <b v="0"/>
    <n v="0"/>
    <s v="NA"/>
    <s v="NA"/>
    <b v="1"/>
    <n v="100"/>
    <s v="CFL"/>
    <b v="1"/>
    <n v="100"/>
    <n v="100"/>
    <s v="CFL"/>
    <n v="2"/>
    <n v="1"/>
    <n v="0"/>
    <n v="3"/>
    <n v="1"/>
    <n v="1"/>
    <n v="2"/>
    <b v="0"/>
    <b v="0"/>
    <b v="0"/>
    <b v="0"/>
    <b v="1"/>
    <b v="0"/>
    <n v="1600"/>
    <s v="G"/>
    <s v="N"/>
    <s v="E"/>
    <s v="G"/>
    <s v="G"/>
    <s v="N"/>
    <s v="G"/>
    <s v="NA"/>
    <s v="NA"/>
    <s v="NA"/>
    <b v="1"/>
    <s v="L"/>
    <n v="100"/>
    <n v="0"/>
    <n v="4"/>
    <n v="48"/>
    <n v="90"/>
    <n v="0"/>
    <x v="0"/>
    <n v="0"/>
    <s v="N"/>
    <n v="0"/>
    <n v="0"/>
    <n v="0"/>
    <b v="0"/>
    <b v="0"/>
    <s v="None"/>
    <b v="0"/>
    <b v="0"/>
    <s v="None"/>
    <n v="0"/>
    <n v="0"/>
    <n v="0"/>
    <n v="0"/>
    <n v="0"/>
    <n v="145"/>
    <n v="0"/>
    <n v="0"/>
    <n v="0"/>
    <n v="0"/>
    <n v="23.201309999999999"/>
    <n v="23.015370000000001"/>
    <s v="actual"/>
    <n v="1257511"/>
    <n v="1247433"/>
    <n v="132280.29999999999"/>
    <n v="102805.2"/>
    <n v="105943.8"/>
    <n v="97290.04"/>
    <n v="92915.86"/>
    <n v="89115.68"/>
    <n v="99189.18"/>
    <n v="99517.21"/>
    <n v="91926.28"/>
    <n v="100744.8"/>
    <n v="113074.4"/>
    <n v="132708.29999999999"/>
    <n v="126364.3"/>
    <n v="109576.5"/>
    <n v="114871.2"/>
    <n v="102611.6"/>
    <n v="94864.36"/>
    <n v="85085.94"/>
    <n v="91774.99"/>
    <n v="93886.5"/>
    <n v="87894"/>
    <n v="100801"/>
    <n v="112920.6"/>
    <n v="126782.2"/>
    <n v="0.76259999999999994"/>
    <n v="0.76639800000000002"/>
    <s v="actual"/>
    <n v="41332.910000000003"/>
    <n v="41538.800000000003"/>
    <n v="3788.3020000000001"/>
    <n v="3287.4850000000001"/>
    <n v="3325.9850000000001"/>
    <n v="3207.6089999999999"/>
    <n v="3184.5039999999999"/>
    <n v="3173.5010000000002"/>
    <n v="3404.4470000000001"/>
    <n v="3420.73"/>
    <n v="3276.9349999999999"/>
    <n v="3634.7629999999999"/>
    <n v="3802.7379999999998"/>
    <n v="3825.9110000000001"/>
    <n v="3743.73"/>
    <n v="3339.53"/>
    <n v="3638.0949999999998"/>
    <n v="3442.1149999999998"/>
    <n v="3447.3119999999999"/>
    <n v="3255.174"/>
    <n v="3310.3069999999998"/>
    <n v="3309.027"/>
    <n v="3260.2959999999998"/>
    <n v="3508.7730000000001"/>
    <n v="3536.866"/>
    <n v="3747.5709999999999"/>
  </r>
  <r>
    <x v="758"/>
    <x v="2"/>
    <s v="core"/>
    <x v="10"/>
    <x v="0"/>
    <s v="50,001+"/>
    <s v="urban"/>
    <n v="44"/>
    <n v="24.08231"/>
    <n v="2656110"/>
    <n v="2656110"/>
    <n v="690588.7"/>
    <n v="1997"/>
    <n v="1997"/>
    <s v="1981-2003"/>
    <s v="F"/>
    <m/>
    <s v="Assisted Living"/>
    <m/>
    <s v="Hotel-Motel"/>
    <s v="Lodging"/>
    <s v="Lodging"/>
    <b v="0"/>
    <s v="Guest Room"/>
    <n v="74"/>
    <s v="Assembly / Recreation"/>
    <n v="14"/>
    <s v="Office"/>
    <n v="6"/>
    <n v="6"/>
    <n v="0"/>
    <n v="0"/>
    <n v="110293"/>
    <n v="110293"/>
    <n v="0"/>
    <x v="3"/>
    <n v="100"/>
    <n v="0"/>
    <n v="26"/>
    <n v="26"/>
    <n v="100"/>
    <n v="0"/>
    <n v="0"/>
    <n v="4"/>
    <n v="1"/>
    <n v="60"/>
    <s v="S"/>
    <n v="0"/>
    <n v="5199"/>
    <n v="121"/>
    <s v="&lt; 6000 HDD"/>
    <n v="100"/>
    <n v="0"/>
    <n v="0"/>
    <s v="No"/>
    <n v="168"/>
    <n v="168"/>
    <n v="35.744680000000002"/>
    <n v="35.744680000000002"/>
    <n v="1"/>
    <n v="1"/>
    <n v="1"/>
    <s v="120-168 Hrs/Wk"/>
    <n v="52"/>
    <b v="1"/>
    <b v="1"/>
    <b v="0"/>
    <b v="0"/>
    <b v="0"/>
    <b v="0"/>
    <b v="0"/>
    <b v="0"/>
    <b v="0"/>
    <s v="NA"/>
    <s v="NA"/>
    <s v="NA"/>
    <s v="NA"/>
    <s v="Unknown"/>
    <s v="NA"/>
    <s v="NA"/>
    <s v="Yes"/>
    <s v="Unknown"/>
    <s v="NA"/>
    <s v="NA"/>
    <s v="No"/>
    <s v="Unknown"/>
    <s v="NA"/>
    <s v="NA"/>
    <s v="No"/>
    <s v="Unknown"/>
    <s v="NA"/>
    <s v="NA"/>
    <s v="Unknown"/>
    <s v="Unknown"/>
    <s v="NA"/>
    <s v="NA"/>
    <s v="Unknown"/>
    <s v="Unknown"/>
    <s v="NA"/>
    <s v="NA"/>
    <s v="No"/>
    <s v="Unknown"/>
    <s v="NA"/>
    <s v="NA"/>
    <s v="No"/>
    <s v="Unknown"/>
    <s v="NA"/>
    <s v="NA"/>
    <s v="No"/>
    <n v="1000"/>
    <n v="1000"/>
    <n v="9"/>
    <n v="36000"/>
    <n v="12"/>
    <n v="0"/>
    <n v="100"/>
    <n v="0"/>
    <n v="0"/>
    <n v="0"/>
    <n v="0"/>
    <n v="0"/>
    <n v="0"/>
    <n v="0"/>
    <n v="100"/>
    <n v="0"/>
    <n v="0"/>
    <n v="0"/>
    <n v="4320"/>
    <n v="0"/>
    <n v="100"/>
    <n v="0"/>
    <s v="P"/>
    <n v="50"/>
    <s v="Age of Building"/>
    <n v="100"/>
    <n v="0"/>
    <n v="0"/>
    <n v="0"/>
    <n v="0"/>
    <n v="0"/>
    <n v="0"/>
    <n v="100"/>
    <n v="0"/>
    <n v="31550.66"/>
    <n v="0"/>
    <n v="100"/>
    <n v="0"/>
    <n v="0"/>
    <b v="0"/>
    <n v="0"/>
    <n v="0"/>
    <n v="0"/>
    <n v="0"/>
    <n v="100"/>
    <n v="1.5139640000000001"/>
    <n v="1.5139640000000001"/>
    <s v="NA"/>
    <n v="1.18E-4"/>
    <n v="4.4155E-2"/>
    <n v="166979.70000000001"/>
    <s v="NA"/>
    <n v="13"/>
    <n v="4870"/>
    <n v="7.2354779999999996"/>
    <n v="8.5503060000000009"/>
    <s v="Y"/>
    <n v="10"/>
    <n v="0"/>
    <n v="0"/>
    <n v="0"/>
    <n v="7.2445560000000002"/>
    <n v="5.1921150000000003"/>
    <n v="22.529810000000001"/>
    <n v="0"/>
    <n v="0"/>
    <n v="0"/>
    <n v="9.3621719999999993"/>
    <n v="46.16386"/>
    <n v="16.196539999999999"/>
    <n v="0"/>
    <n v="0"/>
    <n v="0"/>
    <n v="0"/>
    <n v="0"/>
    <n v="0"/>
    <n v="0"/>
    <n v="0"/>
    <n v="0"/>
    <n v="83.393270000000001"/>
    <n v="48.644019999999998"/>
    <n v="61.27366"/>
    <n v="0"/>
    <n v="0"/>
    <n v="0"/>
    <n v="0"/>
    <n v="0"/>
    <n v="0"/>
    <n v="100"/>
    <n v="100"/>
    <n v="100"/>
    <n v="0"/>
    <n v="0"/>
    <n v="0"/>
    <n v="100"/>
    <n v="100"/>
    <n v="100"/>
    <n v="0"/>
    <n v="0"/>
    <n v="0"/>
    <n v="86.691360000000003"/>
    <n v="85.634389999999996"/>
    <n v="86.691360000000003"/>
    <n v="0"/>
    <n v="0"/>
    <n v="0"/>
    <n v="13.30864"/>
    <n v="14.36561"/>
    <n v="13.30864"/>
    <n v="0"/>
    <n v="0"/>
    <n v="0"/>
    <n v="0"/>
    <n v="0"/>
    <n v="0"/>
    <s v="NA"/>
    <s v="NA"/>
    <s v="NA"/>
    <s v="NA"/>
    <s v="NA"/>
    <s v="NA"/>
    <n v="0"/>
    <n v="0"/>
    <n v="0"/>
    <n v="0"/>
    <n v="0"/>
    <n v="0"/>
    <n v="47.546109999999999"/>
    <n v="52.419350000000001"/>
    <n v="47.546109999999999"/>
    <n v="52.453890000000001"/>
    <n v="47.580649999999999"/>
    <n v="52.453890000000001"/>
    <s v="NA"/>
    <s v="NA"/>
    <s v="NA"/>
    <s v="NA"/>
    <s v="NA"/>
    <s v="NA"/>
    <s v="NA"/>
    <s v="NA"/>
    <s v="NA"/>
    <s v="NA"/>
    <s v="NA"/>
    <s v="NA"/>
    <n v="0"/>
    <n v="0"/>
    <n v="0"/>
    <n v="7.2445560000000002"/>
    <n v="5.1921150000000003"/>
    <n v="22.529810000000001"/>
    <n v="30.156189999999999"/>
    <n v="46.018610000000002"/>
    <n v="26.366530000000001"/>
    <n v="10.673500000000001"/>
    <n v="6.9880110000000002"/>
    <n v="7.8424149999999999"/>
    <n v="51.925750000000001"/>
    <n v="41.801270000000002"/>
    <n v="43.261249999999997"/>
    <s v="NA"/>
    <s v="NA"/>
    <s v="NA"/>
    <s v="NA"/>
    <s v="NA"/>
    <s v="NA"/>
    <s v="NA"/>
    <s v="NA"/>
    <s v="NA"/>
    <s v="NA"/>
    <s v="NA"/>
    <s v="NA"/>
    <s v="NA"/>
    <s v="NA"/>
    <s v="NA"/>
    <b v="0"/>
    <n v="0"/>
    <b v="0"/>
    <n v="0"/>
    <b v="0"/>
    <n v="0"/>
    <b v="0"/>
    <n v="0"/>
    <b v="1"/>
    <n v="100"/>
    <b v="0"/>
    <n v="0"/>
    <b v="0"/>
    <n v="0"/>
    <b v="0"/>
    <n v="0"/>
    <n v="23.901440000000001"/>
    <n v="7.0796460000000003"/>
    <n v="26.865670000000001"/>
    <n v="46.837780000000002"/>
    <n v="8.849558"/>
    <n v="53.079059999999998"/>
    <n v="0"/>
    <n v="0"/>
    <n v="0"/>
    <n v="29.26078"/>
    <n v="84.070800000000006"/>
    <n v="20.05527"/>
    <n v="0"/>
    <n v="0"/>
    <n v="0"/>
    <n v="0"/>
    <n v="0"/>
    <n v="0"/>
    <n v="0"/>
    <n v="0"/>
    <n v="0"/>
    <n v="29.753589999999999"/>
    <n v="85.840710000000001"/>
    <n v="20.393039999999999"/>
    <n v="0"/>
    <n v="0"/>
    <n v="0"/>
    <n v="70.246409999999997"/>
    <n v="14.15929"/>
    <n v="79.606960000000001"/>
    <n v="0"/>
    <n v="0"/>
    <n v="0"/>
    <n v="0"/>
    <n v="0"/>
    <n v="0"/>
    <n v="0"/>
    <n v="0"/>
    <n v="0"/>
    <b v="0"/>
    <n v="0"/>
    <b v="1"/>
    <n v="75.359340000000003"/>
    <b v="0"/>
    <n v="0"/>
    <b v="1"/>
    <n v="24.64066"/>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74"/>
    <n v="26"/>
    <s v="Electric Resistance"/>
    <s v="Electricity"/>
    <s v="None"/>
    <s v="10-19 Years"/>
    <s v="Furnace"/>
    <s v="Natural Gas"/>
    <s v="None"/>
    <s v="10-19 Years"/>
    <s v="NA"/>
    <s v="NA"/>
    <s v="NA"/>
    <s v="NA"/>
    <s v="NA"/>
    <s v="NA"/>
    <s v="NA"/>
    <s v="NA"/>
    <s v="DX - Air"/>
    <s v="10-19 Years"/>
    <s v="DX - Air"/>
    <s v="NA"/>
    <s v="NA"/>
    <s v="NA"/>
    <s v="NA"/>
    <s v="NA"/>
    <s v="NA"/>
    <s v="NA"/>
    <s v="NA"/>
    <b v="0"/>
    <b v="0"/>
    <b v="0"/>
    <b v="0"/>
    <b v="1"/>
    <b v="1"/>
    <b v="0"/>
    <b v="1"/>
    <b v="0"/>
    <b v="1"/>
    <b v="1"/>
    <n v="1080"/>
    <n v="17"/>
    <n v="17"/>
    <n v="0"/>
    <n v="0"/>
    <n v="100"/>
    <n v="0"/>
    <n v="0"/>
    <n v="0"/>
    <n v="100"/>
    <n v="0"/>
    <s v="NA"/>
    <s v="NA"/>
    <s v="NA"/>
    <s v="NA"/>
    <s v="NA"/>
    <s v="NA"/>
    <s v="NA"/>
    <s v="NA"/>
    <s v="NA"/>
    <b v="0"/>
    <n v="0"/>
    <s v="NA"/>
    <s v="NA"/>
    <b v="1"/>
    <n v="90"/>
    <s v="CFL"/>
    <b v="0"/>
    <n v="0"/>
    <s v="NA"/>
    <s v="NA"/>
    <n v="0"/>
    <n v="0"/>
    <n v="1"/>
    <n v="1"/>
    <n v="1"/>
    <n v="5"/>
    <n v="1"/>
    <b v="0"/>
    <b v="0"/>
    <b v="0"/>
    <b v="1"/>
    <b v="0"/>
    <b v="0"/>
    <n v="1000"/>
    <s v="N"/>
    <s v="E"/>
    <s v="G"/>
    <s v="G"/>
    <s v="G"/>
    <s v="N"/>
    <s v="G"/>
    <s v="NA"/>
    <s v="NA"/>
    <s v="NA"/>
    <b v="1"/>
    <s v="S"/>
    <n v="100"/>
    <n v="90"/>
    <n v="2"/>
    <n v="145"/>
    <n v="86"/>
    <n v="88"/>
    <x v="0"/>
    <n v="0"/>
    <s v="N"/>
    <n v="0"/>
    <n v="0"/>
    <n v="0"/>
    <b v="1"/>
    <b v="0"/>
    <s v="NA"/>
    <b v="0"/>
    <b v="0"/>
    <s v="None"/>
    <n v="0"/>
    <n v="0"/>
    <n v="0"/>
    <n v="0"/>
    <n v="0"/>
    <n v="212"/>
    <n v="0"/>
    <n v="0"/>
    <n v="0"/>
    <n v="0"/>
    <n v="10.999370000000001"/>
    <n v="11.641999999999999"/>
    <s v="actual"/>
    <n v="1213153"/>
    <n v="1284031"/>
    <n v="134113.1"/>
    <n v="110433.8"/>
    <n v="114392.5"/>
    <n v="101544.8"/>
    <n v="88068.97"/>
    <n v="84400"/>
    <n v="87175.86"/>
    <n v="84764.14"/>
    <n v="85043.87"/>
    <n v="96166.13"/>
    <n v="107931.8"/>
    <n v="119118.2"/>
    <n v="125214.7"/>
    <n v="107588.3"/>
    <n v="111017.8"/>
    <n v="96662.57"/>
    <n v="86152.83"/>
    <n v="84402.4"/>
    <n v="121715.5"/>
    <n v="132173.6"/>
    <n v="86782.22"/>
    <n v="96164.479999999996"/>
    <n v="110613.2"/>
    <n v="125542.9"/>
    <n v="0.26222400000000001"/>
    <n v="0.25847399999999998"/>
    <s v="actual"/>
    <n v="28921.45"/>
    <n v="28507.86"/>
    <n v="4060.2689999999998"/>
    <n v="3362.8560000000002"/>
    <n v="3087.39"/>
    <n v="2339.06"/>
    <n v="1852.713"/>
    <n v="1519.1410000000001"/>
    <n v="1244.7539999999999"/>
    <n v="1327.5830000000001"/>
    <n v="1475.87"/>
    <n v="2130.8139999999999"/>
    <n v="2742.5219999999999"/>
    <n v="3778.4839999999999"/>
    <n v="3614.5079999999998"/>
    <n v="3030.7950000000001"/>
    <n v="3011.6610000000001"/>
    <n v="2457.0079999999998"/>
    <n v="1955.807"/>
    <n v="1442.97"/>
    <n v="1196.1500000000001"/>
    <n v="1196.1500000000001"/>
    <n v="1544.0250000000001"/>
    <n v="2380.9360000000001"/>
    <n v="3049.4009999999998"/>
    <n v="3628.4470000000001"/>
  </r>
  <r>
    <x v="759"/>
    <x v="2"/>
    <s v="core"/>
    <x v="10"/>
    <x v="1"/>
    <s v="50,001+"/>
    <s v="rural"/>
    <n v="46"/>
    <n v="16.381550000000001"/>
    <n v="825629.9"/>
    <n v="825629.9"/>
    <n v="825629.9"/>
    <n v="2007"/>
    <n v="2007"/>
    <s v="2004-2013"/>
    <s v="F"/>
    <m/>
    <s v="Assisted Living"/>
    <m/>
    <s v="Hotel-Motel"/>
    <s v="Lodging"/>
    <s v="Lodging"/>
    <b v="0"/>
    <s v="Guest Room"/>
    <n v="57"/>
    <s v="Kitchen"/>
    <n v="9"/>
    <s v="Office"/>
    <n v="1"/>
    <n v="33"/>
    <n v="0"/>
    <n v="0"/>
    <n v="50400"/>
    <n v="50400"/>
    <n v="0"/>
    <x v="2"/>
    <n v="100"/>
    <n v="0"/>
    <n v="0"/>
    <n v="100"/>
    <n v="0"/>
    <n v="0"/>
    <n v="0"/>
    <n v="3"/>
    <n v="0"/>
    <n v="50"/>
    <s v="S"/>
    <n v="0"/>
    <n v="5124"/>
    <n v="40"/>
    <s v="&lt; 6000 HDD"/>
    <n v="100"/>
    <n v="0"/>
    <n v="0"/>
    <s v="No"/>
    <n v="168"/>
    <n v="168"/>
    <n v="72.239999999999995"/>
    <n v="72.239999999999995"/>
    <n v="1"/>
    <n v="1"/>
    <n v="1"/>
    <s v="120-168 Hrs/Wk"/>
    <n v="52"/>
    <b v="1"/>
    <b v="0"/>
    <b v="1"/>
    <b v="1"/>
    <b v="0"/>
    <b v="0"/>
    <b v="0"/>
    <b v="0"/>
    <b v="0"/>
    <b v="1"/>
    <b v="0"/>
    <b v="0"/>
    <n v="150"/>
    <s v="No"/>
    <s v="NA"/>
    <s v="NA"/>
    <s v="Yes"/>
    <s v="No"/>
    <s v="NA"/>
    <s v="NA"/>
    <s v="Yes"/>
    <s v="No"/>
    <s v="NA"/>
    <s v="NA"/>
    <s v="Yes"/>
    <s v="No"/>
    <s v="NA"/>
    <s v="NA"/>
    <s v="No"/>
    <s v="No"/>
    <s v="NA"/>
    <s v="NA"/>
    <s v="No"/>
    <s v="No"/>
    <s v="NA"/>
    <s v="NA"/>
    <s v="No"/>
    <s v="No"/>
    <s v="NA"/>
    <s v="NA"/>
    <s v="No"/>
    <s v="No"/>
    <s v="NA"/>
    <s v="NA"/>
    <s v="No"/>
    <n v="840"/>
    <n v="840"/>
    <n v="8"/>
    <n v="20160"/>
    <n v="30"/>
    <n v="0"/>
    <n v="0"/>
    <n v="0"/>
    <n v="100"/>
    <n v="0"/>
    <n v="0"/>
    <n v="0"/>
    <n v="0"/>
    <n v="100"/>
    <n v="0"/>
    <n v="0"/>
    <n v="0"/>
    <n v="0"/>
    <n v="6048"/>
    <n v="0"/>
    <n v="100"/>
    <n v="0"/>
    <s v="P"/>
    <n v="50"/>
    <s v="Age of Building"/>
    <n v="100"/>
    <n v="0"/>
    <n v="0"/>
    <n v="0"/>
    <n v="100"/>
    <n v="0"/>
    <n v="0"/>
    <n v="0"/>
    <n v="0"/>
    <n v="19223.38"/>
    <n v="0"/>
    <n v="100"/>
    <n v="0"/>
    <n v="0"/>
    <b v="0"/>
    <n v="0"/>
    <n v="100"/>
    <n v="0"/>
    <n v="0"/>
    <n v="0"/>
    <n v="1.260014"/>
    <n v="1.260014"/>
    <s v="NA"/>
    <n v="1.2700000000000001E-3"/>
    <n v="0.14883399999999999"/>
    <n v="63504.68"/>
    <s v="NA"/>
    <n v="64"/>
    <n v="7501.2340000000004"/>
    <n v="8.6084849999999999"/>
    <n v="10.190289999999999"/>
    <s v="Y"/>
    <n v="20"/>
    <n v="15.13425"/>
    <n v="10.76807"/>
    <n v="20.73809"/>
    <n v="34.161999999999999"/>
    <n v="22.370979999999999"/>
    <n v="46.811340000000001"/>
    <n v="0"/>
    <n v="0"/>
    <n v="0"/>
    <n v="36.567"/>
    <n v="60.188459999999999"/>
    <n v="27.873850000000001"/>
    <n v="0"/>
    <n v="0"/>
    <n v="0"/>
    <n v="0"/>
    <n v="0"/>
    <n v="0"/>
    <n v="0"/>
    <n v="0"/>
    <n v="0"/>
    <n v="14.136749999999999"/>
    <n v="6.6724819999999996"/>
    <n v="4.5767220000000002"/>
    <n v="0"/>
    <n v="0"/>
    <n v="0"/>
    <n v="0"/>
    <n v="0"/>
    <n v="0"/>
    <n v="100"/>
    <n v="100"/>
    <n v="100"/>
    <n v="88.688230000000004"/>
    <n v="89.960179999999994"/>
    <n v="88.688230000000004"/>
    <n v="11.311769999999999"/>
    <n v="10.039820000000001"/>
    <n v="11.311769999999999"/>
    <n v="100"/>
    <n v="100"/>
    <n v="100"/>
    <n v="0"/>
    <n v="0"/>
    <n v="0"/>
    <n v="0"/>
    <n v="0"/>
    <n v="0"/>
    <n v="0"/>
    <n v="0"/>
    <n v="0"/>
    <n v="0"/>
    <n v="0"/>
    <n v="0"/>
    <n v="0"/>
    <n v="0"/>
    <n v="0"/>
    <s v="NA"/>
    <s v="NA"/>
    <s v="NA"/>
    <s v="NA"/>
    <s v="NA"/>
    <s v="NA"/>
    <n v="0"/>
    <n v="0"/>
    <n v="0"/>
    <n v="0"/>
    <n v="0"/>
    <n v="0"/>
    <n v="24.836829999999999"/>
    <n v="28.655329999999999"/>
    <n v="24.836829999999999"/>
    <n v="75.163169999999994"/>
    <n v="71.344669999999994"/>
    <n v="75.163169999999994"/>
    <s v="NA"/>
    <s v="NA"/>
    <s v="NA"/>
    <s v="NA"/>
    <s v="NA"/>
    <s v="NA"/>
    <s v="NA"/>
    <s v="NA"/>
    <s v="NA"/>
    <s v="NA"/>
    <s v="NA"/>
    <s v="NA"/>
    <n v="0"/>
    <n v="0"/>
    <n v="0"/>
    <n v="49.296250000000001"/>
    <n v="33.139060000000001"/>
    <n v="67.549430000000001"/>
    <n v="17.89695"/>
    <n v="11.82006"/>
    <n v="7.4429999999999996"/>
    <n v="0"/>
    <n v="0"/>
    <n v="0"/>
    <n v="32.806800000000003"/>
    <n v="55.040880000000001"/>
    <n v="25.007570000000001"/>
    <s v="NA"/>
    <s v="NA"/>
    <s v="NA"/>
    <s v="NA"/>
    <s v="NA"/>
    <s v="NA"/>
    <s v="NA"/>
    <s v="NA"/>
    <s v="NA"/>
    <s v="NA"/>
    <s v="NA"/>
    <s v="NA"/>
    <s v="NA"/>
    <s v="NA"/>
    <s v="NA"/>
    <b v="0"/>
    <n v="0"/>
    <b v="0"/>
    <n v="0"/>
    <b v="0"/>
    <n v="0"/>
    <b v="0"/>
    <n v="0"/>
    <b v="1"/>
    <n v="100"/>
    <b v="0"/>
    <n v="0"/>
    <b v="0"/>
    <n v="0"/>
    <b v="0"/>
    <n v="0"/>
    <n v="0"/>
    <n v="0"/>
    <n v="0"/>
    <n v="97.743920000000003"/>
    <n v="79.591840000000005"/>
    <n v="98.623230000000007"/>
    <n v="0"/>
    <n v="0"/>
    <n v="0"/>
    <n v="2.2560820000000001"/>
    <n v="20.408159999999999"/>
    <n v="1.3767659999999999"/>
    <n v="0"/>
    <n v="0"/>
    <n v="0"/>
    <n v="0"/>
    <n v="0"/>
    <n v="0"/>
    <n v="0"/>
    <n v="0"/>
    <n v="0"/>
    <n v="2.2560820000000001"/>
    <n v="20.408159999999999"/>
    <n v="1.3767659999999999"/>
    <n v="0"/>
    <n v="0"/>
    <n v="0"/>
    <n v="97.743920000000003"/>
    <n v="79.591840000000005"/>
    <n v="98.62323000000000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0.66"/>
    <s v="NA"/>
    <n v="57"/>
    <n v="0"/>
    <s v="Electric Resistance"/>
    <s v="Electricity"/>
    <s v="None"/>
    <s v="5-9 Years"/>
    <s v="Furnace"/>
    <s v="Propane"/>
    <s v="None"/>
    <s v="5-9 Years"/>
    <s v="NA"/>
    <s v="NA"/>
    <s v="NA"/>
    <s v="NA"/>
    <s v="NA"/>
    <s v="NA"/>
    <s v="NA"/>
    <s v="NA"/>
    <s v="DX - Air"/>
    <s v="5-9 Years"/>
    <s v="DX - Air"/>
    <s v="5-9 Years"/>
    <s v="NA"/>
    <s v="NA"/>
    <s v="NA"/>
    <s v="NA"/>
    <s v="NA"/>
    <s v="NA"/>
    <s v="NA"/>
    <b v="0"/>
    <b v="0"/>
    <b v="0"/>
    <b v="0"/>
    <b v="1"/>
    <b v="1"/>
    <b v="0"/>
    <b v="0"/>
    <b v="0"/>
    <b v="0"/>
    <b v="0"/>
    <n v="925"/>
    <n v="7"/>
    <n v="7"/>
    <n v="100"/>
    <n v="0"/>
    <n v="0"/>
    <n v="0"/>
    <n v="0"/>
    <n v="0"/>
    <n v="0"/>
    <n v="100"/>
    <s v="NA"/>
    <s v="NA"/>
    <s v="NA"/>
    <s v="NA"/>
    <s v="NA"/>
    <s v="NA"/>
    <s v="NA"/>
    <s v="NA"/>
    <s v="NA"/>
    <b v="0"/>
    <n v="0"/>
    <s v="NA"/>
    <s v="NA"/>
    <b v="1"/>
    <n v="150"/>
    <s v="CFL"/>
    <b v="0"/>
    <n v="0"/>
    <s v="NA"/>
    <s v="NA"/>
    <n v="0"/>
    <n v="0"/>
    <n v="0"/>
    <n v="1"/>
    <n v="1"/>
    <n v="0"/>
    <n v="1"/>
    <b v="0"/>
    <b v="0"/>
    <b v="0"/>
    <b v="0"/>
    <b v="1"/>
    <b v="0"/>
    <n v="1200"/>
    <s v="E"/>
    <s v="E"/>
    <s v="N"/>
    <s v="G"/>
    <s v="E"/>
    <s v="N"/>
    <s v="G"/>
    <s v="NA"/>
    <s v="NA"/>
    <s v="NA"/>
    <b v="1"/>
    <s v="L"/>
    <n v="100"/>
    <n v="0"/>
    <n v="13"/>
    <n v="60"/>
    <n v="60"/>
    <n v="50"/>
    <x v="0"/>
    <n v="0"/>
    <s v="N"/>
    <n v="0"/>
    <n v="0"/>
    <n v="0"/>
    <b v="0"/>
    <b v="0"/>
    <s v="None"/>
    <b v="0"/>
    <b v="0"/>
    <s v="None"/>
    <n v="0"/>
    <n v="0"/>
    <n v="0"/>
    <n v="0"/>
    <n v="0"/>
    <n v="63"/>
    <n v="0"/>
    <n v="0"/>
    <n v="0"/>
    <n v="0"/>
    <n v="17.479430000000001"/>
    <n v="13.077"/>
    <s v="model"/>
    <n v="880963.5"/>
    <n v="659080.80000000005"/>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760"/>
    <x v="0"/>
    <s v="core"/>
    <x v="11"/>
    <x v="1"/>
    <s v="&lt;5,001"/>
    <s v="urban"/>
    <n v="15"/>
    <n v="86.201499999999996"/>
    <n v="218089.8"/>
    <n v="0"/>
    <n v="0"/>
    <n v="2007"/>
    <n v="2007"/>
    <s v="2004-2013"/>
    <s v="F"/>
    <m/>
    <s v="Convenience Store (&lt;"/>
    <m/>
    <s v="Grocery"/>
    <s v="Food Sales"/>
    <s v="MiniMart"/>
    <b v="0"/>
    <s v="Sales"/>
    <n v="63"/>
    <s v="Kitchen"/>
    <n v="21"/>
    <s v="Storage - Low Bay"/>
    <n v="16"/>
    <n v="0"/>
    <n v="0"/>
    <n v="0"/>
    <n v="2530"/>
    <n v="2530"/>
    <n v="0"/>
    <x v="4"/>
    <n v="0"/>
    <n v="0"/>
    <n v="0"/>
    <n v="0"/>
    <n v="0"/>
    <n v="0"/>
    <n v="100"/>
    <n v="1"/>
    <n v="0"/>
    <n v="0"/>
    <s v="S"/>
    <n v="0"/>
    <n v="4809"/>
    <n v="20"/>
    <s v="&lt; 6000 HDD"/>
    <n v="100"/>
    <n v="0"/>
    <n v="0"/>
    <s v="Yes"/>
    <n v="85.615380000000002"/>
    <n v="85.615380000000002"/>
    <n v="0"/>
    <n v="85.615380000000002"/>
    <n v="1"/>
    <n v="1"/>
    <n v="0"/>
    <s v="80-119 Hrs/Wk"/>
    <n v="52"/>
    <b v="1"/>
    <b v="0"/>
    <b v="0"/>
    <b v="0"/>
    <b v="0"/>
    <b v="0"/>
    <b v="0"/>
    <b v="0"/>
    <b v="0"/>
    <s v="NA"/>
    <s v="NA"/>
    <s v="NA"/>
    <s v="NA"/>
    <s v="No"/>
    <s v="NA"/>
    <s v="NA"/>
    <s v="No"/>
    <s v="No"/>
    <s v="NA"/>
    <s v="NA"/>
    <s v="No"/>
    <s v="No"/>
    <s v="NA"/>
    <s v="NA"/>
    <s v="No"/>
    <s v="No"/>
    <s v="NA"/>
    <s v="NA"/>
    <s v="No"/>
    <s v="No"/>
    <s v="NA"/>
    <s v="NA"/>
    <s v="No"/>
    <s v="No"/>
    <s v="NA"/>
    <s v="NA"/>
    <s v="No"/>
    <s v="No"/>
    <s v="NA"/>
    <s v="NA"/>
    <s v="No"/>
    <s v="No"/>
    <s v="NA"/>
    <s v="NA"/>
    <s v="No"/>
    <n v="206"/>
    <n v="0"/>
    <n v="8"/>
    <n v="1648"/>
    <n v="75"/>
    <n v="0"/>
    <n v="100"/>
    <n v="0"/>
    <n v="0"/>
    <n v="0"/>
    <n v="0"/>
    <n v="0"/>
    <n v="0"/>
    <n v="0"/>
    <n v="0"/>
    <n v="100"/>
    <n v="0"/>
    <n v="0"/>
    <n v="1236"/>
    <n v="0"/>
    <n v="100"/>
    <n v="0"/>
    <s v="S"/>
    <n v="0"/>
    <s v="Age of Building"/>
    <n v="100"/>
    <n v="0"/>
    <n v="0"/>
    <n v="0"/>
    <n v="100"/>
    <n v="0"/>
    <n v="0"/>
    <n v="0"/>
    <n v="0"/>
    <n v="2779.9380000000001"/>
    <n v="0"/>
    <n v="0"/>
    <n v="0"/>
    <n v="100"/>
    <b v="0"/>
    <n v="0"/>
    <n v="100"/>
    <n v="0"/>
    <n v="0"/>
    <n v="0"/>
    <n v="1.636857"/>
    <n v="1.636857"/>
    <s v="NA"/>
    <n v="0.137549"/>
    <n v="0.56569599999999998"/>
    <n v="4141.2489999999998"/>
    <s v="NA"/>
    <n v="348"/>
    <n v="1431.211"/>
    <n v="7.7165920000000003"/>
    <n v="8"/>
    <s v="Y"/>
    <n v="80"/>
    <n v="0"/>
    <n v="0"/>
    <n v="0"/>
    <n v="84.077929999999995"/>
    <n v="62.763649999999998"/>
    <n v="84.846990000000005"/>
    <n v="0"/>
    <n v="0"/>
    <n v="0"/>
    <n v="0"/>
    <n v="0"/>
    <n v="0"/>
    <n v="0"/>
    <n v="0"/>
    <n v="0"/>
    <n v="12.41873"/>
    <n v="10.15537"/>
    <n v="11.52698"/>
    <n v="3.5033379999999998"/>
    <n v="27.08098"/>
    <n v="3.6260330000000001"/>
    <n v="0"/>
    <n v="0"/>
    <n v="0"/>
    <n v="0"/>
    <n v="0"/>
    <n v="0"/>
    <n v="0"/>
    <n v="0"/>
    <n v="0"/>
    <n v="100"/>
    <n v="100"/>
    <n v="100"/>
    <s v="NA"/>
    <s v="NA"/>
    <s v="NA"/>
    <s v="NA"/>
    <s v="NA"/>
    <s v="NA"/>
    <s v="NA"/>
    <s v="NA"/>
    <s v="NA"/>
    <s v="NA"/>
    <s v="NA"/>
    <s v="NA"/>
    <s v="NA"/>
    <s v="NA"/>
    <s v="NA"/>
    <s v="NA"/>
    <s v="NA"/>
    <s v="NA"/>
    <s v="NA"/>
    <s v="NA"/>
    <s v="NA"/>
    <s v="NA"/>
    <s v="NA"/>
    <s v="NA"/>
    <n v="0"/>
    <n v="0"/>
    <n v="0"/>
    <n v="100"/>
    <n v="100"/>
    <n v="100"/>
    <n v="8.3819759999999999"/>
    <n v="24.58107"/>
    <n v="8.3819759999999999"/>
    <n v="0"/>
    <n v="0"/>
    <n v="0"/>
    <n v="0"/>
    <n v="0"/>
    <n v="0"/>
    <n v="91.618020000000001"/>
    <n v="75.418930000000003"/>
    <n v="91.618020000000001"/>
    <s v="NA"/>
    <s v="NA"/>
    <s v="NA"/>
    <s v="NA"/>
    <s v="NA"/>
    <s v="NA"/>
    <s v="NA"/>
    <s v="NA"/>
    <s v="NA"/>
    <s v="NA"/>
    <s v="NA"/>
    <s v="NA"/>
    <n v="0"/>
    <n v="0"/>
    <n v="0"/>
    <n v="84.077929999999995"/>
    <n v="62.763649999999998"/>
    <n v="84.846990000000005"/>
    <n v="0"/>
    <n v="0"/>
    <n v="0"/>
    <n v="12.41873"/>
    <n v="10.15537"/>
    <n v="11.52698"/>
    <n v="3.5033379999999998"/>
    <n v="27.08098"/>
    <n v="3.626033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7.7704060000000004"/>
    <n v="15.38462"/>
    <n v="16.553319999999999"/>
    <n v="0"/>
    <n v="0"/>
    <n v="0"/>
    <n v="0"/>
    <n v="0"/>
    <n v="0"/>
    <n v="0"/>
    <n v="0"/>
    <n v="0"/>
    <n v="92.229590000000002"/>
    <n v="84.615380000000002"/>
    <n v="83.446680000000001"/>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None"/>
    <s v="none"/>
    <s v="NA"/>
    <s v="NA"/>
    <s v="NA"/>
    <s v="NA"/>
    <s v="NA"/>
    <n v="0"/>
    <n v="0"/>
    <s v="None"/>
    <s v="None"/>
    <s v="None"/>
    <s v="NA"/>
    <s v="None"/>
    <s v="None"/>
    <s v="None"/>
    <s v="NA"/>
    <s v="NA"/>
    <s v="NA"/>
    <s v="NA"/>
    <s v="NA"/>
    <s v="NA"/>
    <s v="NA"/>
    <s v="NA"/>
    <s v="NA"/>
    <s v="None"/>
    <s v="NA"/>
    <s v="None"/>
    <s v="NA"/>
    <s v="NA"/>
    <s v="NA"/>
    <s v="NA"/>
    <s v="NA"/>
    <s v="NA"/>
    <s v="NA"/>
    <s v="NA"/>
    <b v="0"/>
    <b v="0"/>
    <b v="0"/>
    <b v="0"/>
    <b v="0"/>
    <b v="0"/>
    <b v="1"/>
    <b v="0"/>
    <b v="0"/>
    <b v="0"/>
    <b v="0"/>
    <n v="30.110510000000001"/>
    <s v="NA"/>
    <s v="NA"/>
    <n v="100"/>
    <n v="0"/>
    <n v="0"/>
    <n v="0"/>
    <n v="0"/>
    <n v="100"/>
    <n v="0"/>
    <n v="0"/>
    <s v="NA"/>
    <s v="NA"/>
    <s v="NA"/>
    <s v="NA"/>
    <s v="NA"/>
    <s v="NA"/>
    <s v="NA"/>
    <s v="NA"/>
    <s v="NA"/>
    <b v="1"/>
    <n v="38"/>
    <n v="84.210530000000006"/>
    <s v="T8"/>
    <b v="1"/>
    <n v="96"/>
    <s v="INC"/>
    <b v="0"/>
    <n v="0"/>
    <s v="NA"/>
    <s v="NA"/>
    <n v="0"/>
    <n v="0"/>
    <n v="7"/>
    <n v="0"/>
    <n v="0"/>
    <n v="2"/>
    <n v="3"/>
    <b v="0"/>
    <b v="0"/>
    <b v="0"/>
    <b v="0"/>
    <b v="1"/>
    <b v="0"/>
    <n v="169"/>
    <s v="N"/>
    <s v="N"/>
    <s v="N"/>
    <s v="E"/>
    <s v="N"/>
    <s v="E"/>
    <s v="E"/>
    <n v="0"/>
    <n v="0"/>
    <n v="1"/>
    <b v="0"/>
    <s v="N"/>
    <n v="0"/>
    <n v="0"/>
    <n v="0"/>
    <n v="0"/>
    <n v="0"/>
    <n v="0"/>
    <x v="0"/>
    <n v="0"/>
    <s v="N"/>
    <n v="0"/>
    <n v="0"/>
    <n v="0"/>
    <b v="0"/>
    <b v="0"/>
    <s v="None"/>
    <b v="0"/>
    <b v="0"/>
    <s v="None"/>
    <n v="1"/>
    <n v="0"/>
    <n v="0"/>
    <n v="0"/>
    <n v="0"/>
    <n v="1"/>
    <n v="0"/>
    <n v="0"/>
    <n v="0"/>
    <n v="0"/>
    <n v="40.127690000000001"/>
    <n v="49.85425"/>
    <s v="actual"/>
    <n v="101523.1"/>
    <n v="126131.2"/>
    <n v="8333.25"/>
    <n v="7140.4139999999998"/>
    <n v="8330.4429999999993"/>
    <n v="7402.143"/>
    <n v="8777.5810000000001"/>
    <n v="8576.73"/>
    <n v="9253.19"/>
    <n v="10484.92"/>
    <n v="9591.152"/>
    <n v="8811.4290000000001"/>
    <n v="7704.8280000000004"/>
    <n v="7116.991"/>
    <n v="10712.52"/>
    <n v="9675.8209999999999"/>
    <n v="10712.52"/>
    <n v="10366.950000000001"/>
    <n v="10712.52"/>
    <n v="10366.950000000001"/>
    <n v="10712.52"/>
    <n v="10712.52"/>
    <n v="10366.950000000001"/>
    <n v="10712.52"/>
    <n v="10366.950000000001"/>
    <n v="10712.52"/>
    <s v="NA"/>
    <s v="NA"/>
    <s v="no gas"/>
    <s v="NA"/>
    <s v="NA"/>
    <s v="NA"/>
    <s v="NA"/>
    <s v="NA"/>
    <s v="NA"/>
    <s v="NA"/>
    <s v="NA"/>
    <s v="NA"/>
    <s v="NA"/>
    <s v="NA"/>
    <s v="NA"/>
    <s v="NA"/>
    <s v="NA"/>
    <s v="NA"/>
    <s v="NA"/>
    <s v="NA"/>
    <s v="NA"/>
    <s v="NA"/>
    <s v="NA"/>
    <s v="NA"/>
    <s v="NA"/>
    <s v="NA"/>
    <s v="NA"/>
    <s v="NA"/>
    <s v="NA"/>
  </r>
  <r>
    <x v="761"/>
    <x v="2"/>
    <s v="core"/>
    <x v="0"/>
    <x v="0"/>
    <s v="100,001+"/>
    <s v="rural"/>
    <n v="56"/>
    <n v="3.7884090000000001"/>
    <n v="472922.2"/>
    <n v="468193"/>
    <n v="468193"/>
    <n v="1928"/>
    <n v="1928"/>
    <s v="Pre-1980"/>
    <s v="F"/>
    <m/>
    <s v="Hotel"/>
    <m/>
    <s v="Hotel-Motel"/>
    <s v="Lodging"/>
    <s v="Lodging"/>
    <b v="0"/>
    <s v="Guest Room"/>
    <n v="45"/>
    <s v="Office"/>
    <n v="21"/>
    <s v="Assembly / Recreation"/>
    <n v="14"/>
    <n v="19"/>
    <n v="1"/>
    <n v="0"/>
    <n v="124834"/>
    <n v="124834"/>
    <n v="0"/>
    <x v="3"/>
    <n v="99"/>
    <n v="0"/>
    <n v="35.353540000000002"/>
    <n v="99"/>
    <n v="35.353540000000002"/>
    <n v="0"/>
    <n v="1"/>
    <n v="12"/>
    <n v="1"/>
    <s v="NA"/>
    <s v="S"/>
    <n v="0"/>
    <n v="4882"/>
    <n v="957"/>
    <s v="&lt; 6000 HDD"/>
    <n v="100"/>
    <n v="0"/>
    <n v="0"/>
    <s v="Yes"/>
    <n v="127.5273"/>
    <n v="127.5273"/>
    <n v="164.94550000000001"/>
    <n v="129.3091"/>
    <n v="0.98181799999999997"/>
    <n v="0.98181799999999997"/>
    <n v="0.72727299999999995"/>
    <s v="120-168 Hrs/Wk"/>
    <n v="28.6"/>
    <b v="1"/>
    <b v="1"/>
    <b v="1"/>
    <b v="0"/>
    <b v="0"/>
    <b v="0"/>
    <b v="0"/>
    <b v="0"/>
    <b v="0"/>
    <b v="1"/>
    <b v="0"/>
    <b v="0"/>
    <n v="225"/>
    <s v="Yes"/>
    <n v="14"/>
    <n v="95"/>
    <s v="No"/>
    <s v="Yes"/>
    <n v="14"/>
    <n v="95"/>
    <s v="Unknown"/>
    <s v="Yes"/>
    <n v="14"/>
    <n v="95"/>
    <s v="No"/>
    <s v="Yes"/>
    <n v="14"/>
    <n v="95"/>
    <s v="Unknown"/>
    <s v="Yes"/>
    <n v="14"/>
    <n v="95"/>
    <s v="Unknown"/>
    <s v="No"/>
    <s v="NA"/>
    <s v="NA"/>
    <s v="No"/>
    <s v="Unknown"/>
    <s v="NA"/>
    <s v="NA"/>
    <s v="No"/>
    <s v="Unknown"/>
    <s v="NA"/>
    <s v="NA"/>
    <s v="No"/>
    <n v="1100"/>
    <n v="392"/>
    <n v="10"/>
    <n v="54120"/>
    <n v="30"/>
    <n v="100"/>
    <n v="0"/>
    <n v="0"/>
    <n v="0"/>
    <n v="0"/>
    <n v="0"/>
    <n v="0"/>
    <n v="0"/>
    <n v="0"/>
    <n v="100"/>
    <n v="0"/>
    <n v="0"/>
    <n v="0"/>
    <n v="16236"/>
    <n v="50"/>
    <n v="50"/>
    <n v="0"/>
    <s v="P"/>
    <n v="0"/>
    <s v="10-20 years"/>
    <n v="50"/>
    <n v="0"/>
    <n v="0"/>
    <n v="50"/>
    <n v="100"/>
    <n v="0"/>
    <n v="0"/>
    <n v="0"/>
    <n v="0"/>
    <n v="46380"/>
    <n v="100"/>
    <n v="0"/>
    <n v="0"/>
    <n v="0"/>
    <b v="0"/>
    <n v="0"/>
    <n v="0"/>
    <n v="0"/>
    <n v="0"/>
    <n v="100"/>
    <n v="1.5136400000000001"/>
    <n v="1.5136400000000001"/>
    <s v="NA"/>
    <n v="1.5460000000000001E-3"/>
    <n v="0.11647"/>
    <n v="188953.8"/>
    <s v="NA"/>
    <n v="193"/>
    <n v="14539.46"/>
    <n v="9.4062059999999992"/>
    <n v="10.82109"/>
    <s v="Y"/>
    <n v="5"/>
    <n v="0"/>
    <n v="0"/>
    <n v="0"/>
    <n v="15.90063"/>
    <n v="16.105129999999999"/>
    <n v="38.010300000000001"/>
    <n v="0"/>
    <n v="0"/>
    <n v="0"/>
    <n v="18.942810000000001"/>
    <n v="41.839289999999998"/>
    <n v="25.190169999999998"/>
    <n v="0"/>
    <n v="0"/>
    <n v="0"/>
    <n v="0"/>
    <n v="0"/>
    <n v="0"/>
    <n v="0"/>
    <n v="0"/>
    <n v="0"/>
    <n v="65.156559999999999"/>
    <n v="42.055579999999999"/>
    <n v="36.799520000000001"/>
    <n v="0"/>
    <n v="0"/>
    <n v="0"/>
    <n v="0"/>
    <n v="0"/>
    <n v="0"/>
    <n v="100"/>
    <n v="100"/>
    <n v="100"/>
    <n v="62.761749999999999"/>
    <n v="59.42313"/>
    <n v="62.761749999999999"/>
    <n v="37.238250000000001"/>
    <n v="40.57687"/>
    <n v="37.238250000000001"/>
    <n v="0"/>
    <n v="0"/>
    <n v="0"/>
    <n v="58.884419999999999"/>
    <n v="74.326849999999993"/>
    <n v="58.884419999999999"/>
    <n v="36.559080000000002"/>
    <n v="15.196820000000001"/>
    <n v="36.559080000000002"/>
    <n v="0"/>
    <n v="0"/>
    <n v="0"/>
    <n v="4.5565069999999999"/>
    <n v="10.476330000000001"/>
    <n v="4.5565069999999999"/>
    <n v="0"/>
    <n v="0"/>
    <n v="0"/>
    <s v="NA"/>
    <s v="NA"/>
    <s v="NA"/>
    <s v="NA"/>
    <s v="NA"/>
    <s v="NA"/>
    <n v="0"/>
    <n v="0"/>
    <n v="0"/>
    <n v="81.891069999999999"/>
    <n v="87.049589999999995"/>
    <n v="81.891069999999999"/>
    <n v="18.108930000000001"/>
    <n v="12.95041"/>
    <n v="18.108930000000001"/>
    <n v="0"/>
    <n v="0"/>
    <n v="0"/>
    <s v="NA"/>
    <s v="NA"/>
    <s v="NA"/>
    <s v="NA"/>
    <s v="NA"/>
    <s v="NA"/>
    <s v="NA"/>
    <s v="NA"/>
    <s v="NA"/>
    <s v="NA"/>
    <s v="NA"/>
    <s v="NA"/>
    <n v="0"/>
    <n v="0"/>
    <n v="0"/>
    <n v="15.90063"/>
    <n v="16.105129999999999"/>
    <n v="38.010300000000001"/>
    <n v="33.424439999999997"/>
    <n v="50.108809999999998"/>
    <n v="26.65887"/>
    <n v="0"/>
    <n v="0"/>
    <n v="0"/>
    <n v="50.674930000000003"/>
    <n v="33.786059999999999"/>
    <n v="35.330820000000003"/>
    <s v="NA"/>
    <s v="NA"/>
    <s v="NA"/>
    <s v="NA"/>
    <s v="NA"/>
    <s v="NA"/>
    <s v="NA"/>
    <s v="NA"/>
    <s v="NA"/>
    <s v="NA"/>
    <s v="NA"/>
    <s v="NA"/>
    <s v="NA"/>
    <s v="NA"/>
    <s v="NA"/>
    <b v="1"/>
    <n v="12.899319999999999"/>
    <b v="0"/>
    <n v="0"/>
    <b v="0"/>
    <n v="0"/>
    <b v="0"/>
    <n v="0"/>
    <b v="1"/>
    <n v="45.75394"/>
    <b v="1"/>
    <n v="33.164369999999998"/>
    <b v="1"/>
    <n v="8.1823759999999996"/>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none"/>
    <s v="NA"/>
    <s v="A"/>
    <s v="NA"/>
    <n v="40"/>
    <s v="NA"/>
    <n v="30"/>
    <n v="69"/>
    <s v="Boiler"/>
    <s v="Natural Gas"/>
    <s v="Natural Gas"/>
    <s v="10-19 Years"/>
    <s v="Boiler"/>
    <s v="Natural Gas"/>
    <s v="Natural Gas"/>
    <s v="NA"/>
    <n v="2"/>
    <s v="Natural Gas"/>
    <n v="3103"/>
    <n v="14"/>
    <n v="14"/>
    <s v="C"/>
    <s v="NA"/>
    <s v="NA"/>
    <s v="Chiller"/>
    <s v="10-19 Years"/>
    <s v="Chiller"/>
    <s v="NA"/>
    <n v="2"/>
    <n v="150"/>
    <n v="14"/>
    <n v="14"/>
    <s v="Centrifugal"/>
    <s v="N"/>
    <s v="N"/>
    <b v="1"/>
    <b v="0"/>
    <b v="0"/>
    <b v="0"/>
    <b v="0"/>
    <b v="1"/>
    <b v="0"/>
    <b v="0"/>
    <b v="0"/>
    <b v="0"/>
    <b v="0"/>
    <n v="1010"/>
    <n v="14"/>
    <n v="14"/>
    <n v="0"/>
    <n v="0"/>
    <n v="100"/>
    <n v="0"/>
    <n v="0"/>
    <n v="0"/>
    <n v="100"/>
    <n v="0"/>
    <n v="0"/>
    <n v="40"/>
    <n v="60"/>
    <s v="Unknown"/>
    <s v="No"/>
    <s v="None"/>
    <s v="Air-cooled"/>
    <s v="No"/>
    <s v="NA"/>
    <b v="0"/>
    <n v="0"/>
    <s v="NA"/>
    <s v="NA"/>
    <b v="1"/>
    <n v="585"/>
    <s v="CFL"/>
    <b v="0"/>
    <n v="0"/>
    <s v="NA"/>
    <s v="NA"/>
    <n v="0"/>
    <n v="0"/>
    <n v="0"/>
    <n v="1"/>
    <n v="7"/>
    <s v="NA"/>
    <n v="1"/>
    <b v="0"/>
    <b v="0"/>
    <b v="0"/>
    <b v="1"/>
    <b v="0"/>
    <b v="0"/>
    <n v="1000"/>
    <s v="G"/>
    <s v="E"/>
    <s v="G"/>
    <s v="G"/>
    <s v="E"/>
    <s v="G"/>
    <s v="G"/>
    <s v="NA"/>
    <s v="NA"/>
    <s v="NA"/>
    <b v="1"/>
    <s v="L"/>
    <n v="80"/>
    <n v="0"/>
    <n v="3"/>
    <n v="127"/>
    <s v="NA"/>
    <n v="0"/>
    <x v="0"/>
    <n v="0"/>
    <s v="N"/>
    <n v="0"/>
    <n v="0"/>
    <n v="0"/>
    <b v="0"/>
    <b v="0"/>
    <s v="None"/>
    <b v="0"/>
    <b v="0"/>
    <s v="None"/>
    <n v="0"/>
    <n v="12"/>
    <n v="2"/>
    <n v="0"/>
    <n v="5"/>
    <n v="135"/>
    <n v="1"/>
    <n v="0"/>
    <n v="0"/>
    <n v="0"/>
    <n v="12.360250000000001"/>
    <n v="13.70729"/>
    <s v="model"/>
    <n v="1542979"/>
    <n v="1711136"/>
    <s v="NA"/>
    <s v="NA"/>
    <s v="NA"/>
    <s v="NA"/>
    <s v="NA"/>
    <s v="NA"/>
    <s v="NA"/>
    <s v="NA"/>
    <s v="NA"/>
    <s v="NA"/>
    <s v="NA"/>
    <s v="NA"/>
    <s v="NA"/>
    <s v="NA"/>
    <s v="NA"/>
    <s v="NA"/>
    <s v="NA"/>
    <s v="NA"/>
    <s v="NA"/>
    <s v="NA"/>
    <s v="NA"/>
    <s v="NA"/>
    <s v="NA"/>
    <s v="NA"/>
    <n v="0.37624400000000002"/>
    <n v="0.25968799999999997"/>
    <s v="model"/>
    <n v="46967.98"/>
    <n v="32417.86"/>
    <s v="NA"/>
    <s v="NA"/>
    <s v="NA"/>
    <s v="NA"/>
    <s v="NA"/>
    <s v="NA"/>
    <s v="NA"/>
    <s v="NA"/>
    <s v="NA"/>
    <s v="NA"/>
    <s v="NA"/>
    <s v="NA"/>
    <s v="NA"/>
    <s v="NA"/>
    <s v="NA"/>
    <s v="NA"/>
    <s v="NA"/>
    <s v="NA"/>
    <s v="NA"/>
    <s v="NA"/>
    <s v="NA"/>
    <s v="NA"/>
    <s v="NA"/>
    <s v="NA"/>
  </r>
  <r>
    <x v="762"/>
    <x v="2"/>
    <s v="core"/>
    <x v="7"/>
    <x v="1"/>
    <s v="20,001-100,000"/>
    <s v="rural"/>
    <n v="85"/>
    <n v="140.53190000000001"/>
    <n v="4853691"/>
    <n v="4853691"/>
    <n v="4853691"/>
    <n v="2010"/>
    <n v="2010"/>
    <s v="2004-2013"/>
    <s v="F"/>
    <s v="Police Station"/>
    <s v="Police Station"/>
    <m/>
    <s v="Other"/>
    <s v="Public Order and Safety"/>
    <s v="Other"/>
    <b v="0"/>
    <s v="Other"/>
    <n v="64"/>
    <s v="Office"/>
    <n v="8"/>
    <s v="Assembly / Recreation"/>
    <n v="6"/>
    <n v="22"/>
    <n v="0"/>
    <n v="0"/>
    <n v="34538"/>
    <n v="34538"/>
    <n v="0"/>
    <x v="1"/>
    <n v="100"/>
    <n v="0"/>
    <n v="100"/>
    <n v="100"/>
    <n v="100"/>
    <n v="0"/>
    <n v="0"/>
    <n v="1"/>
    <n v="0"/>
    <n v="65"/>
    <s v="S"/>
    <n v="0"/>
    <n v="4882"/>
    <n v="957"/>
    <s v="&lt; 6000 HDD"/>
    <n v="100"/>
    <n v="0"/>
    <n v="0"/>
    <s v="Yes"/>
    <n v="45"/>
    <n v="45"/>
    <n v="168"/>
    <n v="45"/>
    <n v="0"/>
    <n v="0"/>
    <n v="0"/>
    <s v="40-49 Hrs/Wk"/>
    <n v="4.4255319999999996"/>
    <b v="1"/>
    <b v="1"/>
    <b v="1"/>
    <b v="0"/>
    <b v="0"/>
    <b v="0"/>
    <b v="0"/>
    <b v="0"/>
    <b v="0"/>
    <b v="1"/>
    <b v="0"/>
    <b v="0"/>
    <n v="250"/>
    <s v="No"/>
    <s v="NA"/>
    <s v="NA"/>
    <s v="No"/>
    <s v="No"/>
    <s v="NA"/>
    <s v="NA"/>
    <s v="No"/>
    <s v="No"/>
    <s v="NA"/>
    <s v="NA"/>
    <s v="No"/>
    <s v="No"/>
    <s v="NA"/>
    <s v="NA"/>
    <s v="No"/>
    <s v="No"/>
    <s v="NA"/>
    <s v="NA"/>
    <s v="No"/>
    <s v="No"/>
    <s v="NA"/>
    <s v="NA"/>
    <s v="No"/>
    <s v="No"/>
    <s v="NA"/>
    <s v="NA"/>
    <s v="No"/>
    <s v="No"/>
    <s v="NA"/>
    <s v="NA"/>
    <s v="No"/>
    <n v="668"/>
    <n v="0"/>
    <n v="26"/>
    <n v="17368"/>
    <n v="25"/>
    <n v="100"/>
    <n v="0"/>
    <n v="0"/>
    <n v="0"/>
    <n v="0"/>
    <n v="0"/>
    <n v="0"/>
    <n v="0"/>
    <n v="100"/>
    <n v="0"/>
    <n v="0"/>
    <n v="0"/>
    <n v="0"/>
    <n v="4342"/>
    <n v="0"/>
    <n v="100"/>
    <n v="0"/>
    <s v="S"/>
    <n v="6"/>
    <s v="Age of Building"/>
    <n v="100"/>
    <n v="0"/>
    <n v="0"/>
    <n v="0"/>
    <n v="100"/>
    <n v="0"/>
    <n v="0"/>
    <n v="0"/>
    <n v="0"/>
    <n v="34538"/>
    <n v="0"/>
    <n v="100"/>
    <n v="0"/>
    <n v="0"/>
    <b v="1"/>
    <s v="NA"/>
    <n v="100"/>
    <n v="0"/>
    <n v="0"/>
    <n v="0"/>
    <n v="1.17177"/>
    <n v="1.17177"/>
    <s v="NA"/>
    <n v="0"/>
    <n v="8.1331000000000001E-2"/>
    <n v="40470.589999999997"/>
    <s v="NA"/>
    <n v="0"/>
    <n v="2809"/>
    <n v="8.9351590000000005"/>
    <n v="9"/>
    <s v="Y"/>
    <s v="NA"/>
    <n v="86.492540000000005"/>
    <n v="86.126649999999998"/>
    <n v="92.006900000000002"/>
    <n v="0"/>
    <n v="0"/>
    <n v="0"/>
    <n v="0"/>
    <n v="0"/>
    <n v="0"/>
    <n v="13.50746"/>
    <n v="13.87335"/>
    <n v="7.9931000000000001"/>
    <n v="0"/>
    <n v="0"/>
    <n v="0"/>
    <n v="0"/>
    <n v="0"/>
    <n v="0"/>
    <n v="0"/>
    <n v="0"/>
    <n v="0"/>
    <n v="0"/>
    <n v="0"/>
    <n v="0"/>
    <n v="0"/>
    <n v="0"/>
    <n v="0"/>
    <s v="NA"/>
    <s v="NA"/>
    <s v="NA"/>
    <s v="NA"/>
    <s v="NA"/>
    <s v="NA"/>
    <n v="0"/>
    <n v="0"/>
    <n v="0"/>
    <n v="100"/>
    <n v="100"/>
    <n v="10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86.492540000000005"/>
    <n v="86.126649999999998"/>
    <n v="92.006900000000002"/>
    <n v="13.50746"/>
    <n v="13.87335"/>
    <n v="7.9931000000000001"/>
    <n v="0"/>
    <n v="0"/>
    <n v="0"/>
    <n v="0"/>
    <n v="0"/>
    <n v="0"/>
    <s v="NA"/>
    <s v="NA"/>
    <s v="NA"/>
    <s v="NA"/>
    <s v="NA"/>
    <s v="NA"/>
    <s v="NA"/>
    <s v="NA"/>
    <s v="NA"/>
    <s v="NA"/>
    <s v="NA"/>
    <s v="NA"/>
    <s v="NA"/>
    <s v="NA"/>
    <s v="NA"/>
    <b v="0"/>
    <n v="0"/>
    <b v="1"/>
    <n v="25.78415"/>
    <b v="0"/>
    <n v="0"/>
    <b v="1"/>
    <n v="32.092759999999998"/>
    <b v="1"/>
    <n v="8.6875370000000007"/>
    <b v="1"/>
    <n v="20.190090000000001"/>
    <b v="1"/>
    <n v="6.2225479999999997"/>
    <b v="1"/>
    <n v="7.0229100000000004"/>
    <n v="0"/>
    <n v="0"/>
    <n v="0"/>
    <n v="39.017440000000001"/>
    <n v="21.62162"/>
    <n v="43.777380000000001"/>
    <n v="0"/>
    <n v="0"/>
    <n v="0"/>
    <n v="60.982559999999999"/>
    <n v="78.378380000000007"/>
    <n v="56.222619999999999"/>
    <n v="0"/>
    <n v="0"/>
    <n v="0"/>
    <n v="30.900680000000001"/>
    <n v="37.83784"/>
    <n v="33.803640000000001"/>
    <n v="0"/>
    <n v="0"/>
    <n v="0"/>
    <n v="22.071909999999999"/>
    <n v="27.02703"/>
    <n v="13.43183"/>
    <n v="0"/>
    <n v="0"/>
    <n v="0"/>
    <n v="0"/>
    <n v="0"/>
    <n v="0"/>
    <n v="47.027410000000003"/>
    <n v="35.13514"/>
    <n v="52.764519999999997"/>
    <n v="0"/>
    <n v="0"/>
    <n v="0"/>
    <n v="0"/>
    <n v="0"/>
    <n v="0"/>
    <b v="0"/>
    <n v="0"/>
    <b v="1"/>
    <n v="65.966539999999995"/>
    <b v="0"/>
    <n v="0"/>
    <b v="0"/>
    <n v="0"/>
    <b v="0"/>
    <n v="0"/>
    <b v="1"/>
    <n v="34.033459999999998"/>
    <s v="NA"/>
    <s v="NA"/>
    <s v="NA"/>
    <s v="NA"/>
    <s v="NA"/>
    <s v="NA"/>
    <s v="NA"/>
    <s v="NA"/>
    <s v="NA"/>
    <s v="NA"/>
    <s v="NA"/>
    <s v="NA"/>
    <s v="NA"/>
    <s v="NA"/>
    <s v="NA"/>
    <s v="NA"/>
    <s v="NA"/>
    <s v="NA"/>
    <s v="NA"/>
    <s v="NA"/>
    <s v="NA"/>
    <s v="NA"/>
    <s v="NA"/>
    <s v="NA"/>
    <s v="NA"/>
    <s v="NA"/>
    <s v="NA"/>
    <s v="NA"/>
    <s v="NA"/>
    <s v="NA"/>
    <s v="NA"/>
    <s v="NA"/>
    <s v="NA"/>
    <s v="NA"/>
    <s v="NA"/>
    <s v="NA"/>
    <s v="NA"/>
    <s v="Zonal"/>
    <s v="fpb_parallel"/>
    <s v="Constant Volume"/>
    <s v="N"/>
    <s v="N"/>
    <n v="40"/>
    <n v="12"/>
    <n v="100"/>
    <n v="0"/>
    <s v="Heat Pump"/>
    <s v="Electricity"/>
    <s v="None"/>
    <s v="0-4 Years"/>
    <s v="None"/>
    <s v="NA"/>
    <s v="NA"/>
    <s v="NA"/>
    <n v="2"/>
    <s v="Natural Gas"/>
    <n v="399"/>
    <n v="3"/>
    <n v="3"/>
    <s v="SH"/>
    <s v="Y"/>
    <s v="N"/>
    <s v="Chiller"/>
    <s v="0-4 Years"/>
    <s v="DX - Air"/>
    <s v="0-4 Years"/>
    <n v="1"/>
    <n v="68.7"/>
    <n v="3"/>
    <n v="3"/>
    <s v="Centrifugal"/>
    <s v="NA"/>
    <s v="N"/>
    <b v="1"/>
    <b v="0"/>
    <b v="0"/>
    <b v="0"/>
    <b v="1"/>
    <b v="1"/>
    <b v="0"/>
    <b v="1"/>
    <b v="0"/>
    <b v="1"/>
    <b v="0"/>
    <n v="150"/>
    <n v="3"/>
    <n v="3"/>
    <n v="100"/>
    <n v="0"/>
    <n v="0"/>
    <n v="0"/>
    <n v="0"/>
    <n v="0"/>
    <n v="100"/>
    <n v="0"/>
    <s v="NA"/>
    <s v="NA"/>
    <s v="NA"/>
    <s v="NA"/>
    <s v="NA"/>
    <s v="NA"/>
    <s v="NA"/>
    <s v="NA"/>
    <s v="NA"/>
    <s v="NA"/>
    <s v="NA"/>
    <s v="NA"/>
    <s v="NA"/>
    <s v="NA"/>
    <s v="NA"/>
    <s v="NA"/>
    <s v="NA"/>
    <s v="NA"/>
    <s v="NA"/>
    <s v="NA"/>
    <n v="0"/>
    <n v="0"/>
    <n v="0"/>
    <n v="0"/>
    <n v="0"/>
    <n v="0"/>
    <n v="0"/>
    <b v="0"/>
    <b v="0"/>
    <b v="0"/>
    <b v="0"/>
    <b v="0"/>
    <b v="0"/>
    <n v="0"/>
    <s v="NA"/>
    <s v="NA"/>
    <s v="NA"/>
    <s v="NA"/>
    <s v="NA"/>
    <s v="NA"/>
    <s v="NA"/>
    <s v="NA"/>
    <s v="NA"/>
    <s v="NA"/>
    <s v="NA"/>
    <s v="NA"/>
    <s v="NA"/>
    <s v="NA"/>
    <s v="NA"/>
    <n v="0"/>
    <n v="0"/>
    <n v="0"/>
    <x v="1"/>
    <s v="NA"/>
    <s v="NA"/>
    <n v="0"/>
    <n v="0"/>
    <n v="0"/>
    <s v="NA"/>
    <s v="NA"/>
    <s v="NA"/>
    <s v="NA"/>
    <s v="NA"/>
    <s v="NA"/>
    <n v="0"/>
    <n v="52"/>
    <n v="10"/>
    <n v="20"/>
    <n v="22"/>
    <s v="NA"/>
    <n v="0"/>
    <n v="0"/>
    <n v="0"/>
    <n v="0"/>
    <n v="12.299569999999999"/>
    <n v="12.31113"/>
    <s v="actual"/>
    <n v="424802.4"/>
    <n v="425201.8"/>
    <n v="31640"/>
    <n v="28406.9"/>
    <n v="31901.67"/>
    <n v="32451.43"/>
    <n v="34822.5"/>
    <n v="37660.080000000002"/>
    <n v="44580.28"/>
    <n v="47072.14"/>
    <n v="38893.97"/>
    <n v="34016.550000000003"/>
    <n v="31029.78"/>
    <n v="32327.13"/>
    <n v="33214.69"/>
    <n v="30000.37"/>
    <n v="33214.69"/>
    <n v="32285.89"/>
    <n v="34248.800000000003"/>
    <n v="37064.19"/>
    <n v="44946.49"/>
    <n v="44732.53"/>
    <n v="36814.57"/>
    <n v="33321.67"/>
    <n v="32143.25"/>
    <n v="33214.69"/>
    <n v="0.19259299999999999"/>
    <n v="0.187136"/>
    <s v="actual"/>
    <n v="6651.7889999999998"/>
    <n v="6463.2979999999998"/>
    <n v="1192.2159999999999"/>
    <n v="848.84550000000002"/>
    <n v="750.55449999999996"/>
    <n v="534.47140000000002"/>
    <n v="304.39409999999998"/>
    <n v="177.53450000000001"/>
    <n v="104.2586"/>
    <n v="86.695920000000001"/>
    <n v="180.75239999999999"/>
    <n v="408.50740000000002"/>
    <n v="908.05240000000003"/>
    <n v="1155.5060000000001"/>
    <n v="1151.9870000000001"/>
    <n v="880.49810000000002"/>
    <n v="732.21600000000001"/>
    <n v="498.72899999999998"/>
    <n v="291.74369999999999"/>
    <n v="149.1113"/>
    <n v="82.433080000000004"/>
    <n v="82.433080000000004"/>
    <n v="183.6131"/>
    <n v="443.5514"/>
    <n v="827.64570000000003"/>
    <n v="1139.337"/>
  </r>
  <r>
    <x v="763"/>
    <x v="0"/>
    <s v="core"/>
    <x v="7"/>
    <x v="0"/>
    <s v="100,001+"/>
    <s v="urban"/>
    <n v="83"/>
    <n v="29.997050000000002"/>
    <n v="3456860"/>
    <n v="3456860"/>
    <n v="0"/>
    <n v="1992"/>
    <n v="1992"/>
    <s v="1981-2003"/>
    <s v="F"/>
    <s v="Aircraft Hangars"/>
    <s v="Airplane Hanger"/>
    <m/>
    <s v="Other"/>
    <s v="Other"/>
    <s v="Other"/>
    <b v="0"/>
    <s v="Other"/>
    <n v="92"/>
    <s v="Office"/>
    <n v="8"/>
    <s v="NA"/>
    <n v="0"/>
    <n v="0"/>
    <n v="0"/>
    <n v="0"/>
    <n v="115240"/>
    <n v="115240"/>
    <n v="0"/>
    <x v="3"/>
    <n v="100"/>
    <n v="0"/>
    <n v="50"/>
    <n v="0"/>
    <n v="0"/>
    <n v="0"/>
    <n v="0"/>
    <n v="1"/>
    <n v="0"/>
    <n v="0"/>
    <s v="M"/>
    <n v="29"/>
    <n v="4847"/>
    <n v="261"/>
    <s v="&lt; 6000 HDD"/>
    <n v="0"/>
    <n v="100"/>
    <n v="25"/>
    <s v="No"/>
    <n v="168"/>
    <n v="21"/>
    <n v="21"/>
    <n v="21"/>
    <n v="1"/>
    <n v="1"/>
    <n v="1"/>
    <s v="120-168 Hrs/Wk"/>
    <n v="52"/>
    <b v="1"/>
    <b v="1"/>
    <b v="0"/>
    <b v="0"/>
    <b v="0"/>
    <b v="0"/>
    <b v="0"/>
    <b v="0"/>
    <b v="0"/>
    <s v="NA"/>
    <s v="NA"/>
    <s v="NA"/>
    <s v="NA"/>
    <s v="Yes"/>
    <n v="8"/>
    <s v="NA"/>
    <s v="Yes"/>
    <s v="Yes"/>
    <n v="8"/>
    <s v="NA"/>
    <s v="Yes"/>
    <s v="No"/>
    <s v="NA"/>
    <s v="NA"/>
    <s v="Yes"/>
    <s v="Yes"/>
    <s v="NA"/>
    <s v="NA"/>
    <s v="Yes"/>
    <s v="Yes"/>
    <s v="NA"/>
    <s v="NA"/>
    <s v="Yes"/>
    <s v="No"/>
    <s v="NA"/>
    <s v="NA"/>
    <s v="No"/>
    <s v="Unknown"/>
    <s v="NA"/>
    <s v="NA"/>
    <s v="Yes"/>
    <s v="Yes"/>
    <n v="8"/>
    <s v="NA"/>
    <s v="Yes"/>
    <n v="7294"/>
    <n v="0"/>
    <n v="25"/>
    <n v="182350"/>
    <n v="5"/>
    <n v="0"/>
    <n v="0"/>
    <n v="0"/>
    <n v="0"/>
    <n v="100"/>
    <n v="0"/>
    <n v="0"/>
    <n v="0"/>
    <n v="54"/>
    <n v="46"/>
    <n v="0"/>
    <n v="0"/>
    <n v="0"/>
    <n v="9117.5"/>
    <n v="100"/>
    <n v="0"/>
    <n v="0"/>
    <s v="P"/>
    <n v="0"/>
    <s v="Age of Building"/>
    <n v="0"/>
    <n v="100"/>
    <n v="0"/>
    <n v="0"/>
    <n v="100"/>
    <n v="0"/>
    <n v="0"/>
    <n v="0"/>
    <n v="0"/>
    <n v="173326.6"/>
    <n v="0"/>
    <n v="100"/>
    <n v="0"/>
    <n v="0"/>
    <b v="0"/>
    <n v="0"/>
    <n v="100"/>
    <n v="0"/>
    <n v="0"/>
    <n v="0"/>
    <n v="0.87490599999999996"/>
    <n v="0.87490599999999996"/>
    <s v="NA"/>
    <n v="0"/>
    <n v="0.102395"/>
    <n v="100824.2"/>
    <s v="NA"/>
    <n v="0"/>
    <n v="11800"/>
    <n v="18.25385"/>
    <n v="24.04374"/>
    <s v="Y"/>
    <n v="5"/>
    <n v="0"/>
    <n v="0"/>
    <n v="0"/>
    <n v="14.297190000000001"/>
    <n v="28.30311"/>
    <n v="15.348330000000001"/>
    <n v="16.478680000000001"/>
    <n v="25.564039999999999"/>
    <n v="17.69021"/>
    <n v="0"/>
    <n v="0"/>
    <n v="0"/>
    <n v="0"/>
    <n v="0"/>
    <n v="0"/>
    <n v="67.328900000000004"/>
    <n v="36.92107"/>
    <n v="66.480770000000007"/>
    <n v="0"/>
    <n v="0"/>
    <n v="0"/>
    <n v="1.895224"/>
    <n v="9.2117830000000005"/>
    <n v="0.48069299999999998"/>
    <n v="0"/>
    <n v="0"/>
    <n v="0"/>
    <n v="0"/>
    <n v="0"/>
    <n v="0"/>
    <n v="100"/>
    <n v="100"/>
    <n v="100"/>
    <s v="NA"/>
    <s v="NA"/>
    <s v="NA"/>
    <s v="NA"/>
    <s v="NA"/>
    <s v="NA"/>
    <n v="100"/>
    <n v="100"/>
    <n v="100"/>
    <n v="0"/>
    <n v="0"/>
    <n v="0"/>
    <n v="0"/>
    <n v="0"/>
    <n v="0"/>
    <n v="0"/>
    <n v="0"/>
    <n v="0"/>
    <n v="0"/>
    <n v="0"/>
    <n v="0"/>
    <n v="0"/>
    <n v="0"/>
    <n v="0"/>
    <n v="0"/>
    <n v="0"/>
    <n v="0"/>
    <n v="100"/>
    <n v="100"/>
    <n v="100"/>
    <n v="0"/>
    <n v="0"/>
    <n v="0"/>
    <n v="73.912059999999997"/>
    <n v="65.399479999999997"/>
    <n v="73.912059999999997"/>
    <n v="26.08794"/>
    <n v="34.600520000000003"/>
    <n v="26.08794"/>
    <n v="0"/>
    <n v="0"/>
    <n v="0"/>
    <n v="0"/>
    <n v="0"/>
    <n v="0"/>
    <n v="100"/>
    <n v="100"/>
    <n v="100"/>
    <n v="0"/>
    <n v="0"/>
    <n v="0"/>
    <n v="0"/>
    <n v="0"/>
    <n v="0"/>
    <n v="67.328900000000004"/>
    <n v="36.92107"/>
    <n v="66.480770000000007"/>
    <n v="30.775870000000001"/>
    <n v="53.867150000000002"/>
    <n v="33.038539999999998"/>
    <n v="1.895224"/>
    <n v="9.2117830000000005"/>
    <n v="0.48069299999999998"/>
    <n v="0"/>
    <n v="0"/>
    <n v="0"/>
    <n v="0"/>
    <n v="0"/>
    <n v="0"/>
    <n v="0"/>
    <n v="0"/>
    <n v="0"/>
    <n v="0"/>
    <n v="0"/>
    <n v="0"/>
    <n v="0"/>
    <n v="0"/>
    <n v="0"/>
    <n v="100"/>
    <n v="100"/>
    <n v="100"/>
    <n v="0"/>
    <n v="0"/>
    <n v="0"/>
    <b v="0"/>
    <n v="0"/>
    <b v="0"/>
    <n v="0"/>
    <b v="0"/>
    <n v="0"/>
    <b v="0"/>
    <n v="0"/>
    <b v="1"/>
    <n v="100"/>
    <b v="0"/>
    <n v="0"/>
    <b v="0"/>
    <n v="0"/>
    <b v="0"/>
    <n v="0"/>
    <n v="100"/>
    <n v="100"/>
    <n v="100"/>
    <n v="0"/>
    <n v="0"/>
    <n v="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A"/>
    <s v="N"/>
    <s v="NA"/>
    <s v="NA"/>
    <n v="0"/>
    <n v="100"/>
    <s v="Furnace"/>
    <s v="Natural Gas"/>
    <s v="None"/>
    <s v="NA"/>
    <s v="None"/>
    <s v="NA"/>
    <s v="NA"/>
    <s v="NA"/>
    <s v="NA"/>
    <s v="NA"/>
    <s v="NA"/>
    <s v="NA"/>
    <s v="NA"/>
    <s v="NA"/>
    <s v="NA"/>
    <s v="NA"/>
    <s v="None"/>
    <s v="NA"/>
    <s v="None"/>
    <s v="NA"/>
    <s v="NA"/>
    <s v="NA"/>
    <s v="NA"/>
    <s v="NA"/>
    <s v="NA"/>
    <s v="NA"/>
    <s v="NA"/>
    <b v="0"/>
    <b v="0"/>
    <b v="0"/>
    <b v="0"/>
    <b v="1"/>
    <b v="1"/>
    <b v="0"/>
    <b v="0"/>
    <b v="0"/>
    <b v="1"/>
    <b v="1"/>
    <n v="346.31799999999998"/>
    <s v="NA"/>
    <s v="NA"/>
    <n v="100"/>
    <n v="0"/>
    <n v="0"/>
    <n v="0"/>
    <n v="0"/>
    <n v="100"/>
    <n v="0"/>
    <n v="0"/>
    <s v="NA"/>
    <s v="NA"/>
    <s v="NA"/>
    <s v="NA"/>
    <s v="NA"/>
    <s v="NA"/>
    <s v="NA"/>
    <s v="NA"/>
    <s v="NA"/>
    <s v="NA"/>
    <s v="NA"/>
    <s v="NA"/>
    <s v="NA"/>
    <s v="NA"/>
    <s v="NA"/>
    <s v="NA"/>
    <s v="NA"/>
    <s v="NA"/>
    <s v="NA"/>
    <s v="NA"/>
    <n v="0"/>
    <n v="0"/>
    <n v="0"/>
    <n v="0"/>
    <n v="0"/>
    <n v="0"/>
    <n v="0"/>
    <b v="0"/>
    <b v="0"/>
    <b v="0"/>
    <b v="0"/>
    <b v="0"/>
    <b v="0"/>
    <n v="0"/>
    <s v="NA"/>
    <s v="NA"/>
    <s v="NA"/>
    <s v="NA"/>
    <s v="NA"/>
    <s v="NA"/>
    <s v="NA"/>
    <s v="NA"/>
    <s v="NA"/>
    <s v="NA"/>
    <b v="0"/>
    <s v="N"/>
    <n v="0"/>
    <n v="0"/>
    <n v="0"/>
    <n v="0"/>
    <n v="0"/>
    <n v="0"/>
    <x v="0"/>
    <n v="0"/>
    <s v="N"/>
    <n v="0"/>
    <n v="0"/>
    <n v="0"/>
    <b v="0"/>
    <b v="0"/>
    <s v="None"/>
    <b v="0"/>
    <b v="0"/>
    <s v="None"/>
    <n v="0"/>
    <n v="0"/>
    <n v="0"/>
    <n v="0"/>
    <n v="0"/>
    <s v="NA"/>
    <n v="0"/>
    <n v="0"/>
    <n v="0"/>
    <n v="0"/>
    <n v="1.6825209999999999"/>
    <n v="1.643888"/>
    <s v="actual"/>
    <n v="193893.7"/>
    <n v="189441.7"/>
    <n v="21340.959999999999"/>
    <n v="18318.63"/>
    <n v="19172.66"/>
    <n v="14786.52"/>
    <n v="13570.81"/>
    <n v="12761.25"/>
    <n v="12931.45"/>
    <n v="12795.33"/>
    <n v="12043.31"/>
    <n v="12616.02"/>
    <n v="18661.169999999998"/>
    <n v="24895.55"/>
    <n v="21957.72"/>
    <n v="18342.21"/>
    <n v="18193.79"/>
    <n v="15500.71"/>
    <n v="13038.26"/>
    <n v="10916.11"/>
    <n v="12474.56"/>
    <n v="12681.48"/>
    <n v="11497.92"/>
    <n v="14335.3"/>
    <n v="18394.580000000002"/>
    <n v="22109.03"/>
    <n v="0.144343"/>
    <n v="0.20744899999999999"/>
    <s v="actual"/>
    <n v="16634.09"/>
    <n v="23906.38"/>
    <n v="3767.1689999999999"/>
    <n v="2126.0239999999999"/>
    <n v="1430.402"/>
    <n v="541.31219999999996"/>
    <n v="235.17670000000001"/>
    <n v="48.892240000000001"/>
    <n v="9.0709940000000007"/>
    <n v="9.1703849999999996"/>
    <n v="192.6069"/>
    <n v="810.40949999999998"/>
    <n v="2817.0160000000001"/>
    <n v="4646.8459999999995"/>
    <n v="3832.32"/>
    <n v="3072.761"/>
    <n v="2850.8119999999999"/>
    <n v="2209.6260000000002"/>
    <n v="1445.135"/>
    <n v="695.44029999999998"/>
    <n v="231.8134"/>
    <n v="236.7456"/>
    <n v="651.05050000000006"/>
    <n v="1844.643"/>
    <n v="2964.2530000000002"/>
    <n v="3871.777"/>
  </r>
  <r>
    <x v="764"/>
    <x v="3"/>
    <s v="core"/>
    <x v="10"/>
    <x v="1"/>
    <s v="50,001+"/>
    <s v="rural"/>
    <n v="46"/>
    <n v="16.381550000000001"/>
    <n v="1651997"/>
    <n v="1651997"/>
    <n v="1651997"/>
    <n v="2007"/>
    <n v="2007"/>
    <s v="2004-2013"/>
    <s v="F"/>
    <m/>
    <s v="Assisted Living"/>
    <m/>
    <s v="Hotel-Motel"/>
    <s v="Lodging"/>
    <s v="Lodging"/>
    <b v="0"/>
    <s v="Classroom"/>
    <n v="65"/>
    <s v="Office"/>
    <n v="18"/>
    <s v="NA"/>
    <n v="0"/>
    <n v="17"/>
    <n v="0"/>
    <n v="0"/>
    <n v="100845"/>
    <n v="100845"/>
    <n v="0"/>
    <x v="3"/>
    <n v="100"/>
    <n v="0"/>
    <n v="65"/>
    <n v="100"/>
    <n v="0"/>
    <n v="0"/>
    <n v="0"/>
    <n v="3"/>
    <n v="0"/>
    <s v="NA"/>
    <s v="S"/>
    <n v="0"/>
    <n v="7729"/>
    <n v="298"/>
    <s v="6000-8000 HDD"/>
    <n v="100"/>
    <n v="0"/>
    <n v="0"/>
    <s v="No"/>
    <n v="145.74"/>
    <n v="37.17"/>
    <n v="168"/>
    <n v="44.31"/>
    <n v="1"/>
    <n v="1"/>
    <n v="0.73499999999999999"/>
    <s v="120-168 Hrs/Wk"/>
    <n v="52"/>
    <b v="1"/>
    <b v="1"/>
    <b v="1"/>
    <b v="0"/>
    <b v="0"/>
    <b v="0"/>
    <b v="0"/>
    <b v="0"/>
    <b v="0"/>
    <b v="1"/>
    <b v="0"/>
    <b v="0"/>
    <n v="80"/>
    <s v="No"/>
    <s v="NA"/>
    <s v="NA"/>
    <s v="No"/>
    <s v="No"/>
    <s v="NA"/>
    <s v="NA"/>
    <s v="No"/>
    <s v="No"/>
    <s v="NA"/>
    <s v="NA"/>
    <s v="No"/>
    <s v="No"/>
    <s v="NA"/>
    <s v="NA"/>
    <s v="No"/>
    <s v="No"/>
    <s v="NA"/>
    <s v="NA"/>
    <s v="No"/>
    <s v="No"/>
    <s v="NA"/>
    <s v="NA"/>
    <s v="No"/>
    <s v="No"/>
    <s v="NA"/>
    <s v="NA"/>
    <s v="No"/>
    <s v="No"/>
    <s v="NA"/>
    <s v="NA"/>
    <s v="No"/>
    <n v="1536"/>
    <n v="1473"/>
    <n v="9"/>
    <n v="40338"/>
    <n v="20"/>
    <n v="0"/>
    <n v="0"/>
    <n v="0"/>
    <n v="100"/>
    <n v="0"/>
    <n v="0"/>
    <n v="0"/>
    <n v="0"/>
    <n v="0"/>
    <n v="100"/>
    <n v="0"/>
    <n v="0"/>
    <n v="0"/>
    <n v="8067.6"/>
    <n v="0"/>
    <n v="100"/>
    <n v="0"/>
    <s v="P"/>
    <n v="45"/>
    <s v="Age of Building"/>
    <n v="100"/>
    <n v="0"/>
    <n v="0"/>
    <n v="0"/>
    <n v="0"/>
    <n v="0"/>
    <n v="0"/>
    <n v="100"/>
    <n v="0"/>
    <n v="38463.919999999998"/>
    <n v="0"/>
    <n v="100"/>
    <n v="0"/>
    <n v="0"/>
    <b v="0"/>
    <n v="0"/>
    <n v="100"/>
    <n v="0"/>
    <n v="0"/>
    <n v="0"/>
    <n v="1.32304"/>
    <n v="1.32304"/>
    <s v="NA"/>
    <n v="9.1200000000000005E-4"/>
    <n v="3.7682E-2"/>
    <n v="133422"/>
    <s v="NA"/>
    <n v="92"/>
    <n v="3800"/>
    <n v="6.9494590000000001"/>
    <n v="8.0569740000000003"/>
    <s v="Y"/>
    <n v="0"/>
    <n v="0"/>
    <n v="0"/>
    <n v="0"/>
    <n v="37.838380000000001"/>
    <n v="30.534549999999999"/>
    <n v="66.49727"/>
    <n v="0"/>
    <n v="0"/>
    <n v="0"/>
    <n v="13.67783"/>
    <n v="42.123890000000003"/>
    <n v="13.37175"/>
    <n v="0"/>
    <n v="0"/>
    <n v="0"/>
    <n v="0"/>
    <n v="0"/>
    <n v="0"/>
    <n v="0"/>
    <n v="0"/>
    <n v="0"/>
    <n v="48.483789999999999"/>
    <n v="27.341550000000002"/>
    <n v="20.130980000000001"/>
    <n v="0"/>
    <n v="0"/>
    <n v="0"/>
    <n v="0"/>
    <n v="0"/>
    <n v="0"/>
    <n v="100"/>
    <n v="100"/>
    <n v="100"/>
    <n v="38.179250000000003"/>
    <n v="36.308349999999997"/>
    <n v="38.179250000000003"/>
    <n v="61.820749999999997"/>
    <n v="63.691650000000003"/>
    <n v="61.820749999999997"/>
    <n v="0"/>
    <n v="0"/>
    <n v="0"/>
    <n v="81.643709999999999"/>
    <n v="83.814390000000003"/>
    <n v="81.643709999999999"/>
    <n v="14.06044"/>
    <n v="5.7125690000000002"/>
    <n v="14.06044"/>
    <n v="0"/>
    <n v="0"/>
    <n v="0"/>
    <n v="4.295852"/>
    <n v="10.473039999999999"/>
    <n v="4.295852"/>
    <n v="0"/>
    <n v="0"/>
    <n v="0"/>
    <s v="NA"/>
    <s v="NA"/>
    <s v="NA"/>
    <s v="NA"/>
    <s v="NA"/>
    <s v="NA"/>
    <n v="0"/>
    <n v="0"/>
    <n v="0"/>
    <n v="41.214080000000003"/>
    <n v="56.4069"/>
    <n v="41.214080000000003"/>
    <n v="0"/>
    <n v="0"/>
    <n v="0"/>
    <n v="58.785919999999997"/>
    <n v="43.5931"/>
    <n v="58.785919999999997"/>
    <s v="NA"/>
    <s v="NA"/>
    <s v="NA"/>
    <s v="NA"/>
    <s v="NA"/>
    <s v="NA"/>
    <s v="NA"/>
    <s v="NA"/>
    <s v="NA"/>
    <s v="NA"/>
    <s v="NA"/>
    <s v="NA"/>
    <n v="0"/>
    <n v="0"/>
    <n v="0"/>
    <n v="37.838380000000001"/>
    <n v="30.534549999999999"/>
    <n v="66.49727"/>
    <n v="7.1789160000000001"/>
    <n v="21.187709999999999"/>
    <n v="5.8468809999999998"/>
    <n v="0"/>
    <n v="0"/>
    <n v="0"/>
    <n v="54.982700000000001"/>
    <n v="48.277729999999998"/>
    <n v="27.655850000000001"/>
    <s v="NA"/>
    <s v="NA"/>
    <s v="NA"/>
    <s v="NA"/>
    <s v="NA"/>
    <s v="NA"/>
    <s v="NA"/>
    <s v="NA"/>
    <s v="NA"/>
    <s v="NA"/>
    <s v="NA"/>
    <s v="NA"/>
    <s v="NA"/>
    <s v="NA"/>
    <s v="NA"/>
    <b v="0"/>
    <n v="0"/>
    <b v="0"/>
    <n v="0"/>
    <b v="0"/>
    <n v="0"/>
    <b v="0"/>
    <n v="0"/>
    <b v="1"/>
    <n v="70.804580000000001"/>
    <b v="0"/>
    <n v="0"/>
    <b v="1"/>
    <n v="28.854510000000001"/>
    <b v="1"/>
    <n v="0.34090599999999999"/>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2.594939999999994"/>
    <n v="27.405059999999999"/>
    <s v="Heat Pump"/>
    <s v="Electricity"/>
    <s v="Electricity"/>
    <s v="5-9 Years"/>
    <s v="Furnace"/>
    <s v="Natural Gas"/>
    <s v="None"/>
    <s v="5-9 Years"/>
    <s v="NA"/>
    <s v="NA"/>
    <s v="NA"/>
    <s v="NA"/>
    <s v="NA"/>
    <s v="NA"/>
    <s v="NA"/>
    <s v="NA"/>
    <s v="DX - Air"/>
    <s v="5-9 Years"/>
    <s v="DX - Air"/>
    <s v="5-9 Years"/>
    <s v="NA"/>
    <s v="NA"/>
    <s v="NA"/>
    <s v="NA"/>
    <s v="NA"/>
    <s v="NA"/>
    <s v="NA"/>
    <b v="0"/>
    <b v="0"/>
    <b v="0"/>
    <b v="0"/>
    <b v="1"/>
    <b v="0"/>
    <b v="0"/>
    <b v="0"/>
    <b v="0"/>
    <b v="1"/>
    <b v="0"/>
    <n v="2090"/>
    <n v="6"/>
    <n v="6"/>
    <n v="100"/>
    <n v="0"/>
    <n v="0"/>
    <n v="0"/>
    <n v="0"/>
    <n v="0"/>
    <n v="100"/>
    <n v="0"/>
    <s v="NA"/>
    <s v="NA"/>
    <s v="NA"/>
    <s v="NA"/>
    <s v="NA"/>
    <s v="NA"/>
    <s v="NA"/>
    <s v="NA"/>
    <s v="NA"/>
    <b v="0"/>
    <n v="0"/>
    <s v="NA"/>
    <s v="NA"/>
    <b v="1"/>
    <n v="189"/>
    <s v="CFL"/>
    <b v="0"/>
    <n v="0"/>
    <s v="NA"/>
    <s v="NA"/>
    <n v="0"/>
    <n v="0"/>
    <n v="2"/>
    <n v="2"/>
    <n v="1"/>
    <n v="3"/>
    <n v="1"/>
    <b v="0"/>
    <b v="0"/>
    <b v="0"/>
    <b v="1"/>
    <b v="0"/>
    <b v="0"/>
    <n v="998"/>
    <s v="G"/>
    <s v="E"/>
    <s v="G"/>
    <s v="G"/>
    <s v="N"/>
    <s v="G"/>
    <s v="G"/>
    <s v="NA"/>
    <s v="NA"/>
    <s v="NA"/>
    <b v="1"/>
    <s v="S"/>
    <n v="100"/>
    <n v="2"/>
    <n v="0"/>
    <n v="107"/>
    <n v="97"/>
    <n v="50"/>
    <x v="0"/>
    <n v="0"/>
    <s v="N"/>
    <n v="0"/>
    <n v="0"/>
    <n v="0"/>
    <b v="0"/>
    <b v="0"/>
    <s v="None"/>
    <b v="0"/>
    <b v="0"/>
    <s v="None"/>
    <n v="0"/>
    <n v="6"/>
    <n v="3"/>
    <s v="NA"/>
    <n v="3"/>
    <n v="120"/>
    <n v="0"/>
    <n v="0"/>
    <n v="0"/>
    <n v="0"/>
    <n v="12.34065"/>
    <n v="1.2005189999999999"/>
    <s v="model"/>
    <n v="1244492"/>
    <n v="121066.3"/>
    <s v="NA"/>
    <s v="NA"/>
    <s v="NA"/>
    <s v="NA"/>
    <s v="NA"/>
    <s v="NA"/>
    <s v="NA"/>
    <s v="NA"/>
    <s v="NA"/>
    <s v="NA"/>
    <s v="NA"/>
    <s v="NA"/>
    <s v="NA"/>
    <s v="NA"/>
    <s v="NA"/>
    <s v="NA"/>
    <s v="NA"/>
    <s v="NA"/>
    <s v="NA"/>
    <s v="NA"/>
    <s v="NA"/>
    <s v="NA"/>
    <s v="NA"/>
    <s v="NA"/>
    <n v="0.43125200000000002"/>
    <n v="2.1203E-2"/>
    <s v="model"/>
    <n v="43489.62"/>
    <n v="2138.2579999999998"/>
    <s v="NA"/>
    <s v="NA"/>
    <s v="NA"/>
    <s v="NA"/>
    <s v="NA"/>
    <s v="NA"/>
    <s v="NA"/>
    <s v="NA"/>
    <s v="NA"/>
    <s v="NA"/>
    <s v="NA"/>
    <s v="NA"/>
    <s v="NA"/>
    <s v="NA"/>
    <s v="NA"/>
    <s v="NA"/>
    <s v="NA"/>
    <s v="NA"/>
    <s v="NA"/>
    <s v="NA"/>
    <s v="NA"/>
    <s v="NA"/>
    <s v="NA"/>
    <s v="NA"/>
  </r>
  <r>
    <x v="765"/>
    <x v="2"/>
    <s v="core"/>
    <x v="10"/>
    <x v="1"/>
    <s v="50,001+"/>
    <s v="urban"/>
    <n v="46"/>
    <n v="16.381550000000001"/>
    <n v="1705335"/>
    <n v="1705335"/>
    <n v="1688282"/>
    <n v="2007"/>
    <n v="2007"/>
    <s v="2004-2013"/>
    <s v="F"/>
    <m/>
    <s v="Assisted Living"/>
    <m/>
    <s v="Hotel-Motel"/>
    <s v="Lodging"/>
    <s v="Lodging"/>
    <b v="0"/>
    <s v="Guest Room"/>
    <n v="27"/>
    <s v="Assembly / Recreation"/>
    <n v="9"/>
    <s v="Dining"/>
    <n v="8"/>
    <n v="55"/>
    <n v="0"/>
    <n v="0"/>
    <n v="104101"/>
    <n v="104101"/>
    <n v="0"/>
    <x v="3"/>
    <n v="100"/>
    <n v="1"/>
    <n v="0"/>
    <n v="99"/>
    <n v="0"/>
    <n v="0"/>
    <n v="0"/>
    <n v="4"/>
    <n v="0"/>
    <n v="140"/>
    <s v="S"/>
    <n v="0"/>
    <n v="6540"/>
    <n v="426"/>
    <s v="6000-8000 HDD"/>
    <n v="100"/>
    <n v="0"/>
    <n v="0"/>
    <s v="No"/>
    <n v="166.32"/>
    <n v="0"/>
    <n v="166.32"/>
    <n v="120.96"/>
    <n v="0.99"/>
    <n v="0.99"/>
    <n v="0.99"/>
    <s v="120-168 Hrs/Wk"/>
    <n v="52"/>
    <b v="1"/>
    <b v="1"/>
    <b v="1"/>
    <b v="0"/>
    <b v="0"/>
    <b v="0"/>
    <b v="0"/>
    <b v="0"/>
    <b v="0"/>
    <b v="1"/>
    <b v="0"/>
    <b v="0"/>
    <n v="200"/>
    <s v="No"/>
    <s v="NA"/>
    <s v="NA"/>
    <s v="No"/>
    <s v="No"/>
    <s v="NA"/>
    <s v="NA"/>
    <s v="No"/>
    <s v="No"/>
    <s v="NA"/>
    <s v="NA"/>
    <s v="No"/>
    <s v="No"/>
    <s v="NA"/>
    <s v="NA"/>
    <s v="No"/>
    <s v="No"/>
    <s v="NA"/>
    <s v="NA"/>
    <s v="No"/>
    <s v="No"/>
    <s v="NA"/>
    <s v="NA"/>
    <s v="No"/>
    <s v="No"/>
    <s v="NA"/>
    <s v="NA"/>
    <s v="No"/>
    <s v="No"/>
    <s v="NA"/>
    <s v="NA"/>
    <s v="No"/>
    <n v="1717"/>
    <n v="1026"/>
    <n v="9"/>
    <n v="43155"/>
    <n v="21"/>
    <n v="0"/>
    <n v="0"/>
    <n v="0"/>
    <n v="100"/>
    <n v="0"/>
    <n v="0"/>
    <n v="0"/>
    <n v="0"/>
    <n v="100"/>
    <n v="0"/>
    <n v="0"/>
    <n v="0"/>
    <n v="0"/>
    <n v="9062.5499999999993"/>
    <n v="0"/>
    <n v="100"/>
    <n v="0"/>
    <s v="P"/>
    <n v="38.095239999999997"/>
    <s v="Age of Building"/>
    <n v="100"/>
    <n v="0"/>
    <n v="0"/>
    <n v="0"/>
    <n v="4.7619049999999996"/>
    <n v="0"/>
    <n v="0"/>
    <n v="95.238100000000003"/>
    <n v="0"/>
    <n v="29779.360000000001"/>
    <n v="0"/>
    <n v="100"/>
    <n v="0"/>
    <n v="0"/>
    <b v="0"/>
    <n v="0"/>
    <n v="100"/>
    <n v="0"/>
    <n v="0"/>
    <n v="0"/>
    <n v="0.93096299999999998"/>
    <n v="0.93096299999999998"/>
    <s v="NA"/>
    <n v="4.0350000000000004E-3"/>
    <n v="1.4985E-2"/>
    <n v="96914.21"/>
    <s v="NA"/>
    <n v="420"/>
    <n v="1560"/>
    <n v="8.8237100000000002"/>
    <n v="9.2592759999999998"/>
    <s v="Y"/>
    <n v="0"/>
    <n v="0"/>
    <n v="0"/>
    <n v="0"/>
    <n v="46.283749999999998"/>
    <n v="50.993020000000001"/>
    <n v="60.530549999999998"/>
    <n v="0"/>
    <n v="0"/>
    <n v="0"/>
    <n v="25.409649999999999"/>
    <n v="37.83258"/>
    <n v="18.486070000000002"/>
    <n v="0"/>
    <n v="0"/>
    <n v="0"/>
    <n v="13.6892"/>
    <n v="3.7247979999999998"/>
    <n v="16.46677"/>
    <n v="0"/>
    <n v="0"/>
    <n v="0"/>
    <n v="14.61739"/>
    <n v="7.4495959999999997"/>
    <n v="4.5166149999999998"/>
    <n v="0"/>
    <n v="0"/>
    <n v="0"/>
    <n v="0"/>
    <n v="0"/>
    <n v="0"/>
    <n v="100"/>
    <n v="100"/>
    <n v="100"/>
    <n v="5.3932209999999996"/>
    <n v="14.66743"/>
    <n v="5.3932209999999996"/>
    <n v="94.606780000000001"/>
    <n v="85.332570000000004"/>
    <n v="94.606780000000001"/>
    <n v="0"/>
    <n v="0"/>
    <n v="0"/>
    <n v="100"/>
    <n v="100"/>
    <n v="100"/>
    <n v="0"/>
    <n v="0"/>
    <n v="0"/>
    <n v="0"/>
    <n v="0"/>
    <n v="0"/>
    <n v="0"/>
    <n v="0"/>
    <n v="0"/>
    <n v="0"/>
    <n v="0"/>
    <n v="0"/>
    <n v="0"/>
    <n v="0"/>
    <n v="0"/>
    <n v="100"/>
    <n v="100"/>
    <n v="100"/>
    <n v="0"/>
    <n v="0"/>
    <n v="0"/>
    <n v="52.513109999999998"/>
    <n v="62.587710000000001"/>
    <n v="52.513109999999998"/>
    <n v="43.676569999999998"/>
    <n v="34.922110000000004"/>
    <n v="43.676569999999998"/>
    <n v="3.8103150000000001"/>
    <n v="2.4901789999999999"/>
    <n v="3.8103150000000001"/>
    <s v="NA"/>
    <s v="NA"/>
    <s v="NA"/>
    <s v="NA"/>
    <s v="NA"/>
    <s v="NA"/>
    <s v="NA"/>
    <s v="NA"/>
    <s v="NA"/>
    <s v="NA"/>
    <s v="NA"/>
    <s v="NA"/>
    <n v="0"/>
    <n v="0"/>
    <n v="0"/>
    <n v="46.283749999999998"/>
    <n v="50.993020000000001"/>
    <n v="60.530549999999998"/>
    <n v="3.4801820000000001"/>
    <n v="3.7247979999999998"/>
    <n v="1.0753379999999999"/>
    <n v="0"/>
    <n v="0"/>
    <n v="0"/>
    <n v="50.236069999999998"/>
    <n v="45.282179999999997"/>
    <n v="38.394109999999998"/>
    <s v="NA"/>
    <s v="NA"/>
    <s v="NA"/>
    <s v="NA"/>
    <s v="NA"/>
    <s v="NA"/>
    <s v="NA"/>
    <s v="NA"/>
    <s v="NA"/>
    <s v="NA"/>
    <s v="NA"/>
    <s v="NA"/>
    <s v="NA"/>
    <s v="NA"/>
    <s v="NA"/>
    <b v="0"/>
    <n v="0"/>
    <b v="0"/>
    <n v="0"/>
    <b v="0"/>
    <n v="0"/>
    <b v="0"/>
    <n v="0"/>
    <b v="1"/>
    <n v="66.523570000000007"/>
    <b v="0"/>
    <n v="0"/>
    <b v="1"/>
    <n v="33.476430000000001"/>
    <b v="0"/>
    <n v="0"/>
    <n v="0"/>
    <n v="0"/>
    <n v="0"/>
    <n v="0"/>
    <n v="0"/>
    <n v="0"/>
    <n v="0"/>
    <n v="0"/>
    <n v="0"/>
    <n v="100"/>
    <n v="100"/>
    <n v="100"/>
    <n v="0"/>
    <n v="0"/>
    <n v="0"/>
    <n v="0"/>
    <n v="0"/>
    <n v="0"/>
    <n v="0"/>
    <n v="0"/>
    <n v="0"/>
    <n v="43.26923"/>
    <n v="93.75"/>
    <n v="31.567419999999998"/>
    <n v="0"/>
    <n v="0"/>
    <n v="0"/>
    <n v="56.73077"/>
    <n v="6.25"/>
    <n v="68.432580000000002"/>
    <n v="0"/>
    <n v="0"/>
    <n v="0"/>
    <n v="0"/>
    <n v="0"/>
    <n v="0"/>
    <n v="0"/>
    <n v="0"/>
    <n v="0"/>
    <b v="0"/>
    <n v="0"/>
    <b v="1"/>
    <n v="56.73077"/>
    <b v="0"/>
    <n v="0"/>
    <b v="1"/>
    <n v="43.26923"/>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27.272729999999999"/>
    <n v="72.727270000000004"/>
    <s v="Furnace"/>
    <s v="Natural Gas"/>
    <s v="None"/>
    <s v="5-9 Years"/>
    <s v="Furnace"/>
    <s v="Natural Gas"/>
    <s v="None"/>
    <s v="5-9 Years"/>
    <s v="NA"/>
    <s v="NA"/>
    <s v="NA"/>
    <s v="NA"/>
    <s v="NA"/>
    <s v="NA"/>
    <s v="NA"/>
    <s v="NA"/>
    <s v="DX - Air"/>
    <s v="5-9 Years"/>
    <s v="DX - Air"/>
    <s v="5-9 Years"/>
    <s v="NA"/>
    <s v="NA"/>
    <s v="NA"/>
    <s v="NA"/>
    <s v="NA"/>
    <s v="NA"/>
    <s v="NA"/>
    <b v="0"/>
    <b v="0"/>
    <b v="0"/>
    <b v="0"/>
    <b v="0"/>
    <b v="1"/>
    <b v="0"/>
    <b v="0"/>
    <b v="0"/>
    <b v="0"/>
    <b v="0"/>
    <n v="925"/>
    <n v="8"/>
    <n v="8"/>
    <n v="100"/>
    <n v="0"/>
    <n v="0"/>
    <n v="0"/>
    <n v="0"/>
    <n v="0"/>
    <n v="100"/>
    <n v="0"/>
    <s v="NA"/>
    <s v="NA"/>
    <s v="NA"/>
    <s v="NA"/>
    <s v="NA"/>
    <s v="NA"/>
    <s v="NA"/>
    <s v="NA"/>
    <s v="NA"/>
    <b v="0"/>
    <n v="0"/>
    <s v="NA"/>
    <s v="NA"/>
    <b v="1"/>
    <n v="250"/>
    <s v="INC"/>
    <b v="0"/>
    <n v="0"/>
    <s v="NA"/>
    <s v="NA"/>
    <n v="0"/>
    <n v="0"/>
    <n v="2"/>
    <n v="2"/>
    <n v="7"/>
    <n v="3"/>
    <n v="1"/>
    <b v="1"/>
    <b v="0"/>
    <b v="0"/>
    <b v="1"/>
    <b v="0"/>
    <b v="0"/>
    <n v="2316"/>
    <s v="E"/>
    <s v="E"/>
    <s v="G"/>
    <s v="G"/>
    <s v="N"/>
    <s v="G"/>
    <s v="G"/>
    <s v="NA"/>
    <s v="NA"/>
    <s v="NA"/>
    <b v="1"/>
    <s v="L"/>
    <n v="100"/>
    <s v="NA"/>
    <n v="2"/>
    <n v="3"/>
    <n v="100"/>
    <s v="NA"/>
    <x v="0"/>
    <n v="0"/>
    <s v="N"/>
    <n v="0"/>
    <n v="0"/>
    <n v="0"/>
    <b v="1"/>
    <b v="0"/>
    <s v="Natural Gas"/>
    <b v="1"/>
    <b v="0"/>
    <s v="Natural Gas"/>
    <n v="0"/>
    <n v="0"/>
    <n v="0"/>
    <s v="NA"/>
    <n v="4"/>
    <n v="120"/>
    <n v="0"/>
    <n v="0"/>
    <n v="0"/>
    <n v="0"/>
    <n v="13.55589"/>
    <n v="6.9825710000000001"/>
    <s v="model"/>
    <n v="1411181"/>
    <n v="726892.6"/>
    <s v="NA"/>
    <s v="NA"/>
    <s v="NA"/>
    <s v="NA"/>
    <s v="NA"/>
    <s v="NA"/>
    <s v="NA"/>
    <s v="NA"/>
    <s v="NA"/>
    <s v="NA"/>
    <s v="NA"/>
    <s v="NA"/>
    <s v="NA"/>
    <s v="NA"/>
    <s v="NA"/>
    <s v="NA"/>
    <s v="NA"/>
    <s v="NA"/>
    <s v="NA"/>
    <s v="NA"/>
    <s v="NA"/>
    <s v="NA"/>
    <s v="NA"/>
    <s v="NA"/>
    <n v="0.39827899999999999"/>
    <n v="7.0068000000000005E-2"/>
    <s v="model"/>
    <n v="41461.24"/>
    <n v="7294.15"/>
    <s v="NA"/>
    <s v="NA"/>
    <s v="NA"/>
    <s v="NA"/>
    <s v="NA"/>
    <s v="NA"/>
    <s v="NA"/>
    <s v="NA"/>
    <s v="NA"/>
    <s v="NA"/>
    <s v="NA"/>
    <s v="NA"/>
    <s v="NA"/>
    <s v="NA"/>
    <s v="NA"/>
    <s v="NA"/>
    <s v="NA"/>
    <s v="NA"/>
    <s v="NA"/>
    <s v="NA"/>
    <s v="NA"/>
    <s v="NA"/>
    <s v="NA"/>
    <s v="NA"/>
  </r>
  <r>
    <x v="766"/>
    <x v="3"/>
    <s v="core"/>
    <x v="8"/>
    <x v="0"/>
    <s v="100,001+"/>
    <s v="rural"/>
    <n v="9"/>
    <n v="11.7918"/>
    <n v="1236370"/>
    <n v="1236370"/>
    <n v="1236370"/>
    <n v="1975"/>
    <n v="1975"/>
    <s v="Pre-1980"/>
    <s v="F"/>
    <m/>
    <s v="Department Store"/>
    <m/>
    <s v="Dry Goods Retail"/>
    <s v="Mercantile - Retail"/>
    <s v="High End"/>
    <b v="0"/>
    <s v="Sales"/>
    <n v="70.526319999999998"/>
    <s v="Storage - Low Bay"/>
    <n v="25.263159999999999"/>
    <s v="Office"/>
    <n v="4.2105259999999998"/>
    <n v="0"/>
    <n v="0"/>
    <n v="0"/>
    <n v="104850"/>
    <n v="104850"/>
    <n v="0"/>
    <x v="3"/>
    <n v="100"/>
    <n v="0"/>
    <n v="100"/>
    <n v="100"/>
    <n v="100"/>
    <n v="0"/>
    <n v="0"/>
    <n v="1"/>
    <n v="0"/>
    <s v="NA"/>
    <s v="S"/>
    <n v="0"/>
    <n v="7729"/>
    <n v="298"/>
    <s v="6000-8000 HDD"/>
    <n v="95"/>
    <n v="5"/>
    <n v="1"/>
    <s v="No"/>
    <n v="94.846149999999994"/>
    <n v="119.5"/>
    <n v="168"/>
    <n v="125"/>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1435"/>
    <n v="504"/>
    <n v="20"/>
    <n v="28700"/>
    <n v="2"/>
    <n v="0"/>
    <n v="0"/>
    <n v="100"/>
    <n v="0"/>
    <n v="0"/>
    <n v="0"/>
    <n v="0"/>
    <n v="0"/>
    <n v="0"/>
    <n v="0"/>
    <n v="100"/>
    <n v="0"/>
    <n v="0"/>
    <n v="574"/>
    <n v="100"/>
    <n v="0"/>
    <n v="0"/>
    <s v="S"/>
    <n v="0"/>
    <s v="Age of Building"/>
    <n v="100"/>
    <n v="0"/>
    <n v="0"/>
    <n v="0"/>
    <n v="100"/>
    <n v="0"/>
    <n v="0"/>
    <n v="0"/>
    <n v="0"/>
    <n v="92311"/>
    <n v="100"/>
    <n v="0"/>
    <n v="0"/>
    <n v="0"/>
    <b v="0"/>
    <n v="0"/>
    <n v="100"/>
    <n v="0"/>
    <n v="0"/>
    <n v="0"/>
    <n v="1.244011"/>
    <n v="1.244011"/>
    <s v="NA"/>
    <n v="0"/>
    <n v="4.0474999999999997E-2"/>
    <n v="130434.5"/>
    <s v="NA"/>
    <n v="0"/>
    <n v="4243.8370000000004"/>
    <n v="12.198259999999999"/>
    <n v="12.943289999999999"/>
    <s v="Y"/>
    <s v="NA"/>
    <n v="0"/>
    <n v="0"/>
    <n v="0"/>
    <n v="85.031880000000001"/>
    <n v="81.138649999999998"/>
    <n v="85.246089999999995"/>
    <n v="14.40178"/>
    <n v="16.75534"/>
    <n v="14.43807"/>
    <n v="0.566334"/>
    <n v="2.1060080000000001"/>
    <n v="0.31583899999999998"/>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99.849230000000006"/>
    <n v="99.890469999999993"/>
    <n v="99.849230000000006"/>
    <n v="0"/>
    <n v="0"/>
    <n v="0"/>
    <n v="0.15077399999999999"/>
    <n v="0.109525"/>
    <n v="0.15077399999999999"/>
    <n v="83.190020000000004"/>
    <n v="80.739339999999999"/>
    <n v="83.190020000000004"/>
    <n v="16.809979999999999"/>
    <n v="19.260660000000001"/>
    <n v="16.809979999999999"/>
    <n v="0"/>
    <n v="0"/>
    <n v="0"/>
    <n v="0"/>
    <n v="0"/>
    <n v="0"/>
    <n v="0"/>
    <n v="0"/>
    <n v="0"/>
    <n v="99.433670000000006"/>
    <n v="97.893990000000002"/>
    <n v="99.684160000000006"/>
    <n v="0"/>
    <n v="0"/>
    <n v="0"/>
    <n v="0"/>
    <n v="0"/>
    <n v="0"/>
    <n v="0.566334"/>
    <n v="2.1060080000000001"/>
    <n v="0.31583899999999998"/>
    <s v="NA"/>
    <s v="NA"/>
    <s v="NA"/>
    <s v="NA"/>
    <s v="NA"/>
    <s v="NA"/>
    <s v="NA"/>
    <s v="NA"/>
    <s v="NA"/>
    <s v="NA"/>
    <s v="NA"/>
    <s v="NA"/>
    <s v="NA"/>
    <s v="NA"/>
    <s v="NA"/>
    <b v="0"/>
    <n v="0"/>
    <b v="1"/>
    <n v="9.0769470000000005"/>
    <b v="0"/>
    <n v="0"/>
    <b v="1"/>
    <n v="3.076355"/>
    <b v="1"/>
    <n v="86.843469999999996"/>
    <b v="0"/>
    <n v="0"/>
    <b v="1"/>
    <n v="0.12820599999999999"/>
    <b v="1"/>
    <n v="0.875023"/>
    <n v="0"/>
    <n v="0"/>
    <n v="0"/>
    <n v="100"/>
    <n v="100"/>
    <n v="100"/>
    <n v="0"/>
    <n v="0"/>
    <n v="0"/>
    <n v="0"/>
    <n v="0"/>
    <n v="0"/>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NA"/>
    <s v="Furnace"/>
    <s v="Natural Gas"/>
    <s v="None"/>
    <s v="NA"/>
    <s v="NA"/>
    <s v="NA"/>
    <s v="NA"/>
    <s v="NA"/>
    <s v="NA"/>
    <s v="NA"/>
    <s v="NA"/>
    <s v="NA"/>
    <s v="DX - Air"/>
    <s v="NA"/>
    <s v="None"/>
    <s v="NA"/>
    <s v="NA"/>
    <s v="NA"/>
    <s v="NA"/>
    <s v="NA"/>
    <s v="NA"/>
    <s v="NA"/>
    <s v="NA"/>
    <b v="1"/>
    <b v="0"/>
    <b v="0"/>
    <b v="0"/>
    <b v="0"/>
    <b v="1"/>
    <b v="0"/>
    <b v="0"/>
    <b v="0"/>
    <b v="1"/>
    <b v="0"/>
    <n v="40"/>
    <n v="7"/>
    <n v="7"/>
    <n v="100"/>
    <n v="0"/>
    <n v="0"/>
    <n v="0"/>
    <n v="0"/>
    <n v="0"/>
    <n v="100"/>
    <n v="0"/>
    <s v="NA"/>
    <s v="NA"/>
    <s v="NA"/>
    <s v="NA"/>
    <s v="NA"/>
    <s v="NA"/>
    <s v="NA"/>
    <s v="NA"/>
    <s v="NA"/>
    <s v="NA"/>
    <s v="NA"/>
    <s v="NA"/>
    <s v="NA"/>
    <s v="NA"/>
    <s v="NA"/>
    <s v="NA"/>
    <s v="NA"/>
    <s v="NA"/>
    <s v="NA"/>
    <s v="NA"/>
    <s v="NA"/>
    <n v="0"/>
    <s v="NA"/>
    <n v="0"/>
    <n v="0"/>
    <n v="0"/>
    <n v="0"/>
    <b v="0"/>
    <b v="0"/>
    <b v="0"/>
    <b v="0"/>
    <b v="0"/>
    <b v="0"/>
    <n v="0"/>
    <s v="NA"/>
    <s v="NA"/>
    <s v="NA"/>
    <s v="NA"/>
    <s v="NA"/>
    <s v="NA"/>
    <s v="NA"/>
    <n v="0"/>
    <n v="0"/>
    <n v="0"/>
    <s v="NA"/>
    <s v="NA"/>
    <s v="NA"/>
    <s v="NA"/>
    <s v="NA"/>
    <n v="0"/>
    <n v="0"/>
    <n v="0"/>
    <x v="1"/>
    <s v="NA"/>
    <s v="NA"/>
    <n v="0"/>
    <n v="0"/>
    <n v="0"/>
    <s v="NA"/>
    <s v="NA"/>
    <s v="NA"/>
    <s v="NA"/>
    <s v="NA"/>
    <s v="NA"/>
    <n v="13"/>
    <n v="10"/>
    <n v="0"/>
    <n v="1"/>
    <n v="4"/>
    <n v="22"/>
    <n v="0"/>
    <n v="0"/>
    <n v="1"/>
    <n v="0"/>
    <n v="13.089130000000001"/>
    <n v="17.01868"/>
    <s v="model"/>
    <n v="1372395"/>
    <n v="1784408"/>
    <s v="NA"/>
    <s v="NA"/>
    <s v="NA"/>
    <s v="NA"/>
    <s v="NA"/>
    <s v="NA"/>
    <s v="NA"/>
    <s v="NA"/>
    <s v="NA"/>
    <s v="NA"/>
    <s v="NA"/>
    <s v="NA"/>
    <s v="NA"/>
    <s v="NA"/>
    <s v="NA"/>
    <s v="NA"/>
    <s v="NA"/>
    <s v="NA"/>
    <s v="NA"/>
    <s v="NA"/>
    <s v="NA"/>
    <s v="NA"/>
    <s v="NA"/>
    <s v="NA"/>
    <n v="0.331984"/>
    <n v="0.36931199999999997"/>
    <s v="model"/>
    <n v="34808.53"/>
    <n v="38722.36"/>
    <s v="NA"/>
    <s v="NA"/>
    <s v="NA"/>
    <s v="NA"/>
    <s v="NA"/>
    <s v="NA"/>
    <s v="NA"/>
    <s v="NA"/>
    <s v="NA"/>
    <s v="NA"/>
    <s v="NA"/>
    <s v="NA"/>
    <s v="NA"/>
    <s v="NA"/>
    <s v="NA"/>
    <s v="NA"/>
    <s v="NA"/>
    <s v="NA"/>
    <s v="NA"/>
    <s v="NA"/>
    <s v="NA"/>
    <s v="NA"/>
    <s v="NA"/>
    <s v="NA"/>
  </r>
  <r>
    <x v="767"/>
    <x v="2"/>
    <s v="core"/>
    <x v="11"/>
    <x v="1"/>
    <s v="&lt;5,001"/>
    <s v="urban"/>
    <n v="15"/>
    <n v="86.201499999999996"/>
    <n v="322393.59999999998"/>
    <n v="322393.59999999998"/>
    <n v="280482.40000000002"/>
    <n v="2005"/>
    <n v="2005"/>
    <s v="2004-2013"/>
    <s v="F"/>
    <m/>
    <s v="Gas Station With A Convenience Store"/>
    <m/>
    <s v="Grocery"/>
    <s v="Food Sales"/>
    <s v="MiniMart"/>
    <b v="0"/>
    <s v="Sales"/>
    <n v="60"/>
    <s v="Other"/>
    <n v="19"/>
    <s v="Kitchen"/>
    <n v="17"/>
    <n v="0"/>
    <n v="0"/>
    <n v="0"/>
    <n v="3740"/>
    <n v="3740"/>
    <n v="0"/>
    <x v="4"/>
    <n v="100"/>
    <n v="13"/>
    <n v="100"/>
    <n v="87"/>
    <n v="93.103449999999995"/>
    <n v="0"/>
    <n v="0"/>
    <n v="1"/>
    <n v="0"/>
    <n v="5"/>
    <s v="M"/>
    <n v="3"/>
    <n v="4624"/>
    <n v="219"/>
    <s v="&lt; 6000 HDD"/>
    <n v="90"/>
    <n v="10"/>
    <n v="1"/>
    <s v="No"/>
    <n v="132.78"/>
    <n v="110.94"/>
    <n v="108.51"/>
    <n v="191.1"/>
    <n v="1"/>
    <n v="1"/>
    <n v="0.13"/>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84"/>
    <n v="0"/>
    <n v="10"/>
    <n v="3840"/>
    <n v="10"/>
    <n v="0"/>
    <n v="0"/>
    <n v="13"/>
    <n v="0"/>
    <n v="0"/>
    <n v="87"/>
    <n v="0"/>
    <n v="0"/>
    <n v="13"/>
    <n v="87"/>
    <n v="0"/>
    <n v="0"/>
    <n v="0"/>
    <n v="384"/>
    <n v="0"/>
    <n v="100"/>
    <n v="0"/>
    <s v="P"/>
    <n v="1"/>
    <s v="Age of Building"/>
    <n v="100"/>
    <n v="0"/>
    <n v="0"/>
    <n v="0"/>
    <n v="100"/>
    <n v="0"/>
    <n v="0"/>
    <n v="0"/>
    <n v="0"/>
    <n v="4109.473"/>
    <n v="0"/>
    <n v="100"/>
    <n v="0"/>
    <n v="0"/>
    <b v="0"/>
    <n v="0"/>
    <n v="100"/>
    <n v="0"/>
    <n v="0"/>
    <n v="0"/>
    <n v="1.004291"/>
    <n v="1.004291"/>
    <s v="NA"/>
    <n v="0.103743"/>
    <n v="1.339572"/>
    <n v="3756.05"/>
    <s v="NA"/>
    <n v="388"/>
    <n v="5010"/>
    <n v="9.6646699999999992"/>
    <n v="9.8717810000000004"/>
    <s v="Y"/>
    <n v="50"/>
    <n v="0"/>
    <n v="0"/>
    <n v="0"/>
    <n v="93.096289999999996"/>
    <n v="94.928039999999996"/>
    <n v="93.614739999999998"/>
    <n v="0"/>
    <n v="0"/>
    <n v="0"/>
    <n v="0"/>
    <n v="0"/>
    <n v="0"/>
    <n v="0"/>
    <n v="0"/>
    <n v="0"/>
    <n v="6.9037069999999998"/>
    <n v="5.0719570000000003"/>
    <n v="6.385256"/>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0"/>
    <n v="0"/>
    <n v="0"/>
    <n v="100"/>
    <n v="100"/>
    <n v="100"/>
    <n v="0"/>
    <n v="0"/>
    <n v="0"/>
    <s v="NA"/>
    <s v="NA"/>
    <s v="NA"/>
    <s v="NA"/>
    <s v="NA"/>
    <s v="NA"/>
    <s v="NA"/>
    <s v="NA"/>
    <s v="NA"/>
    <s v="NA"/>
    <s v="NA"/>
    <s v="NA"/>
    <n v="0"/>
    <n v="0"/>
    <n v="0"/>
    <n v="93.096289999999996"/>
    <n v="94.928039999999996"/>
    <n v="93.614739999999998"/>
    <n v="0"/>
    <n v="0"/>
    <n v="0"/>
    <n v="0"/>
    <n v="0"/>
    <n v="0"/>
    <n v="6.9037069999999998"/>
    <n v="5.0719570000000003"/>
    <n v="6.385256"/>
    <s v="NA"/>
    <s v="NA"/>
    <s v="NA"/>
    <s v="NA"/>
    <s v="NA"/>
    <s v="NA"/>
    <s v="NA"/>
    <s v="NA"/>
    <s v="NA"/>
    <s v="NA"/>
    <s v="NA"/>
    <s v="NA"/>
    <s v="NA"/>
    <s v="NA"/>
    <s v="NA"/>
    <b v="0"/>
    <n v="0"/>
    <b v="0"/>
    <n v="0"/>
    <b v="0"/>
    <n v="0"/>
    <b v="0"/>
    <n v="0"/>
    <b v="1"/>
    <n v="93.096289999999996"/>
    <b v="0"/>
    <n v="0"/>
    <b v="1"/>
    <n v="6.9037069999999998"/>
    <b v="0"/>
    <n v="0"/>
    <n v="27.944109999999998"/>
    <n v="32.142859999999999"/>
    <n v="27.944109999999998"/>
    <n v="0"/>
    <n v="0"/>
    <n v="0"/>
    <n v="0"/>
    <n v="0"/>
    <n v="0"/>
    <n v="72.055890000000005"/>
    <n v="67.857140000000001"/>
    <n v="72.055890000000005"/>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6.8965519999999998"/>
    <n v="93.103449999999995"/>
    <s v="Furnace"/>
    <s v="Natural Gas"/>
    <s v="None"/>
    <s v="5-9 Years"/>
    <s v="Heat Pump"/>
    <s v="Electricity"/>
    <s v="None"/>
    <s v="5-9 Years"/>
    <s v="NA"/>
    <s v="NA"/>
    <s v="NA"/>
    <s v="NA"/>
    <s v="NA"/>
    <s v="NA"/>
    <s v="NA"/>
    <s v="NA"/>
    <s v="DX - Air"/>
    <s v="5-9 Years"/>
    <s v="DX - Air"/>
    <s v="5-9 Years"/>
    <s v="NA"/>
    <s v="NA"/>
    <s v="NA"/>
    <s v="NA"/>
    <s v="NA"/>
    <s v="NA"/>
    <s v="NA"/>
    <b v="0"/>
    <b v="0"/>
    <b v="0"/>
    <b v="0"/>
    <b v="1"/>
    <b v="0"/>
    <b v="0"/>
    <b v="1"/>
    <b v="0"/>
    <b v="1"/>
    <b v="1"/>
    <n v="15.353999999999999"/>
    <n v="9"/>
    <n v="9"/>
    <n v="100"/>
    <n v="0"/>
    <n v="0"/>
    <n v="0"/>
    <n v="0"/>
    <n v="0"/>
    <n v="100"/>
    <n v="0"/>
    <n v="50"/>
    <n v="50"/>
    <n v="0"/>
    <s v="Non-VSD"/>
    <s v="No"/>
    <s v="None"/>
    <s v="Air-cooled"/>
    <s v="No"/>
    <s v="Electronically Commutated"/>
    <b v="1"/>
    <n v="11"/>
    <n v="0"/>
    <s v="T8"/>
    <b v="1"/>
    <n v="50"/>
    <s v="CFL"/>
    <b v="1"/>
    <n v="680"/>
    <n v="100"/>
    <s v="INC"/>
    <n v="0"/>
    <n v="0"/>
    <n v="9"/>
    <n v="2"/>
    <n v="2"/>
    <n v="2"/>
    <n v="2"/>
    <b v="0"/>
    <b v="0"/>
    <b v="0"/>
    <b v="0"/>
    <b v="1"/>
    <b v="0"/>
    <n v="470"/>
    <s v="N"/>
    <s v="E"/>
    <s v="E"/>
    <s v="N"/>
    <s v="N"/>
    <s v="E"/>
    <s v="N"/>
    <n v="0"/>
    <n v="0"/>
    <n v="1"/>
    <s v="NA"/>
    <s v="NA"/>
    <s v="NA"/>
    <s v="NA"/>
    <s v="NA"/>
    <n v="0"/>
    <n v="0"/>
    <n v="0"/>
    <x v="1"/>
    <s v="NA"/>
    <s v="NA"/>
    <n v="0"/>
    <n v="0"/>
    <n v="0"/>
    <s v="NA"/>
    <s v="NA"/>
    <s v="NA"/>
    <s v="NA"/>
    <s v="NA"/>
    <s v="NA"/>
    <n v="2"/>
    <n v="0"/>
    <n v="0"/>
    <n v="0"/>
    <n v="0"/>
    <n v="0"/>
    <n v="0"/>
    <n v="0"/>
    <n v="0"/>
    <n v="0"/>
    <n v="72.661990000000003"/>
    <n v="38.099049999999998"/>
    <s v="model"/>
    <n v="271755.8"/>
    <n v="142490.5"/>
    <s v="NA"/>
    <s v="NA"/>
    <s v="NA"/>
    <s v="NA"/>
    <s v="NA"/>
    <s v="NA"/>
    <s v="NA"/>
    <s v="NA"/>
    <s v="NA"/>
    <s v="NA"/>
    <s v="NA"/>
    <s v="NA"/>
    <s v="NA"/>
    <s v="NA"/>
    <s v="NA"/>
    <s v="NA"/>
    <s v="NA"/>
    <s v="NA"/>
    <s v="NA"/>
    <s v="NA"/>
    <s v="NA"/>
    <s v="NA"/>
    <s v="NA"/>
    <s v="NA"/>
    <n v="0.49330499999999999"/>
    <n v="0.45175799999999999"/>
    <s v="model"/>
    <n v="1844.96"/>
    <n v="1689.576"/>
    <s v="NA"/>
    <s v="NA"/>
    <s v="NA"/>
    <s v="NA"/>
    <s v="NA"/>
    <s v="NA"/>
    <s v="NA"/>
    <s v="NA"/>
    <s v="NA"/>
    <s v="NA"/>
    <s v="NA"/>
    <s v="NA"/>
    <s v="NA"/>
    <s v="NA"/>
    <s v="NA"/>
    <s v="NA"/>
    <s v="NA"/>
    <s v="NA"/>
    <s v="NA"/>
    <s v="NA"/>
    <s v="NA"/>
    <s v="NA"/>
    <s v="NA"/>
    <s v="NA"/>
  </r>
  <r>
    <x v="768"/>
    <x v="0"/>
    <s v="core"/>
    <x v="10"/>
    <x v="1"/>
    <s v="50,001+"/>
    <s v="urban"/>
    <n v="46"/>
    <n v="16.381550000000001"/>
    <n v="841159.6"/>
    <n v="740220.5"/>
    <n v="740220.5"/>
    <n v="2006"/>
    <n v="2006"/>
    <s v="2004-2013"/>
    <s v="F"/>
    <m/>
    <s v="Assisted Living"/>
    <m/>
    <s v="Hotel-Motel"/>
    <s v="Lodging"/>
    <s v="Lodging"/>
    <b v="0"/>
    <s v="Guest Room"/>
    <n v="55"/>
    <s v="Other"/>
    <n v="12"/>
    <s v="Office"/>
    <n v="1"/>
    <n v="32"/>
    <n v="0"/>
    <n v="0"/>
    <n v="51348"/>
    <n v="51348"/>
    <n v="0"/>
    <x v="2"/>
    <n v="88"/>
    <n v="0"/>
    <n v="37.5"/>
    <n v="88"/>
    <n v="37.5"/>
    <n v="0"/>
    <n v="12"/>
    <n v="4"/>
    <n v="0"/>
    <n v="0"/>
    <s v="S"/>
    <n v="0"/>
    <n v="4300"/>
    <n v="393"/>
    <s v="&lt; 6000 HDD"/>
    <n v="100"/>
    <n v="0"/>
    <n v="0"/>
    <s v="Yes"/>
    <n v="130.19999999999999"/>
    <n v="37.799999999999997"/>
    <n v="75.599999999999994"/>
    <n v="37.799999999999997"/>
    <n v="1"/>
    <n v="1"/>
    <n v="0.55000000000000004"/>
    <s v="120-168 Hrs/Wk"/>
    <n v="52"/>
    <b v="1"/>
    <b v="1"/>
    <b v="1"/>
    <b v="0"/>
    <b v="0"/>
    <b v="0"/>
    <b v="0"/>
    <b v="0"/>
    <b v="0"/>
    <b v="1"/>
    <b v="0"/>
    <b v="0"/>
    <n v="80"/>
    <s v="No"/>
    <s v="NA"/>
    <s v="NA"/>
    <s v="No"/>
    <s v="No"/>
    <s v="NA"/>
    <s v="NA"/>
    <s v="Yes"/>
    <s v="No"/>
    <s v="NA"/>
    <s v="NA"/>
    <s v="No"/>
    <s v="No"/>
    <s v="NA"/>
    <s v="NA"/>
    <s v="No"/>
    <s v="No"/>
    <s v="NA"/>
    <s v="NA"/>
    <s v="No"/>
    <s v="No"/>
    <s v="NA"/>
    <s v="NA"/>
    <s v="No"/>
    <s v="No"/>
    <s v="NA"/>
    <s v="NA"/>
    <s v="No"/>
    <s v="No"/>
    <s v="NA"/>
    <s v="NA"/>
    <s v="No"/>
    <n v="655"/>
    <n v="655"/>
    <n v="12"/>
    <n v="31440"/>
    <n v="33"/>
    <n v="0"/>
    <n v="0"/>
    <n v="0"/>
    <n v="100"/>
    <n v="0"/>
    <n v="0"/>
    <n v="0"/>
    <n v="0"/>
    <n v="0"/>
    <n v="100"/>
    <n v="0"/>
    <n v="0"/>
    <n v="0"/>
    <n v="10375.200000000001"/>
    <n v="0"/>
    <n v="100"/>
    <n v="0"/>
    <s v="P"/>
    <n v="50"/>
    <s v="Age of Building"/>
    <n v="100"/>
    <n v="0"/>
    <n v="0"/>
    <n v="0"/>
    <n v="0"/>
    <n v="0"/>
    <n v="0"/>
    <n v="100"/>
    <n v="0"/>
    <n v="14688.72"/>
    <n v="0"/>
    <n v="0"/>
    <n v="100"/>
    <n v="0"/>
    <b v="0"/>
    <n v="0"/>
    <n v="100"/>
    <n v="0"/>
    <n v="0"/>
    <n v="0"/>
    <n v="1.3913469999999999"/>
    <n v="1.3913469999999999"/>
    <s v="NA"/>
    <n v="2.3370000000000001E-3"/>
    <n v="1.9767E-2"/>
    <n v="71442.91"/>
    <s v="NA"/>
    <n v="120"/>
    <n v="1015"/>
    <n v="7.9095649999999997"/>
    <n v="8"/>
    <s v="Y"/>
    <n v="5"/>
    <n v="2.3753359999999999"/>
    <n v="1.5501689999999999"/>
    <n v="5.1685340000000002"/>
    <n v="26.13419"/>
    <n v="23.888470000000002"/>
    <n v="56.865830000000003"/>
    <n v="0"/>
    <n v="0"/>
    <n v="0"/>
    <n v="1.7420770000000001"/>
    <n v="9.0879689999999993"/>
    <n v="2.1086740000000002"/>
    <n v="0"/>
    <n v="0"/>
    <n v="0"/>
    <n v="0"/>
    <n v="0"/>
    <n v="0"/>
    <n v="0"/>
    <n v="0"/>
    <n v="0"/>
    <n v="69.748390000000001"/>
    <n v="65.473399999999998"/>
    <n v="35.856969999999997"/>
    <n v="0"/>
    <n v="0"/>
    <n v="0"/>
    <n v="0"/>
    <n v="0"/>
    <n v="0"/>
    <n v="100"/>
    <n v="100"/>
    <n v="100"/>
    <n v="0"/>
    <n v="0"/>
    <n v="0"/>
    <n v="100"/>
    <n v="100"/>
    <n v="100"/>
    <n v="0"/>
    <n v="0"/>
    <n v="0"/>
    <n v="100"/>
    <n v="100"/>
    <n v="100"/>
    <n v="0"/>
    <n v="0"/>
    <n v="0"/>
    <n v="0"/>
    <n v="0"/>
    <n v="0"/>
    <n v="0"/>
    <n v="0"/>
    <n v="0"/>
    <n v="0"/>
    <n v="0"/>
    <n v="0"/>
    <s v="NA"/>
    <s v="NA"/>
    <s v="NA"/>
    <s v="NA"/>
    <s v="NA"/>
    <s v="NA"/>
    <n v="8.6510320000000007"/>
    <n v="23.16189"/>
    <n v="8.6510320000000007"/>
    <n v="0"/>
    <n v="0"/>
    <n v="0"/>
    <n v="49.128120000000003"/>
    <n v="45.135330000000003"/>
    <n v="49.128120000000003"/>
    <n v="42.220849999999999"/>
    <n v="31.702780000000001"/>
    <n v="42.220849999999999"/>
    <s v="NA"/>
    <s v="NA"/>
    <s v="NA"/>
    <s v="NA"/>
    <s v="NA"/>
    <s v="NA"/>
    <s v="NA"/>
    <s v="NA"/>
    <s v="NA"/>
    <s v="NA"/>
    <s v="NA"/>
    <s v="NA"/>
    <n v="0"/>
    <n v="0"/>
    <n v="0"/>
    <n v="28.509530000000002"/>
    <n v="25.43863"/>
    <n v="62.03436"/>
    <n v="1.7420770000000001"/>
    <n v="9.0879689999999993"/>
    <n v="2.1086740000000002"/>
    <n v="0"/>
    <n v="0"/>
    <n v="0"/>
    <n v="69.748390000000001"/>
    <n v="65.473399999999998"/>
    <n v="35.856969999999997"/>
    <s v="NA"/>
    <s v="NA"/>
    <s v="NA"/>
    <s v="NA"/>
    <s v="NA"/>
    <s v="NA"/>
    <s v="NA"/>
    <s v="NA"/>
    <s v="NA"/>
    <s v="NA"/>
    <s v="NA"/>
    <s v="NA"/>
    <s v="NA"/>
    <s v="NA"/>
    <s v="NA"/>
    <b v="0"/>
    <n v="0"/>
    <b v="0"/>
    <n v="0"/>
    <b v="0"/>
    <n v="0"/>
    <b v="1"/>
    <n v="14.837009999999999"/>
    <b v="1"/>
    <n v="77.151120000000006"/>
    <b v="0"/>
    <n v="0"/>
    <b v="1"/>
    <n v="8.0118749999999999"/>
    <b v="0"/>
    <n v="0"/>
    <n v="10.34483"/>
    <n v="17.073170000000001"/>
    <n v="7.9222780000000004"/>
    <n v="0"/>
    <n v="0"/>
    <n v="0"/>
    <n v="0"/>
    <n v="0"/>
    <n v="0"/>
    <n v="89.655169999999998"/>
    <n v="82.926829999999995"/>
    <n v="92.077719999999999"/>
    <n v="0"/>
    <n v="0"/>
    <n v="0"/>
    <n v="0"/>
    <n v="0"/>
    <n v="0"/>
    <n v="0"/>
    <n v="0"/>
    <n v="0"/>
    <n v="53.201970000000003"/>
    <n v="87.804879999999997"/>
    <n v="40.743139999999997"/>
    <n v="0"/>
    <n v="0"/>
    <n v="0"/>
    <n v="46.798029999999997"/>
    <n v="12.195119999999999"/>
    <n v="59.256860000000003"/>
    <n v="0"/>
    <n v="0"/>
    <n v="0"/>
    <n v="0"/>
    <n v="0"/>
    <n v="0"/>
    <n v="0"/>
    <n v="0"/>
    <n v="0"/>
    <b v="1"/>
    <n v="70.443349999999995"/>
    <b v="0"/>
    <n v="0"/>
    <b v="0"/>
    <n v="0"/>
    <b v="1"/>
    <n v="5.9113300000000004"/>
    <b v="1"/>
    <n v="23.645320000000002"/>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A"/>
    <s v="NA"/>
    <s v="NA"/>
    <n v="56.566429999999997"/>
    <n v="31.43357"/>
    <s v="Furnace"/>
    <s v="Natural Gas"/>
    <s v="Natural Gas"/>
    <s v="5-9 Years"/>
    <s v="Heat Pump"/>
    <s v="Electricity"/>
    <s v="Electricity"/>
    <s v="5-9 Years"/>
    <s v="NA"/>
    <s v="NA"/>
    <s v="NA"/>
    <s v="NA"/>
    <s v="NA"/>
    <s v="NA"/>
    <s v="NA"/>
    <s v="NA"/>
    <s v="DX - Air"/>
    <s v="5-9 Years"/>
    <s v="DX - Air"/>
    <s v="5-9 Years"/>
    <s v="NA"/>
    <s v="NA"/>
    <s v="NA"/>
    <s v="NA"/>
    <s v="NA"/>
    <s v="NA"/>
    <s v="NA"/>
    <b v="0"/>
    <b v="0"/>
    <b v="0"/>
    <b v="0"/>
    <b v="1"/>
    <b v="1"/>
    <b v="0"/>
    <b v="0"/>
    <b v="0"/>
    <b v="0"/>
    <b v="0"/>
    <n v="599.70000000000005"/>
    <n v="6"/>
    <n v="6"/>
    <n v="100"/>
    <n v="0"/>
    <n v="0"/>
    <n v="0"/>
    <n v="0"/>
    <n v="0"/>
    <n v="100"/>
    <n v="0"/>
    <s v="NA"/>
    <s v="NA"/>
    <s v="NA"/>
    <s v="NA"/>
    <s v="NA"/>
    <s v="NA"/>
    <s v="NA"/>
    <s v="NA"/>
    <s v="NA"/>
    <b v="0"/>
    <n v="0"/>
    <s v="NA"/>
    <s v="NA"/>
    <b v="1"/>
    <n v="120"/>
    <s v="INC"/>
    <b v="0"/>
    <n v="0"/>
    <s v="NA"/>
    <s v="NA"/>
    <n v="1"/>
    <n v="1"/>
    <n v="0"/>
    <n v="1"/>
    <n v="0"/>
    <n v="1"/>
    <n v="0"/>
    <b v="0"/>
    <b v="0"/>
    <b v="0"/>
    <b v="0"/>
    <b v="1"/>
    <b v="0"/>
    <n v="1265"/>
    <s v="G"/>
    <s v="N"/>
    <s v="G"/>
    <s v="G"/>
    <s v="N"/>
    <s v="G"/>
    <s v="G"/>
    <s v="NA"/>
    <s v="NA"/>
    <s v="NA"/>
    <b v="1"/>
    <s v="S"/>
    <n v="100"/>
    <n v="9"/>
    <n v="9"/>
    <n v="68"/>
    <n v="100"/>
    <n v="0"/>
    <x v="0"/>
    <n v="0"/>
    <s v="N"/>
    <n v="0"/>
    <n v="0"/>
    <n v="0"/>
    <b v="0"/>
    <b v="0"/>
    <s v="None"/>
    <b v="0"/>
    <b v="0"/>
    <s v="None"/>
    <n v="0"/>
    <n v="10"/>
    <n v="0"/>
    <n v="0"/>
    <n v="6"/>
    <n v="70"/>
    <n v="0"/>
    <n v="0"/>
    <n v="0"/>
    <n v="0"/>
    <n v="10.06723"/>
    <n v="9.9512940000000008"/>
    <s v="actual"/>
    <n v="516932.3"/>
    <n v="510979"/>
    <n v="46732.26"/>
    <n v="39671.43"/>
    <n v="41068.57"/>
    <n v="38400"/>
    <n v="39785"/>
    <n v="40223.279999999999"/>
    <n v="44564.63"/>
    <n v="45651.61"/>
    <n v="42280.31"/>
    <n v="40455.17"/>
    <n v="45236.36"/>
    <n v="52863.64"/>
    <n v="47562.75"/>
    <n v="41197.64"/>
    <n v="43299.7"/>
    <n v="39474.089999999997"/>
    <n v="38999.49"/>
    <n v="37923.120000000003"/>
    <n v="46041.7"/>
    <n v="46722.51"/>
    <n v="40550.199999999997"/>
    <n v="39072.39"/>
    <n v="42770.06"/>
    <n v="47365.39"/>
    <n v="0.24146200000000001"/>
    <n v="0.23722299999999999"/>
    <s v="actual"/>
    <n v="12398.58"/>
    <n v="12180.95"/>
    <n v="1502.759"/>
    <n v="1232.9659999999999"/>
    <n v="1219.345"/>
    <n v="976.7586"/>
    <n v="846.42240000000004"/>
    <n v="768.75"/>
    <n v="755.84379999999999"/>
    <n v="750.55629999999996"/>
    <n v="765.17139999999995"/>
    <n v="897.18719999999996"/>
    <n v="1206.5350000000001"/>
    <n v="1476.2819999999999"/>
    <n v="1396.902"/>
    <n v="1175.6210000000001"/>
    <n v="1188.626"/>
    <n v="1031.6199999999999"/>
    <n v="911.89009999999996"/>
    <n v="760.66930000000002"/>
    <n v="713.25710000000004"/>
    <n v="708.43589999999995"/>
    <n v="746.20569999999998"/>
    <n v="967.81590000000006"/>
    <n v="1192.6479999999999"/>
    <n v="1387.259"/>
  </r>
  <r>
    <x v="769"/>
    <x v="2"/>
    <s v="core"/>
    <x v="8"/>
    <x v="1"/>
    <s v="100,001+"/>
    <s v="urban"/>
    <n v="6"/>
    <n v="29.68553"/>
    <n v="4749685"/>
    <n v="4749685"/>
    <n v="3989736"/>
    <n v="2009"/>
    <n v="2009"/>
    <s v="2004-2013"/>
    <s v="F"/>
    <m/>
    <s v="Dept. Store W/ Grocery"/>
    <m/>
    <s v="Grocery"/>
    <s v="Mercantile - Retail"/>
    <s v="High End"/>
    <b v="0"/>
    <s v="Sales"/>
    <n v="80"/>
    <s v="Storage - Low Bay"/>
    <n v="16"/>
    <s v="Office"/>
    <n v="2"/>
    <n v="0"/>
    <n v="0"/>
    <n v="0"/>
    <n v="160000"/>
    <n v="160000"/>
    <n v="0"/>
    <x v="3"/>
    <n v="100"/>
    <n v="16"/>
    <n v="100"/>
    <n v="84"/>
    <n v="100"/>
    <n v="0"/>
    <n v="0"/>
    <n v="2"/>
    <n v="0"/>
    <n v="330"/>
    <s v="S"/>
    <n v="0"/>
    <n v="4624"/>
    <n v="219"/>
    <s v="&lt; 6000 HDD"/>
    <n v="99"/>
    <n v="1"/>
    <n v="1"/>
    <s v="Yes"/>
    <n v="112"/>
    <n v="140"/>
    <n v="126"/>
    <n v="126"/>
    <n v="1"/>
    <n v="1"/>
    <n v="0"/>
    <s v="80-119 Hrs/Wk"/>
    <n v="52"/>
    <b v="1"/>
    <b v="1"/>
    <b v="1"/>
    <b v="0"/>
    <b v="0"/>
    <b v="0"/>
    <b v="0"/>
    <b v="0"/>
    <b v="0"/>
    <b v="1"/>
    <b v="0"/>
    <b v="0"/>
    <s v="NA"/>
    <s v="No"/>
    <s v="NA"/>
    <s v="NA"/>
    <s v="No"/>
    <s v="No"/>
    <s v="NA"/>
    <s v="NA"/>
    <s v="No"/>
    <s v="No"/>
    <s v="NA"/>
    <s v="NA"/>
    <s v="No"/>
    <s v="No"/>
    <s v="NA"/>
    <s v="NA"/>
    <s v="No"/>
    <s v="No"/>
    <s v="NA"/>
    <s v="NA"/>
    <s v="No"/>
    <s v="No"/>
    <s v="NA"/>
    <s v="NA"/>
    <s v="No"/>
    <s v="No"/>
    <s v="NA"/>
    <s v="NA"/>
    <s v="No"/>
    <s v="No"/>
    <s v="NA"/>
    <s v="NA"/>
    <s v="No"/>
    <n v="1620"/>
    <s v="NA"/>
    <n v="10"/>
    <n v="32400"/>
    <n v="10"/>
    <n v="0"/>
    <n v="0"/>
    <n v="100"/>
    <n v="0"/>
    <n v="0"/>
    <n v="0"/>
    <n v="0"/>
    <n v="0"/>
    <n v="100"/>
    <n v="0"/>
    <n v="0"/>
    <n v="0"/>
    <n v="0"/>
    <n v="3240"/>
    <n v="0"/>
    <n v="100"/>
    <n v="0"/>
    <s v="S"/>
    <n v="0"/>
    <s v="Age of Building"/>
    <n v="100"/>
    <n v="0"/>
    <n v="0"/>
    <n v="0"/>
    <n v="100"/>
    <n v="0"/>
    <n v="0"/>
    <n v="0"/>
    <n v="0"/>
    <n v="145800"/>
    <n v="100"/>
    <n v="0"/>
    <n v="0"/>
    <n v="0"/>
    <b v="1"/>
    <n v="2100"/>
    <n v="100"/>
    <n v="0"/>
    <n v="0"/>
    <n v="0"/>
    <n v="1.1627000000000001"/>
    <n v="1.1627000000000001"/>
    <s v="NA"/>
    <n v="2.4799999999999999E-2"/>
    <n v="0.22670000000000001"/>
    <n v="186031.9"/>
    <s v="NA"/>
    <n v="3968"/>
    <n v="36272"/>
    <n v="16.515000000000001"/>
    <n v="19.451260000000001"/>
    <s v="Y"/>
    <n v="50"/>
    <n v="0"/>
    <n v="0"/>
    <n v="0"/>
    <n v="99.438910000000007"/>
    <n v="96.374170000000007"/>
    <n v="99.424599999999998"/>
    <n v="0"/>
    <n v="0"/>
    <n v="0"/>
    <n v="0"/>
    <n v="0"/>
    <n v="0"/>
    <n v="0"/>
    <n v="0"/>
    <n v="0"/>
    <n v="0"/>
    <n v="0"/>
    <n v="0"/>
    <n v="0.56109500000000001"/>
    <n v="3.6258270000000001"/>
    <n v="0.57539899999999999"/>
    <n v="0"/>
    <n v="0"/>
    <n v="0"/>
    <n v="0"/>
    <n v="0"/>
    <n v="0"/>
    <n v="0"/>
    <n v="0"/>
    <n v="0"/>
    <n v="100"/>
    <n v="100"/>
    <n v="100"/>
    <s v="NA"/>
    <s v="NA"/>
    <s v="NA"/>
    <s v="NA"/>
    <s v="NA"/>
    <s v="NA"/>
    <s v="NA"/>
    <s v="NA"/>
    <s v="NA"/>
    <s v="NA"/>
    <s v="NA"/>
    <s v="NA"/>
    <s v="NA"/>
    <s v="NA"/>
    <s v="NA"/>
    <s v="NA"/>
    <s v="NA"/>
    <s v="NA"/>
    <s v="NA"/>
    <s v="NA"/>
    <s v="NA"/>
    <s v="NA"/>
    <s v="NA"/>
    <s v="NA"/>
    <s v="NA"/>
    <s v="NA"/>
    <s v="NA"/>
    <s v="NA"/>
    <s v="NA"/>
    <s v="NA"/>
    <n v="0"/>
    <n v="0"/>
    <n v="0"/>
    <n v="11.25001"/>
    <n v="15.9496"/>
    <n v="11.25001"/>
    <n v="80.044740000000004"/>
    <n v="77.343000000000004"/>
    <n v="80.044740000000004"/>
    <n v="8.7052490000000002"/>
    <n v="6.7073960000000001"/>
    <n v="8.7052490000000002"/>
    <s v="NA"/>
    <s v="NA"/>
    <s v="NA"/>
    <s v="NA"/>
    <s v="NA"/>
    <s v="NA"/>
    <s v="NA"/>
    <s v="NA"/>
    <s v="NA"/>
    <s v="NA"/>
    <s v="NA"/>
    <s v="NA"/>
    <n v="41.643129999999999"/>
    <n v="23.657039999999999"/>
    <n v="41.637140000000002"/>
    <n v="57.795780000000001"/>
    <n v="72.717129999999997"/>
    <n v="57.787460000000003"/>
    <n v="0.56109500000000001"/>
    <n v="3.6258270000000001"/>
    <n v="0.57539899999999999"/>
    <n v="0"/>
    <n v="0"/>
    <n v="0"/>
    <n v="0"/>
    <n v="0"/>
    <n v="0"/>
    <n v="0"/>
    <n v="0"/>
    <n v="0"/>
    <n v="100"/>
    <n v="100"/>
    <n v="100"/>
    <n v="0"/>
    <n v="0"/>
    <n v="0"/>
    <n v="0"/>
    <n v="0"/>
    <n v="0"/>
    <n v="0"/>
    <n v="0"/>
    <n v="0"/>
    <b v="0"/>
    <n v="0"/>
    <b v="1"/>
    <n v="30.411339999999999"/>
    <b v="0"/>
    <n v="0"/>
    <b v="0"/>
    <n v="0"/>
    <b v="0"/>
    <n v="0"/>
    <b v="0"/>
    <n v="0"/>
    <b v="0"/>
    <n v="0"/>
    <b v="1"/>
    <n v="69.588660000000004"/>
    <n v="22.386410000000001"/>
    <n v="17.58794"/>
    <n v="22.05434"/>
    <n v="49.349359999999997"/>
    <n v="21.105530000000002"/>
    <n v="48.617330000000003"/>
    <n v="0"/>
    <n v="0"/>
    <n v="0"/>
    <n v="28.264230000000001"/>
    <n v="61.306530000000002"/>
    <n v="29.328330000000001"/>
    <n v="0"/>
    <n v="0"/>
    <n v="0"/>
    <n v="17.264009999999999"/>
    <n v="50.753770000000003"/>
    <n v="18.49128"/>
    <n v="0"/>
    <n v="0"/>
    <n v="0"/>
    <n v="0"/>
    <n v="0"/>
    <n v="0"/>
    <n v="0"/>
    <n v="0"/>
    <n v="0"/>
    <n v="82.735990000000001"/>
    <n v="49.246229999999997"/>
    <n v="81.50871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
    <s v="NA"/>
    <s v="NA"/>
    <n v="0"/>
    <n v="100"/>
    <s v="Furnace"/>
    <s v="Natural Gas"/>
    <s v="None"/>
    <s v="5-9 Years"/>
    <s v="Furnace"/>
    <s v="Natural Gas"/>
    <s v="None"/>
    <s v="5-9 Years"/>
    <s v="NA"/>
    <s v="NA"/>
    <s v="NA"/>
    <s v="NA"/>
    <s v="NA"/>
    <s v="NA"/>
    <s v="NA"/>
    <s v="NA"/>
    <s v="DX - Air"/>
    <s v="5-9 Years"/>
    <s v="DX - Air"/>
    <s v="5-9 Years"/>
    <s v="NA"/>
    <s v="NA"/>
    <s v="NA"/>
    <s v="NA"/>
    <s v="NA"/>
    <s v="NA"/>
    <s v="NA"/>
    <b v="1"/>
    <b v="0"/>
    <b v="0"/>
    <b v="0"/>
    <b v="0"/>
    <b v="0"/>
    <b v="0"/>
    <b v="1"/>
    <b v="0"/>
    <b v="1"/>
    <b v="1"/>
    <n v="200"/>
    <n v="5"/>
    <n v="5"/>
    <n v="100"/>
    <n v="0"/>
    <n v="0"/>
    <n v="0"/>
    <n v="0"/>
    <n v="0"/>
    <n v="100"/>
    <n v="0"/>
    <n v="50"/>
    <n v="50"/>
    <n v="0"/>
    <s v="Non-VSD"/>
    <s v="No"/>
    <s v="None"/>
    <s v="Air-cooled"/>
    <s v="Yes"/>
    <s v="Electronically Commutated"/>
    <b v="1"/>
    <n v="537"/>
    <n v="7.4487899999999998"/>
    <s v="T8"/>
    <b v="1"/>
    <n v="3280"/>
    <s v="LED"/>
    <b v="1"/>
    <n v="3050"/>
    <n v="100"/>
    <s v="LED"/>
    <n v="2"/>
    <n v="2"/>
    <n v="5"/>
    <n v="0"/>
    <n v="0"/>
    <n v="3"/>
    <n v="0"/>
    <b v="0"/>
    <b v="0"/>
    <b v="0"/>
    <b v="0"/>
    <b v="1"/>
    <b v="0"/>
    <n v="1500"/>
    <s v="N"/>
    <s v="E"/>
    <s v="E"/>
    <s v="N"/>
    <s v="G"/>
    <s v="E"/>
    <s v="N"/>
    <n v="1"/>
    <n v="1"/>
    <n v="1"/>
    <s v="NA"/>
    <s v="NA"/>
    <s v="NA"/>
    <s v="NA"/>
    <s v="NA"/>
    <n v="0"/>
    <n v="0"/>
    <n v="0"/>
    <x v="1"/>
    <s v="NA"/>
    <s v="NA"/>
    <n v="0"/>
    <n v="0"/>
    <n v="0"/>
    <s v="NA"/>
    <s v="NA"/>
    <s v="NA"/>
    <s v="NA"/>
    <s v="NA"/>
    <s v="NA"/>
    <n v="33"/>
    <n v="0"/>
    <n v="0"/>
    <n v="0"/>
    <n v="0"/>
    <n v="35"/>
    <n v="0"/>
    <n v="1"/>
    <n v="0"/>
    <n v="0"/>
    <n v="13.91836"/>
    <n v="0.86633800000000005"/>
    <s v="model"/>
    <n v="2226937"/>
    <n v="138614"/>
    <s v="NA"/>
    <s v="NA"/>
    <s v="NA"/>
    <s v="NA"/>
    <s v="NA"/>
    <s v="NA"/>
    <s v="NA"/>
    <s v="NA"/>
    <s v="NA"/>
    <s v="NA"/>
    <s v="NA"/>
    <s v="NA"/>
    <s v="NA"/>
    <s v="NA"/>
    <s v="NA"/>
    <s v="NA"/>
    <s v="NA"/>
    <s v="NA"/>
    <s v="NA"/>
    <s v="NA"/>
    <s v="NA"/>
    <s v="NA"/>
    <s v="NA"/>
    <s v="NA"/>
    <n v="0.14660200000000001"/>
    <n v="2.8596E-2"/>
    <s v="model"/>
    <n v="23456.39"/>
    <n v="4575.3850000000002"/>
    <s v="NA"/>
    <s v="NA"/>
    <s v="NA"/>
    <s v="NA"/>
    <s v="NA"/>
    <s v="NA"/>
    <s v="NA"/>
    <s v="NA"/>
    <s v="NA"/>
    <s v="NA"/>
    <s v="NA"/>
    <s v="NA"/>
    <s v="NA"/>
    <s v="NA"/>
    <s v="NA"/>
    <s v="NA"/>
    <s v="NA"/>
    <s v="NA"/>
    <s v="NA"/>
    <s v="NA"/>
    <s v="NA"/>
    <s v="NA"/>
    <s v="NA"/>
    <s v="NA"/>
  </r>
  <r>
    <x v="770"/>
    <x v="0"/>
    <s v="core"/>
    <x v="7"/>
    <x v="1"/>
    <s v="20,001-100,000"/>
    <s v="rural"/>
    <n v="85"/>
    <n v="140.53190000000001"/>
    <n v="6465029"/>
    <n v="6465029"/>
    <n v="6465029"/>
    <n v="2011"/>
    <n v="2011"/>
    <s v="2004-2013"/>
    <s v="F"/>
    <s v="Aircraft Hangars"/>
    <s v="Airplane Hanger"/>
    <m/>
    <s v="Other"/>
    <s v="Other"/>
    <s v="Other"/>
    <b v="0"/>
    <s v="Other"/>
    <n v="90"/>
    <s v="Office"/>
    <n v="10"/>
    <s v="NA"/>
    <n v="0"/>
    <n v="0"/>
    <n v="0"/>
    <n v="0"/>
    <n v="46004"/>
    <n v="46004"/>
    <n v="0"/>
    <x v="1"/>
    <n v="100"/>
    <n v="0"/>
    <n v="0"/>
    <n v="100"/>
    <n v="0"/>
    <n v="0"/>
    <n v="0"/>
    <n v="1"/>
    <n v="0"/>
    <n v="34"/>
    <s v="S"/>
    <n v="0"/>
    <n v="6019"/>
    <n v="314"/>
    <s v="6000-8000 HDD"/>
    <n v="100"/>
    <n v="0"/>
    <n v="0"/>
    <s v="No"/>
    <n v="42.05"/>
    <n v="42.05"/>
    <n v="168"/>
    <n v="42.05"/>
    <n v="0"/>
    <n v="0"/>
    <n v="0"/>
    <s v="40-49 Hrs/Wk"/>
    <n v="52"/>
    <b v="1"/>
    <b v="1"/>
    <b v="0"/>
    <b v="0"/>
    <b v="0"/>
    <b v="0"/>
    <b v="0"/>
    <b v="0"/>
    <b v="0"/>
    <s v="NA"/>
    <s v="NA"/>
    <s v="NA"/>
    <s v="NA"/>
    <s v="No"/>
    <s v="NA"/>
    <s v="NA"/>
    <s v="No"/>
    <s v="No"/>
    <s v="NA"/>
    <s v="NA"/>
    <s v="No"/>
    <s v="No"/>
    <s v="NA"/>
    <s v="NA"/>
    <s v="No"/>
    <s v="No"/>
    <s v="NA"/>
    <s v="NA"/>
    <s v="No"/>
    <s v="No"/>
    <s v="NA"/>
    <s v="NA"/>
    <s v="No"/>
    <s v="No"/>
    <s v="NA"/>
    <s v="NA"/>
    <s v="No"/>
    <s v="No"/>
    <s v="NA"/>
    <s v="NA"/>
    <s v="No"/>
    <s v="No"/>
    <s v="NA"/>
    <s v="NA"/>
    <s v="No"/>
    <n v="958"/>
    <n v="0"/>
    <n v="50"/>
    <n v="47900"/>
    <n v="10"/>
    <n v="0"/>
    <n v="0"/>
    <n v="0"/>
    <n v="0"/>
    <n v="100"/>
    <n v="0"/>
    <n v="0"/>
    <n v="0"/>
    <n v="100"/>
    <n v="0"/>
    <n v="0"/>
    <n v="0"/>
    <n v="0"/>
    <n v="4790"/>
    <n v="0"/>
    <n v="100"/>
    <n v="0"/>
    <s v="P"/>
    <n v="5"/>
    <s v="Age of Building"/>
    <n v="100"/>
    <n v="0"/>
    <n v="0"/>
    <n v="0"/>
    <n v="0"/>
    <n v="0"/>
    <n v="100"/>
    <n v="0"/>
    <n v="0"/>
    <n v="69192.27"/>
    <n v="0"/>
    <n v="100"/>
    <n v="0"/>
    <n v="0"/>
    <b v="0"/>
    <n v="0"/>
    <n v="100"/>
    <n v="0"/>
    <n v="0"/>
    <n v="0"/>
    <n v="0.881324"/>
    <n v="0.881324"/>
    <s v="NA"/>
    <n v="0"/>
    <n v="0.16902600000000001"/>
    <n v="40544.410000000003"/>
    <s v="NA"/>
    <n v="0"/>
    <n v="7775.8789999999999"/>
    <n v="32.25526"/>
    <n v="34.61544"/>
    <s v="Y"/>
    <n v="50"/>
    <n v="82.026870000000002"/>
    <n v="55.530940000000001"/>
    <n v="82.847399999999993"/>
    <n v="15.8461"/>
    <n v="34.133389999999999"/>
    <n v="16.00461"/>
    <n v="0"/>
    <n v="0"/>
    <n v="0"/>
    <n v="1.9813400000000001"/>
    <n v="9.9222450000000002"/>
    <n v="1.113221"/>
    <n v="0"/>
    <n v="0"/>
    <n v="0"/>
    <n v="0"/>
    <n v="0"/>
    <n v="0"/>
    <n v="0"/>
    <n v="0"/>
    <n v="0"/>
    <n v="0.14568700000000001"/>
    <n v="0.41342699999999999"/>
    <n v="3.4764999999999997E-2"/>
    <n v="0"/>
    <n v="0"/>
    <n v="0"/>
    <n v="0"/>
    <n v="0"/>
    <n v="0"/>
    <n v="100"/>
    <n v="100"/>
    <n v="100"/>
    <n v="0"/>
    <n v="0"/>
    <n v="0"/>
    <n v="100"/>
    <n v="100"/>
    <n v="100"/>
    <n v="0"/>
    <n v="0"/>
    <n v="0"/>
    <n v="100"/>
    <n v="100"/>
    <n v="100"/>
    <n v="0"/>
    <n v="0"/>
    <n v="0"/>
    <n v="0"/>
    <n v="0"/>
    <n v="0"/>
    <n v="0"/>
    <n v="0"/>
    <n v="0"/>
    <n v="0"/>
    <n v="0"/>
    <n v="0"/>
    <s v="NA"/>
    <s v="NA"/>
    <s v="NA"/>
    <s v="NA"/>
    <s v="NA"/>
    <s v="NA"/>
    <n v="0"/>
    <n v="0"/>
    <n v="0"/>
    <n v="28.597439999999999"/>
    <n v="39.311869999999999"/>
    <n v="28.597439999999999"/>
    <n v="71.402559999999994"/>
    <n v="60.688130000000001"/>
    <n v="71.402559999999994"/>
    <n v="0"/>
    <n v="0"/>
    <n v="0"/>
    <s v="NA"/>
    <s v="NA"/>
    <s v="NA"/>
    <s v="NA"/>
    <s v="NA"/>
    <s v="NA"/>
    <s v="NA"/>
    <s v="NA"/>
    <s v="NA"/>
    <s v="NA"/>
    <s v="NA"/>
    <s v="NA"/>
    <n v="64.237380000000002"/>
    <n v="30.2896"/>
    <n v="64.879949999999994"/>
    <n v="33.635599999999997"/>
    <n v="59.37473"/>
    <n v="33.972059999999999"/>
    <n v="1.9813400000000001"/>
    <n v="9.9222450000000002"/>
    <n v="1.113221"/>
    <n v="0"/>
    <n v="0"/>
    <n v="0"/>
    <n v="0.14568700000000001"/>
    <n v="0.41342699999999999"/>
    <n v="3.4764999999999997E-2"/>
    <n v="100"/>
    <n v="100"/>
    <n v="100"/>
    <n v="0"/>
    <n v="0"/>
    <n v="0"/>
    <n v="0"/>
    <n v="0"/>
    <n v="0"/>
    <n v="0"/>
    <n v="0"/>
    <n v="0"/>
    <n v="0"/>
    <n v="0"/>
    <n v="0"/>
    <b v="0"/>
    <n v="0"/>
    <b v="0"/>
    <n v="0"/>
    <b v="0"/>
    <n v="0"/>
    <b v="0"/>
    <n v="0"/>
    <b v="1"/>
    <n v="100"/>
    <b v="0"/>
    <n v="0"/>
    <b v="0"/>
    <n v="0"/>
    <b v="0"/>
    <n v="0"/>
    <n v="0"/>
    <n v="0"/>
    <n v="0"/>
    <n v="11.059839999999999"/>
    <n v="13.33333"/>
    <n v="11.059839999999999"/>
    <n v="0"/>
    <n v="0"/>
    <n v="0"/>
    <n v="88.940160000000006"/>
    <n v="86.666669999999996"/>
    <n v="88.940160000000006"/>
    <n v="0"/>
    <n v="0"/>
    <n v="0"/>
    <n v="0"/>
    <n v="0"/>
    <n v="0"/>
    <n v="0"/>
    <n v="0"/>
    <n v="0"/>
    <n v="0"/>
    <n v="0"/>
    <n v="0"/>
    <n v="0"/>
    <n v="0"/>
    <n v="0"/>
    <n v="100"/>
    <n v="100"/>
    <n v="100"/>
    <n v="0"/>
    <n v="0"/>
    <n v="0"/>
    <n v="0"/>
    <n v="0"/>
    <n v="0"/>
    <n v="0"/>
    <n v="0"/>
    <n v="0"/>
    <b v="0"/>
    <n v="0"/>
    <b v="0"/>
    <n v="0"/>
    <b v="0"/>
    <n v="0"/>
    <b v="1"/>
    <n v="57.458190000000002"/>
    <b v="0"/>
    <n v="0"/>
    <b v="1"/>
    <n v="42.541809999999998"/>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38.571429999999999"/>
    <n v="61.428570000000001"/>
    <s v="Boiler"/>
    <s v="Natural Gas"/>
    <s v="Natural Gas"/>
    <s v="0-4 Years"/>
    <s v="Furnace"/>
    <s v="Natural Gas"/>
    <s v="None"/>
    <s v="0-4 Years"/>
    <n v="1"/>
    <s v="Natural Gas"/>
    <n v="1029"/>
    <n v="3"/>
    <n v="3"/>
    <s v="SH"/>
    <s v="Y"/>
    <s v="N"/>
    <s v="DX - Air"/>
    <s v="0-4 Years"/>
    <s v="DX - Air"/>
    <s v="0-4 Years"/>
    <s v="NA"/>
    <s v="NA"/>
    <s v="NA"/>
    <s v="NA"/>
    <s v="NA"/>
    <s v="NA"/>
    <s v="NA"/>
    <b v="0"/>
    <b v="0"/>
    <b v="0"/>
    <b v="0"/>
    <b v="1"/>
    <b v="0"/>
    <b v="0"/>
    <b v="0"/>
    <b v="0"/>
    <b v="0"/>
    <b v="0"/>
    <n v="63.884"/>
    <n v="3"/>
    <n v="3"/>
    <n v="62.613489999999999"/>
    <n v="37.386510000000001"/>
    <n v="0"/>
    <n v="0"/>
    <n v="0"/>
    <n v="37.386510000000001"/>
    <n v="62.613489999999999"/>
    <n v="0"/>
    <s v="NA"/>
    <s v="NA"/>
    <s v="NA"/>
    <s v="NA"/>
    <s v="NA"/>
    <s v="NA"/>
    <s v="NA"/>
    <s v="NA"/>
    <s v="NA"/>
    <s v="NA"/>
    <s v="NA"/>
    <s v="NA"/>
    <s v="NA"/>
    <s v="NA"/>
    <s v="NA"/>
    <s v="NA"/>
    <s v="NA"/>
    <s v="NA"/>
    <s v="NA"/>
    <s v="NA"/>
    <n v="0"/>
    <n v="0"/>
    <n v="0"/>
    <n v="0"/>
    <n v="0"/>
    <n v="0"/>
    <n v="0"/>
    <b v="0"/>
    <b v="0"/>
    <b v="0"/>
    <b v="0"/>
    <b v="0"/>
    <b v="0"/>
    <n v="0"/>
    <s v="NA"/>
    <s v="NA"/>
    <s v="NA"/>
    <s v="NA"/>
    <s v="NA"/>
    <s v="NA"/>
    <s v="NA"/>
    <s v="NA"/>
    <s v="NA"/>
    <s v="NA"/>
    <b v="1"/>
    <s v="NA"/>
    <n v="100"/>
    <n v="1"/>
    <n v="0"/>
    <n v="0"/>
    <n v="0"/>
    <n v="0"/>
    <x v="0"/>
    <n v="0"/>
    <s v="N"/>
    <n v="0"/>
    <n v="0"/>
    <n v="0"/>
    <b v="0"/>
    <b v="0"/>
    <s v="None"/>
    <b v="0"/>
    <b v="0"/>
    <s v="None"/>
    <n v="0"/>
    <n v="2"/>
    <n v="0"/>
    <n v="0"/>
    <n v="5"/>
    <n v="1"/>
    <n v="0"/>
    <n v="0"/>
    <n v="1"/>
    <n v="30"/>
    <n v="2.5568209999999998"/>
    <n v="2.489198"/>
    <s v="actual"/>
    <n v="117624"/>
    <n v="114513.1"/>
    <n v="12175.17"/>
    <n v="9384.8279999999995"/>
    <n v="10709.09"/>
    <n v="8610.9089999999997"/>
    <n v="8891.7649999999994"/>
    <n v="8576.4709999999995"/>
    <n v="7531.7650000000003"/>
    <n v="7510.5879999999997"/>
    <n v="7247.93"/>
    <n v="10761.48"/>
    <n v="12436.36"/>
    <n v="13787.64"/>
    <n v="12373.07"/>
    <n v="10426.41"/>
    <n v="10631.18"/>
    <n v="9452.2459999999992"/>
    <n v="8527.8230000000003"/>
    <n v="7379.1440000000002"/>
    <n v="7569.1610000000001"/>
    <n v="7653.46"/>
    <n v="7740.5870000000004"/>
    <n v="9435.5329999999994"/>
    <n v="10872.46"/>
    <n v="12451.97"/>
    <n v="0.36879400000000001"/>
    <n v="0.43663800000000003"/>
    <s v="actual"/>
    <n v="16966.009999999998"/>
    <n v="20087.11"/>
    <n v="3125.7959999999998"/>
    <n v="2058.8240000000001"/>
    <n v="1699.0260000000001"/>
    <n v="1251.31"/>
    <n v="542.59159999999997"/>
    <n v="173.4084"/>
    <n v="13.98776"/>
    <n v="19.353829999999999"/>
    <n v="606.76880000000006"/>
    <n v="1074.2"/>
    <n v="2816.25"/>
    <n v="3584.4920000000002"/>
    <n v="3260.5259999999998"/>
    <n v="2532.998"/>
    <n v="2302.7249999999999"/>
    <n v="1768.76"/>
    <n v="1131.3389999999999"/>
    <n v="513.94159999999999"/>
    <n v="166.86420000000001"/>
    <n v="216.92339999999999"/>
    <n v="694.1549"/>
    <n v="1645.2809999999999"/>
    <n v="2549.6840000000002"/>
    <n v="3303.91"/>
  </r>
  <r>
    <x v="771"/>
    <x v="2"/>
    <s v="core"/>
    <x v="6"/>
    <x v="1"/>
    <s v="100,001+"/>
    <s v="urban"/>
    <n v="26"/>
    <n v="31.325510000000001"/>
    <n v="14424362"/>
    <n v="5918453"/>
    <n v="5918453"/>
    <n v="2011"/>
    <n v="2011"/>
    <s v="2004-2013"/>
    <s v="F"/>
    <m/>
    <s v="Medical Office"/>
    <m/>
    <s v="Other Health"/>
    <s v="Health Care - Outpatient"/>
    <s v="OtherHealth"/>
    <b v="1"/>
    <s v="Office"/>
    <n v="33.759399999999999"/>
    <s v="Dining"/>
    <n v="0.70765500000000003"/>
    <s v="NA"/>
    <n v="0"/>
    <n v="6.9504640000000002"/>
    <n v="58.582479999999997"/>
    <n v="58.969050000000003"/>
    <n v="460467"/>
    <n v="188934"/>
    <n v="271533"/>
    <x v="3"/>
    <n v="100"/>
    <n v="58.582479999999997"/>
    <n v="41.417520000000003"/>
    <n v="100"/>
    <n v="100"/>
    <n v="0"/>
    <n v="0"/>
    <n v="9"/>
    <n v="5"/>
    <n v="0"/>
    <s v="S"/>
    <n v="0"/>
    <n v="4615"/>
    <n v="192"/>
    <s v="&lt; 6000 HDD"/>
    <n v="85"/>
    <n v="15"/>
    <n v="5"/>
    <s v="Yes"/>
    <n v="73.496459999999999"/>
    <n v="73.496459999999999"/>
    <n v="73.496459999999999"/>
    <n v="73.496459999999999"/>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1052"/>
    <n v="700"/>
    <n v="9"/>
    <n v="59868"/>
    <n v="60"/>
    <n v="0"/>
    <n v="0"/>
    <n v="0"/>
    <n v="0"/>
    <n v="0"/>
    <n v="0"/>
    <n v="100"/>
    <n v="0"/>
    <n v="100"/>
    <n v="0"/>
    <n v="0"/>
    <n v="0"/>
    <n v="0"/>
    <n v="35920.800000000003"/>
    <n v="0"/>
    <n v="100"/>
    <n v="0"/>
    <s v="C"/>
    <n v="0"/>
    <s v="Age of Building"/>
    <n v="0"/>
    <n v="0"/>
    <n v="0"/>
    <n v="100"/>
    <n v="100"/>
    <n v="0"/>
    <n v="0"/>
    <n v="0"/>
    <n v="0"/>
    <n v="63000"/>
    <n v="100"/>
    <n v="0"/>
    <n v="0"/>
    <n v="0"/>
    <b v="0"/>
    <n v="0"/>
    <n v="0"/>
    <n v="0"/>
    <n v="0"/>
    <n v="100"/>
    <n v="0.77024300000000001"/>
    <n v="0.35368300000000003"/>
    <n v="6.3838000000000006E-2"/>
    <n v="0"/>
    <n v="0"/>
    <n v="145525.1"/>
    <n v="17334"/>
    <n v="0"/>
    <n v="0"/>
    <n v="9.0286120000000007"/>
    <n v="9.1793499999999995"/>
    <s v="N"/>
    <n v="0"/>
    <n v="19.555009999999999"/>
    <n v="8.7967099999999991"/>
    <n v="20.233789999999999"/>
    <n v="73.606489999999994"/>
    <n v="74.012770000000003"/>
    <n v="76.161479999999997"/>
    <n v="0"/>
    <n v="0"/>
    <n v="0"/>
    <n v="5.8374160000000002"/>
    <n v="15.176"/>
    <n v="3.360004"/>
    <n v="0"/>
    <n v="0"/>
    <n v="0"/>
    <n v="0"/>
    <n v="0"/>
    <n v="0"/>
    <n v="0"/>
    <n v="0"/>
    <n v="0"/>
    <n v="1.0010859999999999"/>
    <n v="2.0145140000000001"/>
    <n v="0.24473"/>
    <n v="0"/>
    <n v="0"/>
    <n v="0"/>
    <n v="100"/>
    <n v="100"/>
    <n v="100"/>
    <n v="0"/>
    <n v="0"/>
    <n v="0"/>
    <n v="0"/>
    <n v="0"/>
    <n v="0"/>
    <n v="100"/>
    <n v="100"/>
    <n v="100"/>
    <n v="0"/>
    <n v="0"/>
    <n v="0"/>
    <n v="0"/>
    <n v="0"/>
    <n v="0"/>
    <n v="0"/>
    <n v="0"/>
    <n v="0"/>
    <n v="0"/>
    <n v="0"/>
    <n v="0"/>
    <n v="100"/>
    <n v="100"/>
    <n v="100"/>
    <n v="0"/>
    <n v="0"/>
    <n v="0"/>
    <s v="NA"/>
    <s v="NA"/>
    <s v="NA"/>
    <s v="NA"/>
    <s v="NA"/>
    <s v="NA"/>
    <n v="0"/>
    <n v="0"/>
    <n v="0"/>
    <n v="100"/>
    <n v="100"/>
    <n v="100"/>
    <n v="0"/>
    <n v="0"/>
    <n v="0"/>
    <n v="0"/>
    <n v="0"/>
    <n v="0"/>
    <s v="NA"/>
    <s v="NA"/>
    <s v="NA"/>
    <s v="NA"/>
    <s v="NA"/>
    <s v="NA"/>
    <s v="NA"/>
    <s v="NA"/>
    <s v="NA"/>
    <s v="NA"/>
    <s v="NA"/>
    <s v="NA"/>
    <n v="0"/>
    <n v="0"/>
    <n v="0"/>
    <n v="93.161500000000004"/>
    <n v="82.809479999999994"/>
    <n v="96.395269999999996"/>
    <n v="6.8385030000000002"/>
    <n v="17.190519999999999"/>
    <n v="3.6047340000000001"/>
    <n v="0"/>
    <n v="0"/>
    <n v="0"/>
    <n v="0"/>
    <n v="0"/>
    <n v="0"/>
    <s v="NA"/>
    <s v="NA"/>
    <s v="NA"/>
    <s v="NA"/>
    <s v="NA"/>
    <s v="NA"/>
    <s v="NA"/>
    <s v="NA"/>
    <s v="NA"/>
    <s v="NA"/>
    <s v="NA"/>
    <s v="NA"/>
    <s v="NA"/>
    <s v="NA"/>
    <s v="NA"/>
    <b v="0"/>
    <n v="0"/>
    <b v="0"/>
    <n v="0"/>
    <b v="1"/>
    <n v="84.07011"/>
    <b v="1"/>
    <n v="3.4820489999999999"/>
    <b v="1"/>
    <n v="3.48034"/>
    <b v="0"/>
    <n v="0"/>
    <b v="1"/>
    <n v="8.9675030000000007"/>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n v="100"/>
    <n v="100"/>
    <n v="100"/>
    <n v="0"/>
    <n v="0"/>
    <n v="0"/>
    <n v="0"/>
    <n v="0"/>
    <n v="0"/>
    <n v="0"/>
    <n v="0"/>
    <n v="0"/>
    <n v="0"/>
    <n v="0"/>
    <n v="0"/>
    <n v="0"/>
    <n v="0"/>
    <n v="0"/>
    <n v="0"/>
    <n v="0"/>
    <n v="0"/>
    <n v="0"/>
    <n v="0"/>
    <n v="0"/>
    <b v="0"/>
    <n v="0"/>
    <b v="0"/>
    <n v="0"/>
    <b v="1"/>
    <n v="100"/>
    <b v="0"/>
    <n v="0"/>
    <b v="0"/>
    <n v="0"/>
    <s v="VAV"/>
    <s v="fpb_series"/>
    <s v="Variable Air Volume"/>
    <s v="A"/>
    <s v="Y"/>
    <n v="210"/>
    <s v="NA"/>
    <n v="0"/>
    <n v="0"/>
    <s v="NA"/>
    <s v="NA"/>
    <s v="NA"/>
    <s v="NA"/>
    <s v="None"/>
    <s v="NA"/>
    <s v="NA"/>
    <s v="NA"/>
    <n v="2"/>
    <s v="Natural Gas"/>
    <n v="2000"/>
    <n v="2"/>
    <n v="2"/>
    <s v="SH"/>
    <s v="Y"/>
    <s v="N"/>
    <s v="Chiller"/>
    <s v="0-4 Years"/>
    <s v="None"/>
    <s v="NA"/>
    <n v="2"/>
    <n v="196"/>
    <n v="2"/>
    <n v="2"/>
    <s v="Centrifugal"/>
    <s v="Y"/>
    <s v="N"/>
    <b v="1"/>
    <b v="0"/>
    <b v="0"/>
    <b v="0"/>
    <b v="0"/>
    <b v="0"/>
    <b v="0"/>
    <b v="1"/>
    <b v="1"/>
    <b v="1"/>
    <b v="1"/>
    <n v="6092.1239999999998"/>
    <n v="2"/>
    <n v="2"/>
    <n v="1.5121819999999999"/>
    <n v="0"/>
    <n v="98.487819999999999"/>
    <n v="0"/>
    <n v="0"/>
    <n v="1.5121819999999999"/>
    <n v="98.487819999999999"/>
    <n v="0"/>
    <s v="NA"/>
    <s v="NA"/>
    <s v="NA"/>
    <s v="NA"/>
    <s v="NA"/>
    <s v="NA"/>
    <s v="NA"/>
    <s v="NA"/>
    <s v="NA"/>
    <s v="NA"/>
    <s v="NA"/>
    <s v="NA"/>
    <s v="NA"/>
    <s v="NA"/>
    <s v="NA"/>
    <s v="NA"/>
    <s v="NA"/>
    <s v="NA"/>
    <s v="NA"/>
    <s v="NA"/>
    <n v="2"/>
    <n v="0"/>
    <n v="0"/>
    <n v="0"/>
    <n v="0"/>
    <n v="0"/>
    <n v="0"/>
    <b v="0"/>
    <b v="0"/>
    <b v="0"/>
    <b v="0"/>
    <b v="0"/>
    <b v="0"/>
    <n v="0"/>
    <s v="NA"/>
    <s v="NA"/>
    <s v="NA"/>
    <s v="NA"/>
    <s v="NA"/>
    <s v="NA"/>
    <s v="NA"/>
    <s v="NA"/>
    <s v="NA"/>
    <s v="NA"/>
    <s v="NA"/>
    <s v="NA"/>
    <s v="NA"/>
    <s v="NA"/>
    <s v="NA"/>
    <n v="0"/>
    <n v="0"/>
    <n v="0"/>
    <x v="1"/>
    <s v="NA"/>
    <s v="NA"/>
    <n v="0"/>
    <n v="0"/>
    <n v="0"/>
    <s v="NA"/>
    <s v="NA"/>
    <s v="NA"/>
    <s v="NA"/>
    <s v="NA"/>
    <s v="NA"/>
    <n v="0"/>
    <n v="90"/>
    <n v="10"/>
    <n v="20"/>
    <n v="10"/>
    <n v="2"/>
    <n v="4"/>
    <n v="0"/>
    <n v="0"/>
    <n v="0"/>
    <n v="7.8523310000000004"/>
    <n v="7.7617620000000001"/>
    <s v="actual"/>
    <n v="1483572"/>
    <n v="1466461"/>
    <n v="137404.5"/>
    <n v="111949.8"/>
    <n v="114851.7"/>
    <n v="98913.57"/>
    <n v="93494.8"/>
    <n v="92883.04"/>
    <n v="109299.7"/>
    <n v="122101.4"/>
    <n v="127814.5"/>
    <n v="145392.70000000001"/>
    <n v="153616.79999999999"/>
    <n v="175849.60000000001"/>
    <n v="152336.4"/>
    <n v="131284.1"/>
    <n v="136429"/>
    <n v="120188.5"/>
    <n v="108853.6"/>
    <n v="96366"/>
    <n v="106403.3"/>
    <n v="109673.5"/>
    <n v="100600.3"/>
    <n v="116954.5"/>
    <n v="134456.9"/>
    <n v="152914.79999999999"/>
    <n v="0.13915"/>
    <n v="0.14987500000000001"/>
    <s v="actual"/>
    <n v="26290.26"/>
    <n v="28316.49"/>
    <n v="4082.355"/>
    <n v="3014.58"/>
    <n v="2574.19"/>
    <n v="1192.684"/>
    <n v="436.77460000000002"/>
    <n v="384.59129999999999"/>
    <n v="297.35329999999999"/>
    <n v="546.19399999999996"/>
    <n v="1241.9929999999999"/>
    <n v="2951.491"/>
    <n v="4211.5879999999997"/>
    <n v="5356.4629999999997"/>
    <n v="4414.2439999999997"/>
    <n v="3596.8670000000002"/>
    <n v="3430.5909999999999"/>
    <n v="2587.8119999999999"/>
    <n v="1654.0540000000001"/>
    <n v="847.04390000000001"/>
    <n v="378.28539999999998"/>
    <n v="366.36239999999998"/>
    <n v="894.73620000000005"/>
    <n v="2226.3609999999999"/>
    <n v="3470.1190000000001"/>
    <n v="4450.0129999999999"/>
  </r>
  <r>
    <x v="772"/>
    <x v="3"/>
    <s v="core"/>
    <x v="0"/>
    <x v="0"/>
    <s v="100,001+"/>
    <s v="rural"/>
    <n v="56"/>
    <n v="3.7884090000000001"/>
    <n v="1083871"/>
    <n v="1083871"/>
    <n v="1083871"/>
    <n v="1980"/>
    <n v="1980"/>
    <s v="Pre-1980"/>
    <s v="F"/>
    <m/>
    <s v="Hotel"/>
    <m/>
    <s v="Hotel-Motel"/>
    <s v="Lodging"/>
    <s v="Lodging"/>
    <b v="1"/>
    <s v="Guest Room"/>
    <n v="42.089649999999999"/>
    <s v="Office"/>
    <n v="26.1585"/>
    <s v="Other"/>
    <n v="11.814640000000001"/>
    <n v="14.02988"/>
    <n v="0"/>
    <n v="0"/>
    <n v="286102"/>
    <n v="286102"/>
    <n v="0"/>
    <x v="3"/>
    <n v="100"/>
    <n v="0"/>
    <n v="31.751840000000001"/>
    <n v="100"/>
    <n v="31.751840000000001"/>
    <n v="0"/>
    <n v="0"/>
    <n v="22"/>
    <n v="1"/>
    <s v="NA"/>
    <s v="S"/>
    <n v="0"/>
    <n v="6527"/>
    <n v="658"/>
    <s v="6000-8000 HDD"/>
    <n v="80"/>
    <n v="20"/>
    <n v="10"/>
    <s v="No"/>
    <n v="106.0521"/>
    <n v="23.570209999999999"/>
    <n v="168"/>
    <n v="23.570209999999999"/>
    <n v="0.561195"/>
    <n v="0.561195"/>
    <n v="0.561195"/>
    <s v="80-119 Hrs/Wk"/>
    <n v="52"/>
    <b v="1"/>
    <b v="1"/>
    <b v="1"/>
    <b v="0"/>
    <b v="0"/>
    <b v="0"/>
    <b v="0"/>
    <b v="0"/>
    <b v="0"/>
    <b v="1"/>
    <b v="0"/>
    <b v="0"/>
    <n v="40"/>
    <s v="Yes"/>
    <n v="2"/>
    <s v="NA"/>
    <s v="Unknown"/>
    <s v="Yes"/>
    <n v="2"/>
    <s v="NA"/>
    <s v="Unknown"/>
    <s v="No"/>
    <s v="NA"/>
    <s v="NA"/>
    <s v="No"/>
    <s v="No"/>
    <s v="NA"/>
    <s v="NA"/>
    <s v="Unknown"/>
    <s v="No"/>
    <s v="NA"/>
    <s v="NA"/>
    <s v="No"/>
    <s v="No"/>
    <s v="NA"/>
    <s v="NA"/>
    <s v="No"/>
    <s v="No"/>
    <s v="NA"/>
    <s v="NA"/>
    <s v="No"/>
    <s v="No"/>
    <s v="NA"/>
    <s v="NA"/>
    <s v="Unknown"/>
    <n v="732"/>
    <n v="640"/>
    <n v="12"/>
    <n v="170064"/>
    <n v="35"/>
    <n v="0"/>
    <n v="100"/>
    <n v="0"/>
    <n v="0"/>
    <n v="0"/>
    <n v="0"/>
    <n v="0"/>
    <n v="0"/>
    <n v="100"/>
    <n v="0"/>
    <n v="0"/>
    <n v="0"/>
    <n v="0"/>
    <n v="59522.400000000001"/>
    <n v="0"/>
    <n v="100"/>
    <n v="0"/>
    <s v="P"/>
    <n v="0"/>
    <s v="Age of Building"/>
    <n v="0"/>
    <n v="0"/>
    <n v="0"/>
    <n v="100"/>
    <n v="100"/>
    <n v="0"/>
    <n v="0"/>
    <n v="0"/>
    <n v="0"/>
    <n v="11840"/>
    <n v="100"/>
    <n v="0"/>
    <n v="0"/>
    <n v="0"/>
    <b v="0"/>
    <n v="0"/>
    <n v="0"/>
    <n v="0"/>
    <n v="0"/>
    <n v="100"/>
    <n v="0.95822799999999997"/>
    <n v="0.95822799999999997"/>
    <s v="NA"/>
    <n v="2.0969999999999999E-3"/>
    <n v="1.7899999999999999E-3"/>
    <n v="274151"/>
    <s v="NA"/>
    <n v="600"/>
    <n v="512"/>
    <n v="8.8427969999999991"/>
    <n v="10.008850000000001"/>
    <s v="Y"/>
    <n v="0"/>
    <n v="0"/>
    <n v="0"/>
    <n v="0"/>
    <n v="23.625969999999999"/>
    <n v="20.110340000000001"/>
    <n v="39.92548"/>
    <n v="2.4263059999999999"/>
    <n v="1.5163759999999999"/>
    <n v="4.1002099999999997"/>
    <n v="40.104460000000003"/>
    <n v="52.908679999999997"/>
    <n v="37.70102"/>
    <n v="0"/>
    <n v="0"/>
    <n v="0"/>
    <n v="0"/>
    <n v="0"/>
    <n v="0"/>
    <n v="3.5690379999999999"/>
    <n v="7.3081259999999997"/>
    <n v="6.1859599999999997"/>
    <n v="30.27422"/>
    <n v="18.156479999999998"/>
    <n v="12.087339999999999"/>
    <n v="0"/>
    <n v="0"/>
    <n v="0"/>
    <n v="0"/>
    <n v="0"/>
    <n v="0"/>
    <n v="100"/>
    <n v="100"/>
    <n v="100"/>
    <n v="0"/>
    <n v="0"/>
    <n v="0"/>
    <n v="100"/>
    <n v="100"/>
    <n v="100"/>
    <n v="0"/>
    <n v="0"/>
    <n v="0"/>
    <n v="68.291139999999999"/>
    <n v="23.035440000000001"/>
    <n v="68.291139999999999"/>
    <n v="0"/>
    <n v="0"/>
    <n v="0"/>
    <n v="0"/>
    <n v="0"/>
    <n v="0"/>
    <n v="31.708860000000001"/>
    <n v="76.964560000000006"/>
    <n v="31.708860000000001"/>
    <n v="0"/>
    <n v="0"/>
    <n v="0"/>
    <s v="NA"/>
    <s v="NA"/>
    <s v="NA"/>
    <s v="NA"/>
    <s v="NA"/>
    <s v="NA"/>
    <n v="0"/>
    <n v="0"/>
    <n v="0"/>
    <n v="90.261529999999993"/>
    <n v="94.533299999999997"/>
    <n v="90.261529999999993"/>
    <n v="0"/>
    <n v="0"/>
    <n v="0"/>
    <n v="9.7384679999999992"/>
    <n v="5.4667019999999997"/>
    <n v="9.7384679999999992"/>
    <n v="0"/>
    <n v="0"/>
    <n v="0"/>
    <n v="100"/>
    <n v="100"/>
    <n v="100"/>
    <n v="0"/>
    <n v="0"/>
    <n v="0"/>
    <n v="0"/>
    <n v="0"/>
    <n v="0"/>
    <n v="0"/>
    <n v="0"/>
    <n v="0"/>
    <n v="26.05227"/>
    <n v="21.626709999999999"/>
    <n v="44.025689999999997"/>
    <n v="38.718429999999998"/>
    <n v="46.161490000000001"/>
    <n v="31.206499999999998"/>
    <n v="0"/>
    <n v="0"/>
    <n v="0"/>
    <n v="35.229289999999999"/>
    <n v="32.211799999999997"/>
    <n v="24.76782"/>
    <s v="NA"/>
    <s v="NA"/>
    <s v="NA"/>
    <s v="NA"/>
    <s v="NA"/>
    <s v="NA"/>
    <s v="NA"/>
    <s v="NA"/>
    <s v="NA"/>
    <s v="NA"/>
    <s v="NA"/>
    <s v="NA"/>
    <s v="NA"/>
    <s v="NA"/>
    <s v="NA"/>
    <b v="0"/>
    <n v="0"/>
    <b v="0"/>
    <n v="0"/>
    <b v="0"/>
    <n v="0"/>
    <b v="0"/>
    <n v="0"/>
    <b v="1"/>
    <n v="48.792110000000001"/>
    <b v="1"/>
    <n v="40.339889999999997"/>
    <b v="1"/>
    <n v="10.868"/>
    <b v="0"/>
    <n v="0"/>
    <n v="0"/>
    <n v="0"/>
    <n v="0"/>
    <n v="0"/>
    <n v="0"/>
    <n v="0"/>
    <n v="0"/>
    <n v="0"/>
    <n v="0"/>
    <n v="100"/>
    <n v="100"/>
    <n v="100"/>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68.248159999999999"/>
    <n v="31.751840000000001"/>
    <s v="Heat Pump"/>
    <s v="Electricity"/>
    <s v="Natural Gas"/>
    <s v="10-19 Years"/>
    <s v="Furnace"/>
    <s v="Natural Gas"/>
    <s v="None"/>
    <s v="NA"/>
    <n v="3"/>
    <s v="Natural Gas"/>
    <n v="1050"/>
    <n v="6"/>
    <n v="6"/>
    <s v="SH"/>
    <s v="N"/>
    <s v="NA"/>
    <s v="DX - Water"/>
    <s v="10-19 Years"/>
    <s v="DX - Air"/>
    <s v="NA"/>
    <n v="1"/>
    <n v="0"/>
    <n v="0"/>
    <n v="0"/>
    <s v="None"/>
    <s v="NA"/>
    <s v="NA"/>
    <b v="0"/>
    <b v="0"/>
    <b v="0"/>
    <b v="0"/>
    <b v="1"/>
    <b v="1"/>
    <b v="0"/>
    <b v="0"/>
    <b v="0"/>
    <b v="0"/>
    <b v="0"/>
    <n v="9016.3680000000004"/>
    <n v="3.9525139999999999"/>
    <n v="6"/>
    <n v="0"/>
    <n v="6.6212910000000003"/>
    <n v="93.378709999999998"/>
    <n v="0"/>
    <n v="0"/>
    <n v="0"/>
    <n v="100"/>
    <n v="0"/>
    <n v="66.666669999999996"/>
    <n v="33.333329999999997"/>
    <n v="0"/>
    <s v="Non-VSD"/>
    <s v="No"/>
    <s v="None"/>
    <s v="Air-cooled"/>
    <s v="No"/>
    <s v="NA"/>
    <b v="0"/>
    <n v="0"/>
    <s v="NA"/>
    <s v="NA"/>
    <b v="1"/>
    <n v="487"/>
    <s v="INC"/>
    <b v="0"/>
    <n v="0"/>
    <s v="NA"/>
    <s v="NA"/>
    <n v="20"/>
    <n v="12"/>
    <n v="0"/>
    <n v="15"/>
    <n v="8"/>
    <n v="3"/>
    <n v="0"/>
    <b v="0"/>
    <b v="0"/>
    <b v="0"/>
    <b v="1"/>
    <b v="0"/>
    <b v="0"/>
    <n v="3127"/>
    <s v="E"/>
    <s v="E"/>
    <s v="G"/>
    <s v="G"/>
    <s v="E"/>
    <s v="G"/>
    <s v="G"/>
    <n v="0"/>
    <n v="0"/>
    <n v="0"/>
    <b v="1"/>
    <s v="L"/>
    <n v="100"/>
    <n v="4"/>
    <n v="4"/>
    <n v="289"/>
    <s v="NA"/>
    <n v="0"/>
    <x v="0"/>
    <n v="0"/>
    <s v="N"/>
    <n v="0"/>
    <n v="0"/>
    <n v="0"/>
    <b v="0"/>
    <b v="0"/>
    <s v="None"/>
    <b v="0"/>
    <b v="0"/>
    <s v="None"/>
    <n v="2"/>
    <s v="NA"/>
    <s v="NA"/>
    <s v="NA"/>
    <s v="NA"/>
    <n v="325"/>
    <n v="0"/>
    <n v="0"/>
    <n v="0"/>
    <s v="NA"/>
    <n v="18.86223"/>
    <n v="18.629529999999999"/>
    <s v="actual"/>
    <n v="5396522"/>
    <n v="5329945"/>
    <n v="432731.1"/>
    <n v="393091.4"/>
    <n v="417990.9"/>
    <n v="400877.5"/>
    <n v="436932"/>
    <n v="488296.6"/>
    <n v="557650.69999999995"/>
    <n v="563625.80000000005"/>
    <n v="446963.5"/>
    <n v="407412.2"/>
    <n v="404737.8"/>
    <n v="446212.7"/>
    <n v="431361.6"/>
    <n v="387004.1"/>
    <n v="424519.3"/>
    <n v="407738.1"/>
    <n v="425627.7"/>
    <n v="465767.5"/>
    <n v="551952.6"/>
    <n v="541861"/>
    <n v="432289.7"/>
    <n v="419102.6"/>
    <n v="412404.9"/>
    <n v="430316.2"/>
    <n v="0.54474699999999998"/>
    <n v="0.53627800000000003"/>
    <s v="actual"/>
    <n v="155853.20000000001"/>
    <n v="153430.29999999999"/>
    <n v="22402.2"/>
    <n v="17425.7"/>
    <n v="16098.81"/>
    <n v="12807.29"/>
    <n v="9160.8050000000003"/>
    <n v="6877.3010000000004"/>
    <n v="6028.9359999999997"/>
    <n v="6290.8220000000001"/>
    <n v="7065.759"/>
    <n v="12838.19"/>
    <n v="15246.88"/>
    <n v="23610.47"/>
    <n v="22269.09"/>
    <n v="17858.45"/>
    <n v="16362.46"/>
    <n v="12180.49"/>
    <n v="8910.8119999999999"/>
    <n v="6383.241"/>
    <n v="5684.0429999999997"/>
    <n v="5875.4610000000002"/>
    <n v="7654.8059999999996"/>
    <n v="11686.38"/>
    <n v="17198.39"/>
    <n v="21366.69"/>
  </r>
  <r>
    <x v="773"/>
    <x v="2"/>
    <s v="core"/>
    <x v="8"/>
    <x v="0"/>
    <s v="100,001+"/>
    <s v="rural"/>
    <n v="9"/>
    <n v="11.7918"/>
    <n v="3773376"/>
    <n v="2406779"/>
    <n v="372019.20000000001"/>
    <n v="1969"/>
    <n v="1969"/>
    <s v="Pre-1980"/>
    <s v="F"/>
    <m/>
    <s v="Other Specialty Merchandise"/>
    <s v="Flea Market"/>
    <s v="Dry Goods Retail"/>
    <s v="Mercantile - Retail"/>
    <s v="Small Box"/>
    <b v="1"/>
    <s v="Sales"/>
    <n v="48.705460000000002"/>
    <s v="Storage - Low Bay"/>
    <n v="42.25949"/>
    <s v="NA"/>
    <n v="0"/>
    <n v="9.0350560000000009"/>
    <n v="0"/>
    <n v="0"/>
    <n v="320000"/>
    <n v="320000"/>
    <n v="0"/>
    <x v="3"/>
    <n v="63.783160000000002"/>
    <n v="53.924109999999999"/>
    <n v="0"/>
    <n v="9.8590529999999994"/>
    <n v="100"/>
    <n v="0"/>
    <n v="36.216839999999998"/>
    <n v="2"/>
    <n v="0"/>
    <n v="1020"/>
    <s v="S"/>
    <n v="0"/>
    <n v="4500"/>
    <n v="255"/>
    <s v="&lt; 6000 HDD"/>
    <n v="3"/>
    <n v="97"/>
    <n v="80"/>
    <s v="No"/>
    <n v="90.727860000000007"/>
    <n v="100.74590000000001"/>
    <n v="164.66059999999999"/>
    <n v="104.0853"/>
    <n v="1"/>
    <n v="1"/>
    <n v="0"/>
    <s v="80-119 Hrs/Wk"/>
    <n v="52"/>
    <b v="1"/>
    <b v="0"/>
    <b v="0"/>
    <b v="0"/>
    <b v="0"/>
    <b v="0"/>
    <b v="0"/>
    <b v="0"/>
    <b v="0"/>
    <s v="NA"/>
    <s v="NA"/>
    <s v="NA"/>
    <s v="NA"/>
    <s v="Yes"/>
    <n v="4"/>
    <n v="35"/>
    <s v="No"/>
    <s v="Yes"/>
    <n v="4"/>
    <n v="35"/>
    <s v="No"/>
    <s v="No"/>
    <s v="NA"/>
    <s v="NA"/>
    <s v="No"/>
    <s v="Yes"/>
    <n v="5"/>
    <n v="67"/>
    <s v="No"/>
    <s v="Yes"/>
    <n v="5"/>
    <n v="67"/>
    <s v="No"/>
    <s v="Yes"/>
    <s v="NA"/>
    <s v="NA"/>
    <s v="No"/>
    <s v="No"/>
    <s v="NA"/>
    <s v="NA"/>
    <s v="No"/>
    <s v="No"/>
    <s v="NA"/>
    <s v="NA"/>
    <s v="No"/>
    <n v="1760"/>
    <n v="1480"/>
    <n v="16"/>
    <n v="51840"/>
    <n v="0"/>
    <n v="0"/>
    <n v="0"/>
    <n v="100"/>
    <n v="0"/>
    <n v="0"/>
    <n v="0"/>
    <n v="0"/>
    <n v="0"/>
    <n v="0"/>
    <n v="100"/>
    <n v="0"/>
    <n v="0"/>
    <n v="0"/>
    <n v="0"/>
    <s v="NA"/>
    <s v="NA"/>
    <s v="NA"/>
    <s v="None"/>
    <s v="NA"/>
    <s v="None"/>
    <s v="NA"/>
    <s v="NA"/>
    <s v="NA"/>
    <s v="NA"/>
    <s v="NA"/>
    <s v="NA"/>
    <s v="NA"/>
    <s v="NA"/>
    <s v="NA"/>
    <n v="170918.5"/>
    <n v="0"/>
    <n v="100"/>
    <n v="0"/>
    <n v="0"/>
    <b v="0"/>
    <n v="0"/>
    <n v="100"/>
    <n v="0"/>
    <n v="0"/>
    <n v="0"/>
    <n v="1.3853120000000001"/>
    <n v="1.3853120000000001"/>
    <s v="NA"/>
    <n v="2.0053000000000001E-2"/>
    <n v="0.23803099999999999"/>
    <n v="443299.8"/>
    <s v="NA"/>
    <n v="6417"/>
    <n v="76170"/>
    <n v="13.6272"/>
    <n v="16.609030000000001"/>
    <s v="Y"/>
    <n v="0"/>
    <n v="0"/>
    <n v="0"/>
    <n v="0"/>
    <n v="36.715940000000003"/>
    <n v="68.800809999999998"/>
    <n v="36.715940000000003"/>
    <n v="63.284059999999997"/>
    <n v="31.199190000000002"/>
    <n v="63.284059999999997"/>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98.349990000000005"/>
    <n v="98.893379999999993"/>
    <n v="98.349990000000005"/>
    <n v="1.65001"/>
    <n v="1.1066210000000001"/>
    <n v="1.65001"/>
    <n v="0"/>
    <n v="0"/>
    <n v="0"/>
    <n v="0"/>
    <n v="0"/>
    <n v="0"/>
    <n v="100"/>
    <n v="100"/>
    <n v="100"/>
    <n v="0"/>
    <n v="0"/>
    <n v="0"/>
    <n v="0"/>
    <n v="0"/>
    <n v="0"/>
    <n v="0"/>
    <n v="0"/>
    <n v="0"/>
    <n v="100"/>
    <n v="100"/>
    <n v="100"/>
    <n v="0"/>
    <n v="0"/>
    <n v="0"/>
    <n v="0"/>
    <n v="0"/>
    <n v="0"/>
    <n v="0"/>
    <n v="0"/>
    <n v="0"/>
    <s v="NA"/>
    <s v="NA"/>
    <s v="NA"/>
    <s v="NA"/>
    <s v="NA"/>
    <s v="NA"/>
    <s v="NA"/>
    <s v="NA"/>
    <s v="NA"/>
    <s v="NA"/>
    <s v="NA"/>
    <s v="NA"/>
    <s v="NA"/>
    <s v="NA"/>
    <s v="NA"/>
    <b v="0"/>
    <n v="0"/>
    <b v="0"/>
    <n v="0"/>
    <b v="0"/>
    <n v="0"/>
    <b v="0"/>
    <n v="0"/>
    <b v="1"/>
    <n v="100"/>
    <b v="0"/>
    <n v="0"/>
    <b v="0"/>
    <n v="0"/>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63.783160000000002"/>
    <n v="0"/>
    <s v="Electric Resistance"/>
    <s v="Electricity"/>
    <s v="None"/>
    <s v="20+ Years"/>
    <s v="Electric Resistance"/>
    <s v="Electricity"/>
    <s v="None"/>
    <s v="0-4 Years"/>
    <s v="NA"/>
    <s v="NA"/>
    <s v="NA"/>
    <s v="NA"/>
    <s v="NA"/>
    <s v="NA"/>
    <s v="NA"/>
    <s v="NA"/>
    <s v="DX - Air"/>
    <s v="0-4 Years"/>
    <s v="None"/>
    <s v="NA"/>
    <s v="NA"/>
    <s v="NA"/>
    <s v="NA"/>
    <s v="NA"/>
    <s v="NA"/>
    <s v="NA"/>
    <s v="NA"/>
    <b v="0"/>
    <b v="0"/>
    <b v="0"/>
    <b v="0"/>
    <b v="1"/>
    <b v="0"/>
    <b v="0"/>
    <b v="0"/>
    <b v="0"/>
    <b v="0"/>
    <b v="0"/>
    <n v="388.96800000000002"/>
    <s v="NA"/>
    <s v="NA"/>
    <n v="100"/>
    <n v="0"/>
    <n v="0"/>
    <n v="0"/>
    <n v="0"/>
    <n v="100"/>
    <n v="0"/>
    <n v="0"/>
    <n v="50"/>
    <n v="50"/>
    <n v="0"/>
    <s v="Unknown"/>
    <s v="Yes"/>
    <s v="None"/>
    <s v="Air-cooled"/>
    <s v="No"/>
    <s v="Shaded Pole"/>
    <b v="1"/>
    <n v="507"/>
    <n v="30.76923"/>
    <s v="T8"/>
    <b v="1"/>
    <n v="2806"/>
    <s v="T12"/>
    <b v="0"/>
    <n v="0"/>
    <s v="NA"/>
    <s v="NA"/>
    <n v="5"/>
    <n v="1"/>
    <n v="12"/>
    <n v="3"/>
    <n v="0"/>
    <n v="0"/>
    <n v="0"/>
    <b v="0"/>
    <b v="0"/>
    <b v="0"/>
    <b v="0"/>
    <b v="0"/>
    <b v="0"/>
    <n v="0"/>
    <s v="NA"/>
    <s v="NA"/>
    <s v="NA"/>
    <s v="NA"/>
    <s v="NA"/>
    <s v="NA"/>
    <s v="NA"/>
    <n v="1"/>
    <n v="1"/>
    <n v="1"/>
    <s v="NA"/>
    <s v="NA"/>
    <s v="NA"/>
    <s v="NA"/>
    <s v="NA"/>
    <n v="0"/>
    <n v="0"/>
    <n v="0"/>
    <x v="1"/>
    <s v="NA"/>
    <s v="NA"/>
    <n v="0"/>
    <n v="0"/>
    <n v="0"/>
    <s v="NA"/>
    <s v="NA"/>
    <s v="NA"/>
    <s v="NA"/>
    <s v="NA"/>
    <s v="NA"/>
    <n v="10"/>
    <n v="0"/>
    <n v="0"/>
    <n v="0"/>
    <n v="0"/>
    <n v="3"/>
    <n v="0"/>
    <n v="3"/>
    <n v="0"/>
    <n v="0"/>
    <n v="6.620323"/>
    <n v="0.84827799999999998"/>
    <s v="model"/>
    <n v="2118503"/>
    <n v="271448.90000000002"/>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774"/>
    <x v="3"/>
    <s v="core"/>
    <x v="7"/>
    <x v="1"/>
    <s v="100,001+"/>
    <s v="rural"/>
    <n v="86"/>
    <n v="55.69511"/>
    <n v="12062782"/>
    <n v="12062782"/>
    <n v="12062782"/>
    <n v="2011"/>
    <n v="2011"/>
    <s v="2004-2013"/>
    <s v="F"/>
    <s v="Airport"/>
    <s v="Other"/>
    <s v="Airport"/>
    <s v="Other"/>
    <s v="Other"/>
    <s v="Other"/>
    <b v="0"/>
    <s v="Other"/>
    <n v="43"/>
    <s v="Storage - Low Bay"/>
    <n v="21"/>
    <s v="Sales"/>
    <n v="2"/>
    <n v="34"/>
    <n v="0"/>
    <n v="0"/>
    <n v="216586"/>
    <n v="216586"/>
    <n v="0"/>
    <x v="3"/>
    <n v="100"/>
    <n v="36"/>
    <n v="100"/>
    <n v="100"/>
    <n v="100"/>
    <n v="0"/>
    <n v="0"/>
    <n v="2"/>
    <n v="1"/>
    <s v="NA"/>
    <s v="S"/>
    <n v="0"/>
    <n v="7729"/>
    <n v="298"/>
    <s v="6000-8000 HDD"/>
    <n v="100"/>
    <n v="0"/>
    <n v="0"/>
    <s v="Yes"/>
    <n v="86.8"/>
    <n v="104.16"/>
    <n v="107.52"/>
    <n v="86.8"/>
    <n v="0.62"/>
    <n v="0.62"/>
    <n v="0"/>
    <s v="80-119 Hrs/Wk"/>
    <n v="52"/>
    <b v="1"/>
    <b v="1"/>
    <b v="1"/>
    <b v="0"/>
    <b v="0"/>
    <b v="0"/>
    <b v="0"/>
    <b v="0"/>
    <b v="0"/>
    <b v="1"/>
    <b v="0"/>
    <b v="0"/>
    <n v="3168"/>
    <s v="No"/>
    <s v="NA"/>
    <s v="NA"/>
    <s v="No"/>
    <s v="No"/>
    <s v="NA"/>
    <s v="NA"/>
    <s v="Yes"/>
    <s v="Yes"/>
    <n v="2"/>
    <n v="5"/>
    <s v="Yes"/>
    <s v="No"/>
    <s v="NA"/>
    <s v="NA"/>
    <s v="Yes"/>
    <s v="No"/>
    <s v="NA"/>
    <s v="NA"/>
    <s v="Yes"/>
    <s v="No"/>
    <s v="NA"/>
    <s v="NA"/>
    <s v="No"/>
    <s v="No"/>
    <s v="NA"/>
    <s v="NA"/>
    <s v="No"/>
    <s v="No"/>
    <s v="NA"/>
    <s v="NA"/>
    <s v="No"/>
    <s v="NA"/>
    <s v="NA"/>
    <n v="37"/>
    <n v="194112.1"/>
    <n v="10.172499999999999"/>
    <n v="0"/>
    <n v="0"/>
    <n v="0"/>
    <n v="100"/>
    <n v="0"/>
    <n v="0"/>
    <n v="0"/>
    <n v="0"/>
    <n v="0"/>
    <n v="100"/>
    <n v="0"/>
    <n v="0"/>
    <n v="0"/>
    <n v="19746.05"/>
    <n v="0"/>
    <n v="100"/>
    <n v="0"/>
    <s v="P"/>
    <n v="0"/>
    <s v="0-5 years"/>
    <n v="0"/>
    <n v="0"/>
    <n v="0"/>
    <n v="100"/>
    <n v="100"/>
    <n v="0"/>
    <n v="0"/>
    <n v="0"/>
    <n v="0"/>
    <n v="162878"/>
    <n v="0"/>
    <n v="100"/>
    <n v="0"/>
    <n v="0"/>
    <b v="0"/>
    <n v="0"/>
    <n v="0"/>
    <n v="0"/>
    <n v="0"/>
    <n v="100"/>
    <n v="0.86048100000000005"/>
    <n v="0.86048100000000005"/>
    <s v="NA"/>
    <n v="1.1130000000000001E-3"/>
    <n v="0.18557199999999999"/>
    <n v="186368"/>
    <s v="NA"/>
    <n v="241"/>
    <n v="40192.199999999997"/>
    <n v="12.292"/>
    <n v="13.635070000000001"/>
    <s v="Y"/>
    <n v="0"/>
    <n v="26.741199999999999"/>
    <n v="34.727379999999997"/>
    <n v="27.587440000000001"/>
    <n v="37.46564"/>
    <n v="54.272799999999997"/>
    <n v="38.651269999999997"/>
    <n v="0"/>
    <n v="0"/>
    <n v="0"/>
    <n v="0.539717"/>
    <n v="0.61470800000000003"/>
    <n v="0.30973899999999999"/>
    <n v="0"/>
    <n v="0"/>
    <n v="0"/>
    <n v="35.253439999999998"/>
    <n v="10.385109999999999"/>
    <n v="33.451549999999997"/>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68.723339999999993"/>
    <n v="80.196269999999998"/>
    <n v="68.723339999999993"/>
    <n v="0"/>
    <n v="0"/>
    <n v="0"/>
    <n v="31.27666"/>
    <n v="19.803730000000002"/>
    <n v="31.27666"/>
    <s v="NA"/>
    <s v="NA"/>
    <s v="NA"/>
    <s v="NA"/>
    <s v="NA"/>
    <s v="NA"/>
    <s v="NA"/>
    <s v="NA"/>
    <s v="NA"/>
    <s v="NA"/>
    <s v="NA"/>
    <s v="NA"/>
    <n v="20.95157"/>
    <n v="4.7947189999999997"/>
    <n v="19.880680000000002"/>
    <n v="64.20684"/>
    <n v="89.00018"/>
    <n v="66.238709999999998"/>
    <n v="0"/>
    <n v="0"/>
    <n v="0"/>
    <n v="0"/>
    <n v="0"/>
    <n v="0"/>
    <n v="14.84159"/>
    <n v="6.2050960000000002"/>
    <n v="13.880610000000001"/>
    <n v="0"/>
    <n v="0"/>
    <n v="0"/>
    <n v="0"/>
    <n v="0"/>
    <n v="0"/>
    <n v="0"/>
    <n v="0"/>
    <n v="0"/>
    <n v="100"/>
    <n v="100"/>
    <n v="100"/>
    <n v="0"/>
    <n v="0"/>
    <n v="0"/>
    <b v="0"/>
    <n v="0"/>
    <b v="0"/>
    <n v="0"/>
    <b v="0"/>
    <n v="0"/>
    <b v="1"/>
    <n v="14.609059999999999"/>
    <b v="1"/>
    <n v="82.895330000000001"/>
    <b v="0"/>
    <n v="0"/>
    <b v="1"/>
    <n v="2.4956149999999999"/>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NA"/>
    <s v="NA"/>
    <n v="360"/>
    <n v="54"/>
    <n v="0"/>
    <n v="100"/>
    <s v="Boiler"/>
    <s v="Natural Gas"/>
    <s v="Natural Gas"/>
    <s v="0-4 Years"/>
    <s v="Boiler"/>
    <s v="Natural Gas"/>
    <s v="Natural Gas"/>
    <s v="0-4 Years"/>
    <n v="3"/>
    <s v="Natural Gas"/>
    <n v="2000"/>
    <n v="3"/>
    <n v="3"/>
    <s v="SH"/>
    <s v="Y"/>
    <s v="Y"/>
    <s v="Chiller"/>
    <s v="0-4 Years"/>
    <s v="Economizer Only"/>
    <s v="0-4 Years"/>
    <n v="1"/>
    <s v="NA"/>
    <n v="0"/>
    <n v="0"/>
    <s v="NA"/>
    <s v="N"/>
    <s v="Y"/>
    <b v="1"/>
    <b v="0"/>
    <b v="0"/>
    <b v="0"/>
    <b v="0"/>
    <b v="0"/>
    <b v="0"/>
    <b v="1"/>
    <b v="1"/>
    <b v="1"/>
    <b v="1"/>
    <n v="300"/>
    <n v="3"/>
    <n v="3"/>
    <n v="100"/>
    <n v="0"/>
    <n v="0"/>
    <n v="0"/>
    <n v="0"/>
    <n v="0"/>
    <n v="100"/>
    <n v="0"/>
    <s v="NA"/>
    <s v="NA"/>
    <s v="NA"/>
    <s v="NA"/>
    <s v="NA"/>
    <s v="NA"/>
    <s v="NA"/>
    <s v="NA"/>
    <s v="NA"/>
    <b v="1"/>
    <n v="0"/>
    <n v="100"/>
    <s v="NA"/>
    <b v="1"/>
    <n v="198"/>
    <s v="INC"/>
    <b v="0"/>
    <n v="0"/>
    <s v="NA"/>
    <s v="NA"/>
    <s v="NA"/>
    <s v="NA"/>
    <s v="NA"/>
    <n v="1"/>
    <n v="2"/>
    <n v="8"/>
    <n v="2"/>
    <b v="0"/>
    <b v="0"/>
    <b v="0"/>
    <b v="1"/>
    <b v="0"/>
    <b v="0"/>
    <n v="1800"/>
    <s v="N"/>
    <s v="E"/>
    <s v="N"/>
    <s v="G"/>
    <s v="G"/>
    <s v="G"/>
    <s v="G"/>
    <s v="NA"/>
    <s v="NA"/>
    <s v="NA"/>
    <s v="NA"/>
    <s v="NA"/>
    <s v="NA"/>
    <s v="NA"/>
    <s v="NA"/>
    <n v="0"/>
    <n v="0"/>
    <n v="0"/>
    <x v="1"/>
    <s v="NA"/>
    <s v="NA"/>
    <n v="0"/>
    <n v="0"/>
    <n v="0"/>
    <s v="NA"/>
    <s v="NA"/>
    <s v="NA"/>
    <s v="NA"/>
    <s v="NA"/>
    <s v="NA"/>
    <n v="0"/>
    <n v="0"/>
    <n v="0"/>
    <n v="0"/>
    <n v="0"/>
    <n v="20"/>
    <n v="0"/>
    <s v="NA"/>
    <s v="NA"/>
    <s v="NA"/>
    <n v="14.20303"/>
    <n v="14.70801"/>
    <s v="actual"/>
    <n v="3076177"/>
    <n v="3185548"/>
    <n v="241149.8"/>
    <n v="214229.6"/>
    <n v="235840"/>
    <n v="231487.3"/>
    <n v="250378.9"/>
    <n v="260162.8"/>
    <n v="291271.59999999998"/>
    <n v="293264.09999999998"/>
    <n v="277249.09999999998"/>
    <n v="263117.59999999998"/>
    <n v="253308.6"/>
    <n v="264717.59999999998"/>
    <n v="263345.7"/>
    <n v="237860.6"/>
    <n v="263345.7"/>
    <n v="254850.7"/>
    <n v="263915.3"/>
    <n v="265102.8"/>
    <n v="298658.7"/>
    <n v="294387"/>
    <n v="262539.8"/>
    <n v="263345.7"/>
    <n v="254850.7"/>
    <n v="263345.7"/>
    <n v="0.37324800000000002"/>
    <n v="0.38011699999999998"/>
    <s v="actual"/>
    <n v="80840.23"/>
    <n v="82328.039999999994"/>
    <n v="14747.23"/>
    <n v="10358.09"/>
    <n v="9405.1569999999992"/>
    <n v="5810.1880000000001"/>
    <n v="4193.799"/>
    <n v="2765.5520000000001"/>
    <n v="1608.71"/>
    <n v="1452.57"/>
    <n v="2417.0650000000001"/>
    <n v="6016.1869999999999"/>
    <n v="8892.8709999999992"/>
    <n v="13172.82"/>
    <n v="13318.92"/>
    <n v="10698.77"/>
    <n v="9734.3420000000006"/>
    <n v="6885.2290000000003"/>
    <n v="4473.5910000000003"/>
    <n v="2200.0300000000002"/>
    <n v="1030.373"/>
    <n v="1090.9580000000001"/>
    <n v="3179.4789999999998"/>
    <n v="6291.125"/>
    <n v="10338.540000000001"/>
    <n v="13086.68"/>
  </r>
  <r>
    <x v="775"/>
    <x v="2"/>
    <s v="core"/>
    <x v="0"/>
    <x v="1"/>
    <s v="100,001+"/>
    <s v="urban"/>
    <n v="54"/>
    <n v="17.690259999999999"/>
    <n v="1945929"/>
    <n v="1945929"/>
    <n v="1945929"/>
    <n v="2007"/>
    <n v="2007"/>
    <s v="2004-2013"/>
    <s v="F"/>
    <m/>
    <s v="Hotel"/>
    <m/>
    <s v="Hotel-Motel"/>
    <s v="Lodging"/>
    <s v="Lodging"/>
    <b v="0"/>
    <s v="Guest Room"/>
    <n v="70"/>
    <s v="Office"/>
    <n v="4"/>
    <s v="Kitchen"/>
    <n v="2"/>
    <n v="24"/>
    <n v="0"/>
    <n v="0"/>
    <n v="110000"/>
    <n v="110000"/>
    <n v="0"/>
    <x v="3"/>
    <n v="100"/>
    <n v="0"/>
    <n v="6"/>
    <n v="100"/>
    <n v="6"/>
    <n v="0"/>
    <n v="0"/>
    <n v="4"/>
    <n v="0"/>
    <n v="142"/>
    <s v="S"/>
    <n v="0"/>
    <n v="5393"/>
    <n v="101"/>
    <s v="&lt; 6000 HDD"/>
    <n v="100"/>
    <n v="0"/>
    <n v="0"/>
    <s v="Yes"/>
    <n v="151.19999999999999"/>
    <n v="50.4"/>
    <n v="50.4"/>
    <n v="50.4"/>
    <n v="1"/>
    <n v="0.3"/>
    <n v="0.3"/>
    <s v="120-168 Hrs/Wk"/>
    <n v="52"/>
    <b v="1"/>
    <b v="1"/>
    <b v="1"/>
    <b v="0"/>
    <b v="0"/>
    <b v="0"/>
    <b v="0"/>
    <b v="0"/>
    <b v="0"/>
    <b v="1"/>
    <b v="0"/>
    <b v="0"/>
    <n v="35"/>
    <s v="No"/>
    <s v="NA"/>
    <s v="NA"/>
    <s v="No"/>
    <s v="Yes"/>
    <n v="1"/>
    <n v="10"/>
    <s v="Yes"/>
    <s v="No"/>
    <s v="NA"/>
    <s v="NA"/>
    <s v="No"/>
    <s v="No"/>
    <s v="NA"/>
    <s v="NA"/>
    <s v="No"/>
    <s v="No"/>
    <s v="NA"/>
    <s v="NA"/>
    <s v="No"/>
    <s v="No"/>
    <s v="NA"/>
    <s v="NA"/>
    <s v="No"/>
    <s v="No"/>
    <s v="NA"/>
    <s v="NA"/>
    <s v="No"/>
    <s v="No"/>
    <s v="NA"/>
    <s v="NA"/>
    <s v="No"/>
    <n v="940"/>
    <n v="940"/>
    <n v="10"/>
    <n v="37600"/>
    <n v="30"/>
    <n v="0"/>
    <n v="100"/>
    <n v="0"/>
    <n v="0"/>
    <n v="0"/>
    <n v="0"/>
    <n v="0"/>
    <n v="0"/>
    <n v="100"/>
    <n v="0"/>
    <n v="0"/>
    <n v="0"/>
    <n v="0"/>
    <n v="11280"/>
    <n v="0"/>
    <n v="100"/>
    <n v="0"/>
    <s v="P"/>
    <n v="20"/>
    <s v="Age of Building"/>
    <n v="0"/>
    <n v="0"/>
    <n v="0"/>
    <n v="100"/>
    <n v="100"/>
    <n v="0"/>
    <n v="0"/>
    <n v="0"/>
    <n v="0"/>
    <n v="35491.1"/>
    <n v="0"/>
    <n v="100"/>
    <n v="0"/>
    <n v="0"/>
    <b v="0"/>
    <n v="0"/>
    <n v="100"/>
    <n v="0"/>
    <n v="0"/>
    <n v="0"/>
    <n v="0.65549100000000005"/>
    <n v="0.65549100000000005"/>
    <s v="NA"/>
    <n v="2.3599999999999999E-4"/>
    <n v="2.7220000000000001E-2"/>
    <n v="72103.97"/>
    <s v="NA"/>
    <n v="26"/>
    <n v="2994.1889999999999"/>
    <n v="6.9423209999999997"/>
    <n v="9.8520459999999996"/>
    <s v="Y"/>
    <n v="10"/>
    <n v="0"/>
    <n v="0"/>
    <n v="0"/>
    <n v="5.225975"/>
    <n v="2.469204"/>
    <n v="8.378698"/>
    <n v="0"/>
    <n v="0"/>
    <n v="0"/>
    <n v="85.347179999999994"/>
    <n v="77.933790000000002"/>
    <n v="76.119900000000001"/>
    <n v="0"/>
    <n v="0"/>
    <n v="0"/>
    <n v="0"/>
    <n v="0"/>
    <n v="0"/>
    <n v="9.4268420000000006"/>
    <n v="19.597000000000001"/>
    <n v="15.5014"/>
    <n v="0"/>
    <n v="0"/>
    <n v="0"/>
    <n v="0"/>
    <n v="0"/>
    <n v="0"/>
    <n v="0"/>
    <n v="0"/>
    <n v="0"/>
    <n v="100"/>
    <n v="100"/>
    <n v="100"/>
    <n v="40.071770000000001"/>
    <n v="45.425420000000003"/>
    <n v="40.071770000000001"/>
    <n v="59.928229999999999"/>
    <n v="54.574579999999997"/>
    <n v="59.928229999999999"/>
    <s v="NA"/>
    <s v="NA"/>
    <s v="NA"/>
    <s v="NA"/>
    <s v="NA"/>
    <s v="NA"/>
    <s v="NA"/>
    <s v="NA"/>
    <s v="NA"/>
    <s v="NA"/>
    <s v="NA"/>
    <s v="NA"/>
    <s v="NA"/>
    <s v="NA"/>
    <s v="NA"/>
    <s v="NA"/>
    <s v="NA"/>
    <s v="NA"/>
    <s v="NA"/>
    <s v="NA"/>
    <s v="NA"/>
    <s v="NA"/>
    <s v="NA"/>
    <s v="NA"/>
    <n v="10.13696"/>
    <n v="24.24353"/>
    <n v="10.13696"/>
    <n v="13.09357"/>
    <n v="16.16235"/>
    <n v="13.09357"/>
    <n v="55.703600000000002"/>
    <n v="45.452069999999999"/>
    <n v="55.703600000000002"/>
    <n v="21.06587"/>
    <n v="14.142060000000001"/>
    <n v="21.06587"/>
    <s v="NA"/>
    <s v="NA"/>
    <s v="NA"/>
    <s v="NA"/>
    <s v="NA"/>
    <s v="NA"/>
    <s v="NA"/>
    <s v="NA"/>
    <s v="NA"/>
    <s v="NA"/>
    <s v="NA"/>
    <s v="NA"/>
    <n v="0"/>
    <n v="0"/>
    <n v="0"/>
    <n v="5.225975"/>
    <n v="2.469204"/>
    <n v="8.378698"/>
    <n v="3.5212910000000002"/>
    <n v="8.3827730000000003"/>
    <n v="4.8352909999999998"/>
    <n v="0.12381499999999999"/>
    <n v="0.55964199999999997"/>
    <n v="0.2036"/>
    <n v="91.128919999999994"/>
    <n v="88.588380000000001"/>
    <n v="86.582409999999996"/>
    <s v="NA"/>
    <s v="NA"/>
    <s v="NA"/>
    <s v="NA"/>
    <s v="NA"/>
    <s v="NA"/>
    <s v="NA"/>
    <s v="NA"/>
    <s v="NA"/>
    <s v="NA"/>
    <s v="NA"/>
    <s v="NA"/>
    <s v="NA"/>
    <s v="NA"/>
    <s v="NA"/>
    <b v="0"/>
    <n v="0"/>
    <b v="0"/>
    <n v="0"/>
    <b v="0"/>
    <n v="0"/>
    <b v="1"/>
    <n v="1.2865549999999999"/>
    <b v="1"/>
    <n v="81.838539999999995"/>
    <b v="0"/>
    <n v="0"/>
    <b v="1"/>
    <n v="16.8749"/>
    <b v="0"/>
    <n v="0"/>
    <n v="50.765000000000001"/>
    <n v="58.181820000000002"/>
    <n v="32.3459"/>
    <n v="49.234999999999999"/>
    <n v="41.818179999999998"/>
    <n v="67.6541"/>
    <n v="0"/>
    <n v="0"/>
    <n v="0"/>
    <n v="0"/>
    <n v="0"/>
    <n v="0"/>
    <n v="0"/>
    <n v="0"/>
    <n v="0"/>
    <n v="0"/>
    <n v="0"/>
    <n v="0"/>
    <n v="0"/>
    <n v="0"/>
    <n v="0"/>
    <n v="30.726189999999999"/>
    <n v="36.363639999999997"/>
    <n v="25.32985"/>
    <n v="0"/>
    <n v="0"/>
    <n v="0"/>
    <n v="45.761600000000001"/>
    <n v="27.272729999999999"/>
    <n v="62.374830000000003"/>
    <n v="3.473395"/>
    <n v="14.545450000000001"/>
    <n v="5.2792669999999999"/>
    <n v="20.038820000000001"/>
    <n v="21.818180000000002"/>
    <n v="7.0160590000000003"/>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11.5"/>
    <s v="NA"/>
    <n v="95.55556"/>
    <n v="4.4444439999999998"/>
    <s v="Heat Pump"/>
    <s v="Electricity"/>
    <s v="None"/>
    <s v="5-9 Years"/>
    <s v="Heat Pump"/>
    <s v="Electricity"/>
    <s v="None"/>
    <s v="5-9 Years"/>
    <s v="NA"/>
    <s v="NA"/>
    <s v="NA"/>
    <s v="NA"/>
    <s v="NA"/>
    <s v="NA"/>
    <s v="NA"/>
    <s v="NA"/>
    <s v="DX - Air"/>
    <s v="5-9 Years"/>
    <s v="DX - Air"/>
    <s v="5-9 Years"/>
    <s v="NA"/>
    <s v="NA"/>
    <s v="NA"/>
    <s v="NA"/>
    <s v="NA"/>
    <s v="NA"/>
    <s v="NA"/>
    <b v="0"/>
    <b v="0"/>
    <b v="0"/>
    <b v="0"/>
    <b v="1"/>
    <b v="1"/>
    <b v="0"/>
    <b v="0"/>
    <b v="0"/>
    <b v="0"/>
    <b v="0"/>
    <n v="1065"/>
    <n v="7"/>
    <n v="7"/>
    <n v="49.295769999999997"/>
    <n v="0"/>
    <n v="50.704230000000003"/>
    <n v="0"/>
    <n v="0"/>
    <n v="0"/>
    <n v="100"/>
    <n v="0"/>
    <s v="NA"/>
    <s v="NA"/>
    <s v="NA"/>
    <s v="NA"/>
    <s v="NA"/>
    <s v="NA"/>
    <s v="NA"/>
    <s v="NA"/>
    <s v="NA"/>
    <b v="0"/>
    <n v="0"/>
    <s v="NA"/>
    <s v="NA"/>
    <b v="1"/>
    <n v="100"/>
    <s v="LED"/>
    <b v="0"/>
    <n v="0"/>
    <s v="NA"/>
    <s v="NA"/>
    <n v="3"/>
    <n v="0"/>
    <n v="2"/>
    <n v="4"/>
    <n v="2"/>
    <n v="4"/>
    <n v="0"/>
    <b v="0"/>
    <b v="0"/>
    <b v="0"/>
    <b v="0"/>
    <b v="1"/>
    <b v="0"/>
    <n v="700"/>
    <s v="E"/>
    <s v="E"/>
    <s v="G"/>
    <s v="G"/>
    <s v="N"/>
    <s v="N"/>
    <s v="N"/>
    <s v="NA"/>
    <s v="NA"/>
    <s v="NA"/>
    <b v="1"/>
    <s v="L"/>
    <n v="100"/>
    <n v="0"/>
    <n v="5"/>
    <n v="179"/>
    <n v="73"/>
    <n v="0"/>
    <x v="0"/>
    <n v="0"/>
    <s v="N"/>
    <n v="0"/>
    <n v="0"/>
    <n v="0"/>
    <b v="1"/>
    <b v="0"/>
    <s v="Natural Gas"/>
    <b v="1"/>
    <b v="0"/>
    <s v="Natural Gas"/>
    <n v="0"/>
    <n v="0"/>
    <n v="0"/>
    <n v="0"/>
    <n v="0"/>
    <n v="187"/>
    <n v="0"/>
    <n v="0"/>
    <n v="0"/>
    <n v="0"/>
    <n v="11.46536"/>
    <n v="11.118790000000001"/>
    <s v="actual"/>
    <n v="1261190"/>
    <n v="1223067"/>
    <n v="134348.29999999999"/>
    <n v="90951.72"/>
    <n v="99975"/>
    <n v="88725"/>
    <n v="92900"/>
    <n v="98443.75"/>
    <n v="115421.8"/>
    <n v="115484.5"/>
    <n v="99168.75"/>
    <n v="90375"/>
    <n v="91406.25"/>
    <n v="143990"/>
    <n v="121087.8"/>
    <n v="105163.6"/>
    <n v="111506.2"/>
    <n v="100374"/>
    <n v="93094.37"/>
    <n v="85407.86"/>
    <n v="93890.98"/>
    <n v="97469.88"/>
    <n v="86300.59"/>
    <n v="98918.51"/>
    <n v="108765.7"/>
    <n v="121087.8"/>
    <n v="0.46859699999999999"/>
    <n v="0.473356"/>
    <s v="actual"/>
    <n v="51545.67"/>
    <n v="52069.19"/>
    <n v="4770.6840000000002"/>
    <n v="4160.57"/>
    <n v="4425.8649999999998"/>
    <n v="4224.8630000000003"/>
    <n v="4218.1809999999996"/>
    <n v="4039.625"/>
    <n v="3967.9160000000002"/>
    <n v="4075.5259999999998"/>
    <n v="4009.558"/>
    <n v="4516.3720000000003"/>
    <n v="4369.0240000000003"/>
    <n v="4767.49"/>
    <n v="4710.1769999999997"/>
    <n v="4196.808"/>
    <n v="4579.0829999999996"/>
    <n v="4328.2749999999996"/>
    <n v="4327.1760000000004"/>
    <n v="4074.6550000000002"/>
    <n v="4112.1130000000003"/>
    <n v="4106.1149999999998"/>
    <n v="4074.6550000000002"/>
    <n v="4406.8609999999999"/>
    <n v="4443.09"/>
    <n v="4710.1769999999997"/>
  </r>
  <r>
    <x v="776"/>
    <x v="2"/>
    <s v="core"/>
    <x v="6"/>
    <x v="1"/>
    <s v="20,001-100,000"/>
    <s v="urban"/>
    <n v="25"/>
    <n v="120.86060000000001"/>
    <n v="13125462"/>
    <n v="6248493"/>
    <n v="6248493"/>
    <n v="2012"/>
    <n v="2012"/>
    <s v="2004-2013"/>
    <s v="F"/>
    <m/>
    <s v="Medical Office"/>
    <m/>
    <s v="Other Health"/>
    <s v="Health Care - Outpatient"/>
    <s v="OtherHealth"/>
    <b v="0"/>
    <s v="Office"/>
    <n v="52"/>
    <s v="NA"/>
    <n v="0"/>
    <s v="NA"/>
    <n v="0"/>
    <n v="17"/>
    <n v="31"/>
    <n v="52.394109999999998"/>
    <n v="108600"/>
    <n v="51700"/>
    <n v="56900"/>
    <x v="2"/>
    <n v="100"/>
    <n v="0"/>
    <n v="100"/>
    <n v="100"/>
    <n v="100"/>
    <n v="0"/>
    <n v="0"/>
    <n v="5"/>
    <n v="0"/>
    <n v="213"/>
    <s v="S"/>
    <n v="0"/>
    <n v="5393"/>
    <n v="101"/>
    <s v="&lt; 6000 HDD"/>
    <n v="0"/>
    <n v="100"/>
    <n v="6"/>
    <s v="No"/>
    <n v="37.950000000000003"/>
    <n v="37.950000000000003"/>
    <n v="37.950000000000003"/>
    <n v="37.950000000000003"/>
    <n v="0"/>
    <n v="0"/>
    <n v="0"/>
    <s v="&lt; 40 Hrs/Wk"/>
    <n v="52"/>
    <b v="1"/>
    <b v="1"/>
    <b v="1"/>
    <b v="0"/>
    <b v="0"/>
    <b v="0"/>
    <b v="0"/>
    <b v="0"/>
    <b v="0"/>
    <b v="1"/>
    <b v="0"/>
    <b v="0"/>
    <n v="150"/>
    <s v="No"/>
    <s v="NA"/>
    <s v="NA"/>
    <s v="No"/>
    <s v="No"/>
    <s v="NA"/>
    <s v="NA"/>
    <s v="No"/>
    <s v="No"/>
    <s v="NA"/>
    <s v="NA"/>
    <s v="No"/>
    <s v="No"/>
    <s v="NA"/>
    <s v="NA"/>
    <s v="No"/>
    <s v="No"/>
    <s v="NA"/>
    <s v="NA"/>
    <s v="No"/>
    <s v="No"/>
    <s v="NA"/>
    <s v="NA"/>
    <s v="No"/>
    <s v="No"/>
    <s v="NA"/>
    <s v="NA"/>
    <s v="No"/>
    <s v="No"/>
    <s v="NA"/>
    <s v="NA"/>
    <s v="No"/>
    <n v="638"/>
    <n v="469"/>
    <n v="10"/>
    <n v="25140"/>
    <n v="30"/>
    <n v="50"/>
    <n v="0"/>
    <n v="0"/>
    <n v="0"/>
    <n v="50"/>
    <n v="0"/>
    <n v="0"/>
    <n v="0"/>
    <n v="100"/>
    <n v="0"/>
    <n v="0"/>
    <n v="0"/>
    <n v="0"/>
    <n v="7542"/>
    <n v="0"/>
    <n v="100"/>
    <n v="0"/>
    <s v="P"/>
    <n v="0"/>
    <s v="Age of Building"/>
    <n v="100"/>
    <n v="0"/>
    <n v="0"/>
    <n v="0"/>
    <n v="0"/>
    <n v="100"/>
    <n v="0"/>
    <n v="0"/>
    <n v="0"/>
    <n v="19000"/>
    <n v="100"/>
    <n v="0"/>
    <n v="0"/>
    <n v="0"/>
    <b v="0"/>
    <n v="0"/>
    <n v="0"/>
    <n v="100"/>
    <n v="0"/>
    <n v="0"/>
    <n v="0.94587699999999997"/>
    <n v="0.51865399999999995"/>
    <n v="0.13047500000000001"/>
    <n v="0"/>
    <n v="2.3404000000000001E-2"/>
    <n v="48901.84"/>
    <n v="7424"/>
    <n v="0"/>
    <n v="1210"/>
    <n v="8.9881139999999995"/>
    <n v="9.0973640000000007"/>
    <s v="Y"/>
    <n v="50"/>
    <n v="14.889950000000001"/>
    <n v="8.1243239999999997"/>
    <n v="18.182569999999998"/>
    <n v="51.94988"/>
    <n v="46.911830000000002"/>
    <n v="63.437600000000003"/>
    <n v="0"/>
    <n v="0"/>
    <n v="0"/>
    <n v="22.551200000000001"/>
    <n v="37.636029999999998"/>
    <n v="15.319039999999999"/>
    <n v="0"/>
    <n v="0"/>
    <n v="0"/>
    <n v="0"/>
    <n v="0"/>
    <n v="0"/>
    <n v="0"/>
    <n v="0"/>
    <n v="0"/>
    <n v="10.608969999999999"/>
    <n v="7.3278220000000003"/>
    <n v="3.0607829999999998"/>
    <n v="0"/>
    <n v="0"/>
    <n v="0"/>
    <n v="0"/>
    <n v="0"/>
    <n v="0"/>
    <n v="100"/>
    <n v="100"/>
    <n v="100"/>
    <n v="0"/>
    <n v="0"/>
    <n v="0"/>
    <n v="100"/>
    <n v="100"/>
    <n v="100"/>
    <n v="100"/>
    <n v="100"/>
    <n v="100"/>
    <n v="0"/>
    <n v="0"/>
    <n v="0"/>
    <n v="0"/>
    <n v="0"/>
    <n v="0"/>
    <n v="0"/>
    <n v="0"/>
    <n v="0"/>
    <n v="0"/>
    <n v="0"/>
    <n v="0"/>
    <n v="0"/>
    <n v="0"/>
    <n v="0"/>
    <s v="NA"/>
    <s v="NA"/>
    <s v="NA"/>
    <s v="NA"/>
    <s v="NA"/>
    <s v="NA"/>
    <n v="7.6995930000000001"/>
    <n v="13.93425"/>
    <n v="7.6995930000000001"/>
    <n v="92.300409999999999"/>
    <n v="86.065749999999994"/>
    <n v="92.300409999999999"/>
    <n v="0"/>
    <n v="0"/>
    <n v="0"/>
    <n v="0"/>
    <n v="0"/>
    <n v="0"/>
    <s v="NA"/>
    <s v="NA"/>
    <s v="NA"/>
    <s v="NA"/>
    <s v="NA"/>
    <s v="NA"/>
    <s v="NA"/>
    <s v="NA"/>
    <s v="NA"/>
    <s v="NA"/>
    <s v="NA"/>
    <s v="NA"/>
    <n v="0"/>
    <n v="0"/>
    <n v="0"/>
    <n v="66.839830000000006"/>
    <n v="55.036149999999999"/>
    <n v="81.620170000000002"/>
    <n v="32.351799999999997"/>
    <n v="44.341299999999997"/>
    <n v="17.8307"/>
    <n v="0"/>
    <n v="0"/>
    <n v="0"/>
    <n v="0.808369"/>
    <n v="0.62255400000000005"/>
    <n v="0.549126"/>
    <s v="NA"/>
    <s v="NA"/>
    <s v="NA"/>
    <s v="NA"/>
    <s v="NA"/>
    <s v="NA"/>
    <s v="NA"/>
    <s v="NA"/>
    <s v="NA"/>
    <s v="NA"/>
    <s v="NA"/>
    <s v="NA"/>
    <s v="NA"/>
    <s v="NA"/>
    <s v="NA"/>
    <b v="0"/>
    <n v="0"/>
    <b v="0"/>
    <n v="0"/>
    <b v="0"/>
    <n v="0"/>
    <b v="1"/>
    <n v="1.113753"/>
    <b v="1"/>
    <n v="92.858559999999997"/>
    <b v="0"/>
    <n v="0"/>
    <b v="1"/>
    <n v="6.027685"/>
    <b v="0"/>
    <n v="0"/>
    <n v="52.892560000000003"/>
    <n v="62.5"/>
    <n v="52.892560000000003"/>
    <n v="47.107439999999997"/>
    <n v="37.5"/>
    <n v="47.107439999999997"/>
    <n v="0"/>
    <n v="0"/>
    <n v="0"/>
    <n v="0"/>
    <n v="0"/>
    <n v="0"/>
    <n v="0"/>
    <n v="0"/>
    <n v="0"/>
    <n v="0"/>
    <n v="0"/>
    <n v="0"/>
    <n v="0"/>
    <n v="0"/>
    <n v="0"/>
    <n v="0"/>
    <n v="0"/>
    <n v="0"/>
    <n v="0"/>
    <n v="0"/>
    <n v="0"/>
    <n v="100"/>
    <n v="100"/>
    <n v="100"/>
    <n v="0"/>
    <n v="0"/>
    <n v="0"/>
    <n v="0"/>
    <n v="0"/>
    <n v="0"/>
    <n v="0"/>
    <n v="0"/>
    <n v="0"/>
    <b v="0"/>
    <n v="0"/>
    <b v="0"/>
    <n v="0"/>
    <b v="0"/>
    <n v="0"/>
    <b v="0"/>
    <n v="0"/>
    <b v="0"/>
    <n v="0"/>
    <b v="1"/>
    <n v="100"/>
    <n v="100"/>
    <n v="100"/>
    <n v="100"/>
    <n v="0"/>
    <n v="0"/>
    <n v="0"/>
    <n v="0"/>
    <n v="0"/>
    <n v="0"/>
    <n v="0"/>
    <n v="0"/>
    <n v="0"/>
    <n v="0"/>
    <n v="0"/>
    <n v="0"/>
    <n v="0"/>
    <n v="0"/>
    <n v="0"/>
    <n v="0"/>
    <n v="0"/>
    <n v="0"/>
    <n v="0"/>
    <n v="0"/>
    <n v="0"/>
    <n v="0"/>
    <n v="0"/>
    <n v="0"/>
    <b v="0"/>
    <n v="0"/>
    <b v="0"/>
    <n v="0"/>
    <b v="0"/>
    <n v="0"/>
    <b v="1"/>
    <n v="100"/>
    <b v="0"/>
    <n v="0"/>
    <s v="VAV"/>
    <s v="none"/>
    <s v="NA"/>
    <s v="N"/>
    <s v="N"/>
    <n v="90"/>
    <n v="30"/>
    <n v="100"/>
    <n v="0"/>
    <s v="Electric Resistance"/>
    <s v="Electricity"/>
    <s v="Natural Gas"/>
    <s v="0-4 Years"/>
    <s v="Electric Resistance"/>
    <s v="Electricity"/>
    <s v="Natural Gas"/>
    <s v="0-4 Years"/>
    <s v="NA"/>
    <s v="NA"/>
    <s v="NA"/>
    <s v="NA"/>
    <s v="NA"/>
    <s v="NA"/>
    <s v="NA"/>
    <s v="NA"/>
    <s v="DX - Air"/>
    <s v="0-4 Years"/>
    <s v="DX - Air"/>
    <s v="0-4 Years"/>
    <s v="NA"/>
    <s v="NA"/>
    <s v="NA"/>
    <s v="NA"/>
    <s v="NA"/>
    <s v="NA"/>
    <s v="NA"/>
    <b v="0"/>
    <b v="0"/>
    <b v="1"/>
    <b v="0"/>
    <b v="0"/>
    <b v="0"/>
    <b v="0"/>
    <b v="1"/>
    <b v="1"/>
    <b v="1"/>
    <b v="1"/>
    <n v="61.415999999999997"/>
    <n v="2"/>
    <n v="2"/>
    <n v="100"/>
    <n v="0"/>
    <n v="0"/>
    <n v="0"/>
    <n v="0"/>
    <n v="100"/>
    <n v="0"/>
    <n v="0"/>
    <s v="NA"/>
    <s v="NA"/>
    <s v="NA"/>
    <s v="NA"/>
    <s v="NA"/>
    <s v="NA"/>
    <s v="NA"/>
    <s v="NA"/>
    <s v="NA"/>
    <s v="NA"/>
    <s v="NA"/>
    <s v="NA"/>
    <s v="NA"/>
    <s v="NA"/>
    <s v="NA"/>
    <s v="NA"/>
    <s v="NA"/>
    <s v="NA"/>
    <s v="NA"/>
    <s v="NA"/>
    <n v="0"/>
    <n v="0"/>
    <n v="0"/>
    <n v="0"/>
    <n v="4"/>
    <n v="0"/>
    <n v="4"/>
    <b v="0"/>
    <b v="0"/>
    <b v="0"/>
    <b v="0"/>
    <b v="1"/>
    <b v="0"/>
    <n v="250"/>
    <s v="N"/>
    <s v="N"/>
    <s v="N"/>
    <s v="N"/>
    <s v="N"/>
    <s v="N"/>
    <s v="E"/>
    <s v="NA"/>
    <s v="NA"/>
    <s v="NA"/>
    <s v="NA"/>
    <s v="NA"/>
    <s v="NA"/>
    <s v="NA"/>
    <s v="NA"/>
    <n v="0"/>
    <n v="0"/>
    <n v="0"/>
    <x v="1"/>
    <s v="NA"/>
    <s v="NA"/>
    <n v="0"/>
    <n v="0"/>
    <n v="0"/>
    <s v="NA"/>
    <s v="NA"/>
    <s v="NA"/>
    <s v="NA"/>
    <s v="NA"/>
    <s v="NA"/>
    <n v="0"/>
    <n v="65"/>
    <s v="NA"/>
    <n v="10"/>
    <n v="6"/>
    <n v="10"/>
    <n v="0"/>
    <n v="0"/>
    <n v="0"/>
    <n v="0"/>
    <n v="21.685829999999999"/>
    <n v="21.625530000000001"/>
    <s v="actual"/>
    <n v="1121157"/>
    <n v="1118040"/>
    <n v="114400"/>
    <n v="107520"/>
    <n v="97200"/>
    <n v="83157.45"/>
    <n v="66020"/>
    <n v="64311.25"/>
    <n v="81520.47"/>
    <n v="94898.28"/>
    <n v="94725"/>
    <n v="99825"/>
    <n v="94500"/>
    <n v="123080"/>
    <n v="119697.9"/>
    <n v="102560.2"/>
    <n v="107045.3"/>
    <n v="93641.99"/>
    <n v="82732.539999999994"/>
    <n v="72000.820000000007"/>
    <n v="75096.899999999994"/>
    <n v="77709.67"/>
    <n v="72710.070000000007"/>
    <n v="90423.32"/>
    <n v="104723.3"/>
    <n v="119697.9"/>
    <n v="1.6735E-2"/>
    <n v="2.6772000000000001E-2"/>
    <s v="actual"/>
    <n v="865.18"/>
    <n v="1384.115"/>
    <n v="400.90609999999998"/>
    <n v="41.528390000000002"/>
    <n v="17.675080000000001"/>
    <n v="14.26553"/>
    <n v="16.561419999999998"/>
    <n v="13.012269999999999"/>
    <n v="14.061959999999999"/>
    <n v="17.604179999999999"/>
    <n v="20.53051"/>
    <n v="19.042339999999999"/>
    <n v="110.09910000000001"/>
    <n v="179.89320000000001"/>
    <n v="203.78030000000001"/>
    <n v="166.8227"/>
    <n v="164.5128"/>
    <n v="128.32509999999999"/>
    <n v="89.057640000000006"/>
    <n v="52.356650000000002"/>
    <n v="24.63843"/>
    <n v="22.84187"/>
    <n v="52.356650000000002"/>
    <n v="112.92610000000001"/>
    <n v="162.71629999999999"/>
    <n v="203.78030000000001"/>
  </r>
  <r>
    <x v="777"/>
    <x v="0"/>
    <s v="core"/>
    <x v="7"/>
    <x v="1"/>
    <s v="20,001-100,000"/>
    <s v="rural"/>
    <n v="85"/>
    <n v="140.53190000000001"/>
    <n v="3021436"/>
    <n v="3021436"/>
    <n v="1963933"/>
    <n v="2012"/>
    <n v="2012"/>
    <s v="2004-2013"/>
    <s v="F"/>
    <s v="Fire Station"/>
    <s v="Fire Station"/>
    <m/>
    <s v="Other"/>
    <s v="Public Order and Safety"/>
    <s v="Other"/>
    <b v="0"/>
    <s v="Other"/>
    <n v="35"/>
    <s v="Assembly / Recreation"/>
    <n v="33"/>
    <s v="Guest Room"/>
    <n v="11"/>
    <n v="16"/>
    <n v="0"/>
    <n v="0"/>
    <n v="21500"/>
    <n v="21500"/>
    <n v="0"/>
    <x v="1"/>
    <n v="100"/>
    <n v="0"/>
    <n v="100"/>
    <n v="65"/>
    <n v="100"/>
    <n v="0"/>
    <n v="0"/>
    <n v="2"/>
    <n v="0"/>
    <n v="21"/>
    <s v="S"/>
    <n v="0"/>
    <n v="5533"/>
    <n v="298"/>
    <s v="&lt; 6000 HDD"/>
    <n v="100"/>
    <n v="0"/>
    <n v="0"/>
    <s v="No"/>
    <n v="168"/>
    <n v="168"/>
    <n v="168"/>
    <n v="84"/>
    <n v="1"/>
    <n v="1"/>
    <n v="1"/>
    <s v="120-168 Hrs/Wk"/>
    <n v="52"/>
    <b v="1"/>
    <b v="1"/>
    <b v="0"/>
    <b v="0"/>
    <b v="0"/>
    <b v="0"/>
    <b v="0"/>
    <b v="0"/>
    <b v="0"/>
    <b v="1"/>
    <b v="1"/>
    <b v="0"/>
    <s v="NA"/>
    <s v="No"/>
    <s v="NA"/>
    <s v="NA"/>
    <s v="No"/>
    <s v="No"/>
    <s v="NA"/>
    <s v="NA"/>
    <s v="No"/>
    <s v="No"/>
    <s v="NA"/>
    <s v="NA"/>
    <s v="No"/>
    <s v="No"/>
    <s v="NA"/>
    <s v="NA"/>
    <s v="No"/>
    <s v="No"/>
    <s v="NA"/>
    <s v="NA"/>
    <s v="No"/>
    <s v="No"/>
    <s v="NA"/>
    <s v="NA"/>
    <s v="No"/>
    <s v="No"/>
    <s v="NA"/>
    <s v="NA"/>
    <s v="No"/>
    <s v="No"/>
    <s v="NA"/>
    <s v="NA"/>
    <s v="No"/>
    <n v="550"/>
    <n v="550"/>
    <n v="9"/>
    <n v="9900"/>
    <n v="10"/>
    <n v="100"/>
    <n v="0"/>
    <n v="0"/>
    <n v="0"/>
    <n v="0"/>
    <n v="0"/>
    <n v="0"/>
    <n v="0"/>
    <n v="0"/>
    <n v="100"/>
    <n v="0"/>
    <n v="0"/>
    <n v="0"/>
    <n v="990"/>
    <n v="0"/>
    <n v="0"/>
    <n v="100"/>
    <s v="P"/>
    <n v="0"/>
    <s v="Age of Building"/>
    <n v="0"/>
    <n v="0"/>
    <n v="0"/>
    <n v="100"/>
    <n v="0"/>
    <n v="100"/>
    <n v="0"/>
    <n v="0"/>
    <n v="0"/>
    <n v="16168.53"/>
    <n v="0"/>
    <n v="100"/>
    <n v="0"/>
    <n v="0"/>
    <b v="0"/>
    <n v="0"/>
    <n v="100"/>
    <n v="0"/>
    <n v="0"/>
    <n v="0"/>
    <n v="0.66234000000000004"/>
    <n v="0.66234000000000004"/>
    <s v="NA"/>
    <n v="0"/>
    <n v="0.15806700000000001"/>
    <n v="14240.31"/>
    <s v="NA"/>
    <n v="0"/>
    <n v="3398.4319999999998"/>
    <n v="11.20829"/>
    <n v="11.72522"/>
    <s v="Y"/>
    <n v="1"/>
    <n v="0"/>
    <n v="0"/>
    <n v="0"/>
    <n v="69.130610000000004"/>
    <n v="69.850989999999996"/>
    <n v="87.871380000000002"/>
    <n v="0"/>
    <n v="0"/>
    <n v="0"/>
    <n v="7.0262609999999999"/>
    <n v="12.297499999999999"/>
    <n v="4.9682230000000001"/>
    <n v="0"/>
    <n v="0"/>
    <n v="0"/>
    <n v="0"/>
    <n v="0"/>
    <n v="0"/>
    <n v="0"/>
    <n v="0"/>
    <n v="0"/>
    <n v="23.843129999999999"/>
    <n v="17.851510000000001"/>
    <n v="7.1604000000000001"/>
    <n v="0"/>
    <n v="0"/>
    <n v="0"/>
    <n v="100"/>
    <n v="100"/>
    <n v="100"/>
    <n v="0"/>
    <n v="0"/>
    <n v="0"/>
    <n v="0"/>
    <n v="0"/>
    <n v="0"/>
    <n v="100"/>
    <n v="100"/>
    <n v="100"/>
    <n v="0"/>
    <n v="0"/>
    <n v="0"/>
    <n v="100"/>
    <n v="100"/>
    <n v="100"/>
    <n v="0"/>
    <n v="0"/>
    <n v="0"/>
    <n v="0"/>
    <n v="0"/>
    <n v="0"/>
    <n v="0"/>
    <n v="0"/>
    <n v="0"/>
    <n v="0"/>
    <n v="0"/>
    <n v="0"/>
    <s v="NA"/>
    <s v="NA"/>
    <s v="NA"/>
    <s v="NA"/>
    <s v="NA"/>
    <s v="NA"/>
    <n v="8.0985689999999995"/>
    <n v="15.60239"/>
    <n v="8.0985689999999995"/>
    <n v="68.717200000000005"/>
    <n v="74.184380000000004"/>
    <n v="68.717200000000005"/>
    <n v="0"/>
    <n v="0"/>
    <n v="0"/>
    <n v="23.184229999999999"/>
    <n v="10.213229999999999"/>
    <n v="23.184229999999999"/>
    <s v="NA"/>
    <s v="NA"/>
    <s v="NA"/>
    <s v="NA"/>
    <s v="NA"/>
    <s v="NA"/>
    <s v="NA"/>
    <s v="NA"/>
    <s v="NA"/>
    <s v="NA"/>
    <s v="NA"/>
    <s v="NA"/>
    <n v="16.0274"/>
    <n v="7.1340409999999999"/>
    <n v="20.372309999999999"/>
    <n v="53.103209999999997"/>
    <n v="62.716949999999997"/>
    <n v="67.499070000000003"/>
    <n v="30.869389999999999"/>
    <n v="30.149010000000001"/>
    <n v="12.12862"/>
    <n v="0"/>
    <n v="0"/>
    <n v="0"/>
    <n v="0"/>
    <n v="0"/>
    <n v="0"/>
    <n v="0"/>
    <n v="0"/>
    <n v="0"/>
    <n v="100"/>
    <n v="100"/>
    <n v="100"/>
    <n v="0"/>
    <n v="0"/>
    <n v="0"/>
    <n v="0"/>
    <n v="0"/>
    <n v="0"/>
    <n v="0"/>
    <n v="0"/>
    <n v="0"/>
    <b v="0"/>
    <n v="0"/>
    <b v="0"/>
    <n v="0"/>
    <b v="0"/>
    <n v="0"/>
    <b v="1"/>
    <n v="55.066980000000001"/>
    <b v="1"/>
    <n v="44.933019999999999"/>
    <b v="0"/>
    <n v="0"/>
    <b v="0"/>
    <n v="0"/>
    <b v="0"/>
    <n v="0"/>
    <n v="56.597630000000002"/>
    <n v="88.888890000000004"/>
    <n v="48.90493"/>
    <n v="43.402369999999998"/>
    <n v="11.11111"/>
    <n v="51.09507"/>
    <n v="0"/>
    <n v="0"/>
    <n v="0"/>
    <n v="0"/>
    <n v="0"/>
    <n v="0"/>
    <n v="0"/>
    <n v="0"/>
    <n v="0"/>
    <n v="0"/>
    <n v="0"/>
    <n v="0"/>
    <n v="0"/>
    <n v="0"/>
    <n v="0"/>
    <n v="38.09684"/>
    <n v="86.666669999999996"/>
    <n v="27.125029999999999"/>
    <n v="0"/>
    <n v="0"/>
    <n v="0"/>
    <n v="61.90316"/>
    <n v="13.33333"/>
    <n v="72.874970000000005"/>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62.493020000000001"/>
    <n v="37.506979999999999"/>
    <s v="Furnace"/>
    <s v="Natural Gas"/>
    <s v="None"/>
    <s v="0-4 Years"/>
    <s v="Heat Pump"/>
    <s v="Electricity"/>
    <s v="None"/>
    <s v="0-4 Years"/>
    <s v="NA"/>
    <s v="NA"/>
    <s v="NA"/>
    <s v="NA"/>
    <s v="NA"/>
    <s v="NA"/>
    <s v="NA"/>
    <s v="NA"/>
    <s v="DX - Air"/>
    <s v="0-4 Years"/>
    <s v="DX - Air"/>
    <s v="0-4 Years"/>
    <s v="NA"/>
    <s v="NA"/>
    <s v="NA"/>
    <s v="NA"/>
    <s v="NA"/>
    <s v="NA"/>
    <s v="NA"/>
    <b v="0"/>
    <b v="0"/>
    <b v="0"/>
    <b v="0"/>
    <b v="1"/>
    <b v="0"/>
    <b v="0"/>
    <b v="1"/>
    <b v="1"/>
    <b v="1"/>
    <b v="1"/>
    <n v="398"/>
    <n v="3"/>
    <n v="3"/>
    <n v="100"/>
    <n v="0"/>
    <n v="0"/>
    <n v="0"/>
    <n v="0"/>
    <n v="0"/>
    <n v="100"/>
    <n v="0"/>
    <s v="NA"/>
    <s v="NA"/>
    <s v="NA"/>
    <s v="NA"/>
    <s v="NA"/>
    <s v="NA"/>
    <s v="NA"/>
    <s v="NA"/>
    <s v="NA"/>
    <s v="NA"/>
    <s v="NA"/>
    <s v="NA"/>
    <s v="NA"/>
    <s v="NA"/>
    <s v="NA"/>
    <s v="NA"/>
    <s v="NA"/>
    <s v="NA"/>
    <s v="NA"/>
    <s v="NA"/>
    <n v="0"/>
    <n v="0"/>
    <n v="0"/>
    <n v="0"/>
    <n v="0"/>
    <n v="0"/>
    <n v="0"/>
    <b v="0"/>
    <b v="0"/>
    <b v="0"/>
    <b v="0"/>
    <b v="0"/>
    <b v="1"/>
    <n v="200"/>
    <s v="N"/>
    <s v="N"/>
    <s v="N"/>
    <s v="N"/>
    <s v="N"/>
    <s v="N"/>
    <s v="N"/>
    <s v="NA"/>
    <s v="NA"/>
    <s v="NA"/>
    <s v="NA"/>
    <s v="NA"/>
    <s v="NA"/>
    <s v="NA"/>
    <s v="NA"/>
    <n v="0"/>
    <n v="0"/>
    <n v="0"/>
    <x v="1"/>
    <s v="NA"/>
    <s v="NA"/>
    <n v="0"/>
    <n v="0"/>
    <n v="0"/>
    <s v="NA"/>
    <s v="NA"/>
    <s v="NA"/>
    <s v="NA"/>
    <s v="NA"/>
    <s v="NA"/>
    <n v="0"/>
    <n v="16"/>
    <n v="10"/>
    <n v="4"/>
    <n v="2"/>
    <n v="3"/>
    <n v="0"/>
    <n v="0"/>
    <n v="0"/>
    <n v="0"/>
    <n v="6.4853709999999998"/>
    <n v="6.1910819999999998"/>
    <s v="actual"/>
    <n v="139435.5"/>
    <n v="133108.29999999999"/>
    <n v="11850.97"/>
    <n v="10089.030000000001"/>
    <n v="10582.5"/>
    <n v="10392.67"/>
    <n v="10915.15"/>
    <n v="11597.42"/>
    <n v="13375.48"/>
    <n v="13626.43"/>
    <n v="11903.89"/>
    <n v="11571.61"/>
    <n v="11634.84"/>
    <n v="11895.48"/>
    <n v="11924.86"/>
    <n v="10575.82"/>
    <n v="11356.86"/>
    <n v="10678.25"/>
    <n v="10723.26"/>
    <n v="10458.66"/>
    <n v="11464.89"/>
    <n v="11431.29"/>
    <n v="10465.700000000001"/>
    <n v="10991.19"/>
    <n v="11153.44"/>
    <n v="11884.02"/>
    <n v="0.26765299999999997"/>
    <n v="0.213422"/>
    <s v="model"/>
    <n v="5754.55"/>
    <n v="4588.5810000000001"/>
    <s v="NA"/>
    <s v="NA"/>
    <s v="NA"/>
    <s v="NA"/>
    <s v="NA"/>
    <s v="NA"/>
    <s v="NA"/>
    <s v="NA"/>
    <s v="NA"/>
    <s v="NA"/>
    <s v="NA"/>
    <s v="NA"/>
    <s v="NA"/>
    <s v="NA"/>
    <s v="NA"/>
    <s v="NA"/>
    <s v="NA"/>
    <s v="NA"/>
    <s v="NA"/>
    <s v="NA"/>
    <s v="NA"/>
    <s v="NA"/>
    <s v="NA"/>
    <s v="NA"/>
  </r>
  <r>
    <x v="778"/>
    <x v="2"/>
    <s v="core"/>
    <x v="8"/>
    <x v="1"/>
    <s v="100,001+"/>
    <s v="urban"/>
    <n v="6"/>
    <n v="29.68553"/>
    <n v="4782339"/>
    <n v="4782339"/>
    <n v="4782339"/>
    <n v="2009"/>
    <n v="2009"/>
    <s v="2004-2013"/>
    <s v="F"/>
    <m/>
    <s v="Dept. Store W/ Grocery"/>
    <m/>
    <s v="Grocery"/>
    <s v="Mercantile - Retail"/>
    <s v="High End"/>
    <b v="0"/>
    <s v="Sales"/>
    <n v="86"/>
    <s v="Warehouse - High Bay"/>
    <n v="6"/>
    <s v="Kitchen"/>
    <n v="2"/>
    <n v="5"/>
    <n v="0"/>
    <n v="0"/>
    <n v="161100"/>
    <n v="161100"/>
    <n v="0"/>
    <x v="3"/>
    <n v="100"/>
    <n v="6"/>
    <n v="100"/>
    <n v="100"/>
    <n v="100"/>
    <n v="0"/>
    <n v="0"/>
    <n v="2"/>
    <n v="0"/>
    <n v="425"/>
    <s v="S"/>
    <n v="0"/>
    <n v="5199"/>
    <n v="121"/>
    <s v="&lt; 6000 HDD"/>
    <n v="99"/>
    <n v="1"/>
    <n v="1"/>
    <s v="Yes"/>
    <n v="112"/>
    <n v="112"/>
    <n v="112"/>
    <n v="112"/>
    <n v="1"/>
    <n v="1"/>
    <n v="0"/>
    <s v="80-119 Hrs/Wk"/>
    <n v="52"/>
    <b v="1"/>
    <b v="1"/>
    <b v="1"/>
    <b v="0"/>
    <b v="0"/>
    <b v="0"/>
    <b v="0"/>
    <b v="0"/>
    <b v="0"/>
    <b v="1"/>
    <b v="0"/>
    <b v="0"/>
    <s v="NA"/>
    <s v="Yes"/>
    <n v="2"/>
    <n v="100"/>
    <s v="No"/>
    <s v="Yes"/>
    <n v="2"/>
    <n v="100"/>
    <s v="No"/>
    <s v="No"/>
    <s v="NA"/>
    <s v="NA"/>
    <s v="No"/>
    <s v="No"/>
    <s v="NA"/>
    <s v="NA"/>
    <s v="No"/>
    <s v="No"/>
    <s v="NA"/>
    <s v="NA"/>
    <s v="No"/>
    <s v="No"/>
    <s v="NA"/>
    <s v="NA"/>
    <s v="No"/>
    <s v="No"/>
    <s v="NA"/>
    <s v="NA"/>
    <s v="No"/>
    <s v="No"/>
    <s v="NA"/>
    <s v="NA"/>
    <s v="No"/>
    <n v="2000"/>
    <n v="500"/>
    <n v="28"/>
    <n v="70000"/>
    <n v="10"/>
    <n v="0"/>
    <n v="0"/>
    <n v="100"/>
    <n v="0"/>
    <n v="0"/>
    <n v="0"/>
    <n v="0"/>
    <n v="0"/>
    <n v="100"/>
    <n v="0"/>
    <n v="0"/>
    <n v="0"/>
    <n v="0"/>
    <n v="7000"/>
    <n v="0"/>
    <n v="100"/>
    <n v="0"/>
    <s v="S"/>
    <n v="0"/>
    <s v="Age of Building"/>
    <n v="100"/>
    <n v="0"/>
    <n v="0"/>
    <n v="0"/>
    <n v="100"/>
    <n v="0"/>
    <n v="0"/>
    <n v="0"/>
    <n v="0"/>
    <n v="145000"/>
    <n v="100"/>
    <n v="0"/>
    <n v="0"/>
    <n v="0"/>
    <b v="1"/>
    <n v="3120"/>
    <n v="100"/>
    <n v="0"/>
    <n v="0"/>
    <n v="0"/>
    <n v="1.2016"/>
    <n v="1.2016"/>
    <s v="NA"/>
    <n v="5.4432000000000001E-2"/>
    <n v="0.13922499999999999"/>
    <n v="193577.7"/>
    <s v="NA"/>
    <n v="8769"/>
    <n v="22429.09"/>
    <n v="15.36239"/>
    <n v="25.99511"/>
    <s v="Y"/>
    <n v="70"/>
    <n v="0"/>
    <n v="0"/>
    <n v="0"/>
    <n v="96.787909999999997"/>
    <n v="94.012299999999996"/>
    <n v="99.163889999999995"/>
    <n v="0"/>
    <n v="0"/>
    <n v="0"/>
    <n v="0.17866899999999999"/>
    <n v="0.80833699999999997"/>
    <n v="0.101831"/>
    <n v="0"/>
    <n v="0"/>
    <n v="0"/>
    <n v="0"/>
    <n v="0"/>
    <n v="0"/>
    <n v="0"/>
    <n v="0"/>
    <n v="0"/>
    <n v="3.0334210000000001"/>
    <n v="5.1793610000000001"/>
    <n v="0.73428099999999996"/>
    <n v="0"/>
    <n v="0"/>
    <n v="0"/>
    <n v="0"/>
    <n v="0"/>
    <n v="0"/>
    <n v="100"/>
    <n v="100"/>
    <n v="100"/>
    <n v="0"/>
    <n v="0"/>
    <n v="0"/>
    <n v="100"/>
    <n v="100"/>
    <n v="100"/>
    <n v="100"/>
    <n v="100"/>
    <n v="100"/>
    <n v="0"/>
    <n v="0"/>
    <n v="0"/>
    <n v="0"/>
    <n v="0"/>
    <n v="0"/>
    <n v="0"/>
    <n v="0"/>
    <n v="0"/>
    <n v="0"/>
    <n v="0"/>
    <n v="0"/>
    <n v="0"/>
    <n v="0"/>
    <n v="0"/>
    <s v="NA"/>
    <s v="NA"/>
    <s v="NA"/>
    <s v="NA"/>
    <s v="NA"/>
    <s v="NA"/>
    <n v="0"/>
    <n v="0"/>
    <n v="0"/>
    <n v="12.56855"/>
    <n v="18.663699999999999"/>
    <n v="12.56855"/>
    <n v="58.620069999999998"/>
    <n v="58.154470000000003"/>
    <n v="58.620069999999998"/>
    <n v="28.81138"/>
    <n v="23.181840000000001"/>
    <n v="28.81138"/>
    <s v="NA"/>
    <s v="NA"/>
    <s v="NA"/>
    <s v="NA"/>
    <s v="NA"/>
    <s v="NA"/>
    <s v="NA"/>
    <s v="NA"/>
    <s v="NA"/>
    <s v="NA"/>
    <s v="NA"/>
    <s v="NA"/>
    <n v="65.311109999999999"/>
    <n v="47.20917"/>
    <n v="66.914389999999997"/>
    <n v="31.476800000000001"/>
    <n v="46.803130000000003"/>
    <n v="32.249499999999998"/>
    <n v="2.4438840000000002"/>
    <n v="5.321555"/>
    <n v="0.65015699999999998"/>
    <n v="0"/>
    <n v="0"/>
    <n v="0"/>
    <n v="0.76820699999999997"/>
    <n v="0.66614300000000004"/>
    <n v="0.18595500000000001"/>
    <n v="0"/>
    <n v="0"/>
    <n v="0"/>
    <n v="100"/>
    <n v="100"/>
    <n v="100"/>
    <n v="0"/>
    <n v="0"/>
    <n v="0"/>
    <n v="0"/>
    <n v="0"/>
    <n v="0"/>
    <n v="0"/>
    <n v="0"/>
    <n v="0"/>
    <b v="0"/>
    <n v="0"/>
    <b v="1"/>
    <n v="74.022679999999994"/>
    <b v="1"/>
    <n v="23.734000000000002"/>
    <b v="1"/>
    <n v="0.84553900000000004"/>
    <b v="1"/>
    <n v="0.76820699999999997"/>
    <b v="0"/>
    <n v="0"/>
    <b v="0"/>
    <n v="0"/>
    <b v="1"/>
    <n v="0.62957700000000005"/>
    <n v="19.171530000000001"/>
    <n v="8.2987549999999999"/>
    <n v="18.487030000000001"/>
    <n v="39.0167"/>
    <n v="13.27801"/>
    <n v="37.623649999999998"/>
    <n v="0"/>
    <n v="0"/>
    <n v="0"/>
    <n v="41.811770000000003"/>
    <n v="78.423240000000007"/>
    <n v="43.889319999999998"/>
    <n v="0"/>
    <n v="0"/>
    <n v="0"/>
    <n v="39.80545"/>
    <n v="59.751040000000003"/>
    <n v="41.731960000000001"/>
    <n v="0"/>
    <n v="0"/>
    <n v="0"/>
    <n v="0"/>
    <n v="0"/>
    <n v="0"/>
    <n v="0"/>
    <n v="0"/>
    <n v="0"/>
    <n v="58.188229999999997"/>
    <n v="21.57676"/>
    <n v="56.110680000000002"/>
    <n v="2.0063230000000001"/>
    <n v="18.6722"/>
    <n v="2.1573600000000002"/>
    <n v="0"/>
    <n v="0"/>
    <n v="0"/>
    <n v="0"/>
    <n v="0"/>
    <n v="0"/>
    <b v="0"/>
    <n v="0"/>
    <b v="1"/>
    <n v="60.19455"/>
    <b v="0"/>
    <n v="0"/>
    <b v="0"/>
    <n v="0"/>
    <b v="0"/>
    <n v="0"/>
    <b v="1"/>
    <n v="39.80545"/>
    <s v="NA"/>
    <s v="NA"/>
    <s v="NA"/>
    <s v="NA"/>
    <s v="NA"/>
    <s v="NA"/>
    <s v="NA"/>
    <s v="NA"/>
    <s v="NA"/>
    <s v="NA"/>
    <s v="NA"/>
    <s v="NA"/>
    <s v="NA"/>
    <s v="NA"/>
    <s v="NA"/>
    <s v="NA"/>
    <s v="NA"/>
    <s v="NA"/>
    <s v="NA"/>
    <s v="NA"/>
    <s v="NA"/>
    <s v="NA"/>
    <s v="NA"/>
    <s v="NA"/>
    <s v="NA"/>
    <s v="NA"/>
    <s v="NA"/>
    <s v="NA"/>
    <s v="NA"/>
    <s v="NA"/>
    <s v="NA"/>
    <s v="NA"/>
    <s v="NA"/>
    <s v="NA"/>
    <s v="NA"/>
    <s v="NA"/>
    <s v="NA"/>
    <s v="SZ Ducted"/>
    <s v="none"/>
    <s v="NA"/>
    <s v="A"/>
    <s v="N"/>
    <n v="41"/>
    <s v="NA"/>
    <n v="0"/>
    <n v="100"/>
    <s v="Furnace"/>
    <s v="Natural Gas"/>
    <s v="None"/>
    <s v="5-9 Years"/>
    <s v="Furnace"/>
    <s v="Natural Gas"/>
    <s v="None"/>
    <s v="5-9 Years"/>
    <s v="NA"/>
    <s v="NA"/>
    <s v="NA"/>
    <s v="NA"/>
    <s v="NA"/>
    <s v="NA"/>
    <s v="NA"/>
    <s v="NA"/>
    <s v="DX - Air"/>
    <s v="5-9 Years"/>
    <s v="DX - Air"/>
    <s v="5-9 Years"/>
    <s v="NA"/>
    <s v="NA"/>
    <s v="NA"/>
    <s v="NA"/>
    <s v="NA"/>
    <s v="NA"/>
    <s v="NA"/>
    <b v="1"/>
    <b v="0"/>
    <b v="0"/>
    <b v="0"/>
    <b v="0"/>
    <b v="0"/>
    <b v="0"/>
    <b v="1"/>
    <b v="0"/>
    <b v="1"/>
    <b v="1"/>
    <n v="200"/>
    <n v="5"/>
    <n v="5"/>
    <n v="100"/>
    <n v="0"/>
    <n v="0"/>
    <n v="0"/>
    <n v="0"/>
    <n v="0"/>
    <n v="100"/>
    <n v="0"/>
    <n v="50"/>
    <n v="50"/>
    <n v="0"/>
    <s v="Unknown"/>
    <s v="No"/>
    <s v="None"/>
    <s v="Air-cooled"/>
    <s v="Yes"/>
    <s v="Electronically Commutated"/>
    <b v="1"/>
    <n v="1014"/>
    <n v="44.773180000000004"/>
    <s v="LED"/>
    <b v="1"/>
    <n v="3610"/>
    <s v="LED"/>
    <b v="1"/>
    <n v="1000"/>
    <n v="100"/>
    <s v="LED"/>
    <n v="4"/>
    <n v="4"/>
    <n v="6"/>
    <n v="1"/>
    <n v="2"/>
    <n v="3"/>
    <n v="0"/>
    <b v="1"/>
    <b v="0"/>
    <b v="0"/>
    <b v="0"/>
    <b v="0"/>
    <b v="0"/>
    <n v="1200"/>
    <s v="N"/>
    <s v="E"/>
    <s v="N"/>
    <s v="N"/>
    <s v="N"/>
    <s v="G"/>
    <s v="N"/>
    <n v="1"/>
    <n v="1"/>
    <n v="1"/>
    <s v="NA"/>
    <s v="NA"/>
    <s v="NA"/>
    <s v="NA"/>
    <s v="NA"/>
    <n v="0"/>
    <n v="0"/>
    <n v="0"/>
    <x v="1"/>
    <s v="NA"/>
    <s v="NA"/>
    <n v="0"/>
    <n v="0"/>
    <n v="0"/>
    <s v="NA"/>
    <s v="NA"/>
    <s v="NA"/>
    <s v="NA"/>
    <s v="NA"/>
    <s v="NA"/>
    <n v="24"/>
    <n v="0"/>
    <n v="0"/>
    <n v="0"/>
    <n v="0"/>
    <n v="32"/>
    <n v="0"/>
    <n v="2"/>
    <n v="0"/>
    <n v="0"/>
    <n v="14.62097"/>
    <n v="2.9424939999999999"/>
    <s v="model"/>
    <n v="2355439"/>
    <n v="474035.7"/>
    <s v="NA"/>
    <s v="NA"/>
    <s v="NA"/>
    <s v="NA"/>
    <s v="NA"/>
    <s v="NA"/>
    <s v="NA"/>
    <s v="NA"/>
    <s v="NA"/>
    <s v="NA"/>
    <s v="NA"/>
    <s v="NA"/>
    <s v="NA"/>
    <s v="NA"/>
    <s v="NA"/>
    <s v="NA"/>
    <s v="NA"/>
    <s v="NA"/>
    <s v="NA"/>
    <s v="NA"/>
    <s v="NA"/>
    <s v="NA"/>
    <s v="NA"/>
    <s v="NA"/>
    <n v="0.17208499999999999"/>
    <n v="3.1605000000000001E-2"/>
    <s v="model"/>
    <n v="27722.93"/>
    <n v="5091.6310000000003"/>
    <s v="NA"/>
    <s v="NA"/>
    <s v="NA"/>
    <s v="NA"/>
    <s v="NA"/>
    <s v="NA"/>
    <s v="NA"/>
    <s v="NA"/>
    <s v="NA"/>
    <s v="NA"/>
    <s v="NA"/>
    <s v="NA"/>
    <s v="NA"/>
    <s v="NA"/>
    <s v="NA"/>
    <s v="NA"/>
    <s v="NA"/>
    <s v="NA"/>
    <s v="NA"/>
    <s v="NA"/>
    <s v="NA"/>
    <s v="NA"/>
    <s v="NA"/>
    <s v="NA"/>
  </r>
  <r>
    <x v="779"/>
    <x v="0"/>
    <s v="core"/>
    <x v="0"/>
    <x v="0"/>
    <s v="100,001+"/>
    <s v="rural"/>
    <n v="56"/>
    <n v="3.7884090000000001"/>
    <n v="641927"/>
    <n v="641927"/>
    <n v="641927"/>
    <n v="1965"/>
    <n v="1965"/>
    <s v="Pre-1980"/>
    <s v="F"/>
    <m/>
    <s v="Hotel - Resort"/>
    <m/>
    <s v="Hotel-Motel"/>
    <s v="Lodging"/>
    <s v="Lodging"/>
    <b v="0"/>
    <s v="Assembly / Recreation"/>
    <n v="52"/>
    <s v="Guest Room"/>
    <n v="38"/>
    <s v="Sales"/>
    <n v="3"/>
    <n v="6"/>
    <n v="0"/>
    <n v="0"/>
    <n v="169445"/>
    <n v="169445"/>
    <n v="0"/>
    <x v="3"/>
    <n v="100"/>
    <n v="0"/>
    <n v="100"/>
    <n v="100"/>
    <n v="100"/>
    <n v="0"/>
    <n v="0"/>
    <n v="3"/>
    <n v="0"/>
    <n v="156"/>
    <s v="M"/>
    <n v="23"/>
    <n v="5007"/>
    <n v="11"/>
    <s v="&lt; 6000 HDD"/>
    <n v="100"/>
    <n v="0"/>
    <n v="0"/>
    <s v="No"/>
    <n v="156.80000000000001"/>
    <n v="27.44"/>
    <n v="34.72"/>
    <n v="34.72"/>
    <n v="1"/>
    <n v="1"/>
    <n v="0.9"/>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7100"/>
    <n v="7100"/>
    <n v="9"/>
    <n v="191700"/>
    <n v="40"/>
    <n v="0"/>
    <n v="0"/>
    <n v="0"/>
    <n v="100"/>
    <n v="0"/>
    <n v="0"/>
    <n v="0"/>
    <n v="0"/>
    <n v="0"/>
    <n v="100"/>
    <n v="0"/>
    <n v="0"/>
    <n v="0"/>
    <n v="76680"/>
    <n v="100"/>
    <n v="0"/>
    <n v="0"/>
    <s v="P"/>
    <n v="0"/>
    <s v="Age of Building"/>
    <n v="100"/>
    <n v="0"/>
    <n v="0"/>
    <n v="0"/>
    <n v="0"/>
    <n v="0"/>
    <n v="0"/>
    <n v="0"/>
    <n v="100"/>
    <n v="72894.41"/>
    <n v="0"/>
    <n v="100"/>
    <n v="0"/>
    <n v="0"/>
    <b v="0"/>
    <n v="0"/>
    <n v="0"/>
    <n v="0"/>
    <n v="0"/>
    <n v="100"/>
    <n v="1.713138"/>
    <n v="1.713138"/>
    <s v="NA"/>
    <n v="3.0980000000000001E-3"/>
    <n v="8.2859000000000002E-2"/>
    <n v="290282.7"/>
    <s v="NA"/>
    <n v="525"/>
    <n v="14040"/>
    <n v="8.9719239999999996"/>
    <n v="9.4218869999999999"/>
    <s v="Y"/>
    <n v="1"/>
    <n v="1.2818579999999999"/>
    <n v="9.2081280000000003"/>
    <n v="3.712396"/>
    <n v="6.6884449999999998"/>
    <n v="8.1795950000000008"/>
    <n v="19.370450000000002"/>
    <n v="6.2148630000000002"/>
    <n v="7.7184600000000003"/>
    <n v="17.998899999999999"/>
    <n v="0.21568200000000001"/>
    <n v="0.97288600000000003"/>
    <n v="0.34747899999999998"/>
    <n v="0"/>
    <n v="0"/>
    <n v="0"/>
    <n v="0"/>
    <n v="0"/>
    <n v="0"/>
    <n v="0"/>
    <n v="0"/>
    <n v="0"/>
    <n v="85.599149999999995"/>
    <n v="73.920929999999998"/>
    <n v="58.570779999999999"/>
    <n v="0"/>
    <n v="0"/>
    <n v="0"/>
    <n v="0"/>
    <n v="0"/>
    <n v="0"/>
    <n v="100"/>
    <n v="100"/>
    <n v="100"/>
    <n v="90.840760000000003"/>
    <n v="90.900189999999995"/>
    <n v="90.840760000000003"/>
    <n v="9.1592369999999992"/>
    <n v="9.0998099999999997"/>
    <n v="9.1592369999999992"/>
    <n v="0"/>
    <n v="0"/>
    <n v="0"/>
    <n v="97.941940000000002"/>
    <n v="93.044049999999999"/>
    <n v="97.941940000000002"/>
    <n v="0"/>
    <n v="0"/>
    <n v="0"/>
    <n v="0"/>
    <n v="0"/>
    <n v="0"/>
    <n v="2.0580569999999998"/>
    <n v="6.9559490000000004"/>
    <n v="2.0580569999999998"/>
    <n v="0"/>
    <n v="0"/>
    <n v="0"/>
    <s v="NA"/>
    <s v="NA"/>
    <s v="NA"/>
    <s v="NA"/>
    <s v="NA"/>
    <s v="NA"/>
    <n v="0"/>
    <n v="0"/>
    <n v="0"/>
    <n v="12.71575"/>
    <n v="21.04373"/>
    <n v="12.71575"/>
    <n v="1.9479439999999999"/>
    <n v="2.1491470000000001"/>
    <n v="1.9479439999999999"/>
    <n v="85.336309999999997"/>
    <n v="76.807119999999998"/>
    <n v="85.336309999999997"/>
    <n v="5.744262"/>
    <n v="12.617010000000001"/>
    <n v="5.744262"/>
    <n v="78.643500000000003"/>
    <n v="78.420419999999993"/>
    <n v="78.643500000000003"/>
    <n v="0"/>
    <n v="0"/>
    <n v="0"/>
    <n v="15.61223"/>
    <n v="8.9625679999999992"/>
    <n v="15.61223"/>
    <n v="5.3084049999999996"/>
    <n v="5.8430330000000001"/>
    <n v="15.373699999999999"/>
    <n v="8.8767619999999994"/>
    <n v="19.26315"/>
    <n v="25.70804"/>
    <n v="26.669889999999999"/>
    <n v="42.897410000000001"/>
    <n v="18.267040000000001"/>
    <n v="15.5655"/>
    <n v="7.0316400000000003"/>
    <n v="10.65062"/>
    <n v="43.579439999999998"/>
    <n v="24.964759999999998"/>
    <n v="30.000589999999999"/>
    <n v="0"/>
    <n v="0"/>
    <n v="0"/>
    <n v="100"/>
    <n v="100"/>
    <n v="100"/>
    <n v="0"/>
    <n v="0"/>
    <n v="0"/>
    <n v="0"/>
    <n v="0"/>
    <n v="0"/>
    <n v="0"/>
    <n v="0"/>
    <n v="0"/>
    <b v="0"/>
    <n v="0"/>
    <b v="0"/>
    <n v="0"/>
    <b v="0"/>
    <n v="0"/>
    <b v="1"/>
    <n v="5.3084049999999996"/>
    <b v="1"/>
    <n v="94.691590000000005"/>
    <b v="0"/>
    <n v="0"/>
    <b v="0"/>
    <n v="0"/>
    <b v="0"/>
    <n v="0"/>
    <n v="0"/>
    <n v="0"/>
    <n v="0"/>
    <n v="100"/>
    <n v="100"/>
    <n v="100"/>
    <n v="0"/>
    <n v="0"/>
    <n v="0"/>
    <n v="0"/>
    <n v="0"/>
    <n v="0"/>
    <n v="0"/>
    <n v="0"/>
    <n v="0"/>
    <n v="0"/>
    <n v="0"/>
    <n v="0"/>
    <n v="0"/>
    <n v="0"/>
    <n v="0"/>
    <n v="0"/>
    <n v="0"/>
    <n v="0"/>
    <n v="0"/>
    <n v="0"/>
    <n v="0"/>
    <n v="0"/>
    <n v="0"/>
    <n v="0"/>
    <n v="0"/>
    <n v="0"/>
    <n v="0"/>
    <n v="100"/>
    <n v="100"/>
    <n v="10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56.771639999999998"/>
    <n v="43.228360000000002"/>
    <s v="Furnace"/>
    <s v="Natural Gas"/>
    <s v="None"/>
    <s v="20+ Years"/>
    <s v="Electric Resistance"/>
    <s v="Electricity"/>
    <s v="None"/>
    <s v="20+ Years"/>
    <n v="2"/>
    <s v="Off-site Hot Water"/>
    <n v="630"/>
    <n v="6"/>
    <n v="6"/>
    <s v="C"/>
    <s v="Y"/>
    <s v="Y"/>
    <s v="DX - Air"/>
    <s v="20+ Years"/>
    <s v="DX - Air"/>
    <s v="20+ Years"/>
    <n v="1"/>
    <s v="NA"/>
    <n v="6"/>
    <n v="6"/>
    <s v="Reciprocating"/>
    <s v="Y"/>
    <s v="Y"/>
    <b v="0"/>
    <b v="0"/>
    <b v="1"/>
    <b v="0"/>
    <b v="1"/>
    <b v="0"/>
    <b v="0"/>
    <b v="1"/>
    <b v="1"/>
    <b v="1"/>
    <b v="1"/>
    <n v="3980"/>
    <n v="3.75"/>
    <n v="6"/>
    <n v="25"/>
    <n v="75"/>
    <n v="0"/>
    <n v="0"/>
    <n v="0"/>
    <n v="0"/>
    <n v="100"/>
    <n v="0"/>
    <s v="NA"/>
    <s v="NA"/>
    <s v="NA"/>
    <s v="NA"/>
    <s v="NA"/>
    <s v="NA"/>
    <s v="NA"/>
    <s v="NA"/>
    <s v="NA"/>
    <b v="1"/>
    <n v="4"/>
    <n v="0"/>
    <s v="N"/>
    <b v="1"/>
    <n v="420"/>
    <s v="INC"/>
    <b v="0"/>
    <n v="0"/>
    <s v="NA"/>
    <s v="NA"/>
    <n v="8"/>
    <n v="0"/>
    <n v="2"/>
    <n v="1"/>
    <n v="6"/>
    <n v="0"/>
    <n v="4"/>
    <b v="0"/>
    <b v="0"/>
    <b v="0"/>
    <b v="1"/>
    <b v="0"/>
    <b v="0"/>
    <n v="2000"/>
    <s v="E"/>
    <s v="G"/>
    <s v="G"/>
    <s v="G"/>
    <s v="E"/>
    <s v="E"/>
    <s v="E"/>
    <s v="NA"/>
    <s v="NA"/>
    <s v="NA"/>
    <b v="1"/>
    <s v="L"/>
    <n v="100"/>
    <n v="0"/>
    <n v="4"/>
    <n v="205"/>
    <n v="50"/>
    <n v="0"/>
    <x v="0"/>
    <n v="0"/>
    <s v="N"/>
    <n v="0"/>
    <n v="0"/>
    <n v="0"/>
    <b v="1"/>
    <b v="0"/>
    <s v="Natural Gas"/>
    <b v="1"/>
    <b v="0"/>
    <s v="Natural Gas"/>
    <n v="0"/>
    <n v="20"/>
    <n v="2"/>
    <n v="0"/>
    <n v="2"/>
    <n v="205"/>
    <n v="1"/>
    <n v="0"/>
    <n v="0"/>
    <n v="0"/>
    <n v="2.0794410000000001"/>
    <n v="2.2064710000000001"/>
    <s v="actual"/>
    <n v="352350.8"/>
    <n v="373875.5"/>
    <n v="27928.29"/>
    <n v="25170.22"/>
    <n v="29042.13"/>
    <n v="29769.21"/>
    <n v="30810.07"/>
    <n v="31315.39"/>
    <n v="31942.75"/>
    <n v="31690.6"/>
    <n v="29700.75"/>
    <n v="28766.29"/>
    <n v="27471.27"/>
    <n v="28743.89"/>
    <n v="31752.47"/>
    <n v="28679.65"/>
    <n v="31752.47"/>
    <n v="30728.2"/>
    <n v="31752.47"/>
    <n v="30728.2"/>
    <n v="31755.34"/>
    <n v="31756.78"/>
    <n v="30736.81"/>
    <n v="31752.47"/>
    <n v="30728.2"/>
    <n v="31752.47"/>
    <n v="4.6711999999999997E-2"/>
    <n v="4.7315000000000003E-2"/>
    <s v="actual"/>
    <n v="7915.1760000000004"/>
    <n v="8017.3680000000004"/>
    <n v="990.47910000000002"/>
    <n v="747.50670000000002"/>
    <n v="798.53269999999998"/>
    <n v="707.47770000000003"/>
    <n v="573.77629999999999"/>
    <n v="508.93329999999997"/>
    <n v="489.2414"/>
    <n v="463.92529999999999"/>
    <n v="439.5575"/>
    <n v="564.75969999999995"/>
    <n v="705.48389999999995"/>
    <n v="925.50279999999998"/>
    <n v="849.81129999999996"/>
    <n v="726.28710000000001"/>
    <n v="760.87779999999998"/>
    <n v="693.39599999999996"/>
    <n v="643.08500000000004"/>
    <n v="559.11220000000003"/>
    <n v="517.63570000000004"/>
    <n v="499.96679999999998"/>
    <n v="516.11779999999999"/>
    <n v="646.02980000000002"/>
    <n v="749.34749999999997"/>
    <n v="855.70100000000002"/>
  </r>
  <r>
    <x v="780"/>
    <x v="2"/>
    <s v="core"/>
    <x v="11"/>
    <x v="1"/>
    <s v="5,001+"/>
    <s v="rural"/>
    <n v="16"/>
    <n v="97.814350000000005"/>
    <n v="4614490"/>
    <n v="4614490"/>
    <n v="3830026"/>
    <n v="2006"/>
    <n v="2006"/>
    <s v="2004-2013"/>
    <s v="F"/>
    <m/>
    <s v="Grocery (&gt; 5000sf)"/>
    <m/>
    <s v="Grocery"/>
    <s v="Food Sales"/>
    <s v="Supermarket"/>
    <b v="0"/>
    <s v="Sales"/>
    <n v="62"/>
    <s v="Storage - Low Bay"/>
    <n v="17"/>
    <s v="Kitchen"/>
    <n v="15"/>
    <n v="0"/>
    <n v="0"/>
    <n v="0"/>
    <n v="47176"/>
    <n v="47176"/>
    <n v="0"/>
    <x v="1"/>
    <n v="100"/>
    <n v="0"/>
    <n v="0"/>
    <n v="83"/>
    <n v="0"/>
    <n v="0"/>
    <n v="0"/>
    <n v="2"/>
    <n v="0"/>
    <n v="211"/>
    <s v="S"/>
    <n v="0"/>
    <n v="5553"/>
    <n v="779"/>
    <s v="&lt; 6000 HDD"/>
    <n v="100"/>
    <n v="0"/>
    <n v="0"/>
    <s v="No"/>
    <n v="126"/>
    <n v="168"/>
    <n v="168"/>
    <n v="154"/>
    <n v="1"/>
    <n v="1"/>
    <n v="0"/>
    <s v="120-168 Hrs/Wk"/>
    <n v="52"/>
    <b v="1"/>
    <b v="1"/>
    <b v="1"/>
    <b v="0"/>
    <b v="0"/>
    <b v="0"/>
    <b v="0"/>
    <b v="0"/>
    <b v="0"/>
    <b v="1"/>
    <b v="0"/>
    <b v="0"/>
    <s v="NA"/>
    <s v="No"/>
    <s v="NA"/>
    <s v="NA"/>
    <s v="No"/>
    <s v="No"/>
    <s v="NA"/>
    <s v="NA"/>
    <s v="No"/>
    <s v="No"/>
    <s v="NA"/>
    <s v="NA"/>
    <s v="No"/>
    <s v="No"/>
    <s v="NA"/>
    <s v="NA"/>
    <s v="No"/>
    <s v="No"/>
    <s v="NA"/>
    <s v="NA"/>
    <s v="No"/>
    <s v="No"/>
    <s v="NA"/>
    <s v="NA"/>
    <s v="No"/>
    <s v="No"/>
    <s v="NA"/>
    <s v="NA"/>
    <s v="No"/>
    <s v="No"/>
    <s v="NA"/>
    <s v="NA"/>
    <s v="No"/>
    <n v="914"/>
    <s v="NA"/>
    <n v="24"/>
    <n v="43872"/>
    <n v="2"/>
    <n v="0"/>
    <n v="0"/>
    <n v="100"/>
    <n v="0"/>
    <n v="0"/>
    <n v="0"/>
    <n v="0"/>
    <n v="0"/>
    <n v="83"/>
    <n v="0"/>
    <n v="17"/>
    <n v="0"/>
    <n v="0"/>
    <n v="877.44"/>
    <n v="50"/>
    <n v="50"/>
    <n v="0"/>
    <s v="P"/>
    <n v="0"/>
    <s v="Age of Building"/>
    <n v="100"/>
    <n v="0"/>
    <n v="0"/>
    <n v="0"/>
    <n v="100"/>
    <n v="0"/>
    <n v="0"/>
    <n v="0"/>
    <n v="0"/>
    <n v="79300"/>
    <n v="54"/>
    <n v="46"/>
    <n v="0"/>
    <n v="0"/>
    <b v="0"/>
    <n v="0"/>
    <n v="100"/>
    <n v="0"/>
    <n v="0"/>
    <n v="0"/>
    <n v="1.076759"/>
    <n v="1.076759"/>
    <s v="NA"/>
    <n v="0.29780000000000001"/>
    <n v="9.3561000000000005E-2"/>
    <n v="50797.18"/>
    <s v="NA"/>
    <n v="14049"/>
    <n v="4413.8370000000004"/>
    <n v="14.39597"/>
    <n v="21.305050000000001"/>
    <s v="Y"/>
    <n v="5"/>
    <n v="0"/>
    <n v="0"/>
    <n v="0"/>
    <n v="87.669479999999993"/>
    <n v="95.128720000000001"/>
    <n v="88.766000000000005"/>
    <n v="0"/>
    <n v="0"/>
    <n v="0"/>
    <n v="0.67717300000000002"/>
    <n v="0.55854800000000004"/>
    <n v="0.381415"/>
    <n v="0"/>
    <n v="0"/>
    <n v="0"/>
    <n v="11.65335"/>
    <n v="4.3127319999999996"/>
    <n v="10.85258"/>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95.372720000000001"/>
    <n v="96.871660000000006"/>
    <n v="95.372720000000001"/>
    <n v="4.6272760000000002"/>
    <n v="3.128336"/>
    <n v="4.6272760000000002"/>
    <n v="0"/>
    <n v="0"/>
    <n v="0"/>
    <s v="NA"/>
    <s v="NA"/>
    <s v="NA"/>
    <s v="NA"/>
    <s v="NA"/>
    <s v="NA"/>
    <s v="NA"/>
    <s v="NA"/>
    <s v="NA"/>
    <s v="NA"/>
    <s v="NA"/>
    <s v="NA"/>
    <n v="3.8544330000000002"/>
    <n v="1.392749"/>
    <n v="3.9026420000000002"/>
    <n v="83.815049999999999"/>
    <n v="93.735969999999995"/>
    <n v="84.86336"/>
    <n v="0.67717300000000002"/>
    <n v="0.55854800000000004"/>
    <n v="0.381415"/>
    <n v="11.65335"/>
    <n v="4.3127319999999996"/>
    <n v="10.85258"/>
    <n v="0"/>
    <n v="0"/>
    <n v="0"/>
    <n v="0"/>
    <n v="0"/>
    <n v="0"/>
    <n v="100"/>
    <n v="100"/>
    <n v="100"/>
    <n v="0"/>
    <n v="0"/>
    <n v="0"/>
    <n v="0"/>
    <n v="0"/>
    <n v="0"/>
    <n v="0"/>
    <n v="0"/>
    <n v="0"/>
    <b v="0"/>
    <n v="0"/>
    <b v="1"/>
    <n v="75.058679999999995"/>
    <b v="0"/>
    <n v="0"/>
    <b v="0"/>
    <n v="0"/>
    <b v="1"/>
    <n v="19.18168"/>
    <b v="0"/>
    <n v="0"/>
    <b v="1"/>
    <n v="5.7596360000000004"/>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0"/>
    <b v="1"/>
    <b v="0"/>
    <b v="0"/>
    <b v="0"/>
    <b v="0"/>
    <b v="0"/>
    <n v="398"/>
    <n v="6"/>
    <n v="6"/>
    <n v="100"/>
    <n v="0"/>
    <n v="0"/>
    <n v="0"/>
    <n v="0"/>
    <n v="0"/>
    <n v="100"/>
    <n v="0"/>
    <s v="NA"/>
    <s v="NA"/>
    <s v="NA"/>
    <s v="Unknown"/>
    <s v="NA"/>
    <s v="None"/>
    <s v="Air-cooled"/>
    <s v="NA"/>
    <s v="NA"/>
    <b v="1"/>
    <n v="602"/>
    <n v="70.099670000000003"/>
    <s v="T8"/>
    <b v="1"/>
    <n v="814"/>
    <s v="T8"/>
    <b v="1"/>
    <n v="2717"/>
    <n v="100"/>
    <s v="T8"/>
    <n v="4"/>
    <n v="0"/>
    <n v="13"/>
    <n v="2"/>
    <n v="4"/>
    <n v="4"/>
    <n v="1"/>
    <b v="0"/>
    <b v="0"/>
    <b v="0"/>
    <b v="1"/>
    <b v="0"/>
    <b v="0"/>
    <n v="7296"/>
    <s v="E"/>
    <s v="E"/>
    <s v="G"/>
    <s v="G"/>
    <s v="G"/>
    <s v="G"/>
    <s v="G"/>
    <n v="1"/>
    <n v="1"/>
    <n v="1"/>
    <s v="NA"/>
    <s v="NA"/>
    <s v="NA"/>
    <s v="NA"/>
    <s v="NA"/>
    <n v="0"/>
    <n v="0"/>
    <n v="0"/>
    <x v="1"/>
    <s v="NA"/>
    <s v="NA"/>
    <n v="0"/>
    <n v="0"/>
    <n v="0"/>
    <s v="NA"/>
    <s v="NA"/>
    <s v="NA"/>
    <s v="NA"/>
    <s v="NA"/>
    <s v="NA"/>
    <n v="18"/>
    <n v="0"/>
    <n v="0"/>
    <n v="0"/>
    <n v="0"/>
    <n v="3"/>
    <n v="0"/>
    <n v="1"/>
    <n v="0"/>
    <n v="0"/>
    <n v="56.681159999999998"/>
    <n v="6.4203910000000004"/>
    <s v="model"/>
    <n v="2673990"/>
    <n v="302888.3"/>
    <s v="NA"/>
    <s v="NA"/>
    <s v="NA"/>
    <s v="NA"/>
    <s v="NA"/>
    <s v="NA"/>
    <s v="NA"/>
    <s v="NA"/>
    <s v="NA"/>
    <s v="NA"/>
    <s v="NA"/>
    <s v="NA"/>
    <s v="NA"/>
    <s v="NA"/>
    <s v="NA"/>
    <s v="NA"/>
    <s v="NA"/>
    <s v="NA"/>
    <s v="NA"/>
    <s v="NA"/>
    <s v="NA"/>
    <s v="NA"/>
    <s v="NA"/>
    <s v="NA"/>
    <n v="0.40590300000000001"/>
    <n v="0.24199000000000001"/>
    <s v="model"/>
    <n v="19148.89"/>
    <n v="11416.12"/>
    <s v="NA"/>
    <s v="NA"/>
    <s v="NA"/>
    <s v="NA"/>
    <s v="NA"/>
    <s v="NA"/>
    <s v="NA"/>
    <s v="NA"/>
    <s v="NA"/>
    <s v="NA"/>
    <s v="NA"/>
    <s v="NA"/>
    <s v="NA"/>
    <s v="NA"/>
    <s v="NA"/>
    <s v="NA"/>
    <s v="NA"/>
    <s v="NA"/>
    <s v="NA"/>
    <s v="NA"/>
    <s v="NA"/>
    <s v="NA"/>
    <s v="NA"/>
    <s v="NA"/>
  </r>
  <r>
    <x v="781"/>
    <x v="0"/>
    <s v="core"/>
    <x v="7"/>
    <x v="1"/>
    <s v="20,001-100,000"/>
    <s v="rural"/>
    <n v="85"/>
    <n v="140.53190000000001"/>
    <n v="2981384"/>
    <n v="2981384"/>
    <n v="2981384"/>
    <n v="2010"/>
    <n v="2010"/>
    <s v="2004-2013"/>
    <s v="F"/>
    <s v="Fire Station"/>
    <s v="Fire Station"/>
    <m/>
    <s v="Other"/>
    <s v="Public Order and Safety"/>
    <s v="Other"/>
    <b v="0"/>
    <s v="Other"/>
    <n v="31"/>
    <s v="Storage - Low Bay"/>
    <n v="17"/>
    <s v="Office"/>
    <n v="16"/>
    <n v="30"/>
    <n v="0"/>
    <n v="0"/>
    <n v="21215"/>
    <n v="21215"/>
    <n v="0"/>
    <x v="1"/>
    <n v="100"/>
    <n v="0"/>
    <n v="0"/>
    <n v="100"/>
    <n v="0"/>
    <n v="0"/>
    <n v="0"/>
    <n v="3"/>
    <n v="0"/>
    <n v="34"/>
    <s v="S"/>
    <n v="0"/>
    <n v="4490"/>
    <n v="12"/>
    <s v="&lt; 6000 HDD"/>
    <n v="100"/>
    <n v="0"/>
    <n v="0"/>
    <s v="No"/>
    <n v="129.095"/>
    <n v="37.200000000000003"/>
    <n v="153.12"/>
    <n v="134.52000000000001"/>
    <n v="0.69"/>
    <n v="0.69"/>
    <n v="0.69"/>
    <s v="120-168 Hrs/Wk"/>
    <n v="52"/>
    <b v="1"/>
    <b v="1"/>
    <b v="1"/>
    <b v="0"/>
    <b v="0"/>
    <b v="0"/>
    <b v="0"/>
    <b v="0"/>
    <b v="0"/>
    <b v="1"/>
    <b v="0"/>
    <b v="1"/>
    <s v="NA"/>
    <s v="No"/>
    <s v="NA"/>
    <s v="NA"/>
    <s v="No"/>
    <s v="No"/>
    <s v="NA"/>
    <s v="NA"/>
    <s v="No"/>
    <s v="No"/>
    <s v="NA"/>
    <s v="NA"/>
    <s v="No"/>
    <s v="No"/>
    <s v="NA"/>
    <s v="NA"/>
    <s v="No"/>
    <s v="No"/>
    <s v="NA"/>
    <s v="NA"/>
    <s v="No"/>
    <s v="No"/>
    <s v="NA"/>
    <s v="NA"/>
    <s v="No"/>
    <s v="No"/>
    <s v="NA"/>
    <s v="NA"/>
    <s v="No"/>
    <s v="No"/>
    <s v="NA"/>
    <s v="NA"/>
    <s v="No"/>
    <n v="579"/>
    <n v="579"/>
    <n v="9"/>
    <n v="15633"/>
    <n v="20"/>
    <n v="100"/>
    <n v="0"/>
    <n v="0"/>
    <n v="0"/>
    <n v="0"/>
    <n v="0"/>
    <n v="0"/>
    <n v="0"/>
    <n v="0"/>
    <n v="69"/>
    <n v="31"/>
    <n v="0"/>
    <n v="0"/>
    <n v="3126.6"/>
    <n v="0"/>
    <n v="100"/>
    <n v="0"/>
    <s v="P"/>
    <n v="12.5"/>
    <s v="Age of Building"/>
    <n v="100"/>
    <n v="0"/>
    <n v="0"/>
    <n v="0"/>
    <n v="0"/>
    <n v="100"/>
    <n v="0"/>
    <n v="0"/>
    <n v="0"/>
    <n v="10636.13"/>
    <n v="0"/>
    <n v="100"/>
    <n v="0"/>
    <n v="0"/>
    <b v="1"/>
    <n v="428"/>
    <n v="100"/>
    <n v="0"/>
    <n v="0"/>
    <n v="0"/>
    <n v="0.64235399999999998"/>
    <n v="0.64235399999999998"/>
    <s v="NA"/>
    <n v="0"/>
    <n v="0.14557100000000001"/>
    <n v="13627.54"/>
    <s v="NA"/>
    <n v="0"/>
    <n v="3088.2809999999999"/>
    <n v="10.011559999999999"/>
    <n v="11.33737"/>
    <s v="Y"/>
    <n v="50"/>
    <n v="0"/>
    <n v="0"/>
    <n v="0"/>
    <n v="65.084980000000002"/>
    <n v="43.825699999999998"/>
    <n v="81.370140000000006"/>
    <n v="0"/>
    <n v="0"/>
    <n v="0"/>
    <n v="18.39884"/>
    <n v="28.530660000000001"/>
    <n v="12.796010000000001"/>
    <n v="0"/>
    <n v="0"/>
    <n v="0"/>
    <n v="0"/>
    <n v="0"/>
    <n v="0"/>
    <n v="0.96799100000000005"/>
    <n v="7.9481679999999999"/>
    <n v="1.2412270000000001"/>
    <n v="15.54819"/>
    <n v="19.69547"/>
    <n v="4.5926260000000001"/>
    <n v="0"/>
    <n v="0"/>
    <n v="0"/>
    <n v="0"/>
    <n v="0"/>
    <n v="0"/>
    <n v="100"/>
    <n v="100"/>
    <n v="100"/>
    <n v="23.38766"/>
    <n v="26.91103"/>
    <n v="23.38766"/>
    <n v="76.612340000000003"/>
    <n v="73.088970000000003"/>
    <n v="76.612340000000003"/>
    <n v="0"/>
    <n v="0"/>
    <n v="0"/>
    <n v="55.728430000000003"/>
    <n v="30.508469999999999"/>
    <n v="55.728430000000003"/>
    <n v="0"/>
    <n v="0"/>
    <n v="0"/>
    <n v="0"/>
    <n v="0"/>
    <n v="0"/>
    <n v="44.271569999999997"/>
    <n v="69.491529999999997"/>
    <n v="44.271569999999997"/>
    <n v="0"/>
    <n v="0"/>
    <n v="0"/>
    <s v="NA"/>
    <s v="NA"/>
    <s v="NA"/>
    <s v="NA"/>
    <s v="NA"/>
    <s v="NA"/>
    <n v="0"/>
    <n v="0"/>
    <n v="0"/>
    <n v="79.305700000000002"/>
    <n v="86.185980000000001"/>
    <n v="79.305700000000002"/>
    <n v="11.663309999999999"/>
    <n v="8.4565750000000008"/>
    <n v="11.663309999999999"/>
    <n v="9.0309889999999999"/>
    <n v="5.3574450000000002"/>
    <n v="9.0309889999999999"/>
    <s v="NA"/>
    <s v="NA"/>
    <s v="NA"/>
    <s v="NA"/>
    <s v="NA"/>
    <s v="NA"/>
    <s v="NA"/>
    <s v="NA"/>
    <s v="NA"/>
    <s v="NA"/>
    <s v="NA"/>
    <s v="NA"/>
    <n v="5.8778180000000004"/>
    <n v="2.3479380000000001"/>
    <n v="7.3485279999999999"/>
    <n v="59.207160000000002"/>
    <n v="41.477760000000004"/>
    <n v="74.021609999999995"/>
    <n v="13.240539999999999"/>
    <n v="19.52861"/>
    <n v="9.2085220000000003"/>
    <n v="5.6005729999999998"/>
    <n v="11.349930000000001"/>
    <n v="1.654298"/>
    <n v="16.073899999999998"/>
    <n v="25.295760000000001"/>
    <n v="7.767042"/>
    <n v="0"/>
    <n v="0"/>
    <n v="0"/>
    <n v="100"/>
    <n v="100"/>
    <n v="100"/>
    <n v="0"/>
    <n v="0"/>
    <n v="0"/>
    <n v="0"/>
    <n v="0"/>
    <n v="0"/>
    <n v="0"/>
    <n v="0"/>
    <n v="0"/>
    <b v="0"/>
    <n v="0"/>
    <b v="0"/>
    <n v="0"/>
    <b v="0"/>
    <n v="0"/>
    <b v="1"/>
    <n v="10.07962"/>
    <b v="1"/>
    <n v="89.023250000000004"/>
    <b v="0"/>
    <n v="0"/>
    <b v="1"/>
    <n v="0.89712800000000004"/>
    <b v="0"/>
    <n v="0"/>
    <n v="21.921579999999999"/>
    <n v="51.21951"/>
    <n v="17.486809999999998"/>
    <n v="48.612189999999998"/>
    <n v="14.63415"/>
    <n v="71.396630000000002"/>
    <n v="0"/>
    <n v="0"/>
    <n v="0"/>
    <n v="29.466229999999999"/>
    <n v="34.146340000000002"/>
    <n v="11.11655"/>
    <n v="0"/>
    <n v="0"/>
    <n v="0"/>
    <n v="0"/>
    <n v="0"/>
    <n v="0"/>
    <n v="0"/>
    <n v="0"/>
    <n v="0"/>
    <n v="18.035920000000001"/>
    <n v="36.585369999999998"/>
    <n v="16.020890000000001"/>
    <n v="0"/>
    <n v="0"/>
    <n v="0"/>
    <n v="48.612189999999998"/>
    <n v="14.63415"/>
    <n v="71.396630000000002"/>
    <n v="0"/>
    <n v="0"/>
    <n v="0"/>
    <n v="33.351889999999997"/>
    <n v="48.78049"/>
    <n v="12.582470000000001"/>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A"/>
    <s v="NA"/>
    <s v="NA"/>
    <s v="NA"/>
    <n v="40"/>
    <n v="60"/>
    <s v="Furnace"/>
    <s v="Natural Gas"/>
    <s v="None"/>
    <s v="0-4 Years"/>
    <s v="Heat Pump"/>
    <s v="Electricity"/>
    <s v="None"/>
    <s v="0-4 Years"/>
    <s v="NA"/>
    <s v="NA"/>
    <s v="NA"/>
    <s v="NA"/>
    <s v="NA"/>
    <s v="NA"/>
    <s v="NA"/>
    <s v="NA"/>
    <s v="DX - Air"/>
    <s v="0-4 Years"/>
    <s v="DX - Air"/>
    <s v="0-4 Years"/>
    <s v="NA"/>
    <s v="NA"/>
    <s v="NA"/>
    <s v="NA"/>
    <s v="NA"/>
    <s v="NA"/>
    <s v="NA"/>
    <b v="0"/>
    <b v="0"/>
    <b v="1"/>
    <b v="0"/>
    <b v="0"/>
    <b v="0"/>
    <b v="0"/>
    <b v="0"/>
    <b v="0"/>
    <b v="0"/>
    <b v="0"/>
    <n v="330.70800000000003"/>
    <n v="4.0928550000000001"/>
    <n v="5"/>
    <n v="100"/>
    <n v="0"/>
    <n v="0"/>
    <n v="0"/>
    <n v="0"/>
    <n v="9.2855329999999991"/>
    <n v="90.714470000000006"/>
    <n v="0"/>
    <s v="NA"/>
    <s v="NA"/>
    <s v="NA"/>
    <s v="NA"/>
    <s v="NA"/>
    <s v="NA"/>
    <s v="NA"/>
    <s v="NA"/>
    <s v="NA"/>
    <s v="NA"/>
    <s v="NA"/>
    <s v="NA"/>
    <s v="NA"/>
    <s v="NA"/>
    <s v="NA"/>
    <s v="NA"/>
    <s v="NA"/>
    <s v="NA"/>
    <s v="NA"/>
    <s v="NA"/>
    <n v="1"/>
    <n v="0"/>
    <n v="0"/>
    <n v="0"/>
    <n v="0"/>
    <n v="0"/>
    <n v="0"/>
    <b v="0"/>
    <b v="0"/>
    <b v="0"/>
    <b v="0"/>
    <b v="1"/>
    <b v="0"/>
    <n v="214"/>
    <s v="N"/>
    <s v="N"/>
    <s v="N"/>
    <s v="N"/>
    <s v="G"/>
    <s v="N"/>
    <s v="N"/>
    <s v="NA"/>
    <s v="NA"/>
    <s v="NA"/>
    <b v="1"/>
    <s v="NA"/>
    <n v="50"/>
    <n v="2"/>
    <n v="0"/>
    <n v="0"/>
    <n v="0"/>
    <n v="0"/>
    <x v="0"/>
    <n v="0"/>
    <s v="N"/>
    <n v="0"/>
    <n v="0"/>
    <n v="0"/>
    <b v="0"/>
    <b v="0"/>
    <s v="None"/>
    <b v="0"/>
    <b v="0"/>
    <s v="None"/>
    <n v="0"/>
    <n v="0"/>
    <n v="0"/>
    <n v="0"/>
    <n v="0"/>
    <n v="9"/>
    <n v="1"/>
    <n v="0"/>
    <n v="0"/>
    <n v="25"/>
    <n v="8.4992370000000008"/>
    <n v="8.6560319999999997"/>
    <s v="actual"/>
    <n v="180311.3"/>
    <n v="183637.7"/>
    <n v="17860.36"/>
    <n v="14438.46"/>
    <n v="14748.97"/>
    <n v="12550.39"/>
    <n v="11113.55"/>
    <n v="11584.6"/>
    <n v="13282.5"/>
    <n v="15081.38"/>
    <n v="15945.72"/>
    <n v="17014.38"/>
    <n v="18675.189999999999"/>
    <n v="18015.830000000002"/>
    <n v="16696.89"/>
    <n v="14835.64"/>
    <n v="16217.72"/>
    <n v="15497.92"/>
    <n v="15397.81"/>
    <n v="14395.84"/>
    <n v="14466.1"/>
    <n v="14386.24"/>
    <n v="14166.9"/>
    <n v="15307.31"/>
    <n v="15583.11"/>
    <n v="16686.240000000002"/>
    <n v="0.185666"/>
    <n v="0.183562"/>
    <s v="actual"/>
    <n v="3938.9119999999998"/>
    <n v="3894.2669999999998"/>
    <n v="725.61180000000002"/>
    <n v="422.8"/>
    <n v="247.89660000000001"/>
    <n v="150.7809"/>
    <n v="96.193550000000002"/>
    <n v="125.03530000000001"/>
    <n v="199.1627"/>
    <n v="186.53100000000001"/>
    <n v="220.53790000000001"/>
    <n v="369.1121"/>
    <n v="624.92650000000003"/>
    <n v="570.32349999999997"/>
    <n v="509.98410000000001"/>
    <n v="420.65019999999998"/>
    <n v="431.92529999999999"/>
    <n v="385.95740000000001"/>
    <n v="298.35809999999998"/>
    <n v="206.4221"/>
    <n v="146.5771"/>
    <n v="133.56729999999999"/>
    <n v="169.12739999999999"/>
    <n v="283.61360000000002"/>
    <n v="399.83449999999999"/>
    <n v="508.24950000000001"/>
  </r>
  <r>
    <x v="782"/>
    <x v="3"/>
    <s v="core"/>
    <x v="9"/>
    <x v="1"/>
    <s v="All Sizes"/>
    <s v="rural"/>
    <n v="38"/>
    <n v="194.7627"/>
    <n v="28824886"/>
    <n v="28824886"/>
    <n v="4611982"/>
    <n v="2004"/>
    <n v="2004"/>
    <s v="2004-2013"/>
    <s v="F"/>
    <m/>
    <s v="Other Warehouse"/>
    <s v="Operations Center"/>
    <s v="Warehouse"/>
    <s v="Warehouse and Storage"/>
    <s v="Warehouse"/>
    <b v="0"/>
    <s v="Warehouse - High Bay"/>
    <n v="70"/>
    <s v="Other"/>
    <n v="16"/>
    <s v="Office"/>
    <n v="10"/>
    <n v="0"/>
    <n v="0"/>
    <n v="0"/>
    <n v="148000"/>
    <n v="148000"/>
    <n v="0"/>
    <x v="3"/>
    <n v="100"/>
    <n v="0"/>
    <n v="100"/>
    <n v="16"/>
    <n v="100"/>
    <n v="0"/>
    <n v="0"/>
    <n v="1"/>
    <n v="0"/>
    <s v="NA"/>
    <s v="M"/>
    <n v="2"/>
    <n v="7503"/>
    <n v="382"/>
    <s v="6000-8000 HDD"/>
    <n v="100"/>
    <n v="0"/>
    <n v="0"/>
    <s v="Yes"/>
    <n v="45"/>
    <n v="57.986539999999998"/>
    <n v="94.136539999999997"/>
    <n v="57.986539999999998"/>
    <n v="0"/>
    <n v="0"/>
    <n v="0"/>
    <s v="40-49 Hrs/Wk"/>
    <n v="52"/>
    <b v="1"/>
    <b v="1"/>
    <b v="0"/>
    <b v="0"/>
    <b v="0"/>
    <b v="0"/>
    <b v="0"/>
    <b v="0"/>
    <b v="0"/>
    <s v="NA"/>
    <s v="NA"/>
    <s v="NA"/>
    <s v="NA"/>
    <s v="Yes"/>
    <s v="NA"/>
    <s v="NA"/>
    <s v="Unknown"/>
    <s v="Yes"/>
    <s v="NA"/>
    <s v="NA"/>
    <s v="Unknown"/>
    <s v="Yes"/>
    <s v="NA"/>
    <s v="NA"/>
    <s v="Unknown"/>
    <s v="Unknown"/>
    <s v="NA"/>
    <s v="NA"/>
    <s v="Unknown"/>
    <s v="Yes"/>
    <s v="NA"/>
    <s v="NA"/>
    <s v="Unknown"/>
    <s v="No"/>
    <s v="NA"/>
    <s v="NA"/>
    <s v="No"/>
    <s v="No"/>
    <s v="NA"/>
    <s v="NA"/>
    <s v="No"/>
    <s v="No"/>
    <s v="NA"/>
    <s v="NA"/>
    <s v="No"/>
    <n v="3945"/>
    <n v="0"/>
    <n v="28"/>
    <n v="110460"/>
    <n v="5"/>
    <n v="0"/>
    <n v="0"/>
    <n v="0"/>
    <n v="0"/>
    <n v="100"/>
    <n v="0"/>
    <n v="0"/>
    <n v="0"/>
    <n v="0"/>
    <n v="100"/>
    <n v="0"/>
    <n v="0"/>
    <n v="0"/>
    <n v="5523"/>
    <n v="0"/>
    <n v="100"/>
    <n v="0"/>
    <s v="P"/>
    <n v="30"/>
    <s v="Age of Building"/>
    <n v="100"/>
    <n v="0"/>
    <n v="0"/>
    <n v="0"/>
    <n v="100"/>
    <n v="0"/>
    <n v="0"/>
    <n v="0"/>
    <n v="0"/>
    <n v="176913"/>
    <n v="0"/>
    <n v="100"/>
    <n v="0"/>
    <n v="0"/>
    <b v="0"/>
    <n v="0"/>
    <n v="100"/>
    <n v="0"/>
    <n v="0"/>
    <n v="0"/>
    <n v="0.92740199999999995"/>
    <n v="0.92740199999999995"/>
    <s v="NA"/>
    <n v="0"/>
    <n v="0.10348"/>
    <n v="137255.6"/>
    <s v="NA"/>
    <n v="0"/>
    <n v="15315"/>
    <n v="13.53088"/>
    <n v="23.90166"/>
    <s v="Y"/>
    <n v="0"/>
    <n v="42.518079999999998"/>
    <n v="16.728100000000001"/>
    <n v="42.848140000000001"/>
    <n v="47.879440000000002"/>
    <n v="79.592529999999996"/>
    <n v="48.25112"/>
    <n v="0"/>
    <n v="0"/>
    <n v="0"/>
    <n v="0"/>
    <n v="0"/>
    <n v="0"/>
    <n v="0"/>
    <n v="0"/>
    <n v="0"/>
    <n v="9.6024829999999994"/>
    <n v="3.6793670000000001"/>
    <n v="8.9007369999999995"/>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4.005706"/>
    <n v="6.3175489999999996"/>
    <n v="4.005706"/>
    <n v="57.079419999999999"/>
    <n v="60.20252"/>
    <n v="57.079419999999999"/>
    <n v="38.914870000000001"/>
    <n v="33.479930000000003"/>
    <n v="38.914870000000001"/>
    <s v="NA"/>
    <s v="NA"/>
    <s v="NA"/>
    <s v="NA"/>
    <s v="NA"/>
    <s v="NA"/>
    <s v="NA"/>
    <s v="NA"/>
    <s v="NA"/>
    <s v="NA"/>
    <s v="NA"/>
    <s v="NA"/>
    <n v="29.435949999999998"/>
    <n v="25.874459999999999"/>
    <n v="28.888169999999999"/>
    <n v="70.564049999999995"/>
    <n v="74.125540000000001"/>
    <n v="71.111829999999998"/>
    <n v="0"/>
    <n v="0"/>
    <n v="0"/>
    <n v="0"/>
    <n v="0"/>
    <n v="0"/>
    <n v="0"/>
    <n v="0"/>
    <n v="0"/>
    <n v="27.847200000000001"/>
    <n v="15.864570000000001"/>
    <n v="28.595510000000001"/>
    <n v="39.531190000000002"/>
    <n v="69.915360000000007"/>
    <n v="40.59348"/>
    <n v="0"/>
    <n v="0"/>
    <n v="0"/>
    <n v="32.621609999999997"/>
    <n v="14.22007"/>
    <n v="30.81101"/>
    <n v="0"/>
    <n v="0"/>
    <n v="0"/>
    <b v="0"/>
    <n v="0"/>
    <b v="0"/>
    <n v="0"/>
    <b v="0"/>
    <n v="0"/>
    <b v="1"/>
    <n v="48.532559999999997"/>
    <b v="1"/>
    <n v="51.467440000000003"/>
    <b v="0"/>
    <n v="0"/>
    <b v="0"/>
    <n v="0"/>
    <b v="0"/>
    <n v="0"/>
    <n v="67.822400000000002"/>
    <n v="56.896549999999998"/>
    <n v="67.822400000000002"/>
    <n v="2.402873"/>
    <n v="1.7241379999999999"/>
    <n v="2.402873"/>
    <n v="0"/>
    <n v="0"/>
    <n v="0"/>
    <n v="29.774730000000002"/>
    <n v="41.379309999999997"/>
    <n v="29.774730000000002"/>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10-19 Years"/>
    <s v="Furnace"/>
    <s v="Natural Gas"/>
    <s v="None"/>
    <s v="10-19 Years"/>
    <s v="NA"/>
    <s v="NA"/>
    <s v="NA"/>
    <s v="NA"/>
    <s v="NA"/>
    <s v="NA"/>
    <s v="NA"/>
    <s v="NA"/>
    <s v="DX - Air"/>
    <s v="10-19 Years"/>
    <s v="None"/>
    <s v="NA"/>
    <s v="NA"/>
    <s v="NA"/>
    <s v="NA"/>
    <s v="NA"/>
    <s v="NA"/>
    <s v="NA"/>
    <s v="NA"/>
    <b v="0"/>
    <b v="0"/>
    <b v="0"/>
    <b v="0"/>
    <b v="1"/>
    <b v="0"/>
    <b v="0"/>
    <b v="0"/>
    <b v="0"/>
    <b v="0"/>
    <b v="0"/>
    <n v="668.70799999999997"/>
    <n v="10"/>
    <n v="10"/>
    <n v="100"/>
    <n v="0"/>
    <n v="0"/>
    <n v="0"/>
    <n v="0"/>
    <n v="4.5921390000000004"/>
    <n v="95.407859999999999"/>
    <n v="0"/>
    <s v="NA"/>
    <s v="NA"/>
    <s v="NA"/>
    <s v="NA"/>
    <s v="NA"/>
    <s v="NA"/>
    <s v="NA"/>
    <s v="NA"/>
    <s v="NA"/>
    <s v="NA"/>
    <s v="NA"/>
    <s v="NA"/>
    <s v="NA"/>
    <s v="NA"/>
    <s v="NA"/>
    <s v="NA"/>
    <s v="NA"/>
    <s v="NA"/>
    <s v="NA"/>
    <s v="NA"/>
    <s v="NA"/>
    <s v="NA"/>
    <n v="0"/>
    <n v="1"/>
    <n v="0"/>
    <n v="0"/>
    <n v="0"/>
    <b v="0"/>
    <b v="0"/>
    <b v="0"/>
    <b v="0"/>
    <b v="0"/>
    <b v="0"/>
    <n v="0"/>
    <s v="NA"/>
    <s v="NA"/>
    <s v="NA"/>
    <s v="NA"/>
    <s v="NA"/>
    <s v="NA"/>
    <s v="NA"/>
    <s v="NA"/>
    <s v="NA"/>
    <s v="NA"/>
    <s v="NA"/>
    <s v="NA"/>
    <s v="NA"/>
    <s v="NA"/>
    <s v="NA"/>
    <n v="0"/>
    <n v="0"/>
    <n v="0"/>
    <x v="1"/>
    <s v="NA"/>
    <s v="NA"/>
    <n v="0"/>
    <n v="0"/>
    <n v="0"/>
    <s v="NA"/>
    <s v="NA"/>
    <s v="NA"/>
    <s v="NA"/>
    <s v="NA"/>
    <s v="NA"/>
    <n v="0"/>
    <n v="8"/>
    <n v="2"/>
    <s v="NA"/>
    <n v="4"/>
    <n v="3"/>
    <n v="0"/>
    <n v="0"/>
    <n v="0"/>
    <n v="30"/>
    <n v="3.7738779999999998"/>
    <n v="32.429690000000001"/>
    <s v="model"/>
    <n v="558534"/>
    <n v="4799594"/>
    <s v="NA"/>
    <s v="NA"/>
    <s v="NA"/>
    <s v="NA"/>
    <s v="NA"/>
    <s v="NA"/>
    <s v="NA"/>
    <s v="NA"/>
    <s v="NA"/>
    <s v="NA"/>
    <s v="NA"/>
    <s v="NA"/>
    <s v="NA"/>
    <s v="NA"/>
    <s v="NA"/>
    <s v="NA"/>
    <s v="NA"/>
    <s v="NA"/>
    <s v="NA"/>
    <s v="NA"/>
    <s v="NA"/>
    <s v="NA"/>
    <s v="NA"/>
    <s v="NA"/>
    <n v="0.12791"/>
    <n v="0.44094899999999998"/>
    <s v="model"/>
    <n v="18930.62"/>
    <n v="65260.4"/>
    <s v="NA"/>
    <s v="NA"/>
    <s v="NA"/>
    <s v="NA"/>
    <s v="NA"/>
    <s v="NA"/>
    <s v="NA"/>
    <s v="NA"/>
    <s v="NA"/>
    <s v="NA"/>
    <s v="NA"/>
    <s v="NA"/>
    <s v="NA"/>
    <s v="NA"/>
    <s v="NA"/>
    <s v="NA"/>
    <s v="NA"/>
    <s v="NA"/>
    <s v="NA"/>
    <s v="NA"/>
    <s v="NA"/>
    <s v="NA"/>
    <s v="NA"/>
    <s v="NA"/>
  </r>
  <r>
    <x v="783"/>
    <x v="1"/>
    <s v="core"/>
    <x v="4"/>
    <x v="1"/>
    <s v="100,001+"/>
    <s v="rural"/>
    <n v="74"/>
    <n v="66.187250000000006"/>
    <n v="8002700"/>
    <n v="8002700"/>
    <n v="8002700"/>
    <n v="2009"/>
    <n v="2009"/>
    <s v="2004-2013"/>
    <s v="F"/>
    <m/>
    <s v="Recreation Center"/>
    <m/>
    <s v="Other"/>
    <s v="Public Assembly"/>
    <s v="Other"/>
    <b v="0"/>
    <s v="Assembly / Recreation"/>
    <n v="46"/>
    <s v="Other"/>
    <n v="19"/>
    <s v="Storage - Low Bay"/>
    <n v="13"/>
    <n v="16"/>
    <n v="0"/>
    <n v="0"/>
    <n v="120910"/>
    <n v="120910"/>
    <n v="0"/>
    <x v="3"/>
    <n v="100"/>
    <n v="0"/>
    <n v="100"/>
    <n v="100"/>
    <n v="100"/>
    <n v="0"/>
    <n v="0"/>
    <n v="2"/>
    <n v="0"/>
    <n v="260"/>
    <s v="S"/>
    <n v="0"/>
    <n v="6540"/>
    <n v="426"/>
    <s v="6000-8000 HDD"/>
    <n v="100"/>
    <n v="0"/>
    <n v="0"/>
    <s v="Yes"/>
    <n v="107.39230000000001"/>
    <n v="110.89230000000001"/>
    <n v="168"/>
    <n v="110.89230000000001"/>
    <n v="1"/>
    <n v="1"/>
    <n v="0"/>
    <s v="80-119 Hrs/Wk"/>
    <n v="45.28"/>
    <b v="1"/>
    <b v="1"/>
    <b v="0"/>
    <b v="0"/>
    <b v="0"/>
    <b v="0"/>
    <b v="0"/>
    <b v="0"/>
    <b v="0"/>
    <s v="NA"/>
    <s v="NA"/>
    <s v="NA"/>
    <s v="NA"/>
    <s v="No"/>
    <s v="NA"/>
    <s v="NA"/>
    <s v="No"/>
    <s v="Yes"/>
    <n v="1"/>
    <n v="1"/>
    <s v="No"/>
    <s v="No"/>
    <s v="NA"/>
    <s v="NA"/>
    <s v="No"/>
    <s v="No"/>
    <s v="NA"/>
    <s v="NA"/>
    <s v="No"/>
    <s v="No"/>
    <s v="NA"/>
    <s v="NA"/>
    <s v="No"/>
    <s v="No"/>
    <s v="NA"/>
    <s v="NA"/>
    <s v="No"/>
    <s v="No"/>
    <s v="NA"/>
    <s v="NA"/>
    <s v="No"/>
    <s v="No"/>
    <s v="NA"/>
    <s v="NA"/>
    <s v="No"/>
    <s v="NA"/>
    <s v="NA"/>
    <n v="12"/>
    <n v="69548.259999999995"/>
    <n v="30"/>
    <n v="100"/>
    <n v="0"/>
    <n v="0"/>
    <n v="0"/>
    <n v="0"/>
    <n v="0"/>
    <n v="0"/>
    <n v="0"/>
    <n v="100"/>
    <n v="0"/>
    <n v="0"/>
    <n v="0"/>
    <n v="0"/>
    <n v="20864.48"/>
    <n v="0"/>
    <n v="100"/>
    <n v="0"/>
    <s v="S"/>
    <s v="NA"/>
    <s v="Age of Building"/>
    <n v="0"/>
    <n v="0"/>
    <n v="0"/>
    <n v="100"/>
    <n v="100"/>
    <n v="0"/>
    <n v="0"/>
    <n v="0"/>
    <n v="0"/>
    <n v="109591"/>
    <n v="100"/>
    <n v="0"/>
    <n v="0"/>
    <n v="0"/>
    <b v="1"/>
    <s v="NA"/>
    <n v="100"/>
    <n v="0"/>
    <n v="0"/>
    <n v="0"/>
    <n v="1.2909600000000001"/>
    <n v="1.2909600000000001"/>
    <s v="NA"/>
    <n v="5.13E-4"/>
    <n v="7.1706000000000006E-2"/>
    <n v="156089.9"/>
    <s v="NA"/>
    <n v="62"/>
    <n v="8670"/>
    <n v="17.360150000000001"/>
    <n v="23.63212"/>
    <s v="Y"/>
    <n v="0"/>
    <n v="14.175890000000001"/>
    <n v="6.025258"/>
    <n v="16.00178"/>
    <n v="9.1520290000000006"/>
    <n v="22.246739999999999"/>
    <n v="10.33084"/>
    <n v="0"/>
    <n v="0"/>
    <n v="0"/>
    <n v="15.537649999999999"/>
    <n v="53.855130000000003"/>
    <n v="9.7567059999999994"/>
    <n v="0"/>
    <n v="0"/>
    <n v="0"/>
    <n v="57.470529999999997"/>
    <n v="12.48827"/>
    <n v="59.668810000000001"/>
    <n v="3.6638980000000001"/>
    <n v="5.3845999999999998"/>
    <n v="4.2418649999999998"/>
    <n v="0"/>
    <n v="0"/>
    <n v="0"/>
    <n v="0"/>
    <n v="0"/>
    <n v="0"/>
    <n v="0"/>
    <n v="0"/>
    <n v="0"/>
    <n v="100"/>
    <n v="100"/>
    <n v="100"/>
    <n v="0"/>
    <n v="0"/>
    <n v="0"/>
    <n v="100"/>
    <n v="100"/>
    <n v="100"/>
    <s v="NA"/>
    <s v="NA"/>
    <s v="NA"/>
    <s v="NA"/>
    <s v="NA"/>
    <s v="NA"/>
    <s v="NA"/>
    <s v="NA"/>
    <s v="NA"/>
    <s v="NA"/>
    <s v="NA"/>
    <s v="NA"/>
    <s v="NA"/>
    <s v="NA"/>
    <s v="NA"/>
    <s v="NA"/>
    <s v="NA"/>
    <s v="NA"/>
    <n v="0"/>
    <n v="0"/>
    <n v="0"/>
    <n v="100"/>
    <n v="100"/>
    <n v="100"/>
    <n v="6.3314009999999996"/>
    <n v="12.237159999999999"/>
    <n v="6.3314009999999996"/>
    <n v="75.775810000000007"/>
    <n v="76.462159999999997"/>
    <n v="75.775810000000007"/>
    <n v="12.89555"/>
    <n v="8.6796729999999993"/>
    <n v="12.89555"/>
    <n v="4.9972339999999997"/>
    <n v="2.6210100000000001"/>
    <n v="4.9972339999999997"/>
    <s v="NA"/>
    <s v="NA"/>
    <s v="NA"/>
    <s v="NA"/>
    <s v="NA"/>
    <s v="NA"/>
    <s v="NA"/>
    <s v="NA"/>
    <s v="NA"/>
    <s v="NA"/>
    <s v="NA"/>
    <s v="NA"/>
    <n v="72.279589999999999"/>
    <n v="18.455960000000001"/>
    <n v="76.737110000000001"/>
    <n v="9.1520290000000006"/>
    <n v="22.246739999999999"/>
    <n v="10.33084"/>
    <n v="0"/>
    <n v="0"/>
    <n v="0"/>
    <n v="2.7905890000000002"/>
    <n v="1.8464499999999999"/>
    <n v="2.8973309999999999"/>
    <n v="15.77779"/>
    <n v="57.450850000000003"/>
    <n v="10.03473"/>
    <n v="19.612570000000002"/>
    <n v="32.64669"/>
    <n v="20.852730000000001"/>
    <n v="0"/>
    <n v="0"/>
    <n v="0"/>
    <n v="4.7368259999999998"/>
    <n v="9.6927059999999994"/>
    <n v="5.1654859999999996"/>
    <n v="75.650599999999997"/>
    <n v="57.660609999999998"/>
    <n v="73.981780000000001"/>
    <n v="0"/>
    <n v="0"/>
    <n v="0"/>
    <b v="0"/>
    <n v="0"/>
    <b v="1"/>
    <n v="71.762010000000004"/>
    <b v="0"/>
    <n v="0"/>
    <b v="1"/>
    <n v="1.5935680000000001"/>
    <b v="1"/>
    <n v="7.8848060000000002"/>
    <b v="0"/>
    <n v="0"/>
    <b v="1"/>
    <n v="5.9875999999999999E-2"/>
    <b v="1"/>
    <n v="18.699739999999998"/>
    <n v="0"/>
    <n v="0"/>
    <n v="0"/>
    <n v="40.830449999999999"/>
    <n v="30.76923"/>
    <n v="40.830449999999999"/>
    <n v="0"/>
    <n v="0"/>
    <n v="0"/>
    <n v="59.169550000000001"/>
    <n v="69.230770000000007"/>
    <n v="59.169550000000001"/>
    <n v="0"/>
    <n v="0"/>
    <n v="0"/>
    <n v="0"/>
    <n v="0"/>
    <n v="0"/>
    <n v="0"/>
    <n v="0"/>
    <n v="0"/>
    <n v="0"/>
    <n v="0"/>
    <n v="0"/>
    <n v="0"/>
    <n v="0"/>
    <n v="0"/>
    <n v="100"/>
    <n v="100"/>
    <n v="10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Variable Air Volume"/>
    <s v="A"/>
    <s v="NA"/>
    <n v="132"/>
    <n v="85"/>
    <n v="0.210035"/>
    <n v="99.789969999999997"/>
    <s v="Boiler"/>
    <s v="Natural Gas"/>
    <s v="Natural Gas"/>
    <s v="5-9 Years"/>
    <s v="Boiler"/>
    <s v="Natural Gas"/>
    <s v="Natural Gas"/>
    <s v="5-9 Years"/>
    <n v="3"/>
    <s v="Natural Gas"/>
    <n v="4000"/>
    <n v="5"/>
    <n v="5"/>
    <s v="C"/>
    <s v="Y"/>
    <s v="NA"/>
    <s v="Chiller"/>
    <s v="5-9 Years"/>
    <s v="Chiller"/>
    <s v="5-9 Years"/>
    <n v="1"/>
    <n v="300"/>
    <n v="5"/>
    <n v="5"/>
    <s v="Centrifugal"/>
    <s v="Y"/>
    <s v="Y"/>
    <b v="1"/>
    <b v="0"/>
    <b v="0"/>
    <b v="0"/>
    <b v="0"/>
    <b v="0"/>
    <b v="0"/>
    <b v="0"/>
    <b v="0"/>
    <b v="1"/>
    <b v="1"/>
    <n v="1158.134"/>
    <n v="5"/>
    <n v="5"/>
    <n v="0"/>
    <n v="0"/>
    <n v="0"/>
    <n v="0"/>
    <n v="100"/>
    <n v="0"/>
    <n v="100"/>
    <n v="0"/>
    <s v="NA"/>
    <s v="NA"/>
    <s v="NA"/>
    <s v="NA"/>
    <s v="NA"/>
    <s v="NA"/>
    <s v="NA"/>
    <s v="NA"/>
    <s v="NA"/>
    <b v="0"/>
    <n v="0"/>
    <s v="NA"/>
    <s v="NA"/>
    <b v="1"/>
    <n v="138"/>
    <s v="CFL"/>
    <b v="0"/>
    <n v="0"/>
    <s v="NA"/>
    <s v="NA"/>
    <n v="0"/>
    <n v="0"/>
    <n v="1"/>
    <n v="0"/>
    <n v="0"/>
    <n v="0"/>
    <n v="0"/>
    <b v="0"/>
    <b v="0"/>
    <b v="1"/>
    <b v="1"/>
    <b v="0"/>
    <b v="0"/>
    <s v="NA"/>
    <s v="N"/>
    <s v="E"/>
    <s v="N"/>
    <s v="G"/>
    <s v="E"/>
    <s v="G"/>
    <s v="G"/>
    <s v="NA"/>
    <s v="NA"/>
    <s v="NA"/>
    <b v="1"/>
    <s v="S"/>
    <n v="100"/>
    <n v="1"/>
    <n v="1"/>
    <n v="0"/>
    <n v="0"/>
    <n v="0"/>
    <x v="0"/>
    <n v="0"/>
    <s v="N"/>
    <n v="0"/>
    <n v="0"/>
    <n v="0"/>
    <b v="1"/>
    <b v="0"/>
    <s v="Natural Gas"/>
    <b v="1"/>
    <b v="1"/>
    <s v="Natural Gas"/>
    <n v="0"/>
    <s v="NA"/>
    <s v="NA"/>
    <s v="NA"/>
    <s v="NA"/>
    <n v="0"/>
    <n v="0"/>
    <n v="0"/>
    <n v="0"/>
    <n v="0"/>
    <n v="28.476739999999999"/>
    <n v="30.95307"/>
    <s v="actual"/>
    <n v="3443123"/>
    <n v="3742536"/>
    <n v="250089.8"/>
    <n v="221610.9"/>
    <n v="248182.2"/>
    <n v="256151.2"/>
    <n v="301044"/>
    <n v="329580"/>
    <n v="377131"/>
    <n v="386296.8"/>
    <n v="310453.5"/>
    <n v="261782.1"/>
    <n v="245117.2"/>
    <n v="255683.9"/>
    <n v="298318.7"/>
    <n v="269449.2"/>
    <n v="298318.7"/>
    <n v="288695.5"/>
    <n v="300479"/>
    <n v="311918.90000000002"/>
    <n v="384731.2"/>
    <n v="390672.1"/>
    <n v="314619.3"/>
    <n v="298318.7"/>
    <n v="288695.5"/>
    <n v="298318.7"/>
    <n v="1.4636910000000001"/>
    <n v="1.439686"/>
    <s v="actual"/>
    <n v="176974.9"/>
    <n v="174072.5"/>
    <n v="19510.349999999999"/>
    <n v="16169.87"/>
    <n v="15733.2"/>
    <n v="13154.67"/>
    <n v="11437.68"/>
    <n v="9681.9580000000005"/>
    <n v="9224.7009999999991"/>
    <n v="9110.9959999999992"/>
    <n v="12266.97"/>
    <n v="16756.759999999998"/>
    <n v="20972.639999999999"/>
    <n v="22955.15"/>
    <n v="21229.15"/>
    <n v="17727.240000000002"/>
    <n v="17381.43"/>
    <n v="14468.19"/>
    <n v="12210.36"/>
    <n v="9919.8780000000006"/>
    <n v="9118.8359999999993"/>
    <n v="9063.2340000000004"/>
    <n v="10453.67"/>
    <n v="14156.46"/>
    <n v="17771.009999999998"/>
    <n v="20573.03"/>
  </r>
  <r>
    <x v="784"/>
    <x v="3"/>
    <s v="core"/>
    <x v="6"/>
    <x v="0"/>
    <s v="20,001-100,000"/>
    <s v="rural"/>
    <n v="28"/>
    <n v="111.91379999999999"/>
    <n v="2351197"/>
    <n v="2351197"/>
    <n v="2351197"/>
    <n v="1980"/>
    <n v="1980"/>
    <s v="Pre-1980"/>
    <s v="F"/>
    <m/>
    <s v="City Hall"/>
    <m/>
    <s v="Other"/>
    <s v="Office"/>
    <s v="Medium Office"/>
    <b v="0"/>
    <s v="Office"/>
    <n v="56"/>
    <s v="Storage - Low Bay"/>
    <n v="10"/>
    <s v="Other"/>
    <n v="9"/>
    <n v="25"/>
    <n v="0"/>
    <n v="0"/>
    <n v="21009"/>
    <n v="21009"/>
    <n v="0"/>
    <x v="1"/>
    <n v="100"/>
    <n v="0"/>
    <n v="100"/>
    <n v="100"/>
    <n v="100"/>
    <n v="0"/>
    <n v="0"/>
    <n v="2"/>
    <n v="0"/>
    <s v="NA"/>
    <s v="S"/>
    <n v="0"/>
    <n v="7729"/>
    <n v="298"/>
    <s v="6000-8000 HDD"/>
    <n v="100"/>
    <n v="0"/>
    <n v="0"/>
    <s v="Yes"/>
    <n v="45"/>
    <n v="63"/>
    <n v="0"/>
    <n v="62"/>
    <n v="0"/>
    <n v="0"/>
    <n v="0"/>
    <s v="40-49 Hrs/Wk"/>
    <n v="52"/>
    <b v="1"/>
    <b v="1"/>
    <b v="1"/>
    <b v="0"/>
    <b v="0"/>
    <b v="0"/>
    <b v="0"/>
    <b v="0"/>
    <b v="1"/>
    <b v="1"/>
    <b v="0"/>
    <b v="0"/>
    <s v="NA"/>
    <s v="Yes"/>
    <n v="5"/>
    <n v="100"/>
    <s v="Unknown"/>
    <s v="Yes"/>
    <n v="5"/>
    <n v="50"/>
    <s v="Yes"/>
    <s v="Yes"/>
    <n v="5"/>
    <n v="50"/>
    <s v="Yes"/>
    <s v="No"/>
    <s v="NA"/>
    <s v="NA"/>
    <s v="No"/>
    <s v="Yes"/>
    <n v="5"/>
    <s v="NA"/>
    <s v="No"/>
    <s v="No"/>
    <s v="NA"/>
    <s v="NA"/>
    <s v="No"/>
    <s v="Yes"/>
    <n v="5"/>
    <n v="75"/>
    <s v="No"/>
    <s v="Yes"/>
    <n v="5"/>
    <s v="NA"/>
    <s v="No"/>
    <n v="542"/>
    <n v="454"/>
    <n v="8"/>
    <n v="7968"/>
    <n v="30"/>
    <n v="100"/>
    <n v="0"/>
    <n v="0"/>
    <n v="0"/>
    <n v="0"/>
    <n v="0"/>
    <n v="0"/>
    <n v="0"/>
    <n v="0"/>
    <n v="100"/>
    <n v="0"/>
    <n v="0"/>
    <n v="0"/>
    <n v="2390.4"/>
    <n v="0"/>
    <n v="100"/>
    <n v="0"/>
    <s v="P"/>
    <n v="15"/>
    <s v="5-10 years"/>
    <n v="0"/>
    <n v="0"/>
    <n v="0"/>
    <n v="100"/>
    <n v="100"/>
    <n v="0"/>
    <n v="0"/>
    <n v="0"/>
    <n v="0"/>
    <n v="12916"/>
    <n v="100"/>
    <n v="0"/>
    <n v="0"/>
    <n v="0"/>
    <b v="1"/>
    <n v="194"/>
    <n v="100"/>
    <n v="0"/>
    <n v="0"/>
    <n v="0"/>
    <n v="1.412032"/>
    <n v="1.412032"/>
    <s v="NA"/>
    <n v="0"/>
    <n v="8.0891000000000005E-2"/>
    <n v="29665.38"/>
    <s v="NA"/>
    <n v="0"/>
    <n v="1699.4290000000001"/>
    <n v="8.4231339999999992"/>
    <n v="8.0728430000000007"/>
    <s v="Y"/>
    <n v="3"/>
    <n v="82.055139999999994"/>
    <n v="73.460700000000003"/>
    <n v="82.86215"/>
    <n v="15.74991"/>
    <n v="20.995480000000001"/>
    <n v="15.904809999999999"/>
    <n v="0"/>
    <n v="0"/>
    <n v="0"/>
    <n v="2.1949550000000002"/>
    <n v="5.5438159999999996"/>
    <n v="1.233036"/>
    <n v="0"/>
    <n v="0"/>
    <n v="0"/>
    <n v="0"/>
    <n v="0"/>
    <n v="0"/>
    <n v="0"/>
    <n v="0"/>
    <n v="0"/>
    <n v="0"/>
    <n v="0"/>
    <n v="0"/>
    <n v="0"/>
    <n v="0"/>
    <n v="0"/>
    <n v="0"/>
    <n v="0"/>
    <n v="0"/>
    <n v="100"/>
    <n v="100"/>
    <n v="100"/>
    <n v="100"/>
    <n v="100"/>
    <n v="100"/>
    <n v="0"/>
    <n v="0"/>
    <n v="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97.805049999999994"/>
    <n v="94.456180000000003"/>
    <n v="98.766959999999997"/>
    <n v="0"/>
    <n v="0"/>
    <n v="0"/>
    <n v="0"/>
    <n v="0"/>
    <n v="0"/>
    <n v="2.1949550000000002"/>
    <n v="5.5438159999999996"/>
    <n v="1.233036"/>
    <s v="NA"/>
    <s v="NA"/>
    <s v="NA"/>
    <s v="NA"/>
    <s v="NA"/>
    <s v="NA"/>
    <s v="NA"/>
    <s v="NA"/>
    <s v="NA"/>
    <s v="NA"/>
    <s v="NA"/>
    <s v="NA"/>
    <s v="NA"/>
    <s v="NA"/>
    <s v="NA"/>
    <b v="1"/>
    <n v="3.2225999999999999"/>
    <b v="1"/>
    <n v="12.908010000000001"/>
    <b v="0"/>
    <n v="0"/>
    <b v="1"/>
    <n v="42.804949999999998"/>
    <b v="1"/>
    <n v="20.46434"/>
    <b v="0"/>
    <n v="0"/>
    <b v="1"/>
    <n v="20.600110000000001"/>
    <b v="0"/>
    <n v="0"/>
    <n v="0"/>
    <n v="0"/>
    <n v="0"/>
    <n v="61.432409999999997"/>
    <n v="36.842109999999998"/>
    <n v="71.009569999999997"/>
    <n v="0"/>
    <n v="0"/>
    <n v="0"/>
    <n v="38.567590000000003"/>
    <n v="63.157890000000002"/>
    <n v="28.99043"/>
    <n v="0"/>
    <n v="0"/>
    <n v="0"/>
    <n v="0"/>
    <n v="0"/>
    <n v="0"/>
    <n v="0"/>
    <n v="0"/>
    <n v="0"/>
    <n v="17.652989999999999"/>
    <n v="31.578949999999999"/>
    <n v="12.23587"/>
    <n v="0"/>
    <n v="0"/>
    <n v="0"/>
    <n v="66.635840000000002"/>
    <n v="31.578949999999999"/>
    <n v="76.367530000000002"/>
    <n v="6.8846670000000003"/>
    <n v="26.31579"/>
    <n v="8.7982250000000004"/>
    <n v="8.8264960000000006"/>
    <n v="10.52632"/>
    <n v="2.5983770000000002"/>
    <n v="0"/>
    <n v="0"/>
    <n v="0"/>
    <b v="1"/>
    <n v="23.655010000000001"/>
    <b v="1"/>
    <n v="11.12139"/>
    <b v="1"/>
    <n v="27.446200000000001"/>
    <b v="0"/>
    <n v="0"/>
    <b v="0"/>
    <n v="0"/>
    <b v="1"/>
    <n v="37.7774"/>
    <s v="NA"/>
    <s v="NA"/>
    <s v="NA"/>
    <s v="NA"/>
    <s v="NA"/>
    <s v="NA"/>
    <s v="NA"/>
    <s v="NA"/>
    <s v="NA"/>
    <s v="NA"/>
    <s v="NA"/>
    <s v="NA"/>
    <s v="NA"/>
    <s v="NA"/>
    <s v="NA"/>
    <s v="NA"/>
    <s v="NA"/>
    <s v="NA"/>
    <s v="NA"/>
    <s v="NA"/>
    <s v="NA"/>
    <s v="NA"/>
    <s v="NA"/>
    <s v="NA"/>
    <s v="NA"/>
    <s v="NA"/>
    <s v="NA"/>
    <s v="NA"/>
    <s v="NA"/>
    <s v="NA"/>
    <s v="NA"/>
    <s v="NA"/>
    <s v="NA"/>
    <s v="NA"/>
    <s v="NA"/>
    <s v="NA"/>
    <s v="NA"/>
    <s v="VAV"/>
    <s v="none"/>
    <s v="Variable Air Volume"/>
    <s v="A"/>
    <s v="N"/>
    <n v="15"/>
    <n v="7.5"/>
    <n v="0"/>
    <n v="100"/>
    <s v="Boiler"/>
    <s v="Natural Gas"/>
    <s v="Natural Gas"/>
    <s v="5-9 Years"/>
    <s v="Furnace"/>
    <s v="Natural Gas"/>
    <s v="None"/>
    <s v="20+ Years"/>
    <n v="2"/>
    <s v="Natural Gas"/>
    <n v="500"/>
    <n v="6"/>
    <n v="6"/>
    <s v="C"/>
    <s v="Y"/>
    <s v="Y"/>
    <s v="DX - Air"/>
    <s v="5-9 Years"/>
    <s v="DX - Air"/>
    <s v="20+ Years"/>
    <n v="1"/>
    <n v="5"/>
    <n v="6"/>
    <n v="6"/>
    <s v="Screw"/>
    <s v="NA"/>
    <s v="N"/>
    <b v="1"/>
    <b v="0"/>
    <b v="0"/>
    <b v="0"/>
    <b v="0"/>
    <b v="0"/>
    <b v="0"/>
    <b v="1"/>
    <b v="1"/>
    <b v="1"/>
    <b v="1"/>
    <n v="116.88639999999999"/>
    <n v="6"/>
    <n v="6"/>
    <n v="0"/>
    <n v="0"/>
    <n v="0"/>
    <n v="0"/>
    <n v="100"/>
    <n v="0"/>
    <n v="100"/>
    <n v="0"/>
    <s v="NA"/>
    <s v="NA"/>
    <s v="NA"/>
    <s v="NA"/>
    <s v="NA"/>
    <s v="NA"/>
    <s v="NA"/>
    <s v="NA"/>
    <s v="NA"/>
    <s v="NA"/>
    <s v="NA"/>
    <s v="NA"/>
    <s v="NA"/>
    <s v="NA"/>
    <s v="NA"/>
    <s v="NA"/>
    <s v="NA"/>
    <s v="NA"/>
    <s v="NA"/>
    <s v="NA"/>
    <n v="2"/>
    <n v="1"/>
    <n v="0"/>
    <n v="1"/>
    <n v="0"/>
    <n v="0"/>
    <n v="0"/>
    <b v="0"/>
    <b v="0"/>
    <b v="0"/>
    <b v="0"/>
    <b v="0"/>
    <b v="0"/>
    <n v="0"/>
    <s v="NA"/>
    <s v="NA"/>
    <s v="NA"/>
    <s v="NA"/>
    <s v="NA"/>
    <s v="NA"/>
    <s v="NA"/>
    <s v="NA"/>
    <s v="NA"/>
    <s v="NA"/>
    <s v="NA"/>
    <s v="NA"/>
    <s v="NA"/>
    <s v="NA"/>
    <s v="NA"/>
    <n v="0"/>
    <n v="0"/>
    <n v="0"/>
    <x v="1"/>
    <s v="NA"/>
    <s v="NA"/>
    <n v="0"/>
    <n v="0"/>
    <n v="0"/>
    <s v="NA"/>
    <s v="NA"/>
    <s v="NA"/>
    <s v="NA"/>
    <s v="NA"/>
    <s v="NA"/>
    <n v="0"/>
    <n v="30"/>
    <n v="20"/>
    <n v="15"/>
    <n v="15"/>
    <n v="5"/>
    <n v="0"/>
    <n v="0"/>
    <n v="0"/>
    <n v="0"/>
    <n v="12.57274"/>
    <n v="13.15779"/>
    <s v="actual"/>
    <n v="264140.59999999998"/>
    <n v="276432"/>
    <n v="20396.990000000002"/>
    <n v="18481.97"/>
    <n v="20584.240000000002"/>
    <n v="20061.48"/>
    <n v="21417.14"/>
    <n v="24985.71"/>
    <n v="28814.29"/>
    <n v="28070.59"/>
    <n v="22947.59"/>
    <n v="20113.669999999998"/>
    <n v="18767.5"/>
    <n v="19499.47"/>
    <n v="21793.06"/>
    <n v="19684.060000000001"/>
    <n v="21793.06"/>
    <n v="21090.06"/>
    <n v="21926.19"/>
    <n v="23486.39"/>
    <n v="30047.09"/>
    <n v="29048.62"/>
    <n v="22887.31"/>
    <n v="21793.06"/>
    <n v="21090.06"/>
    <n v="21793.06"/>
    <n v="0.32690900000000001"/>
    <n v="0.33106400000000002"/>
    <s v="actual"/>
    <n v="6868.027"/>
    <n v="6955.3320000000003"/>
    <n v="899.63319999999999"/>
    <n v="720.34730000000002"/>
    <n v="689.03200000000004"/>
    <n v="589.00369999999998"/>
    <n v="458.59870000000001"/>
    <n v="307.65129999999999"/>
    <n v="223.24289999999999"/>
    <n v="212.10589999999999"/>
    <n v="369.65780000000001"/>
    <n v="574.63639999999998"/>
    <n v="869.03229999999996"/>
    <n v="955.08540000000005"/>
    <n v="969.50879999999995"/>
    <n v="795.98389999999995"/>
    <n v="754.89779999999996"/>
    <n v="578.76819999999998"/>
    <n v="439.93349999999998"/>
    <n v="298.26260000000002"/>
    <n v="233.7861"/>
    <n v="237.41329999999999"/>
    <n v="356.90280000000001"/>
    <n v="548.75040000000001"/>
    <n v="785.52020000000005"/>
    <n v="955.60450000000003"/>
  </r>
  <r>
    <x v="785"/>
    <x v="3"/>
    <s v="core"/>
    <x v="4"/>
    <x v="1"/>
    <s v="100,001+"/>
    <s v="rural"/>
    <n v="74"/>
    <n v="66.187250000000006"/>
    <n v="6618791"/>
    <n v="6618791"/>
    <n v="6618791"/>
    <n v="2003"/>
    <n v="2009"/>
    <s v="2004-2013"/>
    <s v="F"/>
    <m/>
    <s v="Other Assembly"/>
    <s v="Ski resort"/>
    <s v="Other"/>
    <s v="Public Assembly"/>
    <s v="Other"/>
    <b v="0"/>
    <s v="Other"/>
    <n v="26.470590000000001"/>
    <s v="Assembly / Recreation"/>
    <n v="23.529409999999999"/>
    <s v="Dining"/>
    <n v="13.235290000000001"/>
    <n v="36.764710000000001"/>
    <n v="0"/>
    <n v="0"/>
    <n v="100001"/>
    <n v="100001"/>
    <n v="0"/>
    <x v="3"/>
    <n v="100"/>
    <n v="0"/>
    <n v="100"/>
    <n v="100"/>
    <n v="100"/>
    <n v="0"/>
    <n v="0"/>
    <n v="3"/>
    <n v="2"/>
    <n v="0"/>
    <s v="S"/>
    <n v="0"/>
    <n v="7729"/>
    <n v="298"/>
    <s v="6000-8000 HDD"/>
    <n v="52"/>
    <n v="48"/>
    <n v="0"/>
    <s v="Yes"/>
    <n v="152.9118"/>
    <n v="152.9118"/>
    <n v="168"/>
    <n v="152.9118"/>
    <n v="0.91018900000000003"/>
    <n v="0.91018900000000003"/>
    <n v="0.91018900000000003"/>
    <s v="120-168 Hrs/Wk"/>
    <n v="22.5"/>
    <b v="1"/>
    <b v="0"/>
    <b v="1"/>
    <b v="1"/>
    <b v="0"/>
    <b v="0"/>
    <b v="0"/>
    <b v="0"/>
    <b v="0"/>
    <b v="1"/>
    <b v="0"/>
    <b v="0"/>
    <s v="NA"/>
    <s v="No"/>
    <s v="NA"/>
    <s v="NA"/>
    <s v="No"/>
    <s v="No"/>
    <s v="NA"/>
    <s v="NA"/>
    <s v="No"/>
    <s v="No"/>
    <s v="NA"/>
    <s v="NA"/>
    <s v="No"/>
    <s v="No"/>
    <s v="NA"/>
    <s v="NA"/>
    <s v="No"/>
    <s v="No"/>
    <s v="NA"/>
    <s v="NA"/>
    <s v="No"/>
    <s v="No"/>
    <s v="NA"/>
    <s v="NA"/>
    <s v="No"/>
    <s v="No"/>
    <s v="NA"/>
    <s v="NA"/>
    <s v="No"/>
    <s v="No"/>
    <s v="NA"/>
    <s v="NA"/>
    <s v="No"/>
    <n v="1560"/>
    <n v="1260"/>
    <n v="12"/>
    <n v="48960"/>
    <n v="35"/>
    <n v="0"/>
    <n v="0"/>
    <n v="0"/>
    <n v="100"/>
    <n v="0"/>
    <n v="0"/>
    <n v="0"/>
    <n v="0"/>
    <n v="100"/>
    <n v="0"/>
    <n v="0"/>
    <n v="0"/>
    <n v="0"/>
    <n v="17136"/>
    <n v="0"/>
    <n v="100"/>
    <n v="0"/>
    <s v="P"/>
    <n v="0"/>
    <s v="Age of Building"/>
    <n v="0"/>
    <n v="0"/>
    <n v="0"/>
    <n v="100"/>
    <n v="0"/>
    <n v="0"/>
    <n v="0"/>
    <n v="0"/>
    <n v="100"/>
    <n v="39910.160000000003"/>
    <n v="0"/>
    <n v="100"/>
    <n v="0"/>
    <n v="0"/>
    <b v="0"/>
    <n v="0"/>
    <n v="0"/>
    <n v="0"/>
    <n v="0"/>
    <n v="100"/>
    <n v="0.94768699999999995"/>
    <n v="0.94768699999999995"/>
    <s v="NA"/>
    <n v="1.2800000000000001E-2"/>
    <s v="NA"/>
    <n v="94769.65"/>
    <s v="NA"/>
    <n v="1280"/>
    <n v="0"/>
    <n v="9.2889929999999996"/>
    <n v="10.580209999999999"/>
    <s v="Y"/>
    <n v="0"/>
    <n v="0"/>
    <n v="0"/>
    <n v="0"/>
    <n v="40.928310000000003"/>
    <n v="25.47316"/>
    <n v="61.320349999999998"/>
    <n v="0"/>
    <n v="0"/>
    <n v="0"/>
    <n v="37.060510000000001"/>
    <n v="65.171329999999998"/>
    <n v="30.888159999999999"/>
    <n v="0"/>
    <n v="0"/>
    <n v="0"/>
    <n v="0"/>
    <n v="0"/>
    <n v="0"/>
    <n v="0"/>
    <n v="0"/>
    <n v="0"/>
    <n v="22.01117"/>
    <n v="9.3555069999999994"/>
    <n v="7.791499"/>
    <n v="0"/>
    <n v="0"/>
    <n v="0"/>
    <n v="0"/>
    <n v="0"/>
    <n v="0"/>
    <n v="100"/>
    <n v="100"/>
    <n v="100"/>
    <n v="6.1845790000000003"/>
    <n v="5.5134790000000002"/>
    <n v="6.1845790000000003"/>
    <n v="93.815420000000003"/>
    <n v="94.486519999999999"/>
    <n v="93.815420000000003"/>
    <n v="0"/>
    <n v="0"/>
    <n v="0"/>
    <n v="47.480739999999997"/>
    <n v="63.489800000000002"/>
    <n v="47.480739999999997"/>
    <n v="43.021549999999998"/>
    <n v="17.698399999999999"/>
    <n v="43.021549999999998"/>
    <n v="0"/>
    <n v="0"/>
    <n v="0"/>
    <n v="0"/>
    <n v="0"/>
    <n v="0"/>
    <n v="9.4977119999999999"/>
    <n v="18.811789999999998"/>
    <n v="9.4977119999999999"/>
    <s v="NA"/>
    <s v="NA"/>
    <s v="NA"/>
    <s v="NA"/>
    <s v="NA"/>
    <s v="NA"/>
    <n v="0"/>
    <n v="0"/>
    <n v="0"/>
    <n v="72.034289999999999"/>
    <n v="79.431219999999996"/>
    <n v="72.034289999999999"/>
    <n v="27.965710000000001"/>
    <n v="20.56878"/>
    <n v="27.965710000000001"/>
    <n v="0"/>
    <n v="0"/>
    <n v="0"/>
    <s v="NA"/>
    <s v="NA"/>
    <s v="NA"/>
    <s v="NA"/>
    <s v="NA"/>
    <s v="NA"/>
    <s v="NA"/>
    <s v="NA"/>
    <s v="NA"/>
    <s v="NA"/>
    <s v="NA"/>
    <s v="NA"/>
    <n v="0"/>
    <n v="0"/>
    <n v="0"/>
    <n v="40.928310000000003"/>
    <n v="25.47316"/>
    <n v="61.320349999999998"/>
    <n v="26.897030000000001"/>
    <n v="54.318379999999998"/>
    <n v="22.417380000000001"/>
    <n v="0"/>
    <n v="0"/>
    <n v="0"/>
    <n v="32.174660000000003"/>
    <n v="20.208459999999999"/>
    <n v="16.262280000000001"/>
    <s v="NA"/>
    <s v="NA"/>
    <s v="NA"/>
    <s v="NA"/>
    <s v="NA"/>
    <s v="NA"/>
    <s v="NA"/>
    <s v="NA"/>
    <s v="NA"/>
    <s v="NA"/>
    <s v="NA"/>
    <s v="NA"/>
    <s v="NA"/>
    <s v="NA"/>
    <s v="NA"/>
    <b v="0"/>
    <n v="0"/>
    <b v="1"/>
    <n v="9.805142"/>
    <b v="0"/>
    <n v="0"/>
    <b v="0"/>
    <n v="0"/>
    <b v="1"/>
    <n v="76.015569999999997"/>
    <b v="0"/>
    <n v="0"/>
    <b v="1"/>
    <n v="14.17929"/>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VAV"/>
    <s v="none"/>
    <s v="Variable Air Volume"/>
    <s v="A"/>
    <s v="NA"/>
    <n v="120"/>
    <n v="10"/>
    <n v="6.1274509999999998"/>
    <n v="0"/>
    <s v="Boiler"/>
    <s v="Propane"/>
    <s v="Propane"/>
    <s v="10-19 Years"/>
    <s v="Boiler"/>
    <s v="Propane"/>
    <s v="Propane"/>
    <s v="10-19 Years"/>
    <n v="8"/>
    <s v="Propane"/>
    <n v="2000"/>
    <n v="10"/>
    <n v="10"/>
    <s v="C"/>
    <s v="Y"/>
    <s v="N"/>
    <s v="Chiller"/>
    <s v="10-19 Years"/>
    <s v="Chiller"/>
    <s v="10-19 Years"/>
    <n v="1"/>
    <n v="200"/>
    <n v="8"/>
    <n v="8"/>
    <s v="Centrifugal"/>
    <s v="NA"/>
    <s v="Y"/>
    <b v="1"/>
    <b v="0"/>
    <b v="0"/>
    <b v="0"/>
    <b v="0"/>
    <b v="0"/>
    <b v="0"/>
    <b v="0"/>
    <b v="1"/>
    <b v="0"/>
    <b v="1"/>
    <n v="2250"/>
    <n v="10"/>
    <n v="10"/>
    <n v="0"/>
    <n v="0"/>
    <n v="100"/>
    <n v="0"/>
    <n v="0"/>
    <n v="0"/>
    <n v="0"/>
    <n v="100"/>
    <n v="0"/>
    <n v="0"/>
    <n v="100"/>
    <s v="Unknown"/>
    <s v="No"/>
    <s v="None"/>
    <s v="Air-cooled"/>
    <s v="No"/>
    <s v="Shaded Pole"/>
    <b v="0"/>
    <n v="0"/>
    <s v="NA"/>
    <s v="NA"/>
    <b v="1"/>
    <n v="1080"/>
    <s v="INC"/>
    <b v="0"/>
    <n v="0"/>
    <s v="NA"/>
    <s v="NA"/>
    <n v="0"/>
    <n v="0"/>
    <n v="1"/>
    <n v="2"/>
    <n v="9"/>
    <n v="12"/>
    <n v="2"/>
    <b v="0"/>
    <b v="0"/>
    <b v="0"/>
    <b v="1"/>
    <b v="1"/>
    <b v="0"/>
    <n v="2688"/>
    <s v="G"/>
    <s v="E"/>
    <s v="G"/>
    <s v="G"/>
    <s v="G"/>
    <s v="G"/>
    <s v="G"/>
    <n v="0"/>
    <n v="0"/>
    <n v="0"/>
    <b v="1"/>
    <s v="L"/>
    <n v="20"/>
    <n v="2"/>
    <n v="3"/>
    <n v="0"/>
    <n v="0"/>
    <n v="0"/>
    <x v="0"/>
    <n v="0"/>
    <s v="N"/>
    <n v="0"/>
    <n v="0"/>
    <n v="0"/>
    <b v="0"/>
    <b v="0"/>
    <s v="None"/>
    <b v="0"/>
    <b v="0"/>
    <s v="None"/>
    <s v="NA"/>
    <n v="0"/>
    <n v="0"/>
    <n v="0"/>
    <n v="0"/>
    <s v="NA"/>
    <n v="0"/>
    <n v="0"/>
    <n v="0"/>
    <n v="0"/>
    <n v="138.99379999999999"/>
    <n v="144.36160000000001"/>
    <s v="actual"/>
    <n v="13899517"/>
    <n v="14436302"/>
    <n v="1498182"/>
    <n v="1384027"/>
    <n v="1409520"/>
    <n v="1055653"/>
    <n v="773000.7"/>
    <n v="762485.9"/>
    <n v="905302.2"/>
    <n v="913748.7"/>
    <n v="854284.6"/>
    <n v="1043679"/>
    <n v="1417793"/>
    <n v="1881842"/>
    <n v="1968618"/>
    <n v="1600945"/>
    <n v="1491577"/>
    <n v="1106086"/>
    <n v="799326.5"/>
    <n v="624018.69999999995"/>
    <n v="820440.6"/>
    <n v="769567.7"/>
    <n v="719003.8"/>
    <n v="1033348"/>
    <n v="1565659"/>
    <n v="1937711"/>
    <s v="NA"/>
    <s v="NA"/>
    <s v="no gas"/>
    <s v="NA"/>
    <s v="NA"/>
    <s v="NA"/>
    <s v="NA"/>
    <s v="NA"/>
    <s v="NA"/>
    <s v="NA"/>
    <s v="NA"/>
    <s v="NA"/>
    <s v="NA"/>
    <s v="NA"/>
    <s v="NA"/>
    <s v="NA"/>
    <s v="NA"/>
    <s v="NA"/>
    <s v="NA"/>
    <s v="NA"/>
    <s v="NA"/>
    <s v="NA"/>
    <s v="NA"/>
    <s v="NA"/>
    <s v="NA"/>
    <s v="NA"/>
    <s v="NA"/>
    <s v="NA"/>
    <s v="NA"/>
  </r>
  <r>
    <x v="786"/>
    <x v="0"/>
    <s v="core"/>
    <x v="9"/>
    <x v="1"/>
    <s v="All Sizes"/>
    <s v="rural"/>
    <n v="38"/>
    <n v="194.7627"/>
    <n v="856956.1"/>
    <n v="856956.1"/>
    <n v="0"/>
    <n v="2008"/>
    <n v="2008"/>
    <s v="2004-2013"/>
    <s v="F"/>
    <m/>
    <s v="Ministorage"/>
    <m/>
    <s v="Warehouse"/>
    <s v="Warehouse and Storage"/>
    <s v="Warehouse"/>
    <b v="0"/>
    <s v="Warehouse - High Bay"/>
    <n v="97"/>
    <s v="Office"/>
    <n v="2"/>
    <s v="Other"/>
    <n v="1"/>
    <n v="0"/>
    <n v="0"/>
    <n v="0"/>
    <n v="4400"/>
    <n v="4400"/>
    <n v="0"/>
    <x v="4"/>
    <n v="100"/>
    <n v="0"/>
    <n v="0"/>
    <n v="0"/>
    <n v="0"/>
    <n v="0"/>
    <n v="0"/>
    <n v="1"/>
    <n v="0"/>
    <n v="0"/>
    <s v="M"/>
    <n v="3"/>
    <n v="4531"/>
    <n v="33"/>
    <s v="&lt; 6000 HDD"/>
    <n v="100"/>
    <n v="0"/>
    <n v="0"/>
    <s v="No"/>
    <n v="163.43"/>
    <n v="7.26"/>
    <n v="163.43"/>
    <n v="7.26"/>
    <n v="0.98"/>
    <n v="0.98"/>
    <n v="0.97"/>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00"/>
    <n v="0"/>
    <n v="9"/>
    <n v="2700"/>
    <n v="1"/>
    <n v="0"/>
    <n v="0"/>
    <n v="0"/>
    <n v="0"/>
    <n v="100"/>
    <n v="0"/>
    <n v="0"/>
    <n v="0"/>
    <n v="0"/>
    <n v="100"/>
    <n v="0"/>
    <n v="0"/>
    <n v="0"/>
    <n v="27"/>
    <n v="0"/>
    <n v="100"/>
    <n v="0"/>
    <s v="P"/>
    <n v="100"/>
    <s v="Age of Building"/>
    <n v="100"/>
    <n v="0"/>
    <n v="0"/>
    <n v="0"/>
    <n v="0"/>
    <n v="0"/>
    <n v="0"/>
    <n v="100"/>
    <n v="0"/>
    <n v="300"/>
    <n v="0"/>
    <n v="100"/>
    <n v="0"/>
    <n v="0"/>
    <b v="0"/>
    <n v="0"/>
    <n v="100"/>
    <n v="0"/>
    <n v="0"/>
    <n v="0"/>
    <n v="0.35282400000000003"/>
    <n v="0.35282400000000003"/>
    <s v="NA"/>
    <n v="0"/>
    <n v="0.18818199999999999"/>
    <n v="1552.425"/>
    <s v="NA"/>
    <n v="0"/>
    <n v="828"/>
    <n v="8.7732580000000002"/>
    <n v="8.7732580000000002"/>
    <s v="Y"/>
    <n v="0"/>
    <n v="0"/>
    <n v="0"/>
    <n v="0"/>
    <n v="0"/>
    <n v="0"/>
    <n v="0"/>
    <n v="0"/>
    <n v="0"/>
    <n v="0"/>
    <n v="77.325800000000001"/>
    <n v="97.614710000000002"/>
    <n v="88.925340000000006"/>
    <n v="0"/>
    <n v="0"/>
    <n v="0"/>
    <n v="0"/>
    <n v="0"/>
    <n v="0"/>
    <n v="0"/>
    <n v="0"/>
    <n v="0"/>
    <n v="22.674199999999999"/>
    <n v="2.3852920000000002"/>
    <n v="11.07466"/>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s v="NA"/>
    <s v="NA"/>
    <s v="NA"/>
    <s v="NA"/>
    <s v="NA"/>
    <s v="NA"/>
    <s v="NA"/>
    <s v="NA"/>
    <s v="NA"/>
    <s v="NA"/>
    <s v="NA"/>
    <s v="NA"/>
    <n v="0"/>
    <n v="0"/>
    <n v="0"/>
    <n v="0"/>
    <n v="0"/>
    <n v="0"/>
    <n v="0"/>
    <n v="0"/>
    <n v="0"/>
    <n v="0"/>
    <n v="0"/>
    <n v="0"/>
    <n v="100"/>
    <n v="100"/>
    <n v="100"/>
    <s v="NA"/>
    <s v="NA"/>
    <s v="NA"/>
    <s v="NA"/>
    <s v="NA"/>
    <s v="NA"/>
    <s v="NA"/>
    <s v="NA"/>
    <s v="NA"/>
    <s v="NA"/>
    <s v="NA"/>
    <s v="NA"/>
    <s v="NA"/>
    <s v="NA"/>
    <s v="NA"/>
    <b v="1"/>
    <n v="77.325800000000001"/>
    <b v="0"/>
    <n v="0"/>
    <b v="0"/>
    <n v="0"/>
    <b v="0"/>
    <n v="0"/>
    <b v="1"/>
    <n v="22.674199999999999"/>
    <b v="0"/>
    <n v="0"/>
    <b v="0"/>
    <n v="0"/>
    <b v="0"/>
    <n v="0"/>
    <n v="100"/>
    <n v="100"/>
    <n v="100"/>
    <n v="0"/>
    <n v="0"/>
    <n v="0"/>
    <n v="0"/>
    <n v="0"/>
    <n v="0"/>
    <n v="0"/>
    <n v="0"/>
    <n v="0"/>
    <n v="0"/>
    <n v="0"/>
    <n v="0"/>
    <n v="0"/>
    <n v="0"/>
    <n v="0"/>
    <n v="0"/>
    <n v="0"/>
    <n v="0"/>
    <n v="100"/>
    <n v="100"/>
    <n v="100"/>
    <n v="0"/>
    <n v="0"/>
    <n v="0"/>
    <n v="0"/>
    <n v="0"/>
    <n v="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None"/>
    <s v="NA"/>
    <s v="None"/>
    <s v="NA"/>
    <s v="NA"/>
    <s v="NA"/>
    <s v="NA"/>
    <s v="NA"/>
    <s v="NA"/>
    <s v="NA"/>
    <s v="NA"/>
    <b v="0"/>
    <b v="0"/>
    <b v="0"/>
    <b v="0"/>
    <b v="1"/>
    <b v="0"/>
    <b v="0"/>
    <b v="0"/>
    <b v="0"/>
    <b v="0"/>
    <b v="0"/>
    <n v="0"/>
    <n v="0"/>
    <n v="0"/>
    <n v="0"/>
    <n v="0"/>
    <n v="0"/>
    <n v="0"/>
    <n v="0"/>
    <n v="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
    <n v="0"/>
    <n v="0"/>
    <n v="1"/>
    <n v="0"/>
    <n v="0"/>
    <n v="0"/>
    <n v="0"/>
    <n v="0"/>
    <n v="9.3348169999999993"/>
    <n v="47.580240000000003"/>
    <s v="model"/>
    <n v="41073.199999999997"/>
    <n v="209353"/>
    <s v="NA"/>
    <s v="NA"/>
    <s v="NA"/>
    <s v="NA"/>
    <s v="NA"/>
    <s v="NA"/>
    <s v="NA"/>
    <s v="NA"/>
    <s v="NA"/>
    <s v="NA"/>
    <s v="NA"/>
    <s v="NA"/>
    <s v="NA"/>
    <s v="NA"/>
    <s v="NA"/>
    <s v="NA"/>
    <s v="NA"/>
    <s v="NA"/>
    <s v="NA"/>
    <s v="NA"/>
    <s v="NA"/>
    <s v="NA"/>
    <s v="NA"/>
    <s v="NA"/>
    <n v="6.4090999999999995E-2"/>
    <n v="0.13119900000000001"/>
    <s v="actual"/>
    <n v="282"/>
    <n v="577.27769999999998"/>
    <n v="71.030299999999997"/>
    <n v="32.436779999999999"/>
    <n v="3.9679799999999998"/>
    <n v="1.928571"/>
    <n v="0"/>
    <n v="0"/>
    <n v="0"/>
    <n v="0"/>
    <n v="7.6"/>
    <n v="11.86429"/>
    <n v="53.91807"/>
    <n v="99.254009999999994"/>
    <n v="78.864469999999997"/>
    <n v="65.359409999999997"/>
    <n v="65.231999999999999"/>
    <n v="55.931339999999999"/>
    <n v="42.808500000000002"/>
    <n v="28.666409999999999"/>
    <n v="19.238340000000001"/>
    <n v="16.817620000000002"/>
    <n v="21.65906"/>
    <n v="41.279620000000001"/>
    <n v="62.301659999999998"/>
    <n v="79.119280000000003"/>
  </r>
  <r>
    <x v="787"/>
    <x v="3"/>
    <s v="core"/>
    <x v="11"/>
    <x v="1"/>
    <s v="5,001+"/>
    <s v="rural"/>
    <n v="16"/>
    <n v="97.814350000000005"/>
    <n v="6320079"/>
    <n v="6320079"/>
    <n v="6320079"/>
    <n v="2007"/>
    <n v="2007"/>
    <s v="2004-2013"/>
    <s v="F"/>
    <m/>
    <s v="Grocery (&gt; 5000sf)"/>
    <m/>
    <s v="Grocery"/>
    <s v="Food Sales"/>
    <s v="Supermarket"/>
    <b v="0"/>
    <s v="Sales"/>
    <n v="76"/>
    <s v="Storage - Low Bay"/>
    <n v="14"/>
    <s v="Kitchen"/>
    <n v="10"/>
    <n v="0"/>
    <n v="0"/>
    <n v="0"/>
    <n v="64613"/>
    <n v="64613"/>
    <n v="0"/>
    <x v="2"/>
    <n v="100"/>
    <n v="0"/>
    <n v="0"/>
    <n v="100"/>
    <n v="0"/>
    <n v="0"/>
    <n v="0"/>
    <n v="1"/>
    <n v="0"/>
    <s v="NA"/>
    <s v="S"/>
    <n v="0"/>
    <n v="7729"/>
    <n v="298"/>
    <s v="6000-8000 HDD"/>
    <n v="100"/>
    <n v="0"/>
    <n v="0"/>
    <s v="No"/>
    <n v="133"/>
    <n v="168"/>
    <n v="168"/>
    <n v="168"/>
    <n v="1"/>
    <n v="1"/>
    <n v="0"/>
    <s v="120-168 Hrs/Wk"/>
    <n v="52"/>
    <b v="1"/>
    <b v="1"/>
    <b v="1"/>
    <b v="0"/>
    <b v="0"/>
    <b v="0"/>
    <b v="0"/>
    <b v="0"/>
    <b v="1"/>
    <b v="1"/>
    <b v="0"/>
    <b v="0"/>
    <n v="30"/>
    <s v="No"/>
    <s v="NA"/>
    <s v="NA"/>
    <s v="Unknown"/>
    <s v="No"/>
    <s v="NA"/>
    <s v="NA"/>
    <s v="Unknown"/>
    <s v="No"/>
    <s v="NA"/>
    <s v="NA"/>
    <s v="No"/>
    <s v="No"/>
    <s v="NA"/>
    <s v="NA"/>
    <s v="No"/>
    <s v="No"/>
    <s v="NA"/>
    <s v="NA"/>
    <s v="No"/>
    <s v="No"/>
    <s v="NA"/>
    <s v="NA"/>
    <s v="No"/>
    <s v="No"/>
    <s v="NA"/>
    <s v="NA"/>
    <s v="No"/>
    <s v="No"/>
    <s v="NA"/>
    <s v="NA"/>
    <s v="No"/>
    <n v="900"/>
    <n v="130"/>
    <n v="23"/>
    <n v="20700"/>
    <n v="4"/>
    <n v="0"/>
    <n v="0"/>
    <n v="100"/>
    <n v="0"/>
    <n v="0"/>
    <n v="0"/>
    <n v="0"/>
    <n v="0"/>
    <n v="100"/>
    <n v="0"/>
    <n v="0"/>
    <n v="0"/>
    <n v="0"/>
    <n v="828"/>
    <n v="0"/>
    <n v="100"/>
    <n v="0"/>
    <s v="P"/>
    <n v="0"/>
    <s v="Age of Building"/>
    <n v="100"/>
    <n v="0"/>
    <n v="0"/>
    <n v="0"/>
    <n v="100"/>
    <n v="0"/>
    <n v="0"/>
    <n v="0"/>
    <n v="0"/>
    <n v="63375"/>
    <n v="100"/>
    <n v="0"/>
    <n v="0"/>
    <n v="0"/>
    <b v="0"/>
    <n v="0"/>
    <n v="100"/>
    <n v="0"/>
    <n v="0"/>
    <n v="0"/>
    <n v="1.242545"/>
    <n v="1.242545"/>
    <s v="NA"/>
    <n v="0.206924"/>
    <n v="0.13358"/>
    <n v="80284.58"/>
    <s v="NA"/>
    <n v="13370"/>
    <n v="8631"/>
    <n v="14.680020000000001"/>
    <n v="21.473179999999999"/>
    <s v="Y"/>
    <n v="3"/>
    <n v="0"/>
    <n v="0"/>
    <n v="0"/>
    <n v="51.81317"/>
    <n v="57.817889999999998"/>
    <n v="59.035919999999997"/>
    <n v="0"/>
    <n v="0"/>
    <n v="0"/>
    <n v="1.6886829999999999"/>
    <n v="6.0489949999999997"/>
    <n v="1.070346"/>
    <n v="0"/>
    <n v="0"/>
    <n v="0"/>
    <n v="35.152209999999997"/>
    <n v="15.852539999999999"/>
    <n v="36.839419999999997"/>
    <n v="0"/>
    <n v="0"/>
    <n v="0"/>
    <n v="11.345929999999999"/>
    <n v="20.280570000000001"/>
    <n v="3.0543110000000002"/>
    <n v="0"/>
    <n v="0"/>
    <n v="0"/>
    <n v="0"/>
    <n v="0"/>
    <n v="0"/>
    <n v="100"/>
    <n v="100"/>
    <n v="100"/>
    <n v="0"/>
    <n v="0"/>
    <n v="0"/>
    <n v="100"/>
    <n v="100"/>
    <n v="100"/>
    <n v="0"/>
    <n v="0"/>
    <n v="0"/>
    <n v="0"/>
    <n v="0"/>
    <n v="0"/>
    <n v="0"/>
    <n v="0"/>
    <n v="0"/>
    <n v="100"/>
    <n v="100"/>
    <n v="100"/>
    <n v="0"/>
    <n v="0"/>
    <n v="0"/>
    <n v="0"/>
    <n v="0"/>
    <n v="0"/>
    <n v="0"/>
    <n v="0"/>
    <n v="0"/>
    <n v="100"/>
    <n v="100"/>
    <n v="100"/>
    <n v="0"/>
    <n v="0"/>
    <n v="0"/>
    <n v="14.93469"/>
    <n v="23.518460000000001"/>
    <n v="14.93469"/>
    <n v="19.652920000000002"/>
    <n v="20.632339999999999"/>
    <n v="19.652920000000002"/>
    <n v="65.412390000000002"/>
    <n v="55.849200000000003"/>
    <n v="65.412390000000002"/>
    <s v="NA"/>
    <s v="NA"/>
    <s v="NA"/>
    <s v="NA"/>
    <s v="NA"/>
    <s v="NA"/>
    <s v="NA"/>
    <s v="NA"/>
    <s v="NA"/>
    <s v="NA"/>
    <s v="NA"/>
    <s v="NA"/>
    <n v="35.228160000000003"/>
    <n v="29.8278"/>
    <n v="40.138959999999997"/>
    <n v="16.58501"/>
    <n v="27.990089999999999"/>
    <n v="18.89696"/>
    <n v="0"/>
    <n v="0"/>
    <n v="0"/>
    <n v="0"/>
    <n v="0"/>
    <n v="0"/>
    <n v="48.18683"/>
    <n v="42.182110000000002"/>
    <n v="40.964080000000003"/>
    <n v="0"/>
    <n v="0"/>
    <n v="0"/>
    <n v="100"/>
    <n v="100"/>
    <n v="100"/>
    <n v="0"/>
    <n v="0"/>
    <n v="0"/>
    <n v="0"/>
    <n v="0"/>
    <n v="0"/>
    <n v="0"/>
    <n v="0"/>
    <n v="0"/>
    <b v="0"/>
    <n v="0"/>
    <b v="0"/>
    <n v="0"/>
    <b v="0"/>
    <n v="0"/>
    <b v="0"/>
    <n v="0"/>
    <b v="1"/>
    <n v="63.157710000000002"/>
    <b v="0"/>
    <n v="0"/>
    <b v="1"/>
    <n v="36.842289999999998"/>
    <b v="0"/>
    <n v="0"/>
    <n v="52.427300000000002"/>
    <n v="57.377049999999997"/>
    <n v="53.098320000000001"/>
    <n v="0"/>
    <n v="0"/>
    <n v="0"/>
    <n v="0"/>
    <n v="0"/>
    <n v="0"/>
    <n v="47.572699999999998"/>
    <n v="42.622950000000003"/>
    <n v="46.901679999999999"/>
    <n v="0"/>
    <n v="0"/>
    <n v="0"/>
    <n v="0"/>
    <n v="0"/>
    <n v="0"/>
    <n v="0"/>
    <n v="0"/>
    <n v="0"/>
    <n v="3.197775"/>
    <n v="9.8360660000000006"/>
    <n v="1.9587859999999999"/>
    <n v="0"/>
    <n v="0"/>
    <n v="0"/>
    <n v="96.802220000000005"/>
    <n v="90.163929999999993"/>
    <n v="98.04121000000000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atural Gas"/>
    <s v="5-9 Years"/>
    <s v="Furnace"/>
    <s v="Natural Gas"/>
    <s v="None"/>
    <s v="5-9 Years"/>
    <n v="1"/>
    <s v="NA"/>
    <n v="399"/>
    <n v="7"/>
    <n v="7"/>
    <s v="NA"/>
    <s v="NA"/>
    <s v="NA"/>
    <s v="DX - Air"/>
    <s v="5-9 Years"/>
    <s v="DX - Air"/>
    <s v="5-9 Years"/>
    <s v="NA"/>
    <s v="NA"/>
    <s v="NA"/>
    <s v="NA"/>
    <s v="NA"/>
    <s v="NA"/>
    <s v="NA"/>
    <b v="0"/>
    <b v="0"/>
    <b v="0"/>
    <b v="0"/>
    <b v="1"/>
    <b v="0"/>
    <b v="0"/>
    <b v="0"/>
    <b v="0"/>
    <b v="0"/>
    <b v="0"/>
    <n v="400"/>
    <n v="7"/>
    <n v="7"/>
    <n v="100"/>
    <n v="0"/>
    <n v="0"/>
    <n v="0"/>
    <n v="0"/>
    <n v="0"/>
    <n v="100"/>
    <n v="0"/>
    <s v="NA"/>
    <s v="NA"/>
    <s v="NA"/>
    <s v="Unknown"/>
    <s v="Yes"/>
    <s v="None"/>
    <s v="Air-cooled"/>
    <s v="NA"/>
    <s v="NA"/>
    <b v="0"/>
    <n v="0"/>
    <s v="NA"/>
    <s v="NA"/>
    <b v="1"/>
    <n v="4215"/>
    <s v="T8"/>
    <b v="1"/>
    <s v="NA"/>
    <n v="66.666669999999996"/>
    <s v="LED"/>
    <n v="6"/>
    <n v="0"/>
    <n v="3"/>
    <n v="2"/>
    <n v="1"/>
    <n v="2"/>
    <n v="0"/>
    <b v="0"/>
    <b v="0"/>
    <b v="0"/>
    <b v="1"/>
    <b v="0"/>
    <b v="0"/>
    <n v="1296"/>
    <s v="E"/>
    <s v="E"/>
    <s v="E"/>
    <s v="G"/>
    <s v="E"/>
    <s v="G"/>
    <s v="G"/>
    <n v="1"/>
    <n v="1"/>
    <n v="1"/>
    <s v="NA"/>
    <s v="NA"/>
    <s v="NA"/>
    <s v="NA"/>
    <s v="NA"/>
    <n v="0"/>
    <n v="0"/>
    <n v="0"/>
    <x v="1"/>
    <s v="NA"/>
    <s v="NA"/>
    <n v="0"/>
    <n v="0"/>
    <n v="0"/>
    <s v="NA"/>
    <s v="NA"/>
    <s v="NA"/>
    <s v="NA"/>
    <s v="NA"/>
    <s v="NA"/>
    <n v="15"/>
    <n v="0"/>
    <n v="0"/>
    <n v="0"/>
    <n v="0"/>
    <s v="NA"/>
    <n v="0"/>
    <n v="2"/>
    <n v="1"/>
    <n v="0"/>
    <n v="58.367420000000003"/>
    <n v="19.52094"/>
    <s v="model"/>
    <n v="3771294"/>
    <n v="1261306"/>
    <s v="NA"/>
    <s v="NA"/>
    <s v="NA"/>
    <s v="NA"/>
    <s v="NA"/>
    <s v="NA"/>
    <s v="NA"/>
    <s v="NA"/>
    <s v="NA"/>
    <s v="NA"/>
    <s v="NA"/>
    <s v="NA"/>
    <s v="NA"/>
    <s v="NA"/>
    <s v="NA"/>
    <s v="NA"/>
    <s v="NA"/>
    <s v="NA"/>
    <s v="NA"/>
    <s v="NA"/>
    <s v="NA"/>
    <s v="NA"/>
    <s v="NA"/>
    <s v="NA"/>
    <n v="0.54950699999999997"/>
    <n v="0.45244800000000002"/>
    <s v="model"/>
    <n v="35505.269999999997"/>
    <n v="29234"/>
    <s v="NA"/>
    <s v="NA"/>
    <s v="NA"/>
    <s v="NA"/>
    <s v="NA"/>
    <s v="NA"/>
    <s v="NA"/>
    <s v="NA"/>
    <s v="NA"/>
    <s v="NA"/>
    <s v="NA"/>
    <s v="NA"/>
    <s v="NA"/>
    <s v="NA"/>
    <s v="NA"/>
    <s v="NA"/>
    <s v="NA"/>
    <s v="NA"/>
    <s v="NA"/>
    <s v="NA"/>
    <s v="NA"/>
    <s v="NA"/>
    <s v="NA"/>
    <s v="NA"/>
  </r>
  <r>
    <x v="788"/>
    <x v="3"/>
    <s v="core"/>
    <x v="10"/>
    <x v="1"/>
    <s v="&lt;50,001"/>
    <s v="rural"/>
    <n v="45"/>
    <n v="138.43430000000001"/>
    <n v="814270.6"/>
    <n v="814270.6"/>
    <n v="814270.6"/>
    <n v="2006"/>
    <n v="2006"/>
    <s v="2004-2013"/>
    <s v="F"/>
    <m/>
    <s v="Assisted Living"/>
    <m/>
    <s v="Hotel-Motel"/>
    <s v="Lodging"/>
    <s v="Lodging"/>
    <b v="0"/>
    <s v="Guest Room"/>
    <n v="39"/>
    <s v="Assembly / Recreation"/>
    <n v="18"/>
    <s v="Office"/>
    <n v="4"/>
    <n v="39"/>
    <n v="0"/>
    <n v="0"/>
    <n v="5882"/>
    <n v="5882"/>
    <n v="0"/>
    <x v="0"/>
    <n v="100"/>
    <n v="0"/>
    <n v="0"/>
    <n v="100"/>
    <n v="0"/>
    <n v="0"/>
    <n v="0"/>
    <n v="1"/>
    <n v="0"/>
    <n v="0"/>
    <s v="S"/>
    <n v="0"/>
    <n v="7729"/>
    <n v="298"/>
    <s v="6000-8000 HDD"/>
    <n v="100"/>
    <n v="0"/>
    <n v="0"/>
    <s v="No"/>
    <n v="168"/>
    <n v="168"/>
    <n v="168"/>
    <n v="168"/>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64"/>
    <n v="0"/>
    <n v="16"/>
    <n v="5824"/>
    <n v="10"/>
    <n v="0"/>
    <n v="100"/>
    <n v="0"/>
    <n v="0"/>
    <n v="0"/>
    <n v="0"/>
    <n v="0"/>
    <n v="0"/>
    <n v="0"/>
    <n v="100"/>
    <n v="0"/>
    <n v="0"/>
    <n v="0"/>
    <n v="582.4"/>
    <n v="0"/>
    <n v="100"/>
    <n v="0"/>
    <s v="P"/>
    <n v="30"/>
    <s v="Age of Building"/>
    <n v="100"/>
    <n v="0"/>
    <n v="0"/>
    <n v="0"/>
    <n v="0"/>
    <n v="0"/>
    <n v="0"/>
    <n v="100"/>
    <n v="0"/>
    <n v="6730.4709999999995"/>
    <n v="0"/>
    <n v="100"/>
    <n v="0"/>
    <n v="0"/>
    <b v="0"/>
    <n v="0"/>
    <n v="0"/>
    <n v="0"/>
    <n v="100"/>
    <n v="0"/>
    <n v="0.95096599999999998"/>
    <n v="0.95096599999999998"/>
    <s v="NA"/>
    <n v="0"/>
    <n v="0.10710600000000001"/>
    <n v="5593.5820000000003"/>
    <s v="NA"/>
    <n v="0"/>
    <n v="630"/>
    <n v="8.3643520000000002"/>
    <n v="9.4892679999999991"/>
    <s v="Y"/>
    <n v="0"/>
    <n v="0"/>
    <n v="0"/>
    <n v="0"/>
    <n v="67.387519999999995"/>
    <n v="45.640039999999999"/>
    <n v="83.355230000000006"/>
    <n v="0"/>
    <n v="0"/>
    <n v="0"/>
    <n v="17.970859999999998"/>
    <n v="42.491500000000002"/>
    <n v="12.365790000000001"/>
    <n v="0"/>
    <n v="0"/>
    <n v="0"/>
    <n v="0"/>
    <n v="0"/>
    <n v="0"/>
    <n v="0"/>
    <n v="0"/>
    <n v="0"/>
    <n v="14.64162"/>
    <n v="11.868460000000001"/>
    <n v="4.2789739999999998"/>
    <n v="0"/>
    <n v="0"/>
    <n v="0"/>
    <n v="0"/>
    <n v="0"/>
    <n v="0"/>
    <n v="100"/>
    <n v="100"/>
    <n v="100"/>
    <n v="100"/>
    <n v="100"/>
    <n v="100"/>
    <n v="0"/>
    <n v="0"/>
    <n v="0"/>
    <n v="0"/>
    <n v="0"/>
    <n v="0"/>
    <n v="100"/>
    <n v="100"/>
    <n v="100"/>
    <n v="0"/>
    <n v="0"/>
    <n v="0"/>
    <n v="0"/>
    <n v="0"/>
    <n v="0"/>
    <n v="0"/>
    <n v="0"/>
    <n v="0"/>
    <n v="0"/>
    <n v="0"/>
    <n v="0"/>
    <s v="NA"/>
    <s v="NA"/>
    <s v="NA"/>
    <s v="NA"/>
    <s v="NA"/>
    <s v="NA"/>
    <n v="0"/>
    <n v="0"/>
    <n v="0"/>
    <n v="77.699849999999998"/>
    <n v="86.848939999999999"/>
    <n v="77.699849999999998"/>
    <n v="0"/>
    <n v="0"/>
    <n v="0"/>
    <n v="22.300149999999999"/>
    <n v="13.151059999999999"/>
    <n v="22.300149999999999"/>
    <s v="NA"/>
    <s v="NA"/>
    <s v="NA"/>
    <s v="NA"/>
    <s v="NA"/>
    <s v="NA"/>
    <s v="NA"/>
    <s v="NA"/>
    <s v="NA"/>
    <s v="NA"/>
    <s v="NA"/>
    <s v="NA"/>
    <n v="0"/>
    <n v="0"/>
    <n v="0"/>
    <n v="67.387519999999995"/>
    <n v="45.640039999999999"/>
    <n v="83.355230000000006"/>
    <n v="17.315899999999999"/>
    <n v="40.776600000000002"/>
    <n v="11.91512"/>
    <n v="0"/>
    <n v="0"/>
    <n v="0"/>
    <n v="15.296569999999999"/>
    <n v="13.583360000000001"/>
    <n v="4.729648000000000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6.3492059999999997"/>
    <n v="50"/>
    <n v="3.9388679999999998"/>
    <n v="0"/>
    <n v="0"/>
    <n v="0"/>
    <n v="93.650790000000001"/>
    <n v="50"/>
    <n v="96.061130000000006"/>
    <n v="0"/>
    <n v="0"/>
    <n v="0"/>
    <n v="0"/>
    <n v="0"/>
    <n v="0"/>
    <n v="0"/>
    <n v="0"/>
    <n v="0"/>
    <b v="1"/>
    <n v="93.650790000000001"/>
    <b v="0"/>
    <n v="0"/>
    <b v="0"/>
    <n v="0"/>
    <b v="0"/>
    <n v="0"/>
    <b v="0"/>
    <n v="0"/>
    <b v="1"/>
    <n v="6.3492059999999997"/>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1"/>
    <b v="0"/>
    <b v="0"/>
    <b v="0"/>
    <b v="0"/>
    <b v="0"/>
    <b v="0"/>
    <n v="76"/>
    <n v="8"/>
    <n v="8"/>
    <n v="100"/>
    <n v="0"/>
    <n v="0"/>
    <n v="0"/>
    <n v="0"/>
    <n v="0"/>
    <n v="100"/>
    <n v="0"/>
    <s v="NA"/>
    <s v="NA"/>
    <s v="NA"/>
    <s v="NA"/>
    <s v="NA"/>
    <s v="NA"/>
    <s v="NA"/>
    <s v="NA"/>
    <s v="NA"/>
    <s v="NA"/>
    <s v="NA"/>
    <s v="NA"/>
    <s v="NA"/>
    <s v="NA"/>
    <s v="NA"/>
    <s v="NA"/>
    <s v="NA"/>
    <s v="NA"/>
    <s v="NA"/>
    <s v="NA"/>
    <n v="0"/>
    <n v="0"/>
    <n v="0"/>
    <n v="0"/>
    <n v="0"/>
    <n v="0"/>
    <n v="0"/>
    <b v="0"/>
    <b v="0"/>
    <b v="0"/>
    <b v="0"/>
    <b v="1"/>
    <b v="0"/>
    <n v="240"/>
    <s v="N"/>
    <s v="N"/>
    <s v="N"/>
    <s v="N"/>
    <s v="N"/>
    <s v="G"/>
    <s v="G"/>
    <s v="NA"/>
    <s v="NA"/>
    <s v="NA"/>
    <b v="1"/>
    <s v="S"/>
    <n v="100"/>
    <n v="2"/>
    <n v="0"/>
    <n v="12"/>
    <n v="80"/>
    <n v="0"/>
    <x v="0"/>
    <n v="0"/>
    <s v="N"/>
    <n v="0"/>
    <n v="0"/>
    <n v="0"/>
    <b v="0"/>
    <b v="0"/>
    <s v="None"/>
    <b v="0"/>
    <b v="0"/>
    <s v="None"/>
    <n v="0"/>
    <n v="1"/>
    <n v="1"/>
    <n v="0"/>
    <n v="1"/>
    <n v="6"/>
    <n v="0"/>
    <n v="0"/>
    <n v="0"/>
    <n v="0"/>
    <n v="10.375159999999999"/>
    <n v="11.90963"/>
    <s v="actual"/>
    <n v="61026.67"/>
    <n v="70052.42"/>
    <n v="4370.6670000000004"/>
    <n v="3321"/>
    <n v="4495.6899999999996"/>
    <n v="4445.1170000000002"/>
    <n v="5205.527"/>
    <n v="5708.6670000000004"/>
    <n v="6447.7420000000002"/>
    <n v="6622.2579999999998"/>
    <n v="5643.9390000000003"/>
    <n v="4963.2030000000004"/>
    <n v="4842.857"/>
    <n v="4960"/>
    <n v="5754.1930000000002"/>
    <n v="5197.335"/>
    <n v="5754.1930000000002"/>
    <n v="5568.5730000000003"/>
    <n v="5769.6390000000001"/>
    <n v="5846.6"/>
    <n v="6711.8410000000003"/>
    <n v="6595.9970000000003"/>
    <n v="5777.0940000000001"/>
    <n v="5754.1930000000002"/>
    <n v="5568.5730000000003"/>
    <n v="5754.1930000000002"/>
    <n v="0.46606500000000001"/>
    <n v="0.472165"/>
    <s v="actual"/>
    <n v="2741.3919999999998"/>
    <n v="2777.2750000000001"/>
    <n v="422.93329999999997"/>
    <n v="301.64999999999998"/>
    <n v="290.85340000000002"/>
    <n v="213.25139999999999"/>
    <n v="143.9118"/>
    <n v="109.5667"/>
    <n v="100.0376"/>
    <n v="108.504"/>
    <n v="141.68559999999999"/>
    <n v="216.79650000000001"/>
    <n v="296.97039999999998"/>
    <n v="395.2312"/>
    <n v="394.07249999999999"/>
    <n v="322.64999999999998"/>
    <n v="304.4425"/>
    <n v="231.23320000000001"/>
    <n v="172.90090000000001"/>
    <n v="114.0829"/>
    <n v="86.805539999999993"/>
    <n v="88.320409999999995"/>
    <n v="138.57339999999999"/>
    <n v="218.34710000000001"/>
    <n v="317.58109999999999"/>
    <n v="388.26549999999997"/>
  </r>
  <r>
    <x v="789"/>
    <x v="2"/>
    <s v="core"/>
    <x v="7"/>
    <x v="1"/>
    <s v="20,001-100,000"/>
    <s v="rural"/>
    <n v="85"/>
    <n v="140.53190000000001"/>
    <n v="6113138"/>
    <n v="6113138"/>
    <n v="6113138"/>
    <n v="2008"/>
    <n v="2008"/>
    <s v="2004-2013"/>
    <s v="F"/>
    <s v="Police Station"/>
    <s v="Other"/>
    <s v="Police stations and other agencies"/>
    <s v="Other"/>
    <s v="Other"/>
    <s v="Other"/>
    <b v="0"/>
    <s v="Office"/>
    <n v="52"/>
    <s v="NA"/>
    <n v="0"/>
    <s v="NA"/>
    <n v="0"/>
    <n v="48"/>
    <n v="0"/>
    <n v="0"/>
    <n v="43500"/>
    <n v="43500"/>
    <n v="0"/>
    <x v="1"/>
    <n v="100"/>
    <n v="0"/>
    <n v="0"/>
    <n v="100"/>
    <n v="0"/>
    <n v="0"/>
    <n v="0"/>
    <n v="2"/>
    <n v="0"/>
    <n v="140"/>
    <s v="S"/>
    <n v="0"/>
    <n v="4731"/>
    <n v="909"/>
    <s v="&lt; 6000 HDD"/>
    <n v="100"/>
    <n v="0"/>
    <n v="0"/>
    <s v="No"/>
    <n v="168"/>
    <n v="0"/>
    <n v="168"/>
    <n v="80.6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064"/>
    <n v="1064"/>
    <n v="9"/>
    <n v="19152"/>
    <n v="10"/>
    <n v="100"/>
    <n v="0"/>
    <n v="0"/>
    <n v="0"/>
    <n v="0"/>
    <n v="0"/>
    <n v="0"/>
    <n v="0"/>
    <n v="100"/>
    <n v="0"/>
    <n v="0"/>
    <n v="0"/>
    <n v="0"/>
    <n v="1915.2"/>
    <n v="0"/>
    <n v="100"/>
    <n v="0"/>
    <s v="P"/>
    <n v="25"/>
    <s v="Age of Building"/>
    <n v="100"/>
    <n v="0"/>
    <n v="0"/>
    <n v="0"/>
    <n v="100"/>
    <n v="0"/>
    <n v="0"/>
    <n v="0"/>
    <n v="0"/>
    <n v="21750"/>
    <n v="100"/>
    <n v="0"/>
    <n v="0"/>
    <n v="0"/>
    <b v="0"/>
    <n v="0"/>
    <n v="100"/>
    <n v="0"/>
    <n v="0"/>
    <n v="0"/>
    <n v="0.86462799999999995"/>
    <n v="0.86462799999999995"/>
    <s v="NA"/>
    <n v="0"/>
    <n v="9.1988E-2"/>
    <n v="37611.31"/>
    <s v="NA"/>
    <n v="0"/>
    <n v="4001.4589999999998"/>
    <n v="8.8859870000000001"/>
    <n v="9.4565420000000007"/>
    <s v="Y"/>
    <n v="0"/>
    <n v="0"/>
    <n v="0"/>
    <n v="0"/>
    <n v="75.412660000000002"/>
    <n v="65.493440000000007"/>
    <n v="84.647440000000003"/>
    <n v="0"/>
    <n v="0"/>
    <n v="0"/>
    <n v="24.587340000000001"/>
    <n v="34.50656"/>
    <n v="15.35256"/>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14.795590000000001"/>
    <n v="34.991990000000001"/>
    <n v="14.795590000000001"/>
    <n v="15.319319999999999"/>
    <n v="18.648779999999999"/>
    <n v="15.319319999999999"/>
    <n v="0"/>
    <n v="0"/>
    <n v="0"/>
    <n v="69.885090000000005"/>
    <n v="46.359229999999997"/>
    <n v="69.885090000000005"/>
    <s v="NA"/>
    <s v="NA"/>
    <s v="NA"/>
    <s v="NA"/>
    <s v="NA"/>
    <s v="NA"/>
    <s v="NA"/>
    <s v="NA"/>
    <s v="NA"/>
    <s v="NA"/>
    <s v="NA"/>
    <s v="NA"/>
    <n v="0"/>
    <n v="0"/>
    <n v="0"/>
    <n v="75.412660000000002"/>
    <n v="65.493440000000007"/>
    <n v="84.647440000000003"/>
    <n v="0.963839"/>
    <n v="1.9532020000000001"/>
    <n v="0.60182999999999998"/>
    <n v="0"/>
    <n v="0"/>
    <n v="0"/>
    <n v="23.6235"/>
    <n v="32.553359999999998"/>
    <n v="14.750730000000001"/>
    <s v="NA"/>
    <s v="NA"/>
    <s v="NA"/>
    <s v="NA"/>
    <s v="NA"/>
    <s v="NA"/>
    <s v="NA"/>
    <s v="NA"/>
    <s v="NA"/>
    <s v="NA"/>
    <s v="NA"/>
    <s v="NA"/>
    <s v="NA"/>
    <s v="NA"/>
    <s v="NA"/>
    <b v="0"/>
    <n v="0"/>
    <b v="0"/>
    <n v="0"/>
    <b v="0"/>
    <n v="0"/>
    <b v="1"/>
    <n v="62.64423"/>
    <b v="1"/>
    <n v="37.35577"/>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standard"/>
    <s v="Variable Air Volume"/>
    <s v="A"/>
    <s v="N"/>
    <n v="40"/>
    <n v="10"/>
    <n v="0"/>
    <n v="100"/>
    <s v="Boiler"/>
    <s v="Natural Gas"/>
    <s v="Natural Gas"/>
    <s v="5-9 Years"/>
    <s v="None"/>
    <s v="NA"/>
    <s v="NA"/>
    <s v="NA"/>
    <n v="2"/>
    <s v="Natural Gas"/>
    <n v="909"/>
    <n v="6"/>
    <n v="6"/>
    <s v="SH"/>
    <s v="NA"/>
    <s v="N"/>
    <s v="DX - Air"/>
    <s v="5-9 Years"/>
    <s v="None"/>
    <s v="NA"/>
    <s v="NA"/>
    <s v="NA"/>
    <s v="NA"/>
    <s v="NA"/>
    <s v="NA"/>
    <s v="NA"/>
    <s v="NA"/>
    <b v="1"/>
    <b v="0"/>
    <b v="0"/>
    <b v="0"/>
    <b v="0"/>
    <b v="0"/>
    <b v="0"/>
    <b v="1"/>
    <b v="1"/>
    <b v="1"/>
    <b v="1"/>
    <n v="229.708"/>
    <n v="6"/>
    <n v="6"/>
    <n v="100"/>
    <n v="0"/>
    <n v="0"/>
    <n v="0"/>
    <n v="0"/>
    <n v="13.36828"/>
    <n v="86.631720000000001"/>
    <n v="0"/>
    <s v="NA"/>
    <s v="NA"/>
    <s v="NA"/>
    <s v="NA"/>
    <s v="NA"/>
    <s v="NA"/>
    <s v="NA"/>
    <s v="NA"/>
    <s v="NA"/>
    <s v="NA"/>
    <s v="NA"/>
    <s v="NA"/>
    <s v="NA"/>
    <s v="NA"/>
    <s v="NA"/>
    <s v="NA"/>
    <s v="NA"/>
    <s v="NA"/>
    <s v="NA"/>
    <s v="NA"/>
    <n v="2"/>
    <n v="2"/>
    <n v="0"/>
    <n v="1"/>
    <n v="1"/>
    <n v="0"/>
    <n v="1"/>
    <b v="0"/>
    <b v="0"/>
    <b v="0"/>
    <b v="0"/>
    <b v="0"/>
    <b v="0"/>
    <n v="0"/>
    <s v="NA"/>
    <s v="NA"/>
    <s v="NA"/>
    <s v="NA"/>
    <s v="NA"/>
    <s v="NA"/>
    <s v="NA"/>
    <s v="NA"/>
    <s v="NA"/>
    <s v="NA"/>
    <s v="NA"/>
    <s v="NA"/>
    <s v="NA"/>
    <s v="NA"/>
    <s v="NA"/>
    <n v="0"/>
    <n v="0"/>
    <n v="0"/>
    <x v="1"/>
    <s v="NA"/>
    <s v="NA"/>
    <n v="0"/>
    <n v="0"/>
    <n v="0"/>
    <s v="NA"/>
    <s v="NA"/>
    <s v="NA"/>
    <s v="NA"/>
    <s v="NA"/>
    <s v="NA"/>
    <n v="0"/>
    <n v="45"/>
    <n v="5"/>
    <n v="16"/>
    <n v="20"/>
    <n v="14"/>
    <n v="0"/>
    <n v="0"/>
    <n v="0"/>
    <n v="0"/>
    <n v="19.5762"/>
    <n v="37.969830000000002"/>
    <s v="model"/>
    <n v="851564.5"/>
    <n v="1651687"/>
    <s v="NA"/>
    <s v="NA"/>
    <s v="NA"/>
    <s v="NA"/>
    <s v="NA"/>
    <s v="NA"/>
    <s v="NA"/>
    <s v="NA"/>
    <s v="NA"/>
    <s v="NA"/>
    <s v="NA"/>
    <s v="NA"/>
    <s v="NA"/>
    <s v="NA"/>
    <s v="NA"/>
    <s v="NA"/>
    <s v="NA"/>
    <s v="NA"/>
    <s v="NA"/>
    <s v="NA"/>
    <s v="NA"/>
    <s v="NA"/>
    <s v="NA"/>
    <s v="NA"/>
    <n v="0.33063300000000001"/>
    <n v="0.317496"/>
    <s v="actual"/>
    <n v="14382.51"/>
    <n v="13811.09"/>
    <n v="2021.069"/>
    <n v="1481.7449999999999"/>
    <n v="1289.721"/>
    <n v="1097.212"/>
    <n v="1019.167"/>
    <n v="849.26469999999995"/>
    <n v="796.66390000000001"/>
    <n v="560.29870000000005"/>
    <n v="741.93939999999998"/>
    <n v="1046.8330000000001"/>
    <n v="1582.0150000000001"/>
    <n v="1896.585"/>
    <n v="1838.4929999999999"/>
    <n v="1480.184"/>
    <n v="1354.0039999999999"/>
    <n v="1059.412"/>
    <n v="859.87310000000002"/>
    <n v="705.08420000000001"/>
    <n v="694.76110000000006"/>
    <n v="693.55589999999995"/>
    <n v="764.13879999999995"/>
    <n v="1098.502"/>
    <n v="1460.7429999999999"/>
    <n v="1802.337"/>
  </r>
  <r>
    <x v="790"/>
    <x v="2"/>
    <s v="core"/>
    <x v="5"/>
    <x v="1"/>
    <s v="All Sizes"/>
    <s v="rural"/>
    <n v="34"/>
    <n v="160.36789999999999"/>
    <n v="646603.5"/>
    <n v="323301.7"/>
    <n v="646603.5"/>
    <n v="2006"/>
    <n v="2006"/>
    <s v="2004-2013"/>
    <s v="F"/>
    <m/>
    <s v="Other Restaurant"/>
    <s v="Winery"/>
    <s v="Restaurant"/>
    <s v="Food Service"/>
    <s v="Restaurant"/>
    <b v="0"/>
    <s v="Storage - Low Bay"/>
    <n v="50"/>
    <s v="Sales"/>
    <n v="50"/>
    <s v="NA"/>
    <n v="0"/>
    <n v="0"/>
    <n v="0"/>
    <n v="0"/>
    <n v="4032"/>
    <n v="4032"/>
    <n v="0"/>
    <x v="4"/>
    <n v="50"/>
    <n v="0"/>
    <n v="100"/>
    <n v="100"/>
    <n v="100"/>
    <n v="0"/>
    <n v="0"/>
    <n v="1"/>
    <n v="1"/>
    <n v="5"/>
    <s v="S"/>
    <n v="0"/>
    <n v="5553"/>
    <n v="779"/>
    <s v="&lt; 6000 HDD"/>
    <n v="100"/>
    <n v="0"/>
    <n v="0"/>
    <s v="No"/>
    <n v="44.423079999999999"/>
    <n v="44.423079999999999"/>
    <n v="44.423079999999999"/>
    <n v="44.423079999999999"/>
    <n v="1"/>
    <n v="1"/>
    <n v="0"/>
    <s v="40-49 Hrs/Wk"/>
    <n v="52"/>
    <b v="1"/>
    <b v="0"/>
    <b v="0"/>
    <b v="1"/>
    <b v="0"/>
    <b v="0"/>
    <b v="0"/>
    <b v="0"/>
    <b v="0"/>
    <s v="NA"/>
    <s v="NA"/>
    <s v="NA"/>
    <s v="NA"/>
    <s v="No"/>
    <s v="NA"/>
    <s v="NA"/>
    <s v="No"/>
    <s v="No"/>
    <s v="NA"/>
    <s v="NA"/>
    <s v="No"/>
    <s v="No"/>
    <s v="NA"/>
    <s v="NA"/>
    <s v="No"/>
    <s v="No"/>
    <s v="NA"/>
    <s v="NA"/>
    <s v="No"/>
    <s v="No"/>
    <s v="NA"/>
    <s v="NA"/>
    <s v="No"/>
    <s v="No"/>
    <s v="NA"/>
    <s v="NA"/>
    <s v="No"/>
    <s v="No"/>
    <s v="NA"/>
    <s v="NA"/>
    <s v="No"/>
    <s v="No"/>
    <s v="NA"/>
    <s v="NA"/>
    <s v="No"/>
    <n v="216"/>
    <n v="0"/>
    <n v="10"/>
    <n v="2160"/>
    <n v="5"/>
    <n v="0"/>
    <n v="0"/>
    <n v="0"/>
    <n v="0"/>
    <n v="0"/>
    <n v="100"/>
    <n v="0"/>
    <n v="0"/>
    <n v="0"/>
    <n v="100"/>
    <n v="0"/>
    <n v="0"/>
    <n v="0"/>
    <n v="108"/>
    <n v="0"/>
    <n v="100"/>
    <n v="0"/>
    <s v="P"/>
    <n v="100"/>
    <s v="Age of Building"/>
    <n v="100"/>
    <n v="0"/>
    <n v="0"/>
    <n v="0"/>
    <n v="0"/>
    <n v="0"/>
    <n v="0"/>
    <n v="0"/>
    <n v="100"/>
    <n v="3853.3939999999998"/>
    <n v="0"/>
    <n v="100"/>
    <n v="0"/>
    <n v="0"/>
    <b v="0"/>
    <n v="0"/>
    <n v="0"/>
    <n v="0"/>
    <n v="0"/>
    <n v="100"/>
    <n v="0.96379000000000004"/>
    <n v="0.96379000000000004"/>
    <s v="NA"/>
    <n v="0"/>
    <n v="0.15625"/>
    <n v="3886"/>
    <s v="NA"/>
    <n v="0"/>
    <n v="630"/>
    <n v="6.7370049999999999"/>
    <n v="9.5265050000000002"/>
    <s v="Y"/>
    <n v="0"/>
    <n v="0"/>
    <n v="0"/>
    <n v="0"/>
    <n v="12.763769999999999"/>
    <n v="12.903230000000001"/>
    <n v="38.244039999999998"/>
    <n v="0"/>
    <n v="0"/>
    <n v="0"/>
    <n v="0"/>
    <n v="0"/>
    <n v="0"/>
    <n v="0"/>
    <n v="0"/>
    <n v="0"/>
    <n v="0"/>
    <n v="0"/>
    <n v="0"/>
    <n v="0"/>
    <n v="0"/>
    <n v="0"/>
    <n v="87.236230000000006"/>
    <n v="87.096770000000006"/>
    <n v="61.755960000000002"/>
    <n v="0"/>
    <n v="0"/>
    <n v="0"/>
    <n v="0"/>
    <n v="0"/>
    <n v="0"/>
    <n v="100"/>
    <n v="100"/>
    <n v="100"/>
    <s v="NA"/>
    <s v="NA"/>
    <s v="NA"/>
    <s v="NA"/>
    <s v="NA"/>
    <s v="NA"/>
    <n v="51.622419999999998"/>
    <n v="64.814809999999994"/>
    <n v="51.622419999999998"/>
    <n v="48.377580000000002"/>
    <n v="35.185189999999999"/>
    <n v="48.377580000000002"/>
    <n v="0"/>
    <n v="0"/>
    <n v="0"/>
    <n v="0"/>
    <n v="0"/>
    <n v="0"/>
    <n v="0"/>
    <n v="0"/>
    <n v="0"/>
    <n v="0"/>
    <n v="0"/>
    <n v="0"/>
    <s v="NA"/>
    <s v="NA"/>
    <s v="NA"/>
    <s v="NA"/>
    <s v="NA"/>
    <s v="NA"/>
    <n v="0"/>
    <n v="0"/>
    <n v="0"/>
    <n v="100"/>
    <n v="100"/>
    <n v="100"/>
    <n v="0"/>
    <n v="0"/>
    <n v="0"/>
    <n v="0"/>
    <n v="0"/>
    <n v="0"/>
    <s v="NA"/>
    <s v="NA"/>
    <s v="NA"/>
    <s v="NA"/>
    <s v="NA"/>
    <s v="NA"/>
    <s v="NA"/>
    <s v="NA"/>
    <s v="NA"/>
    <s v="NA"/>
    <s v="NA"/>
    <s v="NA"/>
    <n v="0"/>
    <n v="0"/>
    <n v="0"/>
    <n v="12.763769999999999"/>
    <n v="12.903230000000001"/>
    <n v="38.244039999999998"/>
    <n v="15.44004"/>
    <n v="16.12903"/>
    <n v="10.930260000000001"/>
    <n v="45.033450000000002"/>
    <n v="56.451610000000002"/>
    <n v="31.879919999999998"/>
    <n v="26.762740000000001"/>
    <n v="14.51613"/>
    <n v="18.945779999999999"/>
    <s v="NA"/>
    <s v="NA"/>
    <s v="NA"/>
    <s v="NA"/>
    <s v="NA"/>
    <s v="NA"/>
    <s v="NA"/>
    <s v="NA"/>
    <s v="NA"/>
    <s v="NA"/>
    <s v="NA"/>
    <s v="NA"/>
    <s v="NA"/>
    <s v="NA"/>
    <s v="NA"/>
    <b v="0"/>
    <n v="0"/>
    <b v="0"/>
    <n v="0"/>
    <b v="0"/>
    <n v="0"/>
    <b v="0"/>
    <n v="0"/>
    <b v="1"/>
    <n v="100"/>
    <b v="0"/>
    <n v="0"/>
    <b v="0"/>
    <n v="0"/>
    <b v="0"/>
    <n v="0"/>
    <n v="30.158729999999998"/>
    <n v="28.571429999999999"/>
    <n v="62.701569999999997"/>
    <n v="69.841269999999994"/>
    <n v="71.428569999999993"/>
    <n v="37.298430000000003"/>
    <n v="0"/>
    <n v="0"/>
    <n v="0"/>
    <n v="0"/>
    <n v="0"/>
    <n v="0"/>
    <n v="0"/>
    <n v="0"/>
    <n v="0"/>
    <n v="0"/>
    <n v="0"/>
    <n v="0"/>
    <n v="0"/>
    <n v="0"/>
    <n v="0"/>
    <n v="0"/>
    <n v="0"/>
    <n v="0"/>
    <n v="0"/>
    <n v="0"/>
    <n v="0"/>
    <n v="30.158729999999998"/>
    <n v="28.571429999999999"/>
    <n v="62.701569999999997"/>
    <n v="0"/>
    <n v="0"/>
    <n v="0"/>
    <n v="69.841269999999994"/>
    <n v="71.428569999999993"/>
    <n v="37.298430000000003"/>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50"/>
    <n v="0"/>
    <s v="Heat Pump"/>
    <s v="Electricity"/>
    <s v="None"/>
    <s v="5-9 Years"/>
    <s v="None"/>
    <s v="NA"/>
    <s v="NA"/>
    <s v="NA"/>
    <s v="NA"/>
    <s v="NA"/>
    <s v="NA"/>
    <s v="NA"/>
    <s v="NA"/>
    <s v="NA"/>
    <s v="NA"/>
    <s v="NA"/>
    <s v="DX - Air"/>
    <s v="5-9 Years"/>
    <s v="Evaporative"/>
    <s v="5-9 Years"/>
    <s v="NA"/>
    <s v="NA"/>
    <s v="NA"/>
    <s v="NA"/>
    <s v="NA"/>
    <s v="NA"/>
    <s v="NA"/>
    <b v="0"/>
    <b v="0"/>
    <b v="0"/>
    <b v="0"/>
    <b v="1"/>
    <b v="0"/>
    <b v="0"/>
    <b v="1"/>
    <b v="1"/>
    <b v="1"/>
    <b v="1"/>
    <n v="145.15530000000001"/>
    <n v="8"/>
    <n v="8"/>
    <n v="100"/>
    <n v="0"/>
    <n v="0"/>
    <n v="0"/>
    <n v="0"/>
    <n v="100"/>
    <n v="0"/>
    <n v="0"/>
    <s v="NA"/>
    <s v="NA"/>
    <s v="NA"/>
    <s v="NA"/>
    <s v="NA"/>
    <s v="NA"/>
    <s v="NA"/>
    <s v="NA"/>
    <s v="NA"/>
    <s v="NA"/>
    <s v="NA"/>
    <s v="NA"/>
    <s v="NA"/>
    <s v="NA"/>
    <s v="NA"/>
    <s v="NA"/>
    <s v="NA"/>
    <s v="NA"/>
    <s v="NA"/>
    <s v="NA"/>
    <n v="0"/>
    <n v="0"/>
    <n v="1"/>
    <n v="0"/>
    <n v="1"/>
    <n v="0"/>
    <n v="1"/>
    <b v="0"/>
    <b v="0"/>
    <b v="0"/>
    <b v="0"/>
    <b v="1"/>
    <b v="0"/>
    <n v="242"/>
    <s v="N"/>
    <s v="N"/>
    <s v="N"/>
    <s v="N"/>
    <s v="N"/>
    <s v="E"/>
    <s v="N"/>
    <n v="0"/>
    <n v="0"/>
    <n v="0"/>
    <s v="NA"/>
    <s v="NA"/>
    <s v="NA"/>
    <s v="NA"/>
    <s v="NA"/>
    <n v="0"/>
    <n v="0"/>
    <n v="0"/>
    <x v="1"/>
    <s v="NA"/>
    <s v="NA"/>
    <n v="0"/>
    <n v="0"/>
    <n v="0"/>
    <s v="NA"/>
    <s v="NA"/>
    <s v="NA"/>
    <s v="NA"/>
    <s v="NA"/>
    <s v="NA"/>
    <n v="3"/>
    <n v="0"/>
    <n v="0"/>
    <n v="0"/>
    <n v="0"/>
    <n v="0"/>
    <n v="0"/>
    <n v="0"/>
    <n v="0"/>
    <n v="0"/>
    <n v="13.56005"/>
    <n v="13.179399999999999"/>
    <s v="actual"/>
    <n v="54674.11"/>
    <n v="53139.33"/>
    <n v="5039.643"/>
    <n v="4821.567"/>
    <n v="5732.3249999999998"/>
    <n v="2652.4140000000002"/>
    <n v="2008.5519999999999"/>
    <n v="2278"/>
    <n v="3991.3330000000001"/>
    <n v="5492.4170000000004"/>
    <n v="5050.3879999999999"/>
    <n v="5522.3140000000003"/>
    <n v="4933.5479999999998"/>
    <n v="7151.6130000000003"/>
    <n v="6583.2380000000003"/>
    <n v="5194.3739999999998"/>
    <n v="4667.5780000000004"/>
    <n v="3622.1179999999999"/>
    <n v="3059.7710000000002"/>
    <n v="3185.1370000000002"/>
    <n v="4181.7730000000001"/>
    <n v="3920.4589999999998"/>
    <n v="3092.8870000000002"/>
    <n v="3820.76"/>
    <n v="5244.915"/>
    <n v="6566.3230000000003"/>
    <s v="NA"/>
    <s v="NA"/>
    <s v="no gas"/>
    <s v="NA"/>
    <s v="NA"/>
    <s v="NA"/>
    <s v="NA"/>
    <s v="NA"/>
    <s v="NA"/>
    <s v="NA"/>
    <s v="NA"/>
    <s v="NA"/>
    <s v="NA"/>
    <s v="NA"/>
    <s v="NA"/>
    <s v="NA"/>
    <s v="NA"/>
    <s v="NA"/>
    <s v="NA"/>
    <s v="NA"/>
    <s v="NA"/>
    <s v="NA"/>
    <s v="NA"/>
    <s v="NA"/>
    <s v="NA"/>
    <s v="NA"/>
    <s v="NA"/>
    <s v="NA"/>
    <s v="NA"/>
  </r>
  <r>
    <x v="791"/>
    <x v="3"/>
    <s v="core"/>
    <x v="9"/>
    <x v="1"/>
    <s v="All Sizes"/>
    <s v="rural"/>
    <n v="38"/>
    <n v="194.7627"/>
    <n v="1512138"/>
    <n v="1512138"/>
    <n v="0"/>
    <n v="2004"/>
    <n v="2006"/>
    <s v="2004-2013"/>
    <s v="F"/>
    <m/>
    <s v="Other Warehouse"/>
    <s v="Online storage warehouse"/>
    <s v="Warehouse"/>
    <s v="Warehouse and Storage"/>
    <s v="Warehouse"/>
    <b v="0"/>
    <s v="Storage - Low Bay"/>
    <n v="78"/>
    <s v="Office"/>
    <n v="22"/>
    <s v="NA"/>
    <n v="0"/>
    <n v="0"/>
    <n v="0"/>
    <n v="0"/>
    <n v="7764"/>
    <n v="7764"/>
    <n v="0"/>
    <x v="0"/>
    <n v="100"/>
    <n v="0"/>
    <n v="100"/>
    <n v="0"/>
    <n v="0"/>
    <n v="0"/>
    <n v="0"/>
    <n v="2"/>
    <n v="0"/>
    <n v="0"/>
    <s v="S"/>
    <n v="0"/>
    <n v="7729"/>
    <n v="298"/>
    <s v="6000-8000 HDD"/>
    <n v="0"/>
    <n v="100"/>
    <n v="4"/>
    <s v="Yes"/>
    <n v="45"/>
    <n v="50"/>
    <n v="122.7692"/>
    <n v="63"/>
    <n v="0"/>
    <n v="0"/>
    <n v="0"/>
    <s v="40-49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350"/>
    <n v="432"/>
    <n v="17"/>
    <n v="13294"/>
    <n v="3"/>
    <n v="0"/>
    <n v="0"/>
    <n v="0"/>
    <n v="0"/>
    <n v="100"/>
    <n v="0"/>
    <n v="0"/>
    <n v="0"/>
    <n v="100"/>
    <n v="0"/>
    <n v="0"/>
    <n v="0"/>
    <n v="0"/>
    <n v="398.82"/>
    <n v="0"/>
    <n v="100"/>
    <n v="0"/>
    <s v="P"/>
    <n v="0"/>
    <s v="Age of Building"/>
    <n v="100"/>
    <n v="0"/>
    <n v="0"/>
    <n v="0"/>
    <n v="0"/>
    <n v="0"/>
    <n v="0"/>
    <n v="100"/>
    <n v="0"/>
    <n v="4640.38"/>
    <n v="0"/>
    <n v="100"/>
    <n v="0"/>
    <n v="0"/>
    <b v="0"/>
    <n v="0"/>
    <n v="100"/>
    <n v="0"/>
    <n v="0"/>
    <n v="0"/>
    <n v="1.078835"/>
    <n v="1.078835"/>
    <s v="NA"/>
    <n v="0"/>
    <n v="2.8343E-2"/>
    <n v="8376.0730000000003"/>
    <s v="NA"/>
    <n v="0"/>
    <n v="220.05789999999999"/>
    <n v="10.7087"/>
    <n v="13.889799999999999"/>
    <s v="Y"/>
    <n v="10"/>
    <n v="0"/>
    <n v="0"/>
    <n v="0"/>
    <n v="39.71631"/>
    <n v="53.6721"/>
    <n v="46.334620000000001"/>
    <n v="0"/>
    <n v="0"/>
    <n v="0"/>
    <n v="0"/>
    <n v="0"/>
    <n v="0"/>
    <n v="0"/>
    <n v="0"/>
    <n v="0"/>
    <n v="46.461390000000002"/>
    <n v="31.639479999999999"/>
    <n v="49.85548"/>
    <n v="0"/>
    <n v="0"/>
    <n v="0"/>
    <n v="13.8223"/>
    <n v="14.688420000000001"/>
    <n v="3.8099029999999998"/>
    <n v="0"/>
    <n v="0"/>
    <n v="0"/>
    <n v="0"/>
    <n v="0"/>
    <n v="0"/>
    <n v="100"/>
    <n v="100"/>
    <n v="100"/>
    <s v="NA"/>
    <s v="NA"/>
    <s v="NA"/>
    <s v="NA"/>
    <s v="NA"/>
    <s v="NA"/>
    <n v="0"/>
    <n v="0"/>
    <n v="0"/>
    <n v="100"/>
    <n v="100"/>
    <n v="100"/>
    <n v="0"/>
    <n v="0"/>
    <n v="0"/>
    <n v="0"/>
    <n v="0"/>
    <n v="0"/>
    <n v="0"/>
    <n v="0"/>
    <n v="0"/>
    <n v="0"/>
    <n v="0"/>
    <n v="0"/>
    <n v="0"/>
    <n v="0"/>
    <n v="0"/>
    <n v="100"/>
    <n v="100"/>
    <n v="100"/>
    <n v="0"/>
    <n v="0"/>
    <n v="0"/>
    <n v="0"/>
    <n v="0"/>
    <n v="0"/>
    <n v="0"/>
    <n v="0"/>
    <n v="0"/>
    <n v="100"/>
    <n v="100"/>
    <n v="100"/>
    <s v="NA"/>
    <s v="NA"/>
    <s v="NA"/>
    <s v="NA"/>
    <s v="NA"/>
    <s v="NA"/>
    <s v="NA"/>
    <s v="NA"/>
    <s v="NA"/>
    <s v="NA"/>
    <s v="NA"/>
    <s v="NA"/>
    <n v="0"/>
    <n v="0"/>
    <n v="0"/>
    <n v="39.71631"/>
    <n v="53.6721"/>
    <n v="46.334620000000001"/>
    <n v="0"/>
    <n v="0"/>
    <n v="0"/>
    <n v="0"/>
    <n v="0"/>
    <n v="0"/>
    <n v="60.28369"/>
    <n v="46.3279"/>
    <n v="53.66537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22"/>
    <n v="78"/>
    <s v="Furnace"/>
    <s v="Natural Gas"/>
    <s v="None"/>
    <s v="5-9 Years"/>
    <s v="Electric Resistance"/>
    <s v="Electricity"/>
    <s v="None"/>
    <s v="5-9 Years"/>
    <s v="NA"/>
    <s v="NA"/>
    <s v="NA"/>
    <s v="NA"/>
    <s v="NA"/>
    <s v="NA"/>
    <s v="NA"/>
    <s v="NA"/>
    <s v="None"/>
    <s v="NA"/>
    <s v="None"/>
    <s v="NA"/>
    <s v="NA"/>
    <s v="NA"/>
    <s v="NA"/>
    <s v="NA"/>
    <s v="NA"/>
    <s v="NA"/>
    <s v="NA"/>
    <b v="0"/>
    <b v="0"/>
    <b v="0"/>
    <b v="0"/>
    <b v="0"/>
    <b v="1"/>
    <b v="0"/>
    <b v="0"/>
    <b v="0"/>
    <b v="0"/>
    <b v="0"/>
    <n v="24.530860000000001"/>
    <n v="8"/>
    <n v="8"/>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2"/>
    <n v="0"/>
    <n v="2"/>
    <n v="1"/>
    <n v="0"/>
    <n v="0"/>
    <n v="0"/>
    <n v="0"/>
    <n v="0"/>
    <n v="1.1802060000000001"/>
    <n v="1.324978"/>
    <s v="actual"/>
    <n v="9163.1180000000004"/>
    <n v="10287.129999999999"/>
    <n v="712.93330000000003"/>
    <n v="735.75630000000001"/>
    <n v="874.81029999999998"/>
    <n v="984.6875"/>
    <n v="673.41250000000002"/>
    <n v="613.4"/>
    <n v="218.75"/>
    <n v="155.28229999999999"/>
    <n v="492.38709999999998"/>
    <n v="932.37369999999999"/>
    <n v="1203.7070000000001"/>
    <n v="1565.6179999999999"/>
    <n v="1133.7950000000001"/>
    <n v="969.34550000000002"/>
    <n v="986.43089999999995"/>
    <n v="850.39099999999996"/>
    <n v="770.15819999999997"/>
    <n v="657.77959999999996"/>
    <n v="628.60540000000003"/>
    <n v="631.09609999999998"/>
    <n v="698.0453"/>
    <n v="844.87810000000002"/>
    <n v="992.35889999999995"/>
    <n v="1124.248"/>
    <n v="6.8214999999999998E-2"/>
    <n v="7.7473E-2"/>
    <s v="actual"/>
    <n v="529.61760000000004"/>
    <n v="601.4973"/>
    <n v="109.7667"/>
    <n v="84.836780000000005"/>
    <n v="71.360839999999996"/>
    <n v="51.941960000000002"/>
    <n v="32.393749999999997"/>
    <n v="6.8551719999999996"/>
    <n v="0.34482800000000002"/>
    <n v="0"/>
    <n v="9.2903230000000008"/>
    <n v="41.606229999999996"/>
    <n v="64.770110000000003"/>
    <n v="56.450980000000001"/>
    <n v="99.847459999999998"/>
    <n v="79.924660000000003"/>
    <n v="72.220140000000001"/>
    <n v="50.351759999999999"/>
    <n v="31.674140000000001"/>
    <n v="14.24169"/>
    <n v="5.1363459999999996"/>
    <n v="5.6032869999999999"/>
    <n v="21.790559999999999"/>
    <n v="45.68235"/>
    <n v="76.967370000000003"/>
    <n v="98.057519999999997"/>
  </r>
  <r>
    <x v="792"/>
    <x v="0"/>
    <s v="core"/>
    <x v="0"/>
    <x v="0"/>
    <s v="100,001+"/>
    <s v="rural"/>
    <n v="56"/>
    <n v="3.7884090000000001"/>
    <n v="1515364"/>
    <n v="1515364"/>
    <n v="530377.30000000005"/>
    <n v="2003"/>
    <n v="2003"/>
    <s v="1981-2003"/>
    <s v="F"/>
    <m/>
    <s v="Hotel - Resort"/>
    <m/>
    <s v="Hotel-Motel"/>
    <s v="Lodging"/>
    <s v="Lodging"/>
    <b v="0"/>
    <s v="Guest Room"/>
    <n v="65"/>
    <s v="NA"/>
    <n v="0"/>
    <s v="NA"/>
    <n v="0"/>
    <n v="35"/>
    <n v="0"/>
    <n v="0"/>
    <n v="400000"/>
    <n v="400000"/>
    <n v="0"/>
    <x v="3"/>
    <n v="100"/>
    <n v="0"/>
    <n v="35"/>
    <n v="35"/>
    <n v="100"/>
    <n v="0"/>
    <n v="0"/>
    <n v="8"/>
    <n v="1"/>
    <n v="0"/>
    <s v="S"/>
    <n v="0"/>
    <n v="4531"/>
    <n v="33"/>
    <s v="&lt; 6000 HDD"/>
    <n v="100"/>
    <n v="0"/>
    <n v="0"/>
    <s v="Yes"/>
    <n v="168"/>
    <n v="58.8"/>
    <n v="58.8"/>
    <n v="58.8"/>
    <n v="1"/>
    <n v="1"/>
    <n v="1"/>
    <s v="120-168 Hrs/Wk"/>
    <n v="52"/>
    <b v="1"/>
    <b v="1"/>
    <b v="0"/>
    <b v="0"/>
    <b v="0"/>
    <b v="0"/>
    <b v="0"/>
    <b v="0"/>
    <b v="0"/>
    <s v="NA"/>
    <s v="NA"/>
    <s v="NA"/>
    <s v="NA"/>
    <s v="No"/>
    <s v="NA"/>
    <s v="NA"/>
    <s v="Yes"/>
    <s v="No"/>
    <s v="NA"/>
    <s v="NA"/>
    <s v="Yes"/>
    <s v="Yes"/>
    <n v="7"/>
    <n v="40"/>
    <s v="No"/>
    <s v="Yes"/>
    <n v="3"/>
    <n v="5"/>
    <s v="Yes"/>
    <s v="Yes"/>
    <n v="3"/>
    <n v="40"/>
    <s v="No"/>
    <s v="No"/>
    <s v="NA"/>
    <s v="NA"/>
    <s v="No"/>
    <s v="Yes"/>
    <n v="3"/>
    <n v="100"/>
    <s v="No"/>
    <s v="Yes"/>
    <n v="3"/>
    <n v="100"/>
    <s v="No"/>
    <n v="2400"/>
    <n v="2000"/>
    <n v="10"/>
    <n v="164000"/>
    <n v="25"/>
    <n v="0"/>
    <n v="0"/>
    <n v="0"/>
    <n v="0"/>
    <n v="0"/>
    <n v="100"/>
    <n v="0"/>
    <n v="0"/>
    <n v="100"/>
    <n v="0"/>
    <n v="0"/>
    <n v="0"/>
    <n v="0"/>
    <n v="41000"/>
    <n v="0"/>
    <n v="100"/>
    <n v="0"/>
    <s v="P"/>
    <n v="70"/>
    <s v="0-5 years"/>
    <n v="100"/>
    <n v="0"/>
    <n v="0"/>
    <n v="0"/>
    <n v="0"/>
    <n v="0"/>
    <n v="0"/>
    <n v="100"/>
    <n v="0"/>
    <n v="56000"/>
    <n v="100"/>
    <n v="0"/>
    <n v="0"/>
    <n v="0"/>
    <b v="0"/>
    <n v="0"/>
    <n v="50"/>
    <n v="0"/>
    <n v="0"/>
    <n v="50"/>
    <n v="0.75913900000000001"/>
    <n v="0.75913900000000001"/>
    <s v="NA"/>
    <n v="0"/>
    <n v="2.1815000000000001E-2"/>
    <n v="303655.59999999998"/>
    <s v="NA"/>
    <n v="0"/>
    <n v="8726"/>
    <n v="7.349335"/>
    <n v="8.2287680000000005"/>
    <s v="Y"/>
    <n v="60"/>
    <n v="0"/>
    <n v="0"/>
    <n v="0"/>
    <n v="5.8949959999999999"/>
    <n v="1.5384960000000001"/>
    <n v="15.16391"/>
    <n v="0"/>
    <n v="0"/>
    <n v="0"/>
    <n v="57.319000000000003"/>
    <n v="73.441969999999998"/>
    <n v="82.021190000000004"/>
    <n v="0"/>
    <n v="0"/>
    <n v="0"/>
    <n v="0"/>
    <n v="0"/>
    <n v="0"/>
    <n v="0"/>
    <n v="0"/>
    <n v="0"/>
    <n v="4.6316889999999997"/>
    <n v="0.68041099999999999"/>
    <n v="2.8149069999999998"/>
    <n v="32.154310000000002"/>
    <n v="24.339130000000001"/>
    <n v="0"/>
    <n v="0"/>
    <n v="0"/>
    <n v="0"/>
    <n v="100"/>
    <n v="100"/>
    <n v="100"/>
    <n v="97.430490000000006"/>
    <n v="98.200900000000004"/>
    <n v="97.430490000000006"/>
    <n v="2.5695060000000001"/>
    <n v="1.799102"/>
    <n v="2.5695060000000001"/>
    <n v="0"/>
    <n v="0"/>
    <n v="0"/>
    <n v="0"/>
    <n v="0"/>
    <n v="0"/>
    <n v="0"/>
    <n v="0"/>
    <n v="0"/>
    <n v="0"/>
    <n v="0"/>
    <n v="0"/>
    <n v="100"/>
    <n v="100"/>
    <n v="100"/>
    <n v="0"/>
    <n v="0"/>
    <n v="0"/>
    <s v="NA"/>
    <s v="NA"/>
    <s v="NA"/>
    <s v="NA"/>
    <s v="NA"/>
    <s v="NA"/>
    <n v="0"/>
    <n v="0"/>
    <n v="0"/>
    <n v="24.363040000000002"/>
    <n v="36.470590000000001"/>
    <n v="24.363040000000002"/>
    <n v="10.60971"/>
    <n v="10.588240000000001"/>
    <n v="10.60971"/>
    <n v="65.027249999999995"/>
    <n v="52.941180000000003"/>
    <n v="65.027249999999995"/>
    <s v="NA"/>
    <s v="NA"/>
    <s v="NA"/>
    <s v="NA"/>
    <s v="NA"/>
    <s v="NA"/>
    <s v="NA"/>
    <s v="NA"/>
    <s v="NA"/>
    <s v="NA"/>
    <s v="NA"/>
    <s v="NA"/>
    <n v="0"/>
    <n v="0"/>
    <n v="0"/>
    <n v="5.8949959999999999"/>
    <n v="1.5384960000000001"/>
    <n v="15.16391"/>
    <n v="26.949470000000002"/>
    <n v="42.461550000000003"/>
    <n v="38.563609999999997"/>
    <n v="7.6735429999999996"/>
    <n v="6.3117559999999999"/>
    <n v="10.439209999999999"/>
    <n v="59.481990000000003"/>
    <n v="49.688200000000002"/>
    <n v="35.833269999999999"/>
    <s v="NA"/>
    <s v="NA"/>
    <s v="NA"/>
    <s v="NA"/>
    <s v="NA"/>
    <s v="NA"/>
    <s v="NA"/>
    <s v="NA"/>
    <s v="NA"/>
    <s v="NA"/>
    <s v="NA"/>
    <s v="NA"/>
    <s v="NA"/>
    <s v="NA"/>
    <s v="NA"/>
    <b v="0"/>
    <n v="0"/>
    <b v="0"/>
    <n v="0"/>
    <b v="0"/>
    <n v="0"/>
    <b v="1"/>
    <n v="3.8333539999999999"/>
    <b v="1"/>
    <n v="96.166650000000004"/>
    <b v="0"/>
    <n v="0"/>
    <b v="0"/>
    <n v="0"/>
    <b v="0"/>
    <n v="0"/>
    <n v="29.498049999999999"/>
    <n v="29.16667"/>
    <n v="28.277889999999999"/>
    <n v="17.41921"/>
    <n v="16.66667"/>
    <n v="17.420839999999998"/>
    <n v="0"/>
    <n v="0"/>
    <n v="0"/>
    <n v="53.082740000000001"/>
    <n v="54.166670000000003"/>
    <n v="54.301279999999998"/>
    <n v="0"/>
    <n v="0"/>
    <n v="0"/>
    <n v="0"/>
    <n v="0"/>
    <n v="0"/>
    <n v="0"/>
    <n v="0"/>
    <n v="0"/>
    <n v="3.094201"/>
    <n v="10.41667"/>
    <n v="1.8715649999999999"/>
    <n v="0"/>
    <n v="0"/>
    <n v="0"/>
    <n v="86.362589999999997"/>
    <n v="65.625"/>
    <n v="86.370679999999993"/>
    <n v="10.543200000000001"/>
    <n v="23.95833"/>
    <n v="11.757759999999999"/>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NA"/>
    <s v="N"/>
    <s v="N"/>
    <s v="NA"/>
    <s v="NA"/>
    <n v="78.368359999999996"/>
    <n v="21.631640000000001"/>
    <s v="Electric Resistance"/>
    <s v="Electricity"/>
    <s v="None"/>
    <s v="10-19 Years"/>
    <s v="Furnace"/>
    <s v="Natural Gas"/>
    <s v="None"/>
    <s v="0-4 Years"/>
    <n v="2"/>
    <s v="Natural Gas"/>
    <n v="1999"/>
    <n v="4"/>
    <n v="4"/>
    <s v="P"/>
    <s v="Y"/>
    <s v="N"/>
    <s v="DX - Air"/>
    <s v="0-4 Years"/>
    <s v="DX - Air"/>
    <s v="5-9 Years"/>
    <s v="NA"/>
    <s v="NA"/>
    <s v="NA"/>
    <s v="NA"/>
    <s v="NA"/>
    <s v="NA"/>
    <s v="NA"/>
    <b v="0"/>
    <b v="0"/>
    <b v="0"/>
    <b v="0"/>
    <b v="1"/>
    <b v="1"/>
    <b v="0"/>
    <b v="1"/>
    <b v="1"/>
    <b v="1"/>
    <b v="1"/>
    <n v="3998"/>
    <n v="4"/>
    <n v="4"/>
    <n v="0"/>
    <n v="0"/>
    <n v="100"/>
    <n v="0"/>
    <n v="0"/>
    <n v="0"/>
    <n v="100"/>
    <n v="0"/>
    <s v="NA"/>
    <s v="NA"/>
    <s v="NA"/>
    <s v="NA"/>
    <s v="NA"/>
    <s v="NA"/>
    <s v="NA"/>
    <s v="NA"/>
    <s v="NA"/>
    <s v="NA"/>
    <s v="NA"/>
    <s v="NA"/>
    <s v="NA"/>
    <s v="NA"/>
    <s v="NA"/>
    <s v="NA"/>
    <s v="NA"/>
    <s v="NA"/>
    <s v="NA"/>
    <s v="NA"/>
    <n v="6"/>
    <n v="6"/>
    <n v="0"/>
    <n v="0"/>
    <n v="0"/>
    <n v="0"/>
    <n v="0"/>
    <b v="0"/>
    <b v="0"/>
    <b v="0"/>
    <b v="0"/>
    <b v="0"/>
    <b v="0"/>
    <n v="0"/>
    <s v="NA"/>
    <s v="NA"/>
    <s v="NA"/>
    <s v="NA"/>
    <s v="NA"/>
    <s v="NA"/>
    <s v="NA"/>
    <s v="NA"/>
    <s v="NA"/>
    <s v="NA"/>
    <b v="1"/>
    <s v="L"/>
    <n v="100"/>
    <n v="283"/>
    <n v="3"/>
    <n v="283"/>
    <n v="98"/>
    <n v="100"/>
    <x v="0"/>
    <n v="0"/>
    <s v="N"/>
    <n v="0"/>
    <n v="0"/>
    <n v="0"/>
    <b v="0"/>
    <b v="1"/>
    <s v="Natural Gas"/>
    <b v="0"/>
    <b v="1"/>
    <s v="Natural Gas"/>
    <n v="0"/>
    <n v="0"/>
    <n v="0"/>
    <n v="0"/>
    <n v="0"/>
    <n v="950"/>
    <n v="0"/>
    <n v="0"/>
    <n v="0"/>
    <n v="5"/>
    <n v="9.1297969999999999"/>
    <n v="9.1714509999999994"/>
    <s v="actual"/>
    <n v="3651919"/>
    <n v="3668580"/>
    <n v="353498.6"/>
    <n v="298873.90000000002"/>
    <n v="329753.7"/>
    <n v="310503.2"/>
    <n v="296657.09999999998"/>
    <n v="272799.09999999998"/>
    <n v="289529"/>
    <n v="287539"/>
    <n v="273918.90000000002"/>
    <n v="292581.09999999998"/>
    <n v="298514.8"/>
    <n v="347750.40000000002"/>
    <n v="328494"/>
    <n v="291673.09999999998"/>
    <n v="316815.7"/>
    <n v="300431.09999999998"/>
    <n v="297606.59999999998"/>
    <n v="280158.2"/>
    <n v="299000.59999999998"/>
    <n v="309261.3"/>
    <n v="314242.3"/>
    <n v="296296.90000000002"/>
    <n v="305888.2"/>
    <n v="328712.3"/>
    <n v="0.47724800000000001"/>
    <n v="0.45833099999999999"/>
    <s v="actual"/>
    <n v="190899"/>
    <n v="183332.6"/>
    <n v="18771"/>
    <n v="16261"/>
    <n v="19273"/>
    <n v="18232"/>
    <n v="16089"/>
    <n v="13635"/>
    <n v="12611"/>
    <n v="12429"/>
    <n v="12067"/>
    <n v="15189"/>
    <n v="16385"/>
    <n v="19957"/>
    <n v="18346.41"/>
    <n v="16024.56"/>
    <n v="17078.13"/>
    <n v="15857.72"/>
    <n v="14991.99"/>
    <n v="13321.15"/>
    <n v="12799.16"/>
    <n v="12573.96"/>
    <n v="12669.23"/>
    <n v="14849.75"/>
    <n v="16450.37"/>
    <n v="18370.12"/>
  </r>
  <r>
    <x v="793"/>
    <x v="0"/>
    <s v="core"/>
    <x v="4"/>
    <x v="0"/>
    <s v="100,001+"/>
    <s v="rural"/>
    <n v="77"/>
    <n v="15.557270000000001"/>
    <n v="3341701"/>
    <n v="3308284"/>
    <n v="33417.01"/>
    <n v="1925"/>
    <n v="1925"/>
    <s v="Pre-1980"/>
    <s v="F"/>
    <m/>
    <s v="Other Assembly"/>
    <s v="Fairgrounds"/>
    <s v="Other"/>
    <s v="Public Assembly"/>
    <s v="Other"/>
    <b v="0"/>
    <s v="Other"/>
    <n v="55"/>
    <s v="Assembly / Recreation"/>
    <n v="43"/>
    <s v="Office"/>
    <n v="1"/>
    <n v="1"/>
    <n v="0"/>
    <n v="0"/>
    <n v="214800"/>
    <n v="214800"/>
    <n v="0"/>
    <x v="3"/>
    <n v="99"/>
    <n v="0"/>
    <n v="0"/>
    <n v="1"/>
    <n v="0"/>
    <n v="0"/>
    <n v="1"/>
    <n v="1"/>
    <n v="0"/>
    <n v="138"/>
    <s v="M"/>
    <n v="10"/>
    <n v="5271"/>
    <n v="8"/>
    <s v="&lt; 6000 HDD"/>
    <n v="0"/>
    <n v="100"/>
    <n v="1"/>
    <s v="No"/>
    <n v="16.471109999999999"/>
    <n v="16.471109999999999"/>
    <n v="16.471109999999999"/>
    <n v="16.471109999999999"/>
    <n v="0.98036999999999996"/>
    <n v="0.98036999999999996"/>
    <n v="0"/>
    <s v="&lt; 40 Hrs/Wk"/>
    <n v="3"/>
    <b v="1"/>
    <b v="0"/>
    <b v="0"/>
    <b v="1"/>
    <b v="0"/>
    <b v="0"/>
    <b v="0"/>
    <b v="0"/>
    <b v="0"/>
    <s v="NA"/>
    <s v="NA"/>
    <s v="NA"/>
    <s v="NA"/>
    <s v="No"/>
    <s v="NA"/>
    <s v="NA"/>
    <s v="No"/>
    <s v="No"/>
    <s v="NA"/>
    <s v="NA"/>
    <s v="No"/>
    <s v="No"/>
    <s v="NA"/>
    <s v="NA"/>
    <s v="No"/>
    <s v="No"/>
    <s v="NA"/>
    <s v="NA"/>
    <s v="No"/>
    <s v="No"/>
    <s v="NA"/>
    <s v="NA"/>
    <s v="No"/>
    <s v="No"/>
    <s v="NA"/>
    <s v="NA"/>
    <s v="No"/>
    <s v="No"/>
    <s v="NA"/>
    <s v="NA"/>
    <s v="No"/>
    <s v="No"/>
    <s v="NA"/>
    <s v="NA"/>
    <s v="No"/>
    <n v="2600"/>
    <n v="0"/>
    <n v="12"/>
    <n v="31200"/>
    <n v="5"/>
    <n v="0"/>
    <n v="0"/>
    <n v="0"/>
    <n v="100"/>
    <n v="0"/>
    <n v="0"/>
    <n v="0"/>
    <n v="0"/>
    <n v="0"/>
    <n v="100"/>
    <n v="0"/>
    <n v="0"/>
    <n v="0"/>
    <n v="1560"/>
    <n v="100"/>
    <n v="0"/>
    <n v="0"/>
    <s v="P"/>
    <n v="20"/>
    <s v="Age of Building"/>
    <n v="100"/>
    <n v="0"/>
    <n v="0"/>
    <n v="0"/>
    <n v="0"/>
    <n v="0"/>
    <n v="0"/>
    <n v="100"/>
    <n v="0"/>
    <n v="257178.5"/>
    <n v="0"/>
    <n v="100"/>
    <n v="0"/>
    <n v="0"/>
    <b v="0"/>
    <n v="0"/>
    <n v="100"/>
    <n v="0"/>
    <n v="0"/>
    <n v="0"/>
    <n v="0.30378500000000003"/>
    <n v="0.30378500000000003"/>
    <s v="NA"/>
    <n v="0"/>
    <n v="4.1855000000000003E-2"/>
    <n v="65252.99"/>
    <s v="NA"/>
    <n v="0"/>
    <n v="8990.3469999999998"/>
    <n v="12.22607"/>
    <n v="12.637779999999999"/>
    <s v="Y"/>
    <n v="15"/>
    <n v="0"/>
    <n v="0"/>
    <n v="0"/>
    <n v="52.551079999999999"/>
    <n v="77.975430000000003"/>
    <n v="56.844180000000001"/>
    <n v="5.7322259999999998"/>
    <n v="5.1220869999999996"/>
    <n v="6.2005140000000001"/>
    <n v="0.20680599999999999"/>
    <n v="1.3797950000000001"/>
    <n v="0.124442"/>
    <n v="0"/>
    <n v="0"/>
    <n v="0"/>
    <n v="35.466540000000002"/>
    <n v="11.900729999999999"/>
    <n v="35.286389999999997"/>
    <n v="0"/>
    <n v="0"/>
    <n v="0"/>
    <n v="6.0433440000000003"/>
    <n v="3.6219610000000002"/>
    <n v="1.544468"/>
    <n v="0"/>
    <n v="0"/>
    <n v="0"/>
    <n v="0"/>
    <n v="0"/>
    <n v="0"/>
    <n v="100"/>
    <n v="100"/>
    <n v="100"/>
    <n v="100"/>
    <n v="100"/>
    <n v="100"/>
    <n v="0"/>
    <n v="0"/>
    <n v="0"/>
    <n v="0"/>
    <n v="0"/>
    <n v="0"/>
    <n v="30.41825"/>
    <n v="47.619050000000001"/>
    <n v="30.41825"/>
    <n v="0"/>
    <n v="0"/>
    <n v="0"/>
    <n v="0"/>
    <n v="0"/>
    <n v="0"/>
    <n v="69.58175"/>
    <n v="52.380949999999999"/>
    <n v="69.58175"/>
    <n v="0"/>
    <n v="0"/>
    <n v="0"/>
    <n v="0"/>
    <n v="0"/>
    <n v="0"/>
    <n v="100"/>
    <n v="100"/>
    <n v="100"/>
    <n v="0"/>
    <n v="0"/>
    <n v="0"/>
    <n v="52.782440000000001"/>
    <n v="67.494399999999999"/>
    <n v="52.782440000000001"/>
    <n v="7.1698779999999998"/>
    <n v="5.8498780000000004"/>
    <n v="7.1698779999999998"/>
    <n v="40.04768"/>
    <n v="26.655719999999999"/>
    <n v="40.04768"/>
    <n v="0"/>
    <n v="0"/>
    <n v="0"/>
    <n v="100"/>
    <n v="100"/>
    <n v="100"/>
    <n v="0"/>
    <n v="0"/>
    <n v="0"/>
    <n v="0"/>
    <n v="0"/>
    <n v="0"/>
    <n v="16.17784"/>
    <n v="8.7336189999999991"/>
    <n v="16.69632"/>
    <n v="51.361199999999997"/>
    <n v="76.261110000000002"/>
    <n v="55.557099999999998"/>
    <n v="0"/>
    <n v="0"/>
    <n v="0"/>
    <n v="4.2050650000000003"/>
    <n v="1.8972180000000001"/>
    <n v="1.074668"/>
    <n v="28.255890000000001"/>
    <n v="13.10805"/>
    <n v="26.67191"/>
    <n v="0"/>
    <n v="0"/>
    <n v="0"/>
    <n v="42.787570000000002"/>
    <n v="78.276840000000007"/>
    <n v="44.845799999999997"/>
    <n v="0"/>
    <n v="0"/>
    <n v="0"/>
    <n v="57.212429999999998"/>
    <n v="21.72316"/>
    <n v="55.154200000000003"/>
    <n v="0"/>
    <n v="0"/>
    <n v="0"/>
    <b v="0"/>
    <n v="0"/>
    <b v="0"/>
    <n v="0"/>
    <b v="0"/>
    <n v="0"/>
    <b v="1"/>
    <n v="3.8020330000000002"/>
    <b v="1"/>
    <n v="96.197969999999998"/>
    <b v="0"/>
    <n v="0"/>
    <b v="0"/>
    <n v="0"/>
    <b v="0"/>
    <n v="0"/>
    <n v="100"/>
    <n v="100"/>
    <n v="100"/>
    <n v="0"/>
    <n v="0"/>
    <n v="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99"/>
    <n v="0"/>
    <s v="Electric Resistance"/>
    <s v="Electricity"/>
    <s v="None"/>
    <s v="10-19 Years"/>
    <s v="Heat Pump"/>
    <s v="Electricity"/>
    <s v="None"/>
    <s v="5-9 Years"/>
    <s v="NA"/>
    <s v="NA"/>
    <s v="NA"/>
    <s v="NA"/>
    <s v="NA"/>
    <s v="NA"/>
    <s v="NA"/>
    <s v="NA"/>
    <s v="DX - Air"/>
    <s v="5-9 Years"/>
    <s v="None"/>
    <s v="NA"/>
    <s v="NA"/>
    <s v="NA"/>
    <s v="NA"/>
    <s v="NA"/>
    <s v="NA"/>
    <s v="NA"/>
    <s v="NA"/>
    <b v="0"/>
    <b v="0"/>
    <b v="0"/>
    <b v="0"/>
    <b v="1"/>
    <b v="0"/>
    <b v="0"/>
    <b v="1"/>
    <b v="1"/>
    <b v="0"/>
    <b v="0"/>
    <n v="5.6298000000000004"/>
    <n v="5"/>
    <n v="5"/>
    <n v="100"/>
    <n v="0"/>
    <n v="0"/>
    <n v="0"/>
    <n v="0"/>
    <n v="100"/>
    <n v="0"/>
    <n v="0"/>
    <s v="NA"/>
    <s v="NA"/>
    <s v="NA"/>
    <s v="NA"/>
    <s v="NA"/>
    <s v="NA"/>
    <s v="NA"/>
    <s v="NA"/>
    <s v="NA"/>
    <b v="0"/>
    <n v="0"/>
    <s v="NA"/>
    <s v="NA"/>
    <b v="1"/>
    <n v="256"/>
    <s v="N"/>
    <b v="0"/>
    <n v="0"/>
    <s v="NA"/>
    <s v="NA"/>
    <n v="2"/>
    <n v="0"/>
    <n v="2"/>
    <n v="0"/>
    <n v="0"/>
    <n v="0"/>
    <n v="0"/>
    <b v="0"/>
    <b v="0"/>
    <b v="0"/>
    <b v="0"/>
    <b v="1"/>
    <b v="0"/>
    <n v="200"/>
    <s v="N"/>
    <s v="N"/>
    <s v="N"/>
    <s v="N"/>
    <s v="N"/>
    <s v="N"/>
    <s v="N"/>
    <s v="NA"/>
    <s v="NA"/>
    <s v="NA"/>
    <s v="NA"/>
    <s v="NA"/>
    <s v="NA"/>
    <s v="NA"/>
    <s v="NA"/>
    <n v="0"/>
    <n v="0"/>
    <n v="0"/>
    <x v="1"/>
    <s v="NA"/>
    <s v="NA"/>
    <n v="0"/>
    <n v="0"/>
    <n v="0"/>
    <s v="NA"/>
    <s v="NA"/>
    <s v="NA"/>
    <s v="NA"/>
    <s v="NA"/>
    <s v="NA"/>
    <n v="0"/>
    <n v="4"/>
    <n v="0"/>
    <n v="0"/>
    <n v="3"/>
    <n v="0"/>
    <n v="0"/>
    <n v="0"/>
    <n v="0"/>
    <n v="0"/>
    <n v="0.93611299999999997"/>
    <n v="0.76773000000000002"/>
    <s v="actual"/>
    <n v="201077"/>
    <n v="164908.29999999999"/>
    <n v="19217.45"/>
    <n v="14990.86"/>
    <n v="20128.11"/>
    <n v="18245.03"/>
    <n v="11545.94"/>
    <n v="13570.06"/>
    <n v="25982.19"/>
    <n v="20517.27"/>
    <n v="10774.84"/>
    <n v="11482.58"/>
    <n v="13886.67"/>
    <n v="20736"/>
    <n v="18122.88"/>
    <n v="15467.67"/>
    <n v="16257.59"/>
    <n v="14830"/>
    <n v="13167.05"/>
    <n v="10843.38"/>
    <n v="9861.5130000000008"/>
    <n v="9662.58"/>
    <n v="10136.86"/>
    <n v="12965.89"/>
    <n v="15506.62"/>
    <n v="18086.310000000001"/>
    <s v="NA"/>
    <s v="NA"/>
    <s v="no gas"/>
    <s v="NA"/>
    <s v="NA"/>
    <s v="NA"/>
    <s v="NA"/>
    <s v="NA"/>
    <s v="NA"/>
    <s v="NA"/>
    <s v="NA"/>
    <s v="NA"/>
    <s v="NA"/>
    <s v="NA"/>
    <s v="NA"/>
    <s v="NA"/>
    <s v="NA"/>
    <s v="NA"/>
    <s v="NA"/>
    <s v="NA"/>
    <s v="NA"/>
    <s v="NA"/>
    <s v="NA"/>
    <s v="NA"/>
    <s v="NA"/>
    <s v="NA"/>
    <s v="NA"/>
    <s v="NA"/>
    <s v="NA"/>
  </r>
  <r>
    <x v="794"/>
    <x v="0"/>
    <s v="core"/>
    <x v="4"/>
    <x v="0"/>
    <s v="100,001+"/>
    <s v="rural"/>
    <n v="77"/>
    <n v="15.557270000000001"/>
    <n v="4511607"/>
    <n v="112790.2"/>
    <n v="0"/>
    <n v="1942"/>
    <n v="1942"/>
    <s v="Pre-1980"/>
    <s v="F"/>
    <m/>
    <s v="Museum"/>
    <m/>
    <s v="Other"/>
    <s v="Public Assembly"/>
    <s v="Other"/>
    <b v="0"/>
    <s v="Warehouse - High Bay"/>
    <n v="97.5"/>
    <s v="Office"/>
    <n v="0.5"/>
    <s v="Dining"/>
    <n v="0.5"/>
    <n v="1"/>
    <n v="0"/>
    <n v="0"/>
    <n v="290000"/>
    <n v="290000"/>
    <n v="0"/>
    <x v="3"/>
    <n v="2.5"/>
    <n v="0"/>
    <n v="0"/>
    <n v="0"/>
    <n v="0"/>
    <n v="0"/>
    <n v="97.5"/>
    <n v="1"/>
    <n v="0"/>
    <n v="40"/>
    <s v="S"/>
    <n v="0"/>
    <n v="5271"/>
    <n v="8"/>
    <s v="&lt; 6000 HDD"/>
    <n v="0"/>
    <n v="100"/>
    <n v="1"/>
    <s v="No"/>
    <n v="56"/>
    <n v="56"/>
    <n v="56"/>
    <n v="56"/>
    <n v="1"/>
    <n v="1"/>
    <n v="0"/>
    <s v="50-59 Hrs/Wk"/>
    <n v="52"/>
    <b v="1"/>
    <b v="0"/>
    <b v="1"/>
    <b v="1"/>
    <b v="0"/>
    <b v="0"/>
    <b v="0"/>
    <b v="0"/>
    <b v="0"/>
    <s v="NA"/>
    <s v="NA"/>
    <s v="NA"/>
    <s v="NA"/>
    <s v="No"/>
    <s v="NA"/>
    <s v="NA"/>
    <s v="No"/>
    <s v="No"/>
    <s v="NA"/>
    <s v="NA"/>
    <s v="No"/>
    <s v="No"/>
    <s v="NA"/>
    <s v="NA"/>
    <s v="No"/>
    <s v="No"/>
    <s v="NA"/>
    <s v="NA"/>
    <s v="No"/>
    <s v="No"/>
    <s v="NA"/>
    <s v="NA"/>
    <s v="No"/>
    <s v="No"/>
    <s v="NA"/>
    <s v="NA"/>
    <s v="No"/>
    <s v="No"/>
    <s v="NA"/>
    <s v="NA"/>
    <s v="No"/>
    <s v="No"/>
    <s v="NA"/>
    <s v="NA"/>
    <s v="No"/>
    <n v="2610"/>
    <n v="0"/>
    <n v="35"/>
    <n v="91350"/>
    <n v="10"/>
    <n v="0"/>
    <n v="0"/>
    <n v="0"/>
    <n v="0"/>
    <n v="100"/>
    <n v="0"/>
    <n v="0"/>
    <n v="0"/>
    <n v="0"/>
    <n v="100"/>
    <n v="0"/>
    <n v="0"/>
    <n v="0"/>
    <n v="9135"/>
    <n v="100"/>
    <n v="0"/>
    <n v="0"/>
    <s v="P"/>
    <n v="0"/>
    <s v="10-20 years"/>
    <n v="100"/>
    <n v="0"/>
    <n v="0"/>
    <n v="0"/>
    <n v="0"/>
    <n v="0"/>
    <n v="0"/>
    <n v="0"/>
    <n v="100"/>
    <n v="290000"/>
    <n v="0"/>
    <n v="100"/>
    <n v="0"/>
    <n v="0"/>
    <b v="0"/>
    <n v="0"/>
    <n v="100"/>
    <n v="0"/>
    <n v="0"/>
    <n v="0"/>
    <n v="0.117757"/>
    <n v="0.117757"/>
    <s v="NA"/>
    <n v="0"/>
    <n v="0"/>
    <n v="34149.47"/>
    <s v="NA"/>
    <n v="0"/>
    <n v="0"/>
    <n v="31.26041"/>
    <n v="50.675780000000003"/>
    <s v="N"/>
    <n v="0"/>
    <n v="0"/>
    <n v="0"/>
    <n v="0"/>
    <n v="3.080308"/>
    <n v="8.5091350000000006"/>
    <n v="3.294775"/>
    <n v="19.032450000000001"/>
    <n v="37.530430000000003"/>
    <n v="20.357579999999999"/>
    <n v="0"/>
    <n v="0"/>
    <n v="0"/>
    <n v="0"/>
    <n v="0"/>
    <n v="0"/>
    <n v="77.505099999999999"/>
    <n v="53.29186"/>
    <n v="76.251069999999999"/>
    <n v="0"/>
    <n v="0"/>
    <n v="0"/>
    <n v="0.38214399999999998"/>
    <n v="0.66857500000000003"/>
    <n v="9.6573000000000006E-2"/>
    <n v="0"/>
    <n v="0"/>
    <n v="0"/>
    <n v="0"/>
    <n v="0"/>
    <n v="0"/>
    <n v="100"/>
    <n v="100"/>
    <n v="100"/>
    <s v="NA"/>
    <s v="NA"/>
    <s v="NA"/>
    <s v="NA"/>
    <s v="NA"/>
    <s v="NA"/>
    <n v="0"/>
    <n v="0"/>
    <n v="0"/>
    <n v="100"/>
    <n v="100"/>
    <n v="100"/>
    <n v="0"/>
    <n v="0"/>
    <n v="0"/>
    <n v="0"/>
    <n v="0"/>
    <n v="0"/>
    <n v="0"/>
    <n v="0"/>
    <n v="0"/>
    <n v="0"/>
    <n v="0"/>
    <n v="0"/>
    <n v="0"/>
    <n v="0"/>
    <n v="0"/>
    <n v="100"/>
    <n v="100"/>
    <n v="100"/>
    <n v="0"/>
    <n v="0"/>
    <n v="0"/>
    <n v="0"/>
    <n v="0"/>
    <n v="0"/>
    <n v="0"/>
    <n v="0"/>
    <n v="0"/>
    <n v="100"/>
    <n v="100"/>
    <n v="100"/>
    <n v="0"/>
    <n v="0"/>
    <n v="0"/>
    <n v="51.412689999999998"/>
    <n v="55.912320000000001"/>
    <n v="51.412689999999998"/>
    <n v="0"/>
    <n v="0"/>
    <n v="0"/>
    <n v="48.587310000000002"/>
    <n v="44.087679999999999"/>
    <n v="48.587310000000002"/>
    <n v="50.779200000000003"/>
    <n v="34.91536"/>
    <n v="49.957599999999999"/>
    <n v="22.112760000000002"/>
    <n v="46.039569999999998"/>
    <n v="23.652360000000002"/>
    <n v="0"/>
    <n v="0"/>
    <n v="0"/>
    <n v="0"/>
    <n v="0"/>
    <n v="0"/>
    <n v="27.108039999999999"/>
    <n v="19.045079999999999"/>
    <n v="26.390049999999999"/>
    <n v="0"/>
    <n v="0"/>
    <n v="0"/>
    <n v="0"/>
    <n v="0"/>
    <n v="0"/>
    <n v="0"/>
    <n v="0"/>
    <n v="0"/>
    <n v="100"/>
    <n v="100"/>
    <n v="100"/>
    <n v="0"/>
    <n v="0"/>
    <n v="0"/>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0"/>
    <s v="Furnace"/>
    <s v="Fuel Oil"/>
    <s v="None"/>
    <s v="20+ Years"/>
    <s v="None"/>
    <s v="NA"/>
    <s v="NA"/>
    <s v="NA"/>
    <s v="NA"/>
    <s v="NA"/>
    <s v="NA"/>
    <s v="NA"/>
    <s v="NA"/>
    <s v="NA"/>
    <s v="NA"/>
    <s v="NA"/>
    <s v="None"/>
    <s v="NA"/>
    <s v="None"/>
    <s v="NA"/>
    <s v="NA"/>
    <s v="NA"/>
    <s v="NA"/>
    <s v="NA"/>
    <s v="NA"/>
    <s v="NA"/>
    <s v="NA"/>
    <b v="0"/>
    <b v="0"/>
    <b v="0"/>
    <b v="0"/>
    <b v="0"/>
    <b v="1"/>
    <b v="0"/>
    <b v="0"/>
    <b v="0"/>
    <b v="0"/>
    <b v="0"/>
    <n v="15.353999999999999"/>
    <n v="10"/>
    <n v="10"/>
    <n v="100"/>
    <n v="0"/>
    <n v="0"/>
    <n v="0"/>
    <n v="0"/>
    <n v="100"/>
    <n v="0"/>
    <n v="0"/>
    <s v="NA"/>
    <s v="NA"/>
    <s v="NA"/>
    <s v="NA"/>
    <s v="NA"/>
    <s v="NA"/>
    <s v="NA"/>
    <s v="NA"/>
    <s v="NA"/>
    <s v="NA"/>
    <s v="NA"/>
    <s v="NA"/>
    <s v="NA"/>
    <s v="NA"/>
    <s v="NA"/>
    <s v="NA"/>
    <s v="NA"/>
    <s v="NA"/>
    <s v="NA"/>
    <s v="NA"/>
    <n v="2"/>
    <n v="0"/>
    <n v="0"/>
    <n v="1"/>
    <n v="2"/>
    <n v="0"/>
    <n v="1"/>
    <b v="0"/>
    <b v="1"/>
    <b v="0"/>
    <b v="0"/>
    <b v="0"/>
    <b v="0"/>
    <n v="320"/>
    <s v="N"/>
    <s v="N"/>
    <s v="E"/>
    <s v="E"/>
    <s v="E"/>
    <s v="N"/>
    <s v="E"/>
    <s v="NA"/>
    <s v="NA"/>
    <s v="NA"/>
    <s v="NA"/>
    <s v="NA"/>
    <s v="NA"/>
    <s v="NA"/>
    <s v="NA"/>
    <n v="0"/>
    <n v="0"/>
    <n v="0"/>
    <x v="1"/>
    <s v="NA"/>
    <s v="NA"/>
    <n v="0"/>
    <n v="0"/>
    <n v="0"/>
    <s v="NA"/>
    <s v="NA"/>
    <s v="NA"/>
    <s v="NA"/>
    <s v="NA"/>
    <s v="NA"/>
    <n v="0"/>
    <n v="5"/>
    <n v="0"/>
    <n v="0"/>
    <n v="1"/>
    <n v="2"/>
    <n v="0"/>
    <n v="0"/>
    <n v="0"/>
    <n v="0"/>
    <n v="1.5369000000000001E-2"/>
    <n v="1.3383000000000001E-2"/>
    <s v="actual"/>
    <n v="4456.8670000000002"/>
    <n v="3881.145"/>
    <n v="192.41560000000001"/>
    <n v="676.85749999999996"/>
    <n v="605.79769999999996"/>
    <n v="298.6404"/>
    <n v="190.48740000000001"/>
    <n v="229.21700000000001"/>
    <n v="387.06900000000002"/>
    <n v="427.98849999999999"/>
    <n v="301.3"/>
    <n v="222.91210000000001"/>
    <n v="434.25450000000001"/>
    <n v="489.9273"/>
    <n v="452.69659999999999"/>
    <n v="382.15120000000002"/>
    <n v="397.36970000000002"/>
    <n v="357.76280000000003"/>
    <n v="305.70060000000001"/>
    <n v="239.51509999999999"/>
    <n v="204.85550000000001"/>
    <n v="197.55529999999999"/>
    <n v="214.36009999999999"/>
    <n v="299.73399999999998"/>
    <n v="377.83229999999998"/>
    <n v="451.61180000000002"/>
    <s v="NA"/>
    <s v="NA"/>
    <s v="no gas"/>
    <s v="NA"/>
    <s v="NA"/>
    <s v="NA"/>
    <s v="NA"/>
    <s v="NA"/>
    <s v="NA"/>
    <s v="NA"/>
    <s v="NA"/>
    <s v="NA"/>
    <s v="NA"/>
    <s v="NA"/>
    <s v="NA"/>
    <s v="NA"/>
    <s v="NA"/>
    <s v="NA"/>
    <s v="NA"/>
    <s v="NA"/>
    <s v="NA"/>
    <s v="NA"/>
    <s v="NA"/>
    <s v="NA"/>
    <s v="NA"/>
    <s v="NA"/>
    <s v="NA"/>
    <s v="NA"/>
    <s v="NA"/>
  </r>
  <r>
    <x v="795"/>
    <x v="3"/>
    <s v="core"/>
    <x v="7"/>
    <x v="0"/>
    <s v="20,001-100,000"/>
    <s v="rural"/>
    <n v="88"/>
    <n v="55.639539999999997"/>
    <n v="1302633"/>
    <n v="1302633"/>
    <n v="703421.7"/>
    <n v="1964"/>
    <n v="1964"/>
    <s v="Pre-1980"/>
    <s v="F"/>
    <s v="-"/>
    <s v="Other"/>
    <s v="Developmentally Disabled Vocational Center/Training"/>
    <s v="Other"/>
    <s v="Other"/>
    <s v="Other"/>
    <b v="0"/>
    <s v="Other"/>
    <n v="46"/>
    <s v="Office"/>
    <n v="30"/>
    <s v="Classroom"/>
    <n v="17"/>
    <n v="0"/>
    <n v="0"/>
    <n v="0"/>
    <n v="23412"/>
    <n v="23412"/>
    <n v="0"/>
    <x v="1"/>
    <n v="100"/>
    <n v="0"/>
    <n v="100"/>
    <n v="54"/>
    <n v="100"/>
    <n v="0"/>
    <n v="0"/>
    <n v="2"/>
    <n v="0"/>
    <n v="0"/>
    <s v="S"/>
    <n v="0"/>
    <n v="9399"/>
    <n v="127"/>
    <s v="8000+ HDD"/>
    <n v="100"/>
    <n v="0"/>
    <n v="0"/>
    <s v="No"/>
    <n v="40"/>
    <n v="45"/>
    <n v="168"/>
    <n v="168"/>
    <n v="0"/>
    <n v="0"/>
    <n v="0"/>
    <s v="&lt; 40 Hrs/Wk"/>
    <n v="52"/>
    <b v="1"/>
    <b v="1"/>
    <b v="0"/>
    <b v="1"/>
    <b v="0"/>
    <b v="0"/>
    <b v="0"/>
    <b v="0"/>
    <b v="0"/>
    <s v="NA"/>
    <s v="NA"/>
    <s v="NA"/>
    <s v="NA"/>
    <s v="Yes"/>
    <n v="7"/>
    <n v="100"/>
    <s v="No"/>
    <s v="Yes"/>
    <n v="7"/>
    <n v="95"/>
    <s v="No"/>
    <s v="Yes"/>
    <n v="7"/>
    <n v="100"/>
    <s v="No"/>
    <s v="Yes"/>
    <n v="7"/>
    <n v="100"/>
    <s v="No"/>
    <s v="Yes"/>
    <n v="7"/>
    <n v="100"/>
    <s v="No"/>
    <s v="No"/>
    <s v="NA"/>
    <s v="NA"/>
    <s v="No"/>
    <s v="Yes"/>
    <n v="7"/>
    <n v="100"/>
    <s v="No"/>
    <s v="Yes"/>
    <n v="7"/>
    <s v="NA"/>
    <s v="No"/>
    <n v="626"/>
    <n v="168"/>
    <n v="14"/>
    <n v="11116"/>
    <n v="7"/>
    <n v="0"/>
    <n v="0"/>
    <n v="0"/>
    <n v="0"/>
    <n v="100"/>
    <n v="0"/>
    <n v="0"/>
    <n v="0"/>
    <n v="0"/>
    <n v="0"/>
    <n v="100"/>
    <n v="0"/>
    <n v="0"/>
    <n v="778.12"/>
    <n v="0"/>
    <n v="100"/>
    <n v="0"/>
    <s v="P"/>
    <n v="67.857140000000001"/>
    <s v="5-10 years"/>
    <n v="100"/>
    <n v="0"/>
    <n v="0"/>
    <n v="0"/>
    <n v="0"/>
    <n v="0"/>
    <n v="0"/>
    <n v="100"/>
    <n v="0"/>
    <n v="23412"/>
    <n v="100"/>
    <n v="0"/>
    <n v="0"/>
    <n v="0"/>
    <b v="0"/>
    <n v="0"/>
    <n v="100"/>
    <n v="0"/>
    <n v="0"/>
    <n v="0"/>
    <n v="0.99300100000000002"/>
    <n v="0.99300100000000002"/>
    <s v="NA"/>
    <n v="0"/>
    <n v="7.5815999999999995E-2"/>
    <n v="23248.14"/>
    <s v="NA"/>
    <n v="0"/>
    <n v="1775"/>
    <n v="8.8652130000000007"/>
    <n v="9.5992370000000005"/>
    <s v="Y"/>
    <n v="0"/>
    <n v="0"/>
    <n v="0"/>
    <n v="0"/>
    <n v="95.833200000000005"/>
    <n v="89.015209999999996"/>
    <n v="97.294759999999997"/>
    <n v="0"/>
    <n v="0"/>
    <n v="0"/>
    <n v="1.7620130000000001"/>
    <n v="9.1524999999999999"/>
    <n v="0.99513600000000002"/>
    <n v="0"/>
    <n v="0"/>
    <n v="0"/>
    <n v="1.6331020000000001"/>
    <n v="0.73399300000000001"/>
    <n v="1.525004"/>
    <n v="0"/>
    <n v="0"/>
    <n v="0"/>
    <n v="0.77168499999999995"/>
    <n v="1.0983000000000001"/>
    <n v="0.18510199999999999"/>
    <n v="0"/>
    <n v="0"/>
    <n v="0"/>
    <n v="0"/>
    <n v="0"/>
    <n v="0"/>
    <n v="100"/>
    <n v="100"/>
    <n v="100"/>
    <n v="87.591239999999999"/>
    <n v="96"/>
    <n v="87.591239999999999"/>
    <n v="12.408759999999999"/>
    <n v="4"/>
    <n v="12.408759999999999"/>
    <n v="0"/>
    <n v="0"/>
    <n v="0"/>
    <n v="100"/>
    <n v="100"/>
    <n v="100"/>
    <n v="0"/>
    <n v="0"/>
    <n v="0"/>
    <n v="0"/>
    <n v="0"/>
    <n v="0"/>
    <n v="0"/>
    <n v="0"/>
    <n v="0"/>
    <n v="0"/>
    <n v="0"/>
    <n v="0"/>
    <n v="0"/>
    <n v="0"/>
    <n v="0"/>
    <n v="100"/>
    <n v="100"/>
    <n v="100"/>
    <n v="0"/>
    <n v="0"/>
    <n v="0"/>
    <n v="28.61505"/>
    <n v="42.431359999999998"/>
    <n v="28.61505"/>
    <n v="0"/>
    <n v="0"/>
    <n v="0"/>
    <n v="71.384950000000003"/>
    <n v="57.568640000000002"/>
    <n v="71.384950000000003"/>
    <s v="NA"/>
    <s v="NA"/>
    <s v="NA"/>
    <s v="NA"/>
    <s v="NA"/>
    <s v="NA"/>
    <s v="NA"/>
    <s v="NA"/>
    <s v="NA"/>
    <s v="NA"/>
    <s v="NA"/>
    <s v="NA"/>
    <n v="0"/>
    <n v="0"/>
    <n v="0"/>
    <n v="95.833200000000005"/>
    <n v="89.015209999999996"/>
    <n v="97.294759999999997"/>
    <n v="0"/>
    <n v="0"/>
    <n v="0"/>
    <n v="0"/>
    <n v="0"/>
    <n v="0"/>
    <n v="4.1668000000000003"/>
    <n v="10.98479"/>
    <n v="2.705241"/>
    <s v="NA"/>
    <s v="NA"/>
    <s v="NA"/>
    <s v="NA"/>
    <s v="NA"/>
    <s v="NA"/>
    <s v="NA"/>
    <s v="NA"/>
    <s v="NA"/>
    <s v="NA"/>
    <s v="NA"/>
    <s v="NA"/>
    <s v="NA"/>
    <s v="NA"/>
    <s v="NA"/>
    <b v="0"/>
    <n v="0"/>
    <b v="0"/>
    <n v="0"/>
    <b v="0"/>
    <n v="0"/>
    <b v="1"/>
    <n v="18.649049999999999"/>
    <b v="1"/>
    <n v="81.350949999999997"/>
    <b v="0"/>
    <n v="0"/>
    <b v="0"/>
    <n v="0"/>
    <b v="0"/>
    <n v="0"/>
    <n v="83.098590000000002"/>
    <n v="71.428569999999993"/>
    <n v="95.034930000000003"/>
    <n v="0"/>
    <n v="0"/>
    <n v="0"/>
    <n v="0"/>
    <n v="0"/>
    <n v="0"/>
    <n v="16.901409999999998"/>
    <n v="28.571429999999999"/>
    <n v="4.965071"/>
    <n v="0"/>
    <n v="0"/>
    <n v="0"/>
    <n v="0"/>
    <n v="0"/>
    <n v="0"/>
    <n v="0"/>
    <n v="0"/>
    <n v="0"/>
    <n v="0"/>
    <n v="0"/>
    <n v="0"/>
    <n v="0"/>
    <n v="0"/>
    <n v="0"/>
    <n v="83.098590000000002"/>
    <n v="71.428569999999993"/>
    <n v="95.034930000000003"/>
    <n v="0"/>
    <n v="0"/>
    <n v="0"/>
    <n v="16.901409999999998"/>
    <n v="28.571429999999999"/>
    <n v="4.965071"/>
    <n v="0"/>
    <n v="0"/>
    <n v="0"/>
    <b v="0"/>
    <n v="0"/>
    <b v="1"/>
    <n v="83.098590000000002"/>
    <b v="0"/>
    <n v="0"/>
    <b v="0"/>
    <n v="0"/>
    <b v="0"/>
    <n v="0"/>
    <b v="1"/>
    <n v="16.901409999999998"/>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0-4 Years"/>
    <s v="Furnace"/>
    <s v="Natural Gas"/>
    <s v="None"/>
    <s v="5-9 Years"/>
    <n v="1"/>
    <s v="Natural Gas"/>
    <s v="NA"/>
    <n v="7"/>
    <n v="7"/>
    <s v="P"/>
    <s v="N"/>
    <s v="NA"/>
    <s v="DX - Air"/>
    <s v="0-4 Years"/>
    <s v="None"/>
    <s v="NA"/>
    <s v="NA"/>
    <s v="NA"/>
    <s v="NA"/>
    <s v="NA"/>
    <s v="NA"/>
    <s v="NA"/>
    <s v="NA"/>
    <b v="0"/>
    <b v="0"/>
    <b v="0"/>
    <b v="0"/>
    <b v="1"/>
    <b v="1"/>
    <b v="0"/>
    <b v="1"/>
    <b v="0"/>
    <b v="1"/>
    <b v="0"/>
    <n v="200.9015"/>
    <n v="3"/>
    <n v="3"/>
    <n v="100"/>
    <n v="0"/>
    <n v="0"/>
    <n v="0"/>
    <n v="0"/>
    <n v="100"/>
    <n v="0"/>
    <n v="0"/>
    <s v="NA"/>
    <s v="NA"/>
    <s v="NA"/>
    <s v="NA"/>
    <s v="NA"/>
    <s v="NA"/>
    <s v="NA"/>
    <s v="NA"/>
    <s v="NA"/>
    <s v="NA"/>
    <s v="NA"/>
    <s v="NA"/>
    <s v="NA"/>
    <s v="NA"/>
    <s v="NA"/>
    <s v="NA"/>
    <s v="NA"/>
    <s v="NA"/>
    <s v="NA"/>
    <s v="NA"/>
    <n v="3"/>
    <n v="1"/>
    <n v="0"/>
    <n v="0"/>
    <n v="1"/>
    <n v="0"/>
    <n v="1"/>
    <b v="0"/>
    <b v="0"/>
    <b v="0"/>
    <b v="1"/>
    <b v="0"/>
    <b v="0"/>
    <n v="408"/>
    <s v="N"/>
    <s v="N"/>
    <s v="N"/>
    <s v="G"/>
    <s v="N"/>
    <s v="G"/>
    <s v="G"/>
    <s v="NA"/>
    <s v="NA"/>
    <s v="NA"/>
    <b v="1"/>
    <s v="S"/>
    <n v="100"/>
    <n v="1"/>
    <n v="0"/>
    <n v="0"/>
    <n v="0"/>
    <n v="0"/>
    <x v="0"/>
    <n v="0"/>
    <s v="N"/>
    <n v="0"/>
    <n v="0"/>
    <n v="0"/>
    <b v="0"/>
    <b v="0"/>
    <s v="None"/>
    <b v="0"/>
    <b v="0"/>
    <s v="None"/>
    <n v="0"/>
    <n v="21"/>
    <n v="2"/>
    <n v="0"/>
    <n v="6"/>
    <n v="1"/>
    <n v="0"/>
    <n v="0"/>
    <n v="0"/>
    <s v="NA"/>
    <n v="8.6763860000000008"/>
    <n v="8.639716"/>
    <s v="actual"/>
    <n v="203131.6"/>
    <n v="202273"/>
    <n v="16750.150000000001"/>
    <n v="15393.46"/>
    <n v="17396.75"/>
    <n v="16730.34"/>
    <n v="15946.07"/>
    <n v="17002.509999999998"/>
    <n v="17814.919999999998"/>
    <n v="17597.96"/>
    <n v="16964.62"/>
    <n v="17793.36"/>
    <n v="16400.53"/>
    <n v="17340.88"/>
    <n v="17259.939999999999"/>
    <n v="15558.33"/>
    <n v="17164.830000000002"/>
    <n v="16548.05"/>
    <n v="17035.189999999999"/>
    <n v="16494.89"/>
    <n v="17353.14"/>
    <n v="17377"/>
    <n v="16504"/>
    <n v="17085.41"/>
    <n v="16634"/>
    <n v="17258.25"/>
    <n v="0.56377999999999995"/>
    <n v="0.69796800000000003"/>
    <s v="actual"/>
    <n v="13199.22"/>
    <n v="16340.82"/>
    <n v="2069.424"/>
    <n v="1756.8240000000001"/>
    <n v="1549.2449999999999"/>
    <n v="1311.7929999999999"/>
    <n v="638.86829999999998"/>
    <n v="335.33120000000002"/>
    <n v="87.214290000000005"/>
    <n v="104.51430000000001"/>
    <n v="403.48570000000001"/>
    <n v="1153.414"/>
    <n v="1581.117"/>
    <n v="2207.9850000000001"/>
    <n v="2541.9490000000001"/>
    <n v="2073.5410000000002"/>
    <n v="1866.0229999999999"/>
    <n v="1357.6279999999999"/>
    <n v="944.77340000000004"/>
    <n v="494.70699999999999"/>
    <n v="239.6831"/>
    <n v="301.44279999999998"/>
    <n v="721.15930000000003"/>
    <n v="1301.607"/>
    <n v="1968.3630000000001"/>
    <n v="2529.94"/>
  </r>
  <r>
    <x v="796"/>
    <x v="1"/>
    <s v="core"/>
    <x v="5"/>
    <x v="1"/>
    <s v="All Sizes"/>
    <s v="rural"/>
    <n v="34"/>
    <n v="160.36789999999999"/>
    <n v="628642.19999999995"/>
    <n v="628642.19999999995"/>
    <n v="628642.19999999995"/>
    <n v="2005"/>
    <n v="2005"/>
    <s v="2004-2013"/>
    <s v="F"/>
    <m/>
    <s v="Sit Down Restaurant"/>
    <m/>
    <s v="Restaurant"/>
    <s v="Food Service"/>
    <s v="Restaurant"/>
    <b v="0"/>
    <s v="Dining"/>
    <n v="59"/>
    <s v="Kitchen"/>
    <n v="27"/>
    <s v="NA"/>
    <n v="0"/>
    <n v="14"/>
    <n v="0"/>
    <n v="0"/>
    <n v="3920"/>
    <n v="3920"/>
    <n v="0"/>
    <x v="4"/>
    <n v="100"/>
    <n v="0"/>
    <n v="100"/>
    <n v="100"/>
    <n v="100"/>
    <n v="0"/>
    <n v="0"/>
    <n v="1"/>
    <n v="0"/>
    <n v="75"/>
    <s v="S"/>
    <n v="0"/>
    <n v="7604"/>
    <n v="373"/>
    <s v="6000-8000 HDD"/>
    <n v="100"/>
    <n v="0"/>
    <n v="0"/>
    <s v="No"/>
    <n v="100"/>
    <n v="114"/>
    <n v="168"/>
    <n v="114"/>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99"/>
    <n v="0"/>
    <n v="8"/>
    <n v="2392"/>
    <n v="10"/>
    <n v="0"/>
    <n v="0"/>
    <n v="0"/>
    <n v="0"/>
    <n v="0"/>
    <n v="100"/>
    <n v="0"/>
    <n v="0"/>
    <n v="100"/>
    <n v="0"/>
    <n v="0"/>
    <n v="0"/>
    <n v="0"/>
    <n v="239.2"/>
    <n v="0"/>
    <n v="100"/>
    <n v="0"/>
    <s v="P"/>
    <n v="0"/>
    <s v="Age of Building"/>
    <n v="100"/>
    <n v="0"/>
    <n v="0"/>
    <n v="0"/>
    <n v="100"/>
    <n v="0"/>
    <n v="0"/>
    <n v="0"/>
    <n v="0"/>
    <n v="3920"/>
    <n v="100"/>
    <n v="0"/>
    <n v="0"/>
    <n v="0"/>
    <b v="0"/>
    <n v="0"/>
    <n v="100"/>
    <n v="0"/>
    <n v="0"/>
    <n v="0"/>
    <n v="1.5360689999999999"/>
    <n v="1.5360689999999999"/>
    <s v="NA"/>
    <n v="1.3265000000000001E-2"/>
    <n v="0.32040800000000003"/>
    <n v="6021.39"/>
    <s v="NA"/>
    <n v="52"/>
    <n v="1256"/>
    <n v="7.7590919999999999"/>
    <n v="8.2970050000000004"/>
    <s v="Y"/>
    <n v="50"/>
    <n v="0"/>
    <n v="0"/>
    <n v="0"/>
    <n v="45.611550000000001"/>
    <n v="12.974460000000001"/>
    <n v="74.088310000000007"/>
    <n v="0"/>
    <n v="0"/>
    <n v="0"/>
    <n v="27.3004"/>
    <n v="18.489409999999999"/>
    <n v="24.668559999999999"/>
    <n v="0"/>
    <n v="0"/>
    <n v="0"/>
    <n v="0"/>
    <n v="0"/>
    <n v="0"/>
    <n v="0.74618700000000004"/>
    <n v="2.9716"/>
    <n v="1.2431350000000001"/>
    <n v="0"/>
    <n v="0"/>
    <n v="0"/>
    <n v="26.34187"/>
    <n v="65.564539999999994"/>
    <n v="0"/>
    <n v="0"/>
    <n v="0"/>
    <n v="0"/>
    <n v="100"/>
    <n v="100"/>
    <n v="100"/>
    <n v="89.264349999999993"/>
    <n v="79.653139999999993"/>
    <n v="89.264349999999993"/>
    <n v="10.73565"/>
    <n v="20.34686"/>
    <n v="10.73565"/>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45.611550000000001"/>
    <n v="12.974460000000001"/>
    <n v="74.088310000000007"/>
    <n v="22.592759999999998"/>
    <n v="14.511760000000001"/>
    <n v="20.414750000000002"/>
    <n v="26.83578"/>
    <n v="66.220179999999999"/>
    <n v="0.44629600000000003"/>
    <n v="4.959918"/>
    <n v="6.2936059999999996"/>
    <n v="5.0506489999999999"/>
    <s v="NA"/>
    <s v="NA"/>
    <s v="NA"/>
    <s v="NA"/>
    <s v="NA"/>
    <s v="NA"/>
    <s v="NA"/>
    <s v="NA"/>
    <s v="NA"/>
    <s v="NA"/>
    <s v="NA"/>
    <s v="NA"/>
    <s v="NA"/>
    <s v="NA"/>
    <s v="NA"/>
    <b v="0"/>
    <n v="0"/>
    <b v="0"/>
    <n v="0"/>
    <b v="0"/>
    <n v="0"/>
    <b v="0"/>
    <n v="0"/>
    <b v="1"/>
    <n v="99.253810000000001"/>
    <b v="0"/>
    <n v="0"/>
    <b v="1"/>
    <n v="0.74618700000000004"/>
    <b v="0"/>
    <n v="0"/>
    <n v="39.490450000000003"/>
    <n v="80"/>
    <n v="28.30077"/>
    <n v="60.509549999999997"/>
    <n v="20"/>
    <n v="71.69923"/>
    <n v="0"/>
    <n v="0"/>
    <n v="0"/>
    <n v="0"/>
    <n v="0"/>
    <n v="0"/>
    <n v="0"/>
    <n v="0"/>
    <n v="0"/>
    <n v="0"/>
    <n v="0"/>
    <n v="0"/>
    <n v="0"/>
    <n v="0"/>
    <n v="0"/>
    <n v="39.490450000000003"/>
    <n v="80"/>
    <n v="28.30077"/>
    <n v="0"/>
    <n v="0"/>
    <n v="0"/>
    <n v="60.509549999999997"/>
    <n v="20"/>
    <n v="71.69923"/>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7"/>
    <n v="93"/>
    <s v="Furnace"/>
    <s v="Natural Gas"/>
    <s v="None"/>
    <s v="5-9 Years"/>
    <s v="Electric Resistance"/>
    <s v="Electricity"/>
    <s v="None"/>
    <s v="5-9 Years"/>
    <s v="NA"/>
    <s v="NA"/>
    <s v="NA"/>
    <s v="NA"/>
    <s v="NA"/>
    <s v="NA"/>
    <s v="NA"/>
    <s v="NA"/>
    <s v="DX - Air"/>
    <s v="5-9 Years"/>
    <s v="None"/>
    <s v="NA"/>
    <s v="NA"/>
    <s v="NA"/>
    <s v="NA"/>
    <s v="NA"/>
    <s v="NA"/>
    <s v="NA"/>
    <s v="NA"/>
    <b v="0"/>
    <b v="0"/>
    <b v="0"/>
    <b v="0"/>
    <b v="1"/>
    <b v="1"/>
    <b v="0"/>
    <b v="0"/>
    <b v="0"/>
    <b v="1"/>
    <b v="0"/>
    <n v="141.1232"/>
    <s v="NA"/>
    <s v="NA"/>
    <n v="100"/>
    <n v="0"/>
    <n v="0"/>
    <n v="0"/>
    <n v="0"/>
    <n v="0"/>
    <n v="100"/>
    <n v="0"/>
    <s v="NA"/>
    <s v="NA"/>
    <s v="NA"/>
    <s v="NA"/>
    <s v="NA"/>
    <s v="NA"/>
    <s v="NA"/>
    <s v="NA"/>
    <s v="NA"/>
    <b v="0"/>
    <n v="0"/>
    <s v="NA"/>
    <s v="NA"/>
    <b v="1"/>
    <n v="170"/>
    <s v="CFL"/>
    <b v="0"/>
    <n v="0"/>
    <s v="NA"/>
    <s v="NA"/>
    <n v="0"/>
    <n v="0"/>
    <n v="0"/>
    <n v="1"/>
    <n v="0"/>
    <n v="8"/>
    <n v="2"/>
    <b v="0"/>
    <b v="0"/>
    <b v="1"/>
    <b v="0"/>
    <b v="0"/>
    <b v="0"/>
    <n v="1057"/>
    <s v="N"/>
    <s v="E"/>
    <s v="G"/>
    <s v="G"/>
    <s v="N"/>
    <s v="G"/>
    <s v="G"/>
    <s v="NA"/>
    <s v="NA"/>
    <s v="NA"/>
    <s v="NA"/>
    <s v="NA"/>
    <s v="NA"/>
    <s v="NA"/>
    <s v="NA"/>
    <n v="0"/>
    <n v="0"/>
    <n v="0"/>
    <x v="1"/>
    <s v="NA"/>
    <s v="NA"/>
    <n v="0"/>
    <n v="0"/>
    <n v="0"/>
    <s v="NA"/>
    <s v="NA"/>
    <s v="NA"/>
    <s v="NA"/>
    <s v="NA"/>
    <s v="NA"/>
    <n v="0"/>
    <n v="1"/>
    <n v="0"/>
    <n v="0"/>
    <n v="0"/>
    <n v="1"/>
    <n v="0"/>
    <n v="0"/>
    <n v="0"/>
    <n v="0"/>
    <n v="72.308760000000007"/>
    <n v="73.521100000000004"/>
    <s v="actual"/>
    <n v="283450.3"/>
    <n v="288202.7"/>
    <n v="22676.13"/>
    <n v="18324.79"/>
    <n v="22321.66"/>
    <n v="21335.48"/>
    <n v="23445.16"/>
    <n v="24594.84"/>
    <n v="31131.61"/>
    <n v="27913.55"/>
    <n v="25762.84"/>
    <n v="22657.81"/>
    <n v="20374.189999999999"/>
    <n v="22912.26"/>
    <n v="23485.16"/>
    <n v="21212.41"/>
    <n v="23485.16"/>
    <n v="22727.58"/>
    <n v="23610.46"/>
    <n v="24387.75"/>
    <n v="28121.1"/>
    <n v="27807.86"/>
    <n v="23667.3"/>
    <n v="23485.16"/>
    <n v="22727.58"/>
    <n v="23485.16"/>
    <n v="5.1137370000000004"/>
    <n v="5.2354620000000001"/>
    <s v="actual"/>
    <n v="20045.849999999999"/>
    <n v="20523.009999999998"/>
    <n v="2533.5500000000002"/>
    <n v="2084.1999999999998"/>
    <n v="1728.2929999999999"/>
    <n v="1456.2070000000001"/>
    <n v="1326.9680000000001"/>
    <n v="1194.194"/>
    <n v="1161.239"/>
    <n v="1132.509"/>
    <n v="1204.8409999999999"/>
    <n v="1584.25"/>
    <n v="2061.5880000000002"/>
    <n v="2578.0120000000002"/>
    <n v="2541.7109999999998"/>
    <n v="2119.3270000000002"/>
    <n v="2019.8130000000001"/>
    <n v="1658.9590000000001"/>
    <n v="1431.0060000000001"/>
    <n v="1152.674"/>
    <n v="1060.771"/>
    <n v="1079.7280000000001"/>
    <n v="1251.924"/>
    <n v="1651.808"/>
    <n v="2057.0729999999999"/>
    <n v="2498.2190000000001"/>
  </r>
  <r>
    <x v="797"/>
    <x v="0"/>
    <s v="core"/>
    <x v="8"/>
    <x v="1"/>
    <s v="100,001+"/>
    <s v="rural"/>
    <n v="6"/>
    <n v="29.68553"/>
    <n v="3208680"/>
    <n v="3208680"/>
    <n v="3144506"/>
    <n v="2006"/>
    <n v="2006"/>
    <s v="2004-2013"/>
    <s v="F"/>
    <m/>
    <s v="Home Improvement"/>
    <m/>
    <s v="Dry Goods Retail"/>
    <s v="Mercantile - Retail"/>
    <s v="Big Box"/>
    <b v="0"/>
    <s v="Sales"/>
    <n v="96"/>
    <s v="Office"/>
    <n v="4"/>
    <s v="NA"/>
    <n v="0"/>
    <n v="0"/>
    <n v="0"/>
    <n v="0"/>
    <n v="108089"/>
    <n v="108089"/>
    <n v="0"/>
    <x v="3"/>
    <n v="100"/>
    <n v="2"/>
    <n v="100"/>
    <n v="98"/>
    <n v="100"/>
    <n v="0"/>
    <n v="0"/>
    <n v="1"/>
    <n v="0"/>
    <n v="500"/>
    <s v="S"/>
    <n v="0"/>
    <n v="4018"/>
    <n v="516"/>
    <s v="&lt; 6000 HDD"/>
    <n v="100"/>
    <n v="0"/>
    <n v="0"/>
    <s v="No"/>
    <n v="101"/>
    <n v="126"/>
    <n v="101"/>
    <n v="126"/>
    <n v="1"/>
    <n v="1"/>
    <n v="0"/>
    <s v="80-119 Hrs/Wk"/>
    <n v="52"/>
    <b v="1"/>
    <b v="1"/>
    <b v="1"/>
    <b v="0"/>
    <b v="0"/>
    <b v="0"/>
    <b v="0"/>
    <b v="0"/>
    <b v="0"/>
    <b v="1"/>
    <b v="0"/>
    <b v="0"/>
    <s v="NA"/>
    <s v="Yes"/>
    <n v="2"/>
    <n v="100"/>
    <s v="No"/>
    <s v="Yes"/>
    <n v="2"/>
    <n v="100"/>
    <s v="No"/>
    <s v="Unknown"/>
    <s v="NA"/>
    <s v="NA"/>
    <s v="No"/>
    <s v="No"/>
    <s v="NA"/>
    <s v="NA"/>
    <s v="No"/>
    <s v="No"/>
    <s v="NA"/>
    <s v="NA"/>
    <s v="No"/>
    <s v="Unknown"/>
    <s v="NA"/>
    <s v="NA"/>
    <s v="Unknown"/>
    <s v="No"/>
    <s v="NA"/>
    <s v="NA"/>
    <s v="No"/>
    <s v="No"/>
    <s v="NA"/>
    <s v="NA"/>
    <s v="No"/>
    <n v="1626"/>
    <n v="0"/>
    <n v="22"/>
    <n v="35772"/>
    <n v="18"/>
    <n v="0"/>
    <n v="99"/>
    <n v="0"/>
    <n v="0"/>
    <n v="0"/>
    <n v="0"/>
    <n v="1"/>
    <n v="0"/>
    <n v="100"/>
    <n v="0"/>
    <n v="0"/>
    <n v="0"/>
    <n v="0"/>
    <n v="6438.96"/>
    <n v="44.44444"/>
    <n v="55.55556"/>
    <n v="0"/>
    <s v="S"/>
    <n v="0"/>
    <s v="Age of Building"/>
    <n v="100"/>
    <n v="0"/>
    <n v="0"/>
    <n v="0"/>
    <n v="44.44444"/>
    <n v="55.55556"/>
    <n v="0"/>
    <n v="0"/>
    <n v="0"/>
    <n v="108089"/>
    <n v="100"/>
    <n v="0"/>
    <n v="0"/>
    <n v="0"/>
    <b v="1"/>
    <n v="960"/>
    <n v="100"/>
    <n v="0"/>
    <n v="0"/>
    <n v="0"/>
    <n v="1.62775"/>
    <n v="1.62775"/>
    <s v="NA"/>
    <n v="0"/>
    <n v="0.37651099999999998"/>
    <n v="175941.9"/>
    <s v="NA"/>
    <n v="0"/>
    <n v="40696.65"/>
    <n v="18.763909999999999"/>
    <n v="22.021450000000002"/>
    <s v="Y"/>
    <n v="90"/>
    <n v="93.817369999999997"/>
    <n v="81.301050000000004"/>
    <n v="94.042580000000001"/>
    <n v="4.170204"/>
    <n v="13.97922"/>
    <n v="4.1802149999999996"/>
    <n v="6.1754999999999997E-2"/>
    <n v="0.30449799999999999"/>
    <n v="6.1903E-2"/>
    <n v="0.228324"/>
    <n v="1.979239"/>
    <n v="0.12731899999999999"/>
    <n v="0"/>
    <n v="0"/>
    <n v="0"/>
    <n v="1.722345"/>
    <n v="2.4359869999999999"/>
    <n v="1.587982"/>
    <n v="0"/>
    <n v="0"/>
    <n v="0"/>
    <n v="0"/>
    <n v="0"/>
    <n v="0"/>
    <n v="0"/>
    <n v="0"/>
    <n v="0"/>
    <n v="91.7941"/>
    <n v="78.217789999999994"/>
    <n v="91.7941"/>
    <n v="8.2058990000000005"/>
    <n v="21.782209999999999"/>
    <n v="8.2058990000000005"/>
    <n v="100"/>
    <n v="100"/>
    <n v="100"/>
    <n v="0"/>
    <n v="0"/>
    <n v="0"/>
    <s v="NA"/>
    <s v="NA"/>
    <s v="NA"/>
    <s v="NA"/>
    <s v="NA"/>
    <s v="NA"/>
    <s v="NA"/>
    <s v="NA"/>
    <s v="NA"/>
    <s v="NA"/>
    <s v="NA"/>
    <s v="NA"/>
    <s v="NA"/>
    <s v="NA"/>
    <s v="NA"/>
    <s v="NA"/>
    <s v="NA"/>
    <s v="NA"/>
    <n v="0"/>
    <n v="0"/>
    <n v="0"/>
    <n v="100"/>
    <n v="100"/>
    <n v="100"/>
    <n v="8.2058990000000005"/>
    <n v="21.782209999999999"/>
    <n v="8.2058990000000005"/>
    <n v="1.16839"/>
    <n v="2.1782210000000002"/>
    <n v="1.16839"/>
    <n v="0"/>
    <n v="0"/>
    <n v="0"/>
    <n v="90.625709999999998"/>
    <n v="76.039569999999998"/>
    <n v="90.625709999999998"/>
    <n v="33.944949999999999"/>
    <n v="50"/>
    <n v="33.944949999999999"/>
    <n v="66.055049999999994"/>
    <n v="50"/>
    <n v="66.055049999999994"/>
    <n v="0"/>
    <n v="0"/>
    <n v="0"/>
    <n v="0"/>
    <n v="0"/>
    <n v="0"/>
    <n v="92.265559999999994"/>
    <n v="68.664370000000005"/>
    <n v="92.487049999999996"/>
    <n v="3.779277"/>
    <n v="10.62974"/>
    <n v="3.7883490000000002"/>
    <n v="0"/>
    <n v="0"/>
    <n v="0"/>
    <n v="2.2328160000000001"/>
    <n v="18.2699"/>
    <n v="2.1366230000000002"/>
    <n v="1.722345"/>
    <n v="2.4359869999999999"/>
    <n v="1.587982"/>
    <n v="100"/>
    <n v="100"/>
    <n v="100"/>
    <n v="0"/>
    <n v="0"/>
    <n v="0"/>
    <n v="0"/>
    <n v="0"/>
    <n v="0"/>
    <n v="0"/>
    <n v="0"/>
    <n v="0"/>
    <n v="0"/>
    <n v="0"/>
    <n v="0"/>
    <b v="0"/>
    <n v="0"/>
    <b v="1"/>
    <n v="97.366399999999999"/>
    <b v="1"/>
    <n v="1.1131"/>
    <b v="0"/>
    <n v="0"/>
    <b v="1"/>
    <n v="1.5205029999999999"/>
    <b v="0"/>
    <n v="0"/>
    <b v="0"/>
    <n v="0"/>
    <b v="0"/>
    <n v="0"/>
    <n v="31.124510000000001"/>
    <n v="22.608699999999999"/>
    <n v="31.221229999999998"/>
    <n v="25.93092"/>
    <n v="15.65217"/>
    <n v="26.011500000000002"/>
    <n v="0"/>
    <n v="0"/>
    <n v="0"/>
    <n v="42.944569999999999"/>
    <n v="61.739130000000003"/>
    <n v="42.76728"/>
    <n v="0"/>
    <n v="0"/>
    <n v="0"/>
    <n v="0"/>
    <n v="0"/>
    <n v="0"/>
    <n v="0"/>
    <n v="0"/>
    <n v="0"/>
    <n v="0.78384799999999999"/>
    <n v="9.5652170000000005"/>
    <n v="0.475549"/>
    <n v="0"/>
    <n v="0"/>
    <n v="0"/>
    <n v="99.216149999999999"/>
    <n v="90.434780000000003"/>
    <n v="99.524450000000002"/>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A"/>
    <s v="NA"/>
    <s v="NA"/>
    <s v="NA"/>
    <n v="0"/>
    <n v="100"/>
    <s v="Furnace"/>
    <s v="Natural Gas"/>
    <s v="None"/>
    <s v="5-9 Years"/>
    <s v="Furnace"/>
    <s v="Natural Gas"/>
    <s v="None"/>
    <s v="5-9 Years"/>
    <s v="NA"/>
    <s v="NA"/>
    <s v="NA"/>
    <s v="NA"/>
    <s v="NA"/>
    <s v="NA"/>
    <s v="NA"/>
    <s v="NA"/>
    <s v="DX - Air"/>
    <s v="5-9 Years"/>
    <s v="Evaporative"/>
    <s v="5-9 Years"/>
    <s v="NA"/>
    <s v="NA"/>
    <s v="NA"/>
    <s v="NA"/>
    <s v="NA"/>
    <s v="NA"/>
    <s v="NA"/>
    <b v="1"/>
    <b v="0"/>
    <b v="0"/>
    <b v="0"/>
    <b v="0"/>
    <b v="0"/>
    <b v="0"/>
    <b v="1"/>
    <b v="0"/>
    <b v="1"/>
    <b v="1"/>
    <n v="15.353999999999999"/>
    <n v="8"/>
    <n v="8"/>
    <n v="100"/>
    <n v="0"/>
    <n v="0"/>
    <n v="0"/>
    <n v="0"/>
    <n v="100"/>
    <n v="0"/>
    <n v="0"/>
    <s v="NA"/>
    <s v="NA"/>
    <s v="NA"/>
    <s v="NA"/>
    <s v="NA"/>
    <s v="NA"/>
    <s v="NA"/>
    <s v="NA"/>
    <s v="NA"/>
    <s v="NA"/>
    <s v="NA"/>
    <s v="NA"/>
    <s v="NA"/>
    <s v="NA"/>
    <s v="NA"/>
    <s v="NA"/>
    <s v="NA"/>
    <s v="NA"/>
    <s v="NA"/>
    <s v="NA"/>
    <n v="2"/>
    <n v="2"/>
    <n v="1"/>
    <n v="0"/>
    <n v="0"/>
    <n v="0"/>
    <n v="0"/>
    <b v="0"/>
    <b v="0"/>
    <b v="0"/>
    <b v="0"/>
    <b v="0"/>
    <b v="0"/>
    <n v="0"/>
    <s v="NA"/>
    <s v="NA"/>
    <s v="NA"/>
    <s v="NA"/>
    <s v="NA"/>
    <s v="NA"/>
    <s v="NA"/>
    <n v="0"/>
    <n v="0"/>
    <n v="0"/>
    <s v="NA"/>
    <s v="NA"/>
    <s v="NA"/>
    <s v="NA"/>
    <s v="NA"/>
    <n v="0"/>
    <n v="0"/>
    <n v="0"/>
    <x v="1"/>
    <s v="NA"/>
    <s v="NA"/>
    <n v="0"/>
    <n v="0"/>
    <n v="0"/>
    <s v="NA"/>
    <s v="NA"/>
    <s v="NA"/>
    <s v="NA"/>
    <s v="NA"/>
    <s v="NA"/>
    <n v="31"/>
    <n v="0"/>
    <n v="0"/>
    <n v="0"/>
    <n v="0"/>
    <n v="2"/>
    <n v="0"/>
    <n v="3"/>
    <n v="0"/>
    <s v="NA"/>
    <n v="14.961"/>
    <n v="15.33728"/>
    <s v="actual"/>
    <n v="1617120"/>
    <n v="1657791"/>
    <n v="136041.9"/>
    <n v="121526.2"/>
    <n v="135350.9"/>
    <n v="135203.5"/>
    <n v="140051.29999999999"/>
    <n v="134402.29999999999"/>
    <n v="142342.5"/>
    <n v="139198.39999999999"/>
    <n v="137510.5"/>
    <n v="134444.6"/>
    <n v="130421.7"/>
    <n v="130626.1"/>
    <n v="140656.70000000001"/>
    <n v="127044.8"/>
    <n v="140656.70000000001"/>
    <n v="136122.70000000001"/>
    <n v="140692.4"/>
    <n v="136304.1"/>
    <n v="141233.4"/>
    <n v="141243.1"/>
    <n v="136388.29999999999"/>
    <n v="140672.9"/>
    <n v="136119.4"/>
    <n v="140656.70000000001"/>
    <n v="0.152807"/>
    <n v="1.1534329999999999"/>
    <s v="model"/>
    <n v="16516.8"/>
    <n v="124673.4"/>
    <s v="NA"/>
    <s v="NA"/>
    <s v="NA"/>
    <s v="NA"/>
    <s v="NA"/>
    <s v="NA"/>
    <s v="NA"/>
    <s v="NA"/>
    <s v="NA"/>
    <s v="NA"/>
    <s v="NA"/>
    <s v="NA"/>
    <s v="NA"/>
    <s v="NA"/>
    <s v="NA"/>
    <s v="NA"/>
    <s v="NA"/>
    <s v="NA"/>
    <s v="NA"/>
    <s v="NA"/>
    <s v="NA"/>
    <s v="NA"/>
    <s v="NA"/>
    <s v="NA"/>
  </r>
  <r>
    <x v="798"/>
    <x v="0"/>
    <s v="core"/>
    <x v="8"/>
    <x v="1"/>
    <s v="100,001+"/>
    <s v="rural"/>
    <n v="6"/>
    <n v="29.68553"/>
    <n v="4066918"/>
    <n v="4066918"/>
    <n v="4066918"/>
    <n v="2009"/>
    <n v="2009"/>
    <s v="2004-2013"/>
    <s v="F"/>
    <m/>
    <s v="Warehouse Club"/>
    <m/>
    <s v="Dry Goods Retail"/>
    <s v="Mercantile - Retail"/>
    <s v="Big Box"/>
    <b v="0"/>
    <s v="Sales"/>
    <n v="96"/>
    <s v="Kitchen"/>
    <n v="2.5"/>
    <s v="Dining"/>
    <n v="0.5"/>
    <n v="0.5"/>
    <n v="0"/>
    <n v="0"/>
    <n v="137000"/>
    <n v="137000"/>
    <n v="0"/>
    <x v="3"/>
    <n v="100"/>
    <n v="0"/>
    <n v="100"/>
    <n v="100"/>
    <n v="100"/>
    <n v="0"/>
    <n v="0"/>
    <n v="1"/>
    <n v="0"/>
    <n v="800"/>
    <s v="S"/>
    <n v="0"/>
    <n v="4531"/>
    <n v="33"/>
    <s v="&lt; 6000 HDD"/>
    <n v="100"/>
    <n v="0"/>
    <n v="0"/>
    <s v="No"/>
    <n v="112"/>
    <n v="112"/>
    <n v="112"/>
    <n v="112"/>
    <n v="1"/>
    <n v="1"/>
    <n v="0"/>
    <s v="80-119 Hrs/Wk"/>
    <n v="52"/>
    <b v="1"/>
    <b v="1"/>
    <b v="0"/>
    <b v="0"/>
    <b v="0"/>
    <b v="0"/>
    <b v="0"/>
    <b v="0"/>
    <b v="0"/>
    <s v="NA"/>
    <s v="NA"/>
    <s v="NA"/>
    <s v="NA"/>
    <s v="No"/>
    <s v="NA"/>
    <s v="NA"/>
    <s v="Yes"/>
    <s v="No"/>
    <s v="NA"/>
    <s v="NA"/>
    <s v="Yes"/>
    <s v="No"/>
    <s v="NA"/>
    <s v="NA"/>
    <s v="Yes"/>
    <s v="No"/>
    <s v="NA"/>
    <s v="NA"/>
    <s v="No"/>
    <s v="No"/>
    <s v="NA"/>
    <s v="NA"/>
    <s v="No"/>
    <s v="No"/>
    <s v="NA"/>
    <s v="NA"/>
    <s v="No"/>
    <s v="No"/>
    <s v="NA"/>
    <s v="NA"/>
    <s v="No"/>
    <s v="No"/>
    <s v="NA"/>
    <s v="NA"/>
    <s v="No"/>
    <n v="1500"/>
    <n v="0"/>
    <n v="30"/>
    <n v="45000"/>
    <n v="5"/>
    <n v="0"/>
    <n v="0"/>
    <n v="0"/>
    <n v="0"/>
    <n v="100"/>
    <n v="0"/>
    <n v="0"/>
    <n v="0"/>
    <n v="100"/>
    <n v="0"/>
    <n v="0"/>
    <n v="0"/>
    <n v="0"/>
    <n v="2250"/>
    <n v="0"/>
    <n v="100"/>
    <n v="0"/>
    <s v="S"/>
    <n v="0"/>
    <s v="0-5 years"/>
    <n v="100"/>
    <n v="0"/>
    <n v="0"/>
    <n v="0"/>
    <n v="100"/>
    <n v="0"/>
    <n v="0"/>
    <n v="0"/>
    <n v="0"/>
    <n v="137000"/>
    <n v="100"/>
    <n v="0"/>
    <n v="0"/>
    <n v="0"/>
    <b v="1"/>
    <n v="640"/>
    <n v="0"/>
    <n v="0"/>
    <n v="0"/>
    <n v="100"/>
    <n v="1.215379"/>
    <n v="1.215379"/>
    <s v="NA"/>
    <n v="4.6568999999999999E-2"/>
    <n v="0.137956"/>
    <n v="166506.9"/>
    <s v="NA"/>
    <n v="6380"/>
    <n v="18900"/>
    <n v="27.87304"/>
    <n v="32.334020000000002"/>
    <s v="Y"/>
    <n v="40"/>
    <n v="0"/>
    <n v="0"/>
    <n v="0"/>
    <n v="11.905290000000001"/>
    <n v="39.237299999999998"/>
    <n v="12.820449999999999"/>
    <n v="1.130536"/>
    <n v="2.187643"/>
    <n v="1.2174400000000001"/>
    <n v="0.44574399999999997"/>
    <n v="1.0938220000000001"/>
    <n v="0.26702300000000001"/>
    <n v="0"/>
    <n v="0"/>
    <n v="0"/>
    <n v="86.518429999999995"/>
    <n v="57.48124"/>
    <n v="85.695089999999993"/>
    <n v="0"/>
    <n v="0"/>
    <n v="0"/>
    <n v="0"/>
    <n v="0"/>
    <n v="0"/>
    <n v="0"/>
    <n v="0"/>
    <n v="0"/>
    <n v="0"/>
    <n v="0"/>
    <n v="0"/>
    <n v="100"/>
    <n v="100"/>
    <n v="100"/>
    <n v="100"/>
    <n v="100"/>
    <n v="100"/>
    <n v="0"/>
    <n v="0"/>
    <n v="0"/>
    <s v="NA"/>
    <s v="NA"/>
    <s v="NA"/>
    <s v="NA"/>
    <s v="NA"/>
    <s v="NA"/>
    <s v="NA"/>
    <s v="NA"/>
    <s v="NA"/>
    <s v="NA"/>
    <s v="NA"/>
    <s v="NA"/>
    <s v="NA"/>
    <s v="NA"/>
    <s v="NA"/>
    <s v="NA"/>
    <s v="NA"/>
    <s v="NA"/>
    <n v="0"/>
    <n v="0"/>
    <n v="0"/>
    <n v="100"/>
    <n v="100"/>
    <n v="100"/>
    <n v="0.88462300000000005"/>
    <n v="2.5523020000000001"/>
    <n v="0.88462300000000005"/>
    <n v="22.263200000000001"/>
    <n v="33.15278"/>
    <n v="22.263200000000001"/>
    <n v="11.232239999999999"/>
    <n v="11.150840000000001"/>
    <n v="11.232239999999999"/>
    <n v="65.619929999999997"/>
    <n v="53.144080000000002"/>
    <n v="65.619929999999997"/>
    <n v="0"/>
    <n v="0"/>
    <n v="0"/>
    <n v="100"/>
    <n v="100"/>
    <n v="100"/>
    <n v="0"/>
    <n v="0"/>
    <n v="0"/>
    <n v="0"/>
    <n v="0"/>
    <n v="0"/>
    <n v="88.977209999999999"/>
    <n v="64.044169999999994"/>
    <n v="88.342870000000005"/>
    <n v="10.57705"/>
    <n v="34.862009999999998"/>
    <n v="11.39011"/>
    <n v="0"/>
    <n v="0"/>
    <n v="0"/>
    <n v="0.44574399999999997"/>
    <n v="1.0938220000000001"/>
    <n v="0.26702300000000001"/>
    <n v="0"/>
    <n v="0"/>
    <n v="0"/>
    <n v="0"/>
    <n v="0"/>
    <n v="0"/>
    <n v="2.763382"/>
    <n v="10.24751"/>
    <n v="2.9971700000000001"/>
    <n v="0"/>
    <n v="0"/>
    <n v="0"/>
    <n v="97.236620000000002"/>
    <n v="89.752489999999995"/>
    <n v="97.002830000000003"/>
    <n v="0"/>
    <n v="0"/>
    <n v="0"/>
    <b v="0"/>
    <n v="0"/>
    <b v="0"/>
    <n v="0"/>
    <b v="0"/>
    <n v="0"/>
    <b v="0"/>
    <n v="0"/>
    <b v="1"/>
    <n v="100"/>
    <b v="0"/>
    <n v="0"/>
    <b v="0"/>
    <n v="0"/>
    <b v="0"/>
    <n v="0"/>
    <n v="27.301590000000001"/>
    <n v="44.44444"/>
    <n v="27.301590000000001"/>
    <n v="72.698409999999996"/>
    <n v="55.55556"/>
    <n v="72.698409999999996"/>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1"/>
    <b v="0"/>
    <b v="0"/>
    <b v="0"/>
    <b v="1"/>
    <b v="1"/>
    <b v="1"/>
    <b v="1"/>
    <n v="1388.8610000000001"/>
    <n v="5"/>
    <n v="5"/>
    <n v="28.656569999999999"/>
    <n v="27.36054"/>
    <n v="0"/>
    <n v="0"/>
    <n v="43.982889999999998"/>
    <n v="0"/>
    <n v="56.017110000000002"/>
    <n v="43.982889999999998"/>
    <n v="100"/>
    <n v="0"/>
    <n v="0"/>
    <s v="VSD"/>
    <s v="Yes"/>
    <s v="Domestic Water Heating"/>
    <s v="Air-cooled"/>
    <s v="Yes"/>
    <s v="NA"/>
    <b v="1"/>
    <n v="98"/>
    <n v="53.061219999999999"/>
    <s v="LED"/>
    <b v="1"/>
    <n v="1200"/>
    <s v="T8"/>
    <b v="1"/>
    <n v="3610"/>
    <n v="97.783929999999998"/>
    <s v="LED"/>
    <n v="6"/>
    <n v="2"/>
    <n v="0"/>
    <n v="2"/>
    <n v="6"/>
    <n v="0"/>
    <n v="0"/>
    <b v="0"/>
    <b v="0"/>
    <b v="0"/>
    <b v="1"/>
    <b v="0"/>
    <b v="0"/>
    <n v="3760"/>
    <s v="E"/>
    <s v="E"/>
    <s v="N"/>
    <s v="N"/>
    <s v="E"/>
    <s v="N"/>
    <s v="E"/>
    <n v="1"/>
    <n v="1"/>
    <n v="1"/>
    <s v="NA"/>
    <s v="NA"/>
    <s v="NA"/>
    <s v="NA"/>
    <s v="NA"/>
    <n v="0"/>
    <n v="0"/>
    <n v="0"/>
    <x v="1"/>
    <s v="NA"/>
    <s v="NA"/>
    <n v="0"/>
    <n v="0"/>
    <n v="0"/>
    <s v="NA"/>
    <s v="NA"/>
    <s v="NA"/>
    <s v="NA"/>
    <s v="NA"/>
    <s v="NA"/>
    <n v="9"/>
    <n v="12"/>
    <n v="0"/>
    <n v="0"/>
    <n v="2"/>
    <n v="54"/>
    <n v="1"/>
    <n v="1"/>
    <n v="1"/>
    <n v="1"/>
    <n v="26.715730000000001"/>
    <n v="28.96612"/>
    <s v="actual"/>
    <n v="3660055"/>
    <n v="3968359"/>
    <n v="297712.8"/>
    <n v="282581.3"/>
    <n v="307577.90000000002"/>
    <n v="284831.09999999998"/>
    <n v="296589.40000000002"/>
    <n v="291008"/>
    <n v="316260.8"/>
    <n v="334608.5"/>
    <n v="320970.2"/>
    <n v="319286.7"/>
    <n v="305177.5"/>
    <n v="303450.59999999998"/>
    <n v="318258.40000000002"/>
    <n v="287459.20000000001"/>
    <n v="318258.40000000002"/>
    <n v="307992"/>
    <n v="318258.40000000002"/>
    <n v="314692.7"/>
    <n v="365163.2"/>
    <n v="391966"/>
    <n v="401801.6"/>
    <n v="318258.40000000002"/>
    <n v="307992"/>
    <n v="318258.40000000002"/>
    <n v="0.32665699999999998"/>
    <n v="0.29394900000000002"/>
    <s v="actual"/>
    <n v="44752.05"/>
    <n v="40271.06"/>
    <n v="6508.1210000000001"/>
    <n v="5403.3329999999996"/>
    <n v="5681.357"/>
    <n v="3781.47"/>
    <n v="2843.297"/>
    <n v="2254.9720000000002"/>
    <n v="1773.4839999999999"/>
    <n v="1685.019"/>
    <n v="1635.9349999999999"/>
    <n v="2944.6550000000002"/>
    <n v="4371.2560000000003"/>
    <n v="5869.152"/>
    <n v="5458.5029999999997"/>
    <n v="4529.0420000000004"/>
    <n v="4527.1940000000004"/>
    <n v="3889.529"/>
    <n v="2995.3209999999999"/>
    <n v="2026.9110000000001"/>
    <n v="1385.1130000000001"/>
    <n v="1219.74"/>
    <n v="1548.201"/>
    <n v="2890.875"/>
    <n v="4324.7209999999995"/>
    <n v="5475.9110000000001"/>
  </r>
  <r>
    <x v="799"/>
    <x v="3"/>
    <s v="core"/>
    <x v="0"/>
    <x v="1"/>
    <s v="&lt;100,001"/>
    <s v="rural"/>
    <n v="53"/>
    <n v="62.683140000000002"/>
    <n v="5181639"/>
    <n v="5181639"/>
    <n v="5181639"/>
    <n v="2008"/>
    <n v="2008"/>
    <s v="2004-2013"/>
    <s v="F"/>
    <m/>
    <s v="Hotel"/>
    <m/>
    <s v="Hotel-Motel"/>
    <s v="Lodging"/>
    <s v="Lodging"/>
    <b v="0"/>
    <s v="Guest Room"/>
    <n v="61"/>
    <s v="Assembly / Recreation"/>
    <n v="5"/>
    <s v="Office"/>
    <n v="2"/>
    <n v="30"/>
    <n v="0"/>
    <n v="0"/>
    <n v="82664"/>
    <n v="82664"/>
    <n v="0"/>
    <x v="2"/>
    <n v="100"/>
    <n v="0"/>
    <n v="39"/>
    <n v="100"/>
    <n v="39"/>
    <n v="0"/>
    <n v="0"/>
    <n v="5"/>
    <n v="0"/>
    <s v="NA"/>
    <s v="S"/>
    <n v="0"/>
    <n v="6527"/>
    <n v="658"/>
    <s v="6000-8000 HDD"/>
    <n v="100"/>
    <n v="0"/>
    <n v="0"/>
    <s v="No"/>
    <n v="157.55000000000001"/>
    <n v="55.63"/>
    <n v="57.12"/>
    <n v="55.63"/>
    <n v="0.95"/>
    <n v="0.95"/>
    <n v="0.93"/>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824"/>
    <n v="592"/>
    <n v="9"/>
    <n v="28728"/>
    <n v="15"/>
    <n v="0"/>
    <n v="0"/>
    <n v="0"/>
    <n v="0"/>
    <n v="0"/>
    <n v="100"/>
    <n v="0"/>
    <n v="0"/>
    <n v="100"/>
    <n v="0"/>
    <n v="0"/>
    <n v="0"/>
    <n v="0"/>
    <n v="4309.2"/>
    <n v="0"/>
    <n v="100"/>
    <n v="0"/>
    <s v="P"/>
    <n v="10"/>
    <s v="Age of Building"/>
    <n v="100"/>
    <n v="0"/>
    <n v="0"/>
    <n v="0"/>
    <n v="100"/>
    <n v="0"/>
    <n v="0"/>
    <n v="0"/>
    <n v="0"/>
    <n v="37596.33"/>
    <n v="54.5"/>
    <n v="45.5"/>
    <n v="0"/>
    <n v="0"/>
    <b v="0"/>
    <n v="0"/>
    <n v="100"/>
    <n v="0"/>
    <n v="0"/>
    <n v="0"/>
    <n v="1.2467820000000001"/>
    <n v="1.2467820000000001"/>
    <s v="NA"/>
    <n v="1.052E-3"/>
    <n v="8.1464999999999996E-2"/>
    <n v="103064"/>
    <s v="NA"/>
    <n v="87"/>
    <n v="6734.2060000000001"/>
    <n v="7.5936579999999996"/>
    <n v="9.8126529999999992"/>
    <s v="Y"/>
    <n v="5"/>
    <n v="5.8334919999999997"/>
    <n v="2.3257629999999998"/>
    <n v="10.40523"/>
    <n v="9.5808940000000007"/>
    <n v="6.8545790000000002"/>
    <n v="17.089490000000001"/>
    <n v="0"/>
    <n v="0"/>
    <n v="0"/>
    <n v="62.602440000000001"/>
    <n v="73.793300000000002"/>
    <n v="62.117530000000002"/>
    <n v="0"/>
    <n v="0"/>
    <n v="0"/>
    <n v="0.69272699999999998"/>
    <n v="0.34886400000000001"/>
    <n v="1.1365000000000001"/>
    <n v="0.19809599999999999"/>
    <n v="1.9187540000000001"/>
    <n v="0.362404"/>
    <n v="21.092359999999999"/>
    <n v="14.75874"/>
    <n v="8.8888440000000006"/>
    <n v="0"/>
    <n v="0"/>
    <n v="0"/>
    <n v="0"/>
    <n v="0"/>
    <n v="0"/>
    <n v="100"/>
    <n v="100"/>
    <n v="100"/>
    <n v="89.720730000000003"/>
    <n v="86.447580000000002"/>
    <n v="89.720730000000003"/>
    <n v="10.27927"/>
    <n v="13.55242"/>
    <n v="10.27927"/>
    <n v="0"/>
    <n v="0"/>
    <n v="0"/>
    <n v="0"/>
    <n v="0"/>
    <n v="0"/>
    <n v="0"/>
    <n v="0"/>
    <n v="0"/>
    <n v="30.928380000000001"/>
    <n v="21.175550000000001"/>
    <n v="30.928380000000001"/>
    <n v="69.071619999999996"/>
    <n v="78.824449999999999"/>
    <n v="69.071619999999996"/>
    <n v="0"/>
    <n v="0"/>
    <n v="0"/>
    <n v="0"/>
    <n v="0"/>
    <n v="0"/>
    <n v="100"/>
    <n v="100"/>
    <n v="100"/>
    <n v="0"/>
    <n v="0"/>
    <n v="0"/>
    <n v="77.75573"/>
    <n v="84.005210000000005"/>
    <n v="77.75573"/>
    <n v="22.24427"/>
    <n v="15.99479"/>
    <n v="22.24427"/>
    <n v="0"/>
    <n v="0"/>
    <n v="0"/>
    <s v="NA"/>
    <s v="NA"/>
    <s v="NA"/>
    <s v="NA"/>
    <s v="NA"/>
    <s v="NA"/>
    <s v="NA"/>
    <s v="NA"/>
    <s v="NA"/>
    <s v="NA"/>
    <s v="NA"/>
    <s v="NA"/>
    <n v="0"/>
    <n v="0"/>
    <n v="0"/>
    <n v="15.414389999999999"/>
    <n v="9.1803410000000003"/>
    <n v="27.494720000000001"/>
    <n v="15.261559999999999"/>
    <n v="11.98236"/>
    <n v="7.2761680000000002"/>
    <n v="0"/>
    <n v="0"/>
    <n v="0"/>
    <n v="69.324060000000003"/>
    <n v="78.837299999999999"/>
    <n v="65.229110000000006"/>
    <s v="NA"/>
    <s v="NA"/>
    <s v="NA"/>
    <s v="NA"/>
    <s v="NA"/>
    <s v="NA"/>
    <s v="NA"/>
    <s v="NA"/>
    <s v="NA"/>
    <s v="NA"/>
    <s v="NA"/>
    <s v="NA"/>
    <s v="NA"/>
    <s v="NA"/>
    <s v="NA"/>
    <b v="1"/>
    <n v="6.8300460000000003"/>
    <b v="0"/>
    <n v="0"/>
    <b v="0"/>
    <n v="0"/>
    <b v="1"/>
    <n v="0.30874099999999999"/>
    <b v="1"/>
    <n v="56.525170000000003"/>
    <b v="1"/>
    <n v="3.3703989999999999"/>
    <b v="1"/>
    <n v="32.96564"/>
    <b v="0"/>
    <n v="0"/>
    <n v="0"/>
    <n v="0"/>
    <n v="0"/>
    <n v="67.056550000000001"/>
    <n v="65.625"/>
    <n v="66.132829999999998"/>
    <n v="0"/>
    <n v="0"/>
    <n v="0"/>
    <n v="32.943449999999999"/>
    <n v="34.375"/>
    <n v="33.867170000000002"/>
    <n v="0"/>
    <n v="0"/>
    <n v="0"/>
    <n v="0"/>
    <n v="0"/>
    <n v="0"/>
    <n v="16.014949999999999"/>
    <n v="3.125"/>
    <n v="17.171869999999998"/>
    <n v="0"/>
    <n v="0"/>
    <n v="0"/>
    <n v="0"/>
    <n v="0"/>
    <n v="0"/>
    <n v="83.985050000000001"/>
    <n v="96.875"/>
    <n v="82.828130000000002"/>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76"/>
    <n v="24"/>
    <s v="Electric Resistance"/>
    <s v="Electricity"/>
    <s v="None"/>
    <s v="5-9 Years"/>
    <s v="Furnace"/>
    <s v="Natural Gas"/>
    <s v="None"/>
    <s v="5-9 Years"/>
    <s v="NA"/>
    <s v="NA"/>
    <s v="NA"/>
    <s v="NA"/>
    <s v="NA"/>
    <s v="NA"/>
    <s v="NA"/>
    <s v="NA"/>
    <s v="DX - Air"/>
    <s v="5-9 Years"/>
    <s v="DX - Air"/>
    <s v="5-9 Years"/>
    <s v="NA"/>
    <s v="NA"/>
    <s v="NA"/>
    <s v="NA"/>
    <s v="NA"/>
    <s v="NA"/>
    <s v="NA"/>
    <b v="0"/>
    <b v="0"/>
    <b v="1"/>
    <b v="0"/>
    <b v="1"/>
    <b v="1"/>
    <b v="0"/>
    <b v="0"/>
    <b v="0"/>
    <b v="1"/>
    <b v="1"/>
    <n v="2374.1779999999999"/>
    <n v="1.2948390000000001"/>
    <n v="2"/>
    <n v="100"/>
    <n v="0"/>
    <n v="0"/>
    <n v="0"/>
    <n v="0"/>
    <n v="0"/>
    <n v="100"/>
    <n v="0"/>
    <s v="NA"/>
    <s v="NA"/>
    <s v="NA"/>
    <s v="NA"/>
    <s v="NA"/>
    <s v="NA"/>
    <s v="NA"/>
    <s v="NA"/>
    <s v="NA"/>
    <b v="0"/>
    <n v="0"/>
    <s v="NA"/>
    <s v="NA"/>
    <b v="1"/>
    <n v="168"/>
    <s v="CFL"/>
    <b v="0"/>
    <n v="0"/>
    <s v="NA"/>
    <s v="NA"/>
    <n v="4"/>
    <n v="0"/>
    <n v="1"/>
    <n v="5"/>
    <n v="0"/>
    <n v="6"/>
    <n v="0"/>
    <b v="0"/>
    <b v="0"/>
    <b v="0"/>
    <b v="1"/>
    <b v="0"/>
    <b v="0"/>
    <n v="1750"/>
    <s v="G"/>
    <s v="E"/>
    <s v="G"/>
    <s v="G"/>
    <s v="G"/>
    <s v="G"/>
    <s v="G"/>
    <s v="NA"/>
    <s v="NA"/>
    <s v="NA"/>
    <b v="1"/>
    <s v="C"/>
    <n v="95"/>
    <n v="0"/>
    <n v="3"/>
    <n v="128"/>
    <n v="83"/>
    <n v="0"/>
    <x v="0"/>
    <n v="0"/>
    <s v="N"/>
    <n v="0"/>
    <n v="0"/>
    <n v="0"/>
    <b v="1"/>
    <b v="0"/>
    <s v="Natural Gas"/>
    <b v="1"/>
    <b v="0"/>
    <s v="Natural Gas"/>
    <n v="0"/>
    <n v="11"/>
    <n v="2"/>
    <n v="0"/>
    <n v="5"/>
    <n v="140"/>
    <n v="0"/>
    <n v="0"/>
    <n v="0"/>
    <n v="0"/>
    <n v="14.78806"/>
    <n v="14.56362"/>
    <s v="actual"/>
    <n v="1222440"/>
    <n v="1203887"/>
    <n v="91882.76"/>
    <n v="80267.59"/>
    <n v="88526.9"/>
    <n v="86710.34"/>
    <n v="95168.66"/>
    <n v="99643.75"/>
    <n v="127735.2"/>
    <n v="121083.7"/>
    <n v="110316.2"/>
    <n v="97731.21"/>
    <n v="104535.1"/>
    <n v="118838.7"/>
    <n v="101374.6"/>
    <n v="89806.18"/>
    <n v="96771.07"/>
    <n v="91090.39"/>
    <n v="93419.3"/>
    <n v="102896.5"/>
    <n v="123697.5"/>
    <n v="121246.39999999999"/>
    <n v="95075.26"/>
    <n v="93126.64"/>
    <n v="94712.29"/>
    <n v="100671.2"/>
    <n v="0.703295"/>
    <n v="0.69115199999999999"/>
    <s v="actual"/>
    <n v="58137.16"/>
    <n v="57133.43"/>
    <n v="7820.2209999999995"/>
    <n v="5210.9009999999998"/>
    <n v="5995.2759999999998"/>
    <n v="5616.42"/>
    <n v="3369.8789999999999"/>
    <n v="3308.7629999999999"/>
    <n v="2834.5279999999998"/>
    <n v="2530.8040000000001"/>
    <n v="2837.5709999999999"/>
    <n v="4318.16"/>
    <n v="6556.59"/>
    <n v="7738.05"/>
    <n v="7676.9309999999996"/>
    <n v="6244.37"/>
    <n v="5870.9939999999997"/>
    <n v="4564.3580000000002"/>
    <n v="3592.67"/>
    <n v="2791.864"/>
    <n v="2606.0929999999998"/>
    <n v="2664.6179999999999"/>
    <n v="3180.6419999999998"/>
    <n v="4441.2929999999997"/>
    <n v="6098.5690000000004"/>
    <n v="7401.0240000000003"/>
  </r>
  <r>
    <x v="800"/>
    <x v="3"/>
    <s v="core"/>
    <x v="10"/>
    <x v="1"/>
    <s v="&lt;50,001"/>
    <s v="rural"/>
    <n v="45"/>
    <n v="138.43430000000001"/>
    <n v="807072"/>
    <n v="807072"/>
    <n v="807072"/>
    <n v="2004"/>
    <n v="2004"/>
    <s v="2004-2013"/>
    <s v="F"/>
    <m/>
    <s v="Nursing Home"/>
    <m/>
    <s v="Hotel-Motel"/>
    <s v="Lodging"/>
    <s v="Lodging"/>
    <b v="0"/>
    <s v="Guest Room"/>
    <n v="57"/>
    <s v="Dining"/>
    <n v="20"/>
    <s v="Laundry / Housekeeping"/>
    <n v="8"/>
    <n v="13"/>
    <n v="0"/>
    <n v="0"/>
    <n v="5830"/>
    <n v="5830"/>
    <n v="0"/>
    <x v="0"/>
    <n v="100"/>
    <n v="0"/>
    <n v="0"/>
    <n v="100"/>
    <n v="0"/>
    <n v="0"/>
    <n v="0"/>
    <n v="1"/>
    <n v="0"/>
    <n v="0"/>
    <s v="S"/>
    <n v="0"/>
    <n v="6527"/>
    <n v="658"/>
    <s v="6000-8000 HDD"/>
    <n v="100"/>
    <n v="0"/>
    <n v="0"/>
    <s v="No"/>
    <n v="143.36000000000001"/>
    <n v="144.76"/>
    <n v="154.56"/>
    <n v="143.36000000000001"/>
    <n v="0.92"/>
    <n v="0.92"/>
    <n v="0.72"/>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312"/>
    <n v="0"/>
    <n v="11"/>
    <n v="3432"/>
    <n v="15"/>
    <n v="0"/>
    <n v="0"/>
    <n v="0"/>
    <n v="100"/>
    <n v="0"/>
    <n v="0"/>
    <n v="0"/>
    <n v="0"/>
    <n v="0"/>
    <n v="100"/>
    <n v="0"/>
    <n v="0"/>
    <n v="0"/>
    <n v="514.79999999999995"/>
    <n v="0"/>
    <n v="100"/>
    <n v="0"/>
    <s v="P"/>
    <n v="10"/>
    <s v="Age of Building"/>
    <n v="100"/>
    <n v="0"/>
    <n v="0"/>
    <n v="0"/>
    <n v="0"/>
    <n v="0"/>
    <n v="0"/>
    <n v="100"/>
    <n v="0"/>
    <n v="6670.97"/>
    <n v="0"/>
    <n v="100"/>
    <n v="0"/>
    <n v="0"/>
    <b v="0"/>
    <n v="0"/>
    <n v="0"/>
    <n v="0"/>
    <n v="100"/>
    <n v="0"/>
    <n v="0.79934799999999995"/>
    <n v="0.79934799999999995"/>
    <s v="NA"/>
    <n v="0"/>
    <n v="9.5379999999999996E-3"/>
    <n v="4660.1980000000003"/>
    <s v="NA"/>
    <n v="0"/>
    <n v="55.605449999999998"/>
    <n v="7.5479640000000003"/>
    <n v="8.3532670000000007"/>
    <s v="Y"/>
    <n v="0"/>
    <n v="0"/>
    <n v="0"/>
    <n v="0"/>
    <n v="9.5945630000000008"/>
    <n v="5.9138419999999998"/>
    <n v="22.612909999999999"/>
    <n v="0"/>
    <n v="0"/>
    <n v="0"/>
    <n v="33.685569999999998"/>
    <n v="74.547659999999993"/>
    <n v="44.164670000000001"/>
    <n v="0"/>
    <n v="0"/>
    <n v="0"/>
    <n v="0"/>
    <n v="0"/>
    <n v="0"/>
    <n v="0.88080499999999995"/>
    <n v="6.4017460000000002"/>
    <n v="2.1291500000000001"/>
    <n v="55.839060000000003"/>
    <n v="13.136749999999999"/>
    <n v="31.09327"/>
    <n v="0"/>
    <n v="0"/>
    <n v="0"/>
    <n v="0"/>
    <n v="0"/>
    <n v="0"/>
    <n v="100"/>
    <n v="100"/>
    <n v="100"/>
    <n v="0"/>
    <n v="0"/>
    <n v="0"/>
    <n v="100"/>
    <n v="100"/>
    <n v="100"/>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9.5945630000000008"/>
    <n v="5.9138419999999998"/>
    <n v="22.612909999999999"/>
    <n v="17.980160000000001"/>
    <n v="34.316360000000003"/>
    <n v="23.573530000000002"/>
    <n v="0"/>
    <n v="0"/>
    <n v="0"/>
    <n v="72.425269999999998"/>
    <n v="59.769799999999996"/>
    <n v="53.813560000000003"/>
    <s v="NA"/>
    <s v="NA"/>
    <s v="NA"/>
    <s v="NA"/>
    <s v="NA"/>
    <s v="NA"/>
    <s v="NA"/>
    <s v="NA"/>
    <s v="NA"/>
    <s v="NA"/>
    <s v="NA"/>
    <s v="NA"/>
    <s v="NA"/>
    <s v="NA"/>
    <s v="NA"/>
    <b v="0"/>
    <n v="0"/>
    <b v="0"/>
    <n v="0"/>
    <b v="0"/>
    <n v="0"/>
    <b v="0"/>
    <n v="0"/>
    <b v="1"/>
    <n v="88.969070000000002"/>
    <b v="0"/>
    <n v="0"/>
    <b v="1"/>
    <n v="5.0243099999999998"/>
    <b v="1"/>
    <n v="6.0066240000000004"/>
    <n v="0"/>
    <n v="0"/>
    <n v="0"/>
    <n v="0"/>
    <n v="0"/>
    <n v="0"/>
    <n v="0"/>
    <n v="0"/>
    <n v="0"/>
    <n v="100"/>
    <n v="100"/>
    <n v="100"/>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10-19 Years"/>
    <s v="None"/>
    <s v="NA"/>
    <s v="NA"/>
    <s v="NA"/>
    <s v="NA"/>
    <s v="NA"/>
    <s v="NA"/>
    <s v="NA"/>
    <s v="NA"/>
    <s v="NA"/>
    <s v="NA"/>
    <s v="NA"/>
    <s v="DX - Air"/>
    <s v="10-19 Years"/>
    <s v="None"/>
    <s v="NA"/>
    <s v="NA"/>
    <s v="NA"/>
    <s v="NA"/>
    <s v="NA"/>
    <s v="NA"/>
    <s v="NA"/>
    <s v="NA"/>
    <b v="0"/>
    <b v="0"/>
    <b v="0"/>
    <b v="0"/>
    <b v="1"/>
    <b v="0"/>
    <b v="0"/>
    <b v="0"/>
    <b v="0"/>
    <b v="0"/>
    <b v="0"/>
    <n v="150"/>
    <n v="10"/>
    <n v="10"/>
    <n v="100"/>
    <n v="0"/>
    <n v="0"/>
    <n v="0"/>
    <n v="0"/>
    <n v="0"/>
    <n v="100"/>
    <n v="0"/>
    <s v="NA"/>
    <s v="NA"/>
    <s v="NA"/>
    <s v="NA"/>
    <s v="NA"/>
    <s v="NA"/>
    <s v="NA"/>
    <s v="NA"/>
    <s v="NA"/>
    <s v="NA"/>
    <s v="NA"/>
    <s v="NA"/>
    <s v="NA"/>
    <s v="NA"/>
    <s v="NA"/>
    <s v="NA"/>
    <s v="NA"/>
    <s v="NA"/>
    <s v="NA"/>
    <s v="NA"/>
    <n v="0"/>
    <n v="0"/>
    <n v="0"/>
    <n v="0"/>
    <n v="0"/>
    <n v="0"/>
    <n v="0"/>
    <b v="0"/>
    <b v="0"/>
    <b v="0"/>
    <b v="0"/>
    <b v="1"/>
    <b v="0"/>
    <n v="299"/>
    <s v="N"/>
    <s v="N"/>
    <s v="N"/>
    <s v="N"/>
    <s v="N"/>
    <s v="E"/>
    <s v="E"/>
    <s v="NA"/>
    <s v="NA"/>
    <s v="NA"/>
    <b v="1"/>
    <s v="S"/>
    <n v="100"/>
    <n v="1"/>
    <n v="0"/>
    <n v="12"/>
    <n v="95"/>
    <n v="0"/>
    <x v="0"/>
    <n v="0"/>
    <s v="N"/>
    <n v="0"/>
    <n v="0"/>
    <n v="0"/>
    <b v="0"/>
    <b v="0"/>
    <s v="None"/>
    <b v="0"/>
    <b v="0"/>
    <s v="None"/>
    <n v="0"/>
    <n v="2"/>
    <n v="0"/>
    <n v="0"/>
    <n v="1"/>
    <n v="12"/>
    <n v="0"/>
    <n v="0"/>
    <n v="0"/>
    <n v="0"/>
    <n v="15.390040000000001"/>
    <n v="54.071660000000001"/>
    <s v="model"/>
    <n v="89723.93"/>
    <n v="315237.8"/>
    <s v="NA"/>
    <s v="NA"/>
    <s v="NA"/>
    <s v="NA"/>
    <s v="NA"/>
    <s v="NA"/>
    <s v="NA"/>
    <s v="NA"/>
    <s v="NA"/>
    <s v="NA"/>
    <s v="NA"/>
    <s v="NA"/>
    <s v="NA"/>
    <s v="NA"/>
    <s v="NA"/>
    <s v="NA"/>
    <s v="NA"/>
    <s v="NA"/>
    <s v="NA"/>
    <s v="NA"/>
    <s v="NA"/>
    <s v="NA"/>
    <s v="NA"/>
    <s v="NA"/>
    <n v="0.55558799999999997"/>
    <n v="1.248186"/>
    <s v="model"/>
    <n v="3239.0770000000002"/>
    <n v="7276.9229999999998"/>
    <s v="NA"/>
    <s v="NA"/>
    <s v="NA"/>
    <s v="NA"/>
    <s v="NA"/>
    <s v="NA"/>
    <s v="NA"/>
    <s v="NA"/>
    <s v="NA"/>
    <s v="NA"/>
    <s v="NA"/>
    <s v="NA"/>
    <s v="NA"/>
    <s v="NA"/>
    <s v="NA"/>
    <s v="NA"/>
    <s v="NA"/>
    <s v="NA"/>
    <s v="NA"/>
    <s v="NA"/>
    <s v="NA"/>
    <s v="NA"/>
    <s v="NA"/>
    <s v="NA"/>
  </r>
  <r>
    <x v="801"/>
    <x v="2"/>
    <s v="core"/>
    <x v="10"/>
    <x v="1"/>
    <s v="&lt;50,001"/>
    <s v="rural"/>
    <n v="45"/>
    <n v="138.43430000000001"/>
    <n v="1245909"/>
    <n v="1245909"/>
    <n v="1245909"/>
    <n v="2008"/>
    <n v="2008"/>
    <s v="2004-2013"/>
    <s v="F"/>
    <m/>
    <s v="In-patient Rehab"/>
    <m/>
    <s v="Hospital"/>
    <s v="Health Care - Inpatient"/>
    <s v="OtherHealth"/>
    <b v="0"/>
    <s v="Guest Room"/>
    <n v="32"/>
    <s v="NA"/>
    <n v="0"/>
    <s v="NA"/>
    <n v="0"/>
    <n v="68"/>
    <n v="0"/>
    <n v="0"/>
    <n v="9000"/>
    <n v="9000"/>
    <n v="0"/>
    <x v="0"/>
    <n v="100"/>
    <n v="0"/>
    <n v="0"/>
    <n v="100"/>
    <n v="0"/>
    <n v="0"/>
    <n v="0"/>
    <n v="1"/>
    <n v="0"/>
    <n v="16"/>
    <s v="S"/>
    <n v="0"/>
    <n v="5553"/>
    <n v="779"/>
    <s v="&lt; 6000 HDD"/>
    <n v="100"/>
    <n v="0"/>
    <n v="0"/>
    <s v="No"/>
    <n v="168"/>
    <n v="53.76"/>
    <n v="168"/>
    <n v="0"/>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400"/>
    <n v="0"/>
    <n v="10"/>
    <n v="4000"/>
    <n v="5"/>
    <n v="100"/>
    <n v="0"/>
    <n v="0"/>
    <n v="0"/>
    <n v="0"/>
    <n v="0"/>
    <n v="0"/>
    <n v="0"/>
    <n v="100"/>
    <n v="0"/>
    <n v="0"/>
    <n v="0"/>
    <n v="0"/>
    <n v="200"/>
    <n v="0"/>
    <n v="100"/>
    <n v="0"/>
    <s v="P"/>
    <n v="0"/>
    <s v="Age of Building"/>
    <n v="0"/>
    <n v="0"/>
    <n v="0"/>
    <n v="100"/>
    <n v="100"/>
    <n v="0"/>
    <n v="0"/>
    <n v="0"/>
    <n v="0"/>
    <n v="9000"/>
    <n v="100"/>
    <n v="0"/>
    <n v="0"/>
    <n v="0"/>
    <b v="1"/>
    <n v="63"/>
    <n v="100"/>
    <n v="0"/>
    <n v="0"/>
    <n v="0"/>
    <n v="1.102819"/>
    <n v="1.102819"/>
    <s v="NA"/>
    <n v="0"/>
    <n v="0.35722199999999998"/>
    <n v="9925.3709999999992"/>
    <s v="NA"/>
    <n v="0"/>
    <n v="3215"/>
    <n v="9.920204"/>
    <n v="10"/>
    <s v="Y"/>
    <n v="75"/>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88.299250000000001"/>
    <b v="1"/>
    <n v="11.700749999999999"/>
    <b v="0"/>
    <n v="0"/>
    <b v="0"/>
    <n v="0"/>
    <n v="5.9097980000000003"/>
    <n v="9.5238099999999992"/>
    <n v="6.4661840000000002"/>
    <n v="72.317260000000005"/>
    <n v="23.809519999999999"/>
    <n v="79.12567"/>
    <n v="0"/>
    <n v="0"/>
    <n v="0"/>
    <n v="21.772939999999998"/>
    <n v="66.666669999999996"/>
    <n v="14.408149999999999"/>
    <n v="0"/>
    <n v="0"/>
    <n v="0"/>
    <n v="0"/>
    <n v="0"/>
    <n v="0"/>
    <n v="0"/>
    <n v="0"/>
    <n v="0"/>
    <n v="21.772939999999998"/>
    <n v="66.666669999999996"/>
    <n v="14.408149999999999"/>
    <n v="0"/>
    <n v="0"/>
    <n v="0"/>
    <n v="78.227059999999994"/>
    <n v="33.333329999999997"/>
    <n v="85.591849999999994"/>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35.514090000000003"/>
    <n v="64.485910000000004"/>
    <s v="Furnace"/>
    <s v="Natural Gas"/>
    <s v="None"/>
    <s v="5-9 Years"/>
    <s v="Electric Resistance"/>
    <s v="Electricity"/>
    <s v="None"/>
    <s v="5-9 Years"/>
    <s v="NA"/>
    <s v="NA"/>
    <s v="NA"/>
    <s v="NA"/>
    <s v="NA"/>
    <s v="NA"/>
    <s v="NA"/>
    <s v="NA"/>
    <s v="DX - Air"/>
    <s v="5-9 Years"/>
    <s v="DX - Air"/>
    <s v="5-9 Years"/>
    <s v="NA"/>
    <s v="NA"/>
    <s v="NA"/>
    <s v="NA"/>
    <s v="NA"/>
    <s v="NA"/>
    <s v="NA"/>
    <b v="1"/>
    <b v="0"/>
    <b v="0"/>
    <b v="0"/>
    <b v="1"/>
    <b v="0"/>
    <b v="0"/>
    <b v="1"/>
    <b v="1"/>
    <b v="0"/>
    <b v="0"/>
    <n v="210"/>
    <n v="6"/>
    <n v="6"/>
    <n v="100"/>
    <n v="0"/>
    <n v="0"/>
    <n v="0"/>
    <n v="0"/>
    <n v="0"/>
    <n v="100"/>
    <n v="0"/>
    <s v="NA"/>
    <s v="NA"/>
    <s v="NA"/>
    <s v="NA"/>
    <s v="NA"/>
    <s v="NA"/>
    <s v="NA"/>
    <s v="NA"/>
    <s v="NA"/>
    <s v="NA"/>
    <s v="NA"/>
    <s v="NA"/>
    <s v="NA"/>
    <s v="NA"/>
    <s v="NA"/>
    <s v="NA"/>
    <s v="NA"/>
    <s v="NA"/>
    <s v="NA"/>
    <s v="NA"/>
    <n v="0"/>
    <n v="0"/>
    <n v="0"/>
    <n v="1"/>
    <n v="2"/>
    <n v="0"/>
    <n v="2"/>
    <b v="0"/>
    <b v="0"/>
    <b v="0"/>
    <b v="0"/>
    <b v="1"/>
    <b v="0"/>
    <n v="280"/>
    <s v="N"/>
    <s v="N"/>
    <s v="N"/>
    <s v="G"/>
    <s v="G"/>
    <s v="N"/>
    <s v="G"/>
    <s v="NA"/>
    <s v="NA"/>
    <s v="NA"/>
    <b v="1"/>
    <s v="S"/>
    <n v="100"/>
    <n v="0"/>
    <n v="2"/>
    <n v="8"/>
    <n v="100"/>
    <n v="0"/>
    <x v="0"/>
    <n v="0"/>
    <s v="N"/>
    <n v="0"/>
    <n v="0"/>
    <n v="0"/>
    <b v="0"/>
    <b v="0"/>
    <s v="None"/>
    <b v="0"/>
    <b v="0"/>
    <s v="None"/>
    <n v="0"/>
    <n v="0"/>
    <n v="0"/>
    <n v="0"/>
    <n v="0"/>
    <n v="1"/>
    <n v="0"/>
    <n v="0"/>
    <n v="0"/>
    <n v="0"/>
    <n v="16.971489999999999"/>
    <n v="30.372350000000001"/>
    <s v="model"/>
    <n v="152743.4"/>
    <n v="273351.2"/>
    <s v="NA"/>
    <s v="NA"/>
    <s v="NA"/>
    <s v="NA"/>
    <s v="NA"/>
    <s v="NA"/>
    <s v="NA"/>
    <s v="NA"/>
    <s v="NA"/>
    <s v="NA"/>
    <s v="NA"/>
    <s v="NA"/>
    <s v="NA"/>
    <s v="NA"/>
    <s v="NA"/>
    <s v="NA"/>
    <s v="NA"/>
    <s v="NA"/>
    <s v="NA"/>
    <s v="NA"/>
    <s v="NA"/>
    <s v="NA"/>
    <s v="NA"/>
    <s v="NA"/>
    <n v="0.42060999999999998"/>
    <n v="0.19797799999999999"/>
    <s v="model"/>
    <n v="3785.4940000000001"/>
    <n v="1781.806"/>
    <s v="NA"/>
    <s v="NA"/>
    <s v="NA"/>
    <s v="NA"/>
    <s v="NA"/>
    <s v="NA"/>
    <s v="NA"/>
    <s v="NA"/>
    <s v="NA"/>
    <s v="NA"/>
    <s v="NA"/>
    <s v="NA"/>
    <s v="NA"/>
    <s v="NA"/>
    <s v="NA"/>
    <s v="NA"/>
    <s v="NA"/>
    <s v="NA"/>
    <s v="NA"/>
    <s v="NA"/>
    <s v="NA"/>
    <s v="NA"/>
    <s v="NA"/>
    <s v="NA"/>
  </r>
  <r>
    <x v="802"/>
    <x v="0"/>
    <s v="core"/>
    <x v="10"/>
    <x v="1"/>
    <s v="50,001+"/>
    <s v="rural"/>
    <n v="46"/>
    <n v="16.381550000000001"/>
    <n v="1100807"/>
    <n v="1100807"/>
    <n v="1100807"/>
    <n v="2006"/>
    <n v="2006"/>
    <s v="2004-2013"/>
    <s v="F"/>
    <m/>
    <s v="Assisted Living"/>
    <m/>
    <s v="Hotel-Motel"/>
    <s v="Lodging"/>
    <s v="Lodging"/>
    <b v="0"/>
    <s v="Guest Room"/>
    <n v="61"/>
    <s v="Office"/>
    <n v="5"/>
    <s v="NA"/>
    <n v="0"/>
    <n v="34"/>
    <n v="0"/>
    <n v="0"/>
    <n v="67198"/>
    <n v="67198"/>
    <n v="0"/>
    <x v="2"/>
    <n v="100"/>
    <n v="0"/>
    <n v="0"/>
    <n v="100"/>
    <n v="0"/>
    <n v="0"/>
    <n v="0"/>
    <n v="2"/>
    <n v="0"/>
    <n v="54"/>
    <s v="S"/>
    <n v="0"/>
    <n v="4490"/>
    <n v="12"/>
    <s v="&lt; 6000 HDD"/>
    <n v="0"/>
    <n v="100"/>
    <n v="1"/>
    <s v="No"/>
    <n v="155.27269999999999"/>
    <n v="155.27269999999999"/>
    <n v="168"/>
    <n v="155.27269999999999"/>
    <n v="0.92424200000000001"/>
    <n v="0.92424200000000001"/>
    <n v="0.92424200000000001"/>
    <s v="120-168 Hrs/Wk"/>
    <n v="52"/>
    <b v="1"/>
    <b v="1"/>
    <b v="0"/>
    <b v="0"/>
    <b v="0"/>
    <b v="0"/>
    <b v="0"/>
    <b v="0"/>
    <b v="0"/>
    <s v="NA"/>
    <s v="NA"/>
    <s v="NA"/>
    <s v="NA"/>
    <s v="No"/>
    <s v="NA"/>
    <s v="NA"/>
    <s v="Yes"/>
    <s v="No"/>
    <s v="NA"/>
    <s v="NA"/>
    <s v="Yes"/>
    <s v="No"/>
    <s v="NA"/>
    <s v="NA"/>
    <s v="No"/>
    <s v="No"/>
    <s v="NA"/>
    <s v="NA"/>
    <s v="No"/>
    <s v="No"/>
    <s v="NA"/>
    <s v="NA"/>
    <s v="No"/>
    <s v="No"/>
    <s v="NA"/>
    <s v="NA"/>
    <s v="No"/>
    <s v="No"/>
    <s v="NA"/>
    <s v="NA"/>
    <s v="No"/>
    <s v="No"/>
    <s v="NA"/>
    <s v="NA"/>
    <s v="No"/>
    <n v="1300"/>
    <n v="1300"/>
    <n v="9"/>
    <n v="23400"/>
    <n v="30"/>
    <n v="0"/>
    <n v="0"/>
    <n v="0"/>
    <n v="100"/>
    <n v="0"/>
    <n v="0"/>
    <n v="0"/>
    <n v="0"/>
    <n v="0"/>
    <n v="100"/>
    <n v="0"/>
    <n v="0"/>
    <n v="0"/>
    <n v="7020"/>
    <n v="0"/>
    <n v="100"/>
    <n v="0"/>
    <s v="P"/>
    <n v="20"/>
    <s v="Age of Building"/>
    <n v="100"/>
    <n v="0"/>
    <n v="0"/>
    <n v="0"/>
    <n v="0"/>
    <n v="0"/>
    <n v="0"/>
    <n v="100"/>
    <n v="0"/>
    <n v="38445.61"/>
    <n v="0"/>
    <n v="100"/>
    <n v="0"/>
    <n v="0"/>
    <b v="0"/>
    <n v="0"/>
    <n v="100"/>
    <n v="0"/>
    <n v="0"/>
    <n v="0"/>
    <n v="0.99014000000000002"/>
    <n v="0.99014000000000002"/>
    <s v="NA"/>
    <n v="3.57E-4"/>
    <n v="2.7918999999999999E-2"/>
    <n v="66535.429999999993"/>
    <s v="NA"/>
    <n v="24"/>
    <n v="1876.0709999999999"/>
    <n v="9.6765849999999993"/>
    <n v="10.49775"/>
    <s v="Y"/>
    <n v="2"/>
    <n v="0"/>
    <n v="0"/>
    <n v="0"/>
    <n v="34.030760000000001"/>
    <n v="34.806550000000001"/>
    <n v="52.581679999999999"/>
    <n v="0"/>
    <n v="0"/>
    <n v="0"/>
    <n v="46.401440000000001"/>
    <n v="49.080309999999997"/>
    <n v="39.883580000000002"/>
    <n v="0"/>
    <n v="0"/>
    <n v="0"/>
    <n v="0"/>
    <n v="0"/>
    <n v="0"/>
    <n v="0.32089299999999998"/>
    <n v="3.873113"/>
    <n v="0.50853199999999998"/>
    <n v="19.24691"/>
    <n v="12.240019999999999"/>
    <n v="7.026205"/>
    <n v="0"/>
    <n v="0"/>
    <n v="0"/>
    <n v="0"/>
    <n v="0"/>
    <n v="0"/>
    <n v="100"/>
    <n v="100"/>
    <n v="100"/>
    <n v="69.81071"/>
    <n v="84.217240000000004"/>
    <n v="69.81071"/>
    <n v="30.18929"/>
    <n v="15.78276"/>
    <n v="30.18929"/>
    <n v="96.839349999999996"/>
    <n v="97.739779999999996"/>
    <n v="96.839349999999996"/>
    <n v="3.1606519999999998"/>
    <n v="2.2602159999999998"/>
    <n v="3.1606519999999998"/>
    <n v="0"/>
    <n v="0"/>
    <n v="0"/>
    <n v="0"/>
    <n v="0"/>
    <n v="0"/>
    <n v="0"/>
    <n v="0"/>
    <n v="0"/>
    <n v="0"/>
    <n v="0"/>
    <n v="0"/>
    <s v="NA"/>
    <s v="NA"/>
    <s v="NA"/>
    <s v="NA"/>
    <s v="NA"/>
    <s v="NA"/>
    <n v="15.642950000000001"/>
    <n v="29.078600000000002"/>
    <n v="15.642950000000001"/>
    <n v="53.468510000000002"/>
    <n v="51.225059999999999"/>
    <n v="53.468510000000002"/>
    <n v="30.888529999999999"/>
    <n v="19.696339999999999"/>
    <n v="30.888529999999999"/>
    <n v="0"/>
    <n v="0"/>
    <n v="0"/>
    <s v="NA"/>
    <s v="NA"/>
    <s v="NA"/>
    <s v="NA"/>
    <s v="NA"/>
    <s v="NA"/>
    <s v="NA"/>
    <s v="NA"/>
    <s v="NA"/>
    <s v="NA"/>
    <s v="NA"/>
    <s v="NA"/>
    <n v="8.8009810000000002"/>
    <n v="2.5820759999999998"/>
    <n v="7.5647359999999999"/>
    <n v="34.030760000000001"/>
    <n v="34.806550000000001"/>
    <n v="52.581679999999999"/>
    <n v="10.72734"/>
    <n v="12.52909"/>
    <n v="6.0675840000000001"/>
    <n v="0"/>
    <n v="0"/>
    <n v="0"/>
    <n v="46.440919999999998"/>
    <n v="50.082279999999997"/>
    <n v="33.786000000000001"/>
    <n v="0"/>
    <n v="0"/>
    <n v="0"/>
    <n v="0"/>
    <n v="0"/>
    <n v="0"/>
    <n v="0"/>
    <n v="0"/>
    <n v="0"/>
    <n v="0"/>
    <n v="0"/>
    <n v="0"/>
    <n v="100"/>
    <n v="100"/>
    <n v="100"/>
    <b v="0"/>
    <n v="0"/>
    <b v="0"/>
    <n v="0"/>
    <b v="0"/>
    <n v="0"/>
    <b v="1"/>
    <n v="0.125805"/>
    <b v="1"/>
    <n v="99.005809999999997"/>
    <b v="1"/>
    <n v="0.54749499999999995"/>
    <b v="1"/>
    <n v="0.32089299999999998"/>
    <b v="0"/>
    <n v="0"/>
    <n v="0"/>
    <n v="0"/>
    <n v="0"/>
    <n v="0"/>
    <n v="21.428570000000001"/>
    <n v="0"/>
    <n v="0"/>
    <n v="0"/>
    <n v="0"/>
    <n v="100"/>
    <n v="78.571430000000007"/>
    <n v="100"/>
    <n v="0"/>
    <n v="0"/>
    <n v="0"/>
    <n v="0"/>
    <n v="0"/>
    <n v="0"/>
    <n v="0"/>
    <n v="0"/>
    <n v="0"/>
    <n v="66.343040000000002"/>
    <n v="67.142859999999999"/>
    <n v="82.273039999999995"/>
    <n v="0"/>
    <n v="0"/>
    <n v="0"/>
    <n v="0"/>
    <n v="21.428570000000001"/>
    <n v="0"/>
    <n v="0"/>
    <n v="0"/>
    <n v="0"/>
    <n v="33.656959999999998"/>
    <n v="11.428570000000001"/>
    <n v="17.726959999999998"/>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63.5"/>
    <n v="36.5"/>
    <s v="Heat Pump"/>
    <s v="Electricity"/>
    <s v="None"/>
    <s v="5-9 Years"/>
    <s v="Furnace"/>
    <s v="Natural Gas"/>
    <s v="None"/>
    <s v="5-9 Years"/>
    <s v="NA"/>
    <s v="NA"/>
    <s v="NA"/>
    <s v="NA"/>
    <s v="NA"/>
    <s v="NA"/>
    <s v="NA"/>
    <s v="NA"/>
    <s v="DX - Air"/>
    <s v="5-9 Years"/>
    <s v="DX - Air"/>
    <s v="5-9 Years"/>
    <s v="NA"/>
    <s v="NA"/>
    <s v="NA"/>
    <s v="NA"/>
    <s v="NA"/>
    <s v="NA"/>
    <s v="NA"/>
    <b v="0"/>
    <b v="0"/>
    <b v="0"/>
    <b v="0"/>
    <b v="1"/>
    <b v="1"/>
    <b v="0"/>
    <b v="0"/>
    <b v="0"/>
    <b v="0"/>
    <b v="0"/>
    <n v="599.70000000000005"/>
    <n v="1"/>
    <n v="1"/>
    <n v="100"/>
    <n v="0"/>
    <n v="0"/>
    <n v="0"/>
    <n v="0"/>
    <n v="0"/>
    <n v="100"/>
    <n v="0"/>
    <s v="NA"/>
    <s v="NA"/>
    <s v="NA"/>
    <s v="NA"/>
    <s v="NA"/>
    <s v="NA"/>
    <s v="NA"/>
    <s v="NA"/>
    <s v="NA"/>
    <b v="0"/>
    <n v="0"/>
    <s v="NA"/>
    <s v="NA"/>
    <b v="1"/>
    <n v="103"/>
    <s v="CFL"/>
    <b v="0"/>
    <n v="0"/>
    <s v="NA"/>
    <s v="NA"/>
    <n v="0"/>
    <n v="0"/>
    <n v="0"/>
    <n v="1"/>
    <n v="0"/>
    <n v="0"/>
    <n v="0"/>
    <b v="0"/>
    <b v="0"/>
    <b v="0"/>
    <b v="1"/>
    <b v="0"/>
    <b v="0"/>
    <n v="1111"/>
    <s v="G"/>
    <s v="E"/>
    <s v="N"/>
    <s v="G"/>
    <s v="G"/>
    <s v="G"/>
    <s v="G"/>
    <s v="NA"/>
    <s v="NA"/>
    <s v="NA"/>
    <b v="1"/>
    <s v="S"/>
    <s v="NA"/>
    <n v="10"/>
    <n v="0"/>
    <n v="81"/>
    <n v="96"/>
    <n v="0"/>
    <x v="0"/>
    <n v="0"/>
    <s v="N"/>
    <n v="0"/>
    <n v="0"/>
    <n v="0"/>
    <b v="0"/>
    <b v="0"/>
    <s v="None"/>
    <b v="0"/>
    <b v="0"/>
    <s v="None"/>
    <n v="0"/>
    <n v="0"/>
    <n v="0"/>
    <n v="0"/>
    <n v="0"/>
    <n v="82"/>
    <n v="0"/>
    <n v="0"/>
    <n v="0"/>
    <n v="0"/>
    <n v="11.68989"/>
    <n v="11.505890000000001"/>
    <s v="actual"/>
    <n v="785537.2"/>
    <n v="773172.7"/>
    <n v="76679.66"/>
    <n v="63985.71"/>
    <n v="66654.289999999994"/>
    <n v="63097.9"/>
    <n v="63178.67"/>
    <n v="61837"/>
    <n v="62616.33"/>
    <n v="62438.67"/>
    <n v="59956"/>
    <n v="62360.3"/>
    <n v="69103.7"/>
    <n v="73628.97"/>
    <n v="70909.59"/>
    <n v="62827.24"/>
    <n v="68527.39"/>
    <n v="65339.19"/>
    <n v="64451.18"/>
    <n v="59860.13"/>
    <n v="60041.97"/>
    <n v="60536.35"/>
    <n v="60059.07"/>
    <n v="64001.21"/>
    <n v="65762.69"/>
    <n v="70856.649999999994"/>
    <n v="0.150112"/>
    <n v="0.147259"/>
    <s v="actual"/>
    <n v="10087.209999999999"/>
    <n v="9895.518"/>
    <n v="1113.673"/>
    <n v="899.03330000000005"/>
    <n v="911.67240000000004"/>
    <n v="838.69860000000006"/>
    <n v="861.19349999999997"/>
    <n v="727.93550000000005"/>
    <n v="678.78570000000002"/>
    <n v="663.61429999999996"/>
    <n v="658.03750000000002"/>
    <n v="761.25220000000002"/>
    <n v="909.31029999999998"/>
    <n v="1064"/>
    <n v="993.99829999999997"/>
    <n v="863.55269999999996"/>
    <n v="927.12369999999999"/>
    <n v="869.77160000000003"/>
    <n v="812.69389999999999"/>
    <n v="715.96010000000001"/>
    <n v="682.66010000000006"/>
    <n v="671.51430000000005"/>
    <n v="684.00890000000004"/>
    <n v="800.06209999999999"/>
    <n v="881.66039999999998"/>
    <n v="992.51220000000001"/>
  </r>
  <r>
    <x v="803"/>
    <x v="3"/>
    <s v="core"/>
    <x v="0"/>
    <x v="1"/>
    <s v="100,001+"/>
    <s v="rural"/>
    <n v="54"/>
    <n v="17.690259999999999"/>
    <n v="1993091"/>
    <n v="1993091"/>
    <n v="1993091"/>
    <n v="2005"/>
    <n v="2005"/>
    <s v="2004-2013"/>
    <s v="F"/>
    <m/>
    <s v="Hotel"/>
    <m/>
    <s v="Hotel-Motel"/>
    <s v="Lodging"/>
    <s v="Lodging"/>
    <b v="1"/>
    <s v="Guest Room"/>
    <n v="54.218449999999997"/>
    <s v="Assembly / Recreation"/>
    <n v="9.5120090000000008"/>
    <s v="Office"/>
    <n v="8.5608079999999998"/>
    <n v="22.82882"/>
    <n v="0"/>
    <n v="0"/>
    <n v="112666"/>
    <n v="112666"/>
    <n v="0"/>
    <x v="3"/>
    <n v="100"/>
    <n v="0"/>
    <n v="91.439189999999996"/>
    <n v="100"/>
    <n v="91.439189999999996"/>
    <n v="0"/>
    <n v="0"/>
    <n v="6"/>
    <n v="0"/>
    <n v="324"/>
    <s v="S"/>
    <n v="0"/>
    <n v="7562"/>
    <n v="298"/>
    <s v="6000-8000 HDD"/>
    <n v="100"/>
    <n v="0"/>
    <n v="0"/>
    <s v="No"/>
    <n v="147.18799999999999"/>
    <n v="59.401940000000003"/>
    <n v="76.912999999999997"/>
    <n v="60.067790000000002"/>
    <n v="1"/>
    <n v="1"/>
    <n v="0.85608099999999998"/>
    <s v="120-168 Hrs/Wk"/>
    <n v="52"/>
    <b v="1"/>
    <b v="1"/>
    <b v="0"/>
    <b v="0"/>
    <b v="0"/>
    <b v="0"/>
    <b v="0"/>
    <b v="0"/>
    <b v="0"/>
    <s v="NA"/>
    <s v="NA"/>
    <s v="NA"/>
    <s v="NA"/>
    <s v="No"/>
    <s v="NA"/>
    <s v="NA"/>
    <s v="No"/>
    <s v="No"/>
    <s v="NA"/>
    <s v="NA"/>
    <s v="Yes"/>
    <s v="No"/>
    <s v="NA"/>
    <s v="NA"/>
    <s v="Yes"/>
    <s v="No"/>
    <s v="NA"/>
    <s v="NA"/>
    <s v="No"/>
    <s v="No"/>
    <s v="NA"/>
    <s v="NA"/>
    <s v="No"/>
    <s v="No"/>
    <s v="NA"/>
    <s v="NA"/>
    <s v="No"/>
    <s v="No"/>
    <s v="NA"/>
    <s v="NA"/>
    <s v="No"/>
    <s v="No"/>
    <s v="NA"/>
    <s v="NA"/>
    <s v="No"/>
    <n v="1295"/>
    <n v="612"/>
    <n v="9"/>
    <n v="39195"/>
    <n v="30"/>
    <n v="0"/>
    <n v="0"/>
    <n v="0"/>
    <n v="4.8799109999999999"/>
    <n v="0"/>
    <n v="95.120090000000005"/>
    <n v="0"/>
    <n v="0"/>
    <n v="100"/>
    <n v="0"/>
    <n v="0"/>
    <n v="0"/>
    <n v="0"/>
    <n v="11758.5"/>
    <n v="0"/>
    <n v="100"/>
    <n v="0"/>
    <s v="P"/>
    <n v="0"/>
    <s v="Age of Building"/>
    <n v="100"/>
    <n v="0"/>
    <n v="0"/>
    <n v="0"/>
    <n v="100"/>
    <n v="0"/>
    <n v="0"/>
    <n v="0"/>
    <n v="0"/>
    <n v="129204.7"/>
    <n v="21.050329999999999"/>
    <n v="78.949669999999998"/>
    <n v="0"/>
    <n v="0"/>
    <b v="0"/>
    <n v="0"/>
    <n v="100"/>
    <n v="0"/>
    <n v="0"/>
    <n v="0"/>
    <n v="1.426614"/>
    <n v="1.426614"/>
    <s v="NA"/>
    <n v="3.1419999999999998E-3"/>
    <n v="7.6698000000000002E-2"/>
    <n v="160730.79999999999"/>
    <s v="NA"/>
    <n v="354"/>
    <n v="8641.2199999999993"/>
    <n v="14.15442"/>
    <n v="14.84511"/>
    <s v="Y"/>
    <n v="5"/>
    <n v="1.3178369999999999"/>
    <n v="2.0002469999999999"/>
    <n v="2.875766"/>
    <n v="18.330120000000001"/>
    <n v="24.888760000000001"/>
    <n v="39.99973"/>
    <n v="0"/>
    <n v="0"/>
    <n v="0"/>
    <n v="18.081330000000001"/>
    <n v="40.203339999999997"/>
    <n v="21.949369999999998"/>
    <n v="0"/>
    <n v="0"/>
    <n v="0"/>
    <n v="2.020683"/>
    <n v="1.533523"/>
    <n v="4.055777"/>
    <n v="3.2598000000000002E-2"/>
    <n v="5.2776999999999998E-2"/>
    <n v="7.2958999999999996E-2"/>
    <n v="60.217440000000003"/>
    <n v="31.321349999999999"/>
    <n v="31.046399999999998"/>
    <n v="0"/>
    <n v="0"/>
    <n v="0"/>
    <n v="0"/>
    <n v="0"/>
    <n v="0"/>
    <n v="100"/>
    <n v="100"/>
    <n v="100"/>
    <n v="0"/>
    <n v="0"/>
    <n v="0"/>
    <n v="100"/>
    <n v="100"/>
    <n v="100"/>
    <n v="0"/>
    <n v="0"/>
    <n v="0"/>
    <n v="89.98903"/>
    <n v="78.127979999999994"/>
    <n v="89.98903"/>
    <n v="3.6089310000000001"/>
    <n v="3.3700199999999998"/>
    <n v="3.6089310000000001"/>
    <n v="0"/>
    <n v="0"/>
    <n v="0"/>
    <n v="2.8743110000000001"/>
    <n v="10.75095"/>
    <n v="2.8743110000000001"/>
    <n v="3.52773"/>
    <n v="7.7510450000000004"/>
    <n v="3.52773"/>
    <n v="0"/>
    <n v="0"/>
    <n v="0"/>
    <n v="100"/>
    <n v="100"/>
    <n v="100"/>
    <n v="0.98874499999999999"/>
    <n v="2.1877520000000001"/>
    <n v="0.98874499999999999"/>
    <n v="39.19706"/>
    <n v="55.016779999999997"/>
    <n v="39.19706"/>
    <n v="36.09449"/>
    <n v="27.72429"/>
    <n v="36.09449"/>
    <n v="23.7197"/>
    <n v="15.07118"/>
    <n v="23.7197"/>
    <s v="NA"/>
    <s v="NA"/>
    <s v="NA"/>
    <s v="NA"/>
    <s v="NA"/>
    <s v="NA"/>
    <s v="NA"/>
    <s v="NA"/>
    <s v="NA"/>
    <s v="NA"/>
    <s v="NA"/>
    <s v="NA"/>
    <n v="0"/>
    <n v="0"/>
    <n v="0"/>
    <n v="19.647950000000002"/>
    <n v="26.889009999999999"/>
    <n v="42.875500000000002"/>
    <n v="20.914829999999998"/>
    <n v="36.097610000000003"/>
    <n v="20.47109"/>
    <n v="0"/>
    <n v="0"/>
    <n v="0"/>
    <n v="59.437220000000003"/>
    <n v="37.013379999999998"/>
    <n v="36.653410000000001"/>
    <s v="NA"/>
    <s v="NA"/>
    <s v="NA"/>
    <s v="NA"/>
    <s v="NA"/>
    <s v="NA"/>
    <s v="NA"/>
    <s v="NA"/>
    <s v="NA"/>
    <s v="NA"/>
    <s v="NA"/>
    <s v="NA"/>
    <s v="NA"/>
    <s v="NA"/>
    <s v="NA"/>
    <b v="0"/>
    <n v="0"/>
    <b v="0"/>
    <n v="0"/>
    <b v="0"/>
    <n v="0"/>
    <b v="0"/>
    <n v="0"/>
    <b v="1"/>
    <n v="55.239040000000003"/>
    <b v="1"/>
    <n v="24.584330000000001"/>
    <b v="1"/>
    <n v="20.176629999999999"/>
    <b v="0"/>
    <n v="0"/>
    <n v="11.85018"/>
    <n v="21.052630000000001"/>
    <n v="11.85018"/>
    <n v="72.897350000000003"/>
    <n v="60.526319999999998"/>
    <n v="72.897350000000003"/>
    <n v="0"/>
    <n v="0"/>
    <n v="0"/>
    <n v="15.25248"/>
    <n v="18.421050000000001"/>
    <n v="15.25248"/>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standard"/>
    <s v="Constant Volume"/>
    <s v="N"/>
    <s v="N"/>
    <n v="46"/>
    <s v="NA"/>
    <n v="55.218699999999998"/>
    <n v="44.781300000000002"/>
    <s v="Electric Resistance"/>
    <s v="Electricity"/>
    <s v="None"/>
    <s v="5-9 Years"/>
    <s v="Furnace"/>
    <s v="Natural Gas"/>
    <s v="None"/>
    <s v="5-9 Years"/>
    <s v="NA"/>
    <s v="NA"/>
    <s v="NA"/>
    <s v="NA"/>
    <s v="NA"/>
    <s v="NA"/>
    <s v="NA"/>
    <s v="NA"/>
    <s v="DX - Air"/>
    <s v="5-9 Years"/>
    <s v="DX - Air"/>
    <s v="5-9 Years"/>
    <s v="NA"/>
    <s v="NA"/>
    <s v="NA"/>
    <s v="NA"/>
    <s v="NA"/>
    <s v="NA"/>
    <s v="NA"/>
    <b v="0"/>
    <b v="0"/>
    <b v="1"/>
    <b v="0"/>
    <b v="0"/>
    <b v="0"/>
    <b v="0"/>
    <b v="0"/>
    <b v="0"/>
    <b v="1"/>
    <b v="0"/>
    <n v="4140"/>
    <n v="8"/>
    <n v="8"/>
    <n v="0"/>
    <n v="0"/>
    <n v="100"/>
    <n v="0"/>
    <n v="0"/>
    <n v="0"/>
    <n v="100"/>
    <n v="0"/>
    <s v="NA"/>
    <s v="NA"/>
    <s v="NA"/>
    <s v="NA"/>
    <s v="NA"/>
    <s v="NA"/>
    <s v="NA"/>
    <s v="NA"/>
    <s v="NA"/>
    <b v="0"/>
    <n v="0"/>
    <s v="NA"/>
    <s v="NA"/>
    <b v="1"/>
    <n v="386"/>
    <s v="CFL"/>
    <b v="0"/>
    <n v="0"/>
    <s v="NA"/>
    <s v="NA"/>
    <n v="12"/>
    <n v="6"/>
    <n v="6"/>
    <n v="9"/>
    <n v="5"/>
    <n v="0"/>
    <n v="3"/>
    <b v="0"/>
    <b v="0"/>
    <b v="0"/>
    <b v="1"/>
    <b v="1"/>
    <b v="0"/>
    <n v="2292"/>
    <s v="E"/>
    <s v="E"/>
    <s v="G"/>
    <s v="G"/>
    <s v="G"/>
    <s v="G"/>
    <s v="G"/>
    <s v="NA"/>
    <s v="NA"/>
    <s v="NA"/>
    <b v="1"/>
    <s v="C"/>
    <n v="100"/>
    <n v="2"/>
    <n v="4"/>
    <n v="146"/>
    <n v="90"/>
    <n v="0"/>
    <x v="0"/>
    <n v="0"/>
    <s v="N"/>
    <n v="0"/>
    <n v="0"/>
    <n v="0"/>
    <b v="1"/>
    <b v="0"/>
    <s v="Natural Gas"/>
    <b v="1"/>
    <b v="0"/>
    <s v="Natural Gas"/>
    <n v="0"/>
    <n v="20"/>
    <n v="3"/>
    <n v="0"/>
    <n v="10"/>
    <n v="175"/>
    <n v="0"/>
    <n v="0"/>
    <n v="0"/>
    <n v="0"/>
    <n v="22.28922"/>
    <n v="21.668430000000001"/>
    <s v="actual"/>
    <n v="2511237"/>
    <n v="2441295"/>
    <n v="223472.5"/>
    <n v="191603"/>
    <n v="193562.1"/>
    <n v="189403.4"/>
    <n v="198156.5"/>
    <n v="207102.2"/>
    <n v="235155.8"/>
    <n v="229854.5"/>
    <n v="199125"/>
    <n v="194599.1"/>
    <n v="218855.2"/>
    <n v="230348"/>
    <n v="225957.8"/>
    <n v="197406.5"/>
    <n v="208415"/>
    <n v="192039.1"/>
    <n v="189195"/>
    <n v="183488.8"/>
    <n v="215366.5"/>
    <n v="210750.8"/>
    <n v="185888.5"/>
    <n v="198258.7"/>
    <n v="208394.8"/>
    <n v="226133.7"/>
    <n v="0.41023500000000002"/>
    <n v="2.2950999999999999E-2"/>
    <s v="model"/>
    <n v="46219.59"/>
    <n v="2585.817"/>
    <s v="NA"/>
    <s v="NA"/>
    <s v="NA"/>
    <s v="NA"/>
    <s v="NA"/>
    <s v="NA"/>
    <s v="NA"/>
    <s v="NA"/>
    <s v="NA"/>
    <s v="NA"/>
    <s v="NA"/>
    <s v="NA"/>
    <s v="NA"/>
    <s v="NA"/>
    <s v="NA"/>
    <s v="NA"/>
    <s v="NA"/>
    <s v="NA"/>
    <s v="NA"/>
    <s v="NA"/>
    <s v="NA"/>
    <s v="NA"/>
    <s v="NA"/>
    <s v="NA"/>
  </r>
  <r>
    <x v="804"/>
    <x v="2"/>
    <s v="core"/>
    <x v="0"/>
    <x v="0"/>
    <s v="100,001+"/>
    <s v="urban"/>
    <n v="52"/>
    <n v="4.3308999999999997"/>
    <n v="462800"/>
    <n v="462800"/>
    <n v="462800"/>
    <n v="1931"/>
    <n v="1931"/>
    <s v="Pre-1980"/>
    <s v="F"/>
    <m/>
    <s v="Hotel"/>
    <m/>
    <s v="Hotel-Motel"/>
    <s v="Lodging"/>
    <s v="Lodging"/>
    <b v="0"/>
    <s v="Guest Room"/>
    <n v="56"/>
    <s v="Assembly / Recreation"/>
    <n v="13"/>
    <s v="Office"/>
    <n v="6"/>
    <n v="21"/>
    <n v="0"/>
    <n v="0"/>
    <n v="106860"/>
    <n v="106860"/>
    <n v="0"/>
    <x v="3"/>
    <n v="100"/>
    <n v="0"/>
    <n v="44"/>
    <n v="100"/>
    <n v="44"/>
    <n v="0"/>
    <n v="0"/>
    <n v="15"/>
    <n v="1"/>
    <n v="90"/>
    <s v="S"/>
    <n v="0"/>
    <n v="4615"/>
    <n v="192"/>
    <s v="&lt; 6000 HDD"/>
    <n v="0"/>
    <n v="100"/>
    <n v="1"/>
    <s v="Yes"/>
    <n v="158.34"/>
    <n v="28.98"/>
    <n v="158.34"/>
    <n v="28.98"/>
    <n v="1"/>
    <n v="1"/>
    <n v="0.77"/>
    <s v="120-168 Hrs/Wk"/>
    <n v="52"/>
    <b v="1"/>
    <b v="1"/>
    <b v="1"/>
    <b v="0"/>
    <b v="0"/>
    <b v="0"/>
    <b v="0"/>
    <b v="0"/>
    <b v="0"/>
    <s v="NA"/>
    <s v="NA"/>
    <s v="NA"/>
    <s v="NA"/>
    <s v="Yes"/>
    <s v="NA"/>
    <n v="100"/>
    <s v="Yes"/>
    <s v="Yes"/>
    <s v="NA"/>
    <n v="100"/>
    <s v="Yes"/>
    <s v="Yes"/>
    <s v="NA"/>
    <s v="NA"/>
    <s v="Yes"/>
    <s v="Yes"/>
    <s v="NA"/>
    <s v="NA"/>
    <s v="No"/>
    <s v="Yes"/>
    <s v="NA"/>
    <n v="100"/>
    <s v="No"/>
    <s v="Yes"/>
    <s v="NA"/>
    <s v="NA"/>
    <s v="No"/>
    <s v="Yes"/>
    <s v="NA"/>
    <n v="100"/>
    <s v="No"/>
    <s v="No"/>
    <s v="NA"/>
    <s v="NA"/>
    <s v="No"/>
    <n v="448"/>
    <n v="350"/>
    <n v="8"/>
    <n v="42784"/>
    <n v="20"/>
    <n v="0"/>
    <n v="100"/>
    <n v="0"/>
    <n v="0"/>
    <n v="0"/>
    <n v="0"/>
    <n v="0"/>
    <n v="0"/>
    <n v="0"/>
    <n v="0"/>
    <n v="0"/>
    <n v="0"/>
    <n v="0"/>
    <n v="8556.7999999999993"/>
    <n v="0"/>
    <n v="100"/>
    <n v="0"/>
    <s v="P"/>
    <n v="15"/>
    <s v="Unknown"/>
    <n v="100"/>
    <n v="0"/>
    <n v="0"/>
    <n v="0"/>
    <n v="100"/>
    <n v="0"/>
    <n v="0"/>
    <n v="0"/>
    <n v="0"/>
    <n v="7500"/>
    <n v="0"/>
    <n v="100"/>
    <n v="0"/>
    <n v="0"/>
    <b v="0"/>
    <n v="0"/>
    <n v="0"/>
    <n v="0"/>
    <n v="0"/>
    <n v="100"/>
    <n v="0.57369099999999995"/>
    <n v="0.57369099999999995"/>
    <s v="NA"/>
    <n v="2.0119999999999999E-3"/>
    <n v="1.2848999999999999E-2"/>
    <n v="61304.65"/>
    <s v="NA"/>
    <n v="215"/>
    <n v="1373"/>
    <n v="10.72045"/>
    <n v="12.18674"/>
    <s v="Y"/>
    <n v="2"/>
    <n v="7.2890199999999998"/>
    <n v="15.362730000000001"/>
    <n v="13.15422"/>
    <n v="17.99924"/>
    <n v="10.94547"/>
    <n v="32.482570000000003"/>
    <n v="0"/>
    <n v="0"/>
    <n v="0"/>
    <n v="37.677889999999998"/>
    <n v="47.469380000000001"/>
    <n v="37.825310000000002"/>
    <n v="0"/>
    <n v="0"/>
    <n v="0"/>
    <n v="0"/>
    <n v="0"/>
    <n v="0"/>
    <n v="0.52475099999999997"/>
    <n v="7.7265280000000001"/>
    <n v="0.97128099999999995"/>
    <n v="36.50909"/>
    <n v="18.495899999999999"/>
    <n v="15.56662"/>
    <n v="0"/>
    <n v="0"/>
    <n v="0"/>
    <n v="0"/>
    <n v="0"/>
    <n v="0"/>
    <n v="100"/>
    <n v="100"/>
    <n v="100"/>
    <n v="21.906020000000002"/>
    <n v="32.872459999999997"/>
    <n v="21.906020000000002"/>
    <n v="78.093980000000002"/>
    <n v="67.127539999999996"/>
    <n v="78.093980000000002"/>
    <n v="0"/>
    <n v="0"/>
    <n v="0"/>
    <n v="0"/>
    <n v="0"/>
    <n v="0"/>
    <n v="18.36796"/>
    <n v="4.7858939999999999"/>
    <n v="18.36796"/>
    <n v="81.632040000000003"/>
    <n v="95.214110000000005"/>
    <n v="81.632040000000003"/>
    <n v="0"/>
    <n v="0"/>
    <n v="0"/>
    <n v="0"/>
    <n v="0"/>
    <n v="0"/>
    <s v="NA"/>
    <s v="NA"/>
    <s v="NA"/>
    <s v="NA"/>
    <s v="NA"/>
    <s v="NA"/>
    <n v="29.644500000000001"/>
    <n v="45.001840000000001"/>
    <n v="29.644500000000001"/>
    <n v="70.355500000000006"/>
    <n v="54.998159999999999"/>
    <n v="70.355500000000006"/>
    <n v="0"/>
    <n v="0"/>
    <n v="0"/>
    <n v="0"/>
    <n v="0"/>
    <n v="0"/>
    <s v="NA"/>
    <s v="NA"/>
    <s v="NA"/>
    <s v="NA"/>
    <s v="NA"/>
    <s v="NA"/>
    <s v="NA"/>
    <s v="NA"/>
    <s v="NA"/>
    <s v="NA"/>
    <s v="NA"/>
    <s v="NA"/>
    <n v="0"/>
    <n v="0"/>
    <n v="0"/>
    <n v="25.288260000000001"/>
    <n v="26.30819"/>
    <n v="45.636789999999998"/>
    <n v="36.543709999999997"/>
    <n v="33.747610000000002"/>
    <n v="19.918790000000001"/>
    <n v="0"/>
    <n v="0"/>
    <n v="0"/>
    <n v="38.168019999999999"/>
    <n v="39.944189999999999"/>
    <n v="34.444409999999998"/>
    <s v="NA"/>
    <s v="NA"/>
    <s v="NA"/>
    <s v="NA"/>
    <s v="NA"/>
    <s v="NA"/>
    <s v="NA"/>
    <s v="NA"/>
    <s v="NA"/>
    <s v="NA"/>
    <s v="NA"/>
    <s v="NA"/>
    <s v="NA"/>
    <s v="NA"/>
    <s v="NA"/>
    <b v="0"/>
    <n v="0"/>
    <b v="0"/>
    <n v="0"/>
    <b v="0"/>
    <n v="0"/>
    <b v="1"/>
    <n v="9.60581"/>
    <b v="1"/>
    <n v="81.318119999999993"/>
    <b v="0"/>
    <n v="0"/>
    <b v="1"/>
    <n v="9.0760660000000009"/>
    <b v="0"/>
    <n v="0"/>
    <n v="0"/>
    <n v="0"/>
    <n v="0"/>
    <n v="0"/>
    <n v="0"/>
    <n v="0"/>
    <n v="0"/>
    <n v="0"/>
    <n v="0"/>
    <n v="100"/>
    <n v="100"/>
    <n v="100"/>
    <n v="0"/>
    <n v="0"/>
    <n v="0"/>
    <n v="0"/>
    <n v="0"/>
    <n v="0"/>
    <n v="0"/>
    <n v="0"/>
    <n v="0"/>
    <n v="57.028399999999998"/>
    <n v="93.548389999999998"/>
    <n v="44.526069999999997"/>
    <n v="0"/>
    <n v="0"/>
    <n v="0"/>
    <n v="42.971600000000002"/>
    <n v="6.451613"/>
    <n v="55.473930000000003"/>
    <n v="0"/>
    <n v="0"/>
    <n v="0"/>
    <n v="0"/>
    <n v="0"/>
    <n v="0"/>
    <n v="0"/>
    <n v="0"/>
    <n v="0"/>
    <b v="1"/>
    <n v="42.971600000000002"/>
    <b v="0"/>
    <n v="0"/>
    <b v="0"/>
    <n v="0"/>
    <b v="1"/>
    <n v="57.028399999999998"/>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5416670000000003"/>
    <n v="91.458330000000004"/>
    <s v="Boiler"/>
    <s v="Natural Gas"/>
    <s v="Natural Gas"/>
    <s v="NA"/>
    <s v="Boiler"/>
    <s v="Natural Gas"/>
    <s v="Natural Gas"/>
    <s v="20+ Years"/>
    <n v="1"/>
    <s v="Natural Gas"/>
    <n v="4550"/>
    <n v="28"/>
    <n v="28"/>
    <s v="C"/>
    <s v="N"/>
    <s v="N"/>
    <s v="Chiller"/>
    <s v="NA"/>
    <s v="DX - Air"/>
    <s v="NA"/>
    <n v="2"/>
    <n v="110"/>
    <n v="28"/>
    <n v="28"/>
    <s v="Reciprocating"/>
    <s v="N"/>
    <s v="N"/>
    <b v="0"/>
    <b v="0"/>
    <b v="0"/>
    <b v="1"/>
    <b v="1"/>
    <b v="0"/>
    <b v="0"/>
    <b v="0"/>
    <b v="0"/>
    <b v="1"/>
    <b v="1"/>
    <n v="400"/>
    <n v="2"/>
    <n v="2"/>
    <n v="100"/>
    <n v="0"/>
    <n v="0"/>
    <n v="0"/>
    <n v="0"/>
    <n v="0"/>
    <n v="100"/>
    <n v="0"/>
    <s v="NA"/>
    <s v="NA"/>
    <s v="NA"/>
    <s v="NA"/>
    <s v="NA"/>
    <s v="NA"/>
    <s v="NA"/>
    <s v="NA"/>
    <s v="NA"/>
    <b v="0"/>
    <n v="0"/>
    <s v="NA"/>
    <s v="NA"/>
    <b v="1"/>
    <n v="400"/>
    <s v="T8"/>
    <b v="0"/>
    <n v="0"/>
    <s v="NA"/>
    <s v="NA"/>
    <n v="2"/>
    <n v="1"/>
    <n v="0"/>
    <n v="9"/>
    <n v="2"/>
    <n v="5"/>
    <n v="0"/>
    <b v="0"/>
    <b v="0"/>
    <b v="0"/>
    <b v="1"/>
    <b v="0"/>
    <b v="0"/>
    <n v="4100"/>
    <s v="G"/>
    <s v="N"/>
    <s v="G"/>
    <s v="G"/>
    <s v="G"/>
    <s v="G"/>
    <s v="G"/>
    <s v="NA"/>
    <s v="NA"/>
    <s v="NA"/>
    <b v="1"/>
    <s v="L"/>
    <n v="100"/>
    <n v="0"/>
    <n v="4"/>
    <n v="158"/>
    <n v="75"/>
    <n v="0"/>
    <x v="0"/>
    <n v="0"/>
    <s v="N"/>
    <n v="0"/>
    <n v="0"/>
    <n v="0"/>
    <b v="0"/>
    <b v="0"/>
    <s v="None"/>
    <b v="0"/>
    <b v="0"/>
    <s v="None"/>
    <n v="0"/>
    <n v="0"/>
    <n v="0"/>
    <n v="0"/>
    <n v="0"/>
    <n v="165"/>
    <n v="0"/>
    <n v="0"/>
    <n v="0"/>
    <n v="0"/>
    <n v="10.677759999999999"/>
    <n v="12.13941"/>
    <s v="actual"/>
    <n v="1141025"/>
    <n v="1297217"/>
    <n v="81936.62"/>
    <n v="71009.06"/>
    <n v="82061.14"/>
    <n v="86685.63"/>
    <n v="101823.5"/>
    <n v="104731"/>
    <n v="119328.1"/>
    <n v="125620.7"/>
    <n v="116804.9"/>
    <n v="90918.720000000001"/>
    <n v="80411.149999999994"/>
    <n v="79694.679999999993"/>
    <n v="107899.2"/>
    <n v="97457.31"/>
    <n v="107899.2"/>
    <n v="104418.5"/>
    <n v="108457.3"/>
    <n v="106511.6"/>
    <n v="117248.2"/>
    <n v="118922.6"/>
    <n v="108186.1"/>
    <n v="107899.2"/>
    <n v="104418.5"/>
    <n v="107899.2"/>
    <n v="0.87222999999999995"/>
    <n v="0.90214300000000003"/>
    <s v="actual"/>
    <n v="93206.53"/>
    <n v="96403"/>
    <n v="11924.83"/>
    <n v="9405.3140000000003"/>
    <n v="9659.5589999999993"/>
    <n v="8686.8829999999998"/>
    <n v="6103.4219999999996"/>
    <n v="4806.7020000000002"/>
    <n v="4760.491"/>
    <n v="4370.5129999999999"/>
    <n v="4894.2929999999997"/>
    <n v="7783.8190000000004"/>
    <n v="9182.741"/>
    <n v="11627.96"/>
    <n v="11554.63"/>
    <n v="9782.5889999999999"/>
    <n v="9906.31"/>
    <n v="8359.9380000000001"/>
    <n v="6929.3469999999998"/>
    <n v="5442.915"/>
    <n v="4791.5280000000002"/>
    <n v="4771.549"/>
    <n v="5522.8329999999996"/>
    <n v="7888.3680000000004"/>
    <n v="9838.43"/>
    <n v="11614.57"/>
  </r>
  <r>
    <x v="805"/>
    <x v="2"/>
    <s v="core"/>
    <x v="0"/>
    <x v="0"/>
    <s v="100,001+"/>
    <s v="urban"/>
    <n v="52"/>
    <n v="4.3308999999999997"/>
    <n v="549158.19999999995"/>
    <n v="549158.19999999995"/>
    <n v="549158.19999999995"/>
    <n v="1988"/>
    <n v="1988"/>
    <s v="1981-2003"/>
    <s v="F"/>
    <m/>
    <s v="Hotel"/>
    <m/>
    <s v="Hotel-Motel"/>
    <s v="Lodging"/>
    <s v="Lodging"/>
    <b v="0"/>
    <s v="Guest Room"/>
    <n v="63"/>
    <s v="Office"/>
    <n v="5"/>
    <s v="Kitchen"/>
    <n v="3"/>
    <n v="29"/>
    <n v="0"/>
    <n v="0"/>
    <n v="126800"/>
    <n v="126800"/>
    <n v="0"/>
    <x v="3"/>
    <n v="100"/>
    <n v="0"/>
    <n v="0"/>
    <n v="100"/>
    <n v="0"/>
    <n v="0"/>
    <n v="0"/>
    <n v="7"/>
    <n v="0"/>
    <n v="188"/>
    <s v="S"/>
    <n v="0"/>
    <n v="4624"/>
    <n v="219"/>
    <s v="&lt; 6000 HDD"/>
    <n v="100"/>
    <n v="0"/>
    <n v="0"/>
    <s v="Yes"/>
    <n v="168"/>
    <n v="62.16"/>
    <n v="62.16"/>
    <n v="62.16"/>
    <n v="1"/>
    <n v="1"/>
    <n v="1"/>
    <s v="120-168 Hrs/Wk"/>
    <n v="34.36"/>
    <b v="1"/>
    <b v="1"/>
    <b v="1"/>
    <b v="0"/>
    <b v="0"/>
    <b v="0"/>
    <b v="0"/>
    <b v="0"/>
    <b v="0"/>
    <b v="1"/>
    <b v="0"/>
    <b v="0"/>
    <n v="125"/>
    <s v="Yes"/>
    <n v="2"/>
    <n v="100"/>
    <s v="No"/>
    <s v="Yes"/>
    <n v="2"/>
    <n v="99"/>
    <s v="No"/>
    <s v="No"/>
    <s v="NA"/>
    <s v="NA"/>
    <s v="Yes"/>
    <s v="Yes"/>
    <s v="NA"/>
    <s v="NA"/>
    <s v="Unknown"/>
    <s v="No"/>
    <s v="NA"/>
    <s v="NA"/>
    <s v="Yes"/>
    <s v="No"/>
    <s v="NA"/>
    <s v="NA"/>
    <s v="No"/>
    <s v="Yes"/>
    <s v="NA"/>
    <s v="NA"/>
    <s v="Yes"/>
    <s v="No"/>
    <s v="NA"/>
    <s v="NA"/>
    <s v="No"/>
    <n v="810"/>
    <n v="660"/>
    <n v="10"/>
    <n v="47700"/>
    <n v="30"/>
    <n v="0"/>
    <n v="100"/>
    <n v="0"/>
    <n v="0"/>
    <n v="0"/>
    <n v="0"/>
    <n v="0"/>
    <n v="0"/>
    <n v="100"/>
    <n v="0"/>
    <n v="0"/>
    <n v="0"/>
    <n v="0"/>
    <n v="14310"/>
    <n v="0"/>
    <n v="100"/>
    <n v="0"/>
    <s v="P"/>
    <n v="30"/>
    <s v="Age of Building"/>
    <n v="100"/>
    <n v="0"/>
    <n v="0"/>
    <n v="0"/>
    <n v="100"/>
    <n v="0"/>
    <n v="0"/>
    <n v="0"/>
    <n v="0"/>
    <n v="29500"/>
    <n v="100"/>
    <n v="0"/>
    <n v="0"/>
    <n v="0"/>
    <b v="1"/>
    <n v="1875"/>
    <n v="100"/>
    <n v="0"/>
    <n v="0"/>
    <n v="0"/>
    <n v="1.246605"/>
    <n v="1.246605"/>
    <s v="NA"/>
    <n v="4.73E-4"/>
    <n v="0.10086000000000001"/>
    <n v="158069.5"/>
    <s v="NA"/>
    <n v="60"/>
    <n v="12789"/>
    <n v="7.3457480000000004"/>
    <n v="8.2357309999999995"/>
    <s v="Y"/>
    <n v="30"/>
    <n v="0"/>
    <n v="0"/>
    <n v="0"/>
    <n v="25.903390000000002"/>
    <n v="23.046410000000002"/>
    <n v="37.082900000000002"/>
    <n v="3.6283150000000002"/>
    <n v="5.9112460000000002"/>
    <n v="5.1942409999999999"/>
    <n v="11.69598"/>
    <n v="27.235130000000002"/>
    <n v="9.314368"/>
    <n v="25.562090000000001"/>
    <n v="29.730090000000001"/>
    <n v="36.594299999999997"/>
    <n v="0"/>
    <n v="0"/>
    <n v="0"/>
    <n v="0.51451999999999998"/>
    <n v="7.8237079999999999"/>
    <n v="0.75546500000000005"/>
    <n v="32.695709999999998"/>
    <n v="6.2534179999999999"/>
    <n v="11.058719999999999"/>
    <n v="0"/>
    <n v="0"/>
    <n v="0"/>
    <n v="0"/>
    <n v="0"/>
    <n v="0"/>
    <n v="100"/>
    <n v="100"/>
    <n v="100"/>
    <n v="0"/>
    <n v="0"/>
    <n v="0"/>
    <n v="100"/>
    <n v="100"/>
    <n v="100"/>
    <n v="99.082340000000002"/>
    <n v="94.528239999999997"/>
    <n v="99.082340000000002"/>
    <n v="0.91766099999999995"/>
    <n v="5.4717640000000003"/>
    <n v="0.91766099999999995"/>
    <n v="0"/>
    <n v="0"/>
    <n v="0"/>
    <n v="0"/>
    <n v="0"/>
    <n v="0"/>
    <n v="0"/>
    <n v="0"/>
    <n v="0"/>
    <n v="0"/>
    <n v="0"/>
    <n v="0"/>
    <s v="NA"/>
    <s v="NA"/>
    <s v="NA"/>
    <s v="NA"/>
    <s v="NA"/>
    <s v="NA"/>
    <n v="35.029559999999996"/>
    <n v="56.099330000000002"/>
    <n v="35.029559999999996"/>
    <n v="33.67962"/>
    <n v="27.85229"/>
    <n v="33.67962"/>
    <n v="18.922889999999999"/>
    <n v="10.427440000000001"/>
    <n v="18.922889999999999"/>
    <n v="12.367929999999999"/>
    <n v="5.6209429999999996"/>
    <n v="12.367929999999999"/>
    <n v="100"/>
    <n v="100"/>
    <n v="100"/>
    <n v="0"/>
    <n v="0"/>
    <n v="0"/>
    <n v="0"/>
    <n v="0"/>
    <n v="0"/>
    <n v="0"/>
    <n v="0"/>
    <n v="0"/>
    <n v="0"/>
    <n v="0"/>
    <n v="0"/>
    <n v="29.531700000000001"/>
    <n v="28.957650000000001"/>
    <n v="42.277140000000003"/>
    <n v="6.3164530000000001"/>
    <n v="15.41996"/>
    <n v="5.0302569999999998"/>
    <n v="0"/>
    <n v="0"/>
    <n v="0"/>
    <n v="64.151840000000007"/>
    <n v="55.622390000000003"/>
    <n v="52.692599999999999"/>
    <s v="NA"/>
    <s v="NA"/>
    <s v="NA"/>
    <s v="NA"/>
    <s v="NA"/>
    <s v="NA"/>
    <s v="NA"/>
    <s v="NA"/>
    <s v="NA"/>
    <s v="NA"/>
    <s v="NA"/>
    <s v="NA"/>
    <s v="NA"/>
    <s v="NA"/>
    <s v="NA"/>
    <b v="0"/>
    <n v="0"/>
    <b v="0"/>
    <n v="0"/>
    <b v="0"/>
    <n v="0"/>
    <b v="0"/>
    <n v="0"/>
    <b v="1"/>
    <n v="82.552180000000007"/>
    <b v="1"/>
    <n v="3.9001440000000001"/>
    <b v="1"/>
    <n v="13.54768"/>
    <b v="0"/>
    <n v="0"/>
    <n v="3.753225"/>
    <n v="51.282049999999998"/>
    <n v="2.3161350000000001"/>
    <n v="94.956599999999995"/>
    <n v="42.307690000000001"/>
    <n v="96.887690000000006"/>
    <n v="0"/>
    <n v="0"/>
    <n v="0"/>
    <n v="1.290171"/>
    <n v="6.4102560000000004"/>
    <n v="0.79617099999999996"/>
    <n v="0"/>
    <n v="0"/>
    <n v="0"/>
    <n v="0"/>
    <n v="0"/>
    <n v="0"/>
    <n v="0"/>
    <n v="0"/>
    <n v="0"/>
    <n v="5.0433969999999997"/>
    <n v="57.692309999999999"/>
    <n v="3.1123059999999998"/>
    <n v="0"/>
    <n v="0"/>
    <n v="0"/>
    <n v="94.956599999999995"/>
    <n v="42.307690000000001"/>
    <n v="96.88769000000000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1"/>
    <s v="NA"/>
    <n v="59.316920000000003"/>
    <n v="40.683079999999997"/>
    <s v="Electric Resistance"/>
    <s v="Electricity"/>
    <s v="None"/>
    <s v="10-19 Years"/>
    <s v="Furnace"/>
    <s v="Natural Gas"/>
    <s v="None"/>
    <s v="5-9 Years"/>
    <s v="NA"/>
    <s v="NA"/>
    <s v="NA"/>
    <s v="NA"/>
    <s v="NA"/>
    <s v="NA"/>
    <s v="NA"/>
    <s v="NA"/>
    <s v="Chiller"/>
    <s v="10-19 Years"/>
    <s v="DX - Air"/>
    <s v="5-9 Years"/>
    <n v="1"/>
    <n v="10"/>
    <n v="26"/>
    <n v="26"/>
    <s v="Centrifugal"/>
    <s v="N"/>
    <s v="N"/>
    <b v="0"/>
    <b v="0"/>
    <b v="0"/>
    <b v="0"/>
    <b v="0"/>
    <b v="1"/>
    <b v="0"/>
    <b v="0"/>
    <b v="0"/>
    <b v="0"/>
    <b v="0"/>
    <n v="5568.0559999999996"/>
    <n v="7.5387880000000003"/>
    <n v="8"/>
    <n v="0"/>
    <n v="0"/>
    <n v="100"/>
    <n v="0"/>
    <n v="0"/>
    <n v="0"/>
    <n v="53.878770000000003"/>
    <n v="0"/>
    <s v="NA"/>
    <s v="NA"/>
    <s v="NA"/>
    <s v="NA"/>
    <s v="NA"/>
    <s v="NA"/>
    <s v="NA"/>
    <s v="NA"/>
    <s v="NA"/>
    <b v="0"/>
    <n v="0"/>
    <s v="NA"/>
    <s v="NA"/>
    <b v="1"/>
    <n v="230"/>
    <s v="CFL"/>
    <b v="0"/>
    <n v="0"/>
    <s v="NA"/>
    <s v="NA"/>
    <n v="0"/>
    <n v="0"/>
    <n v="1"/>
    <n v="8"/>
    <n v="4"/>
    <n v="0"/>
    <n v="2"/>
    <b v="0"/>
    <b v="0"/>
    <b v="0"/>
    <b v="0"/>
    <b v="1"/>
    <b v="0"/>
    <n v="1080"/>
    <s v="G"/>
    <s v="E"/>
    <s v="G"/>
    <s v="G"/>
    <s v="G"/>
    <s v="G"/>
    <s v="G"/>
    <s v="NA"/>
    <s v="NA"/>
    <s v="NA"/>
    <b v="1"/>
    <s v="C"/>
    <n v="100"/>
    <n v="2"/>
    <n v="5"/>
    <n v="204"/>
    <n v="76"/>
    <n v="0"/>
    <x v="0"/>
    <n v="0"/>
    <s v="N"/>
    <n v="0"/>
    <n v="0"/>
    <n v="0"/>
    <b v="1"/>
    <b v="0"/>
    <s v="Natural Gas"/>
    <b v="0"/>
    <b v="0"/>
    <s v="NA"/>
    <n v="0"/>
    <n v="0"/>
    <n v="0"/>
    <n v="0"/>
    <n v="0"/>
    <n v="228"/>
    <n v="0"/>
    <n v="0"/>
    <n v="0"/>
    <n v="0"/>
    <n v="18.417840000000002"/>
    <n v="18.12679"/>
    <s v="actual"/>
    <n v="2335382"/>
    <n v="2298477"/>
    <n v="253021.8"/>
    <n v="204726.7"/>
    <n v="209733.3"/>
    <n v="207275"/>
    <n v="176286.3"/>
    <n v="181960.6"/>
    <n v="213954"/>
    <n v="229324.1"/>
    <n v="198937.5"/>
    <n v="176145.3"/>
    <n v="139517.20000000001"/>
    <n v="144500"/>
    <n v="205192"/>
    <n v="180531.5"/>
    <n v="193312.4"/>
    <n v="178748.2"/>
    <n v="175901.7"/>
    <n v="172846.5"/>
    <n v="214764.2"/>
    <n v="219231.8"/>
    <n v="179887.9"/>
    <n v="181681.6"/>
    <n v="190503.4"/>
    <n v="205876.2"/>
    <n v="0.48034700000000002"/>
    <n v="0.481632"/>
    <s v="actual"/>
    <n v="60908.03"/>
    <n v="61070.9"/>
    <n v="6431.33"/>
    <n v="5187.7120000000004"/>
    <n v="5571.3770000000004"/>
    <n v="5215.8680000000004"/>
    <n v="5070.7489999999998"/>
    <n v="4625.0330000000004"/>
    <n v="4575.3180000000002"/>
    <n v="4435.3919999999998"/>
    <n v="4011.712"/>
    <n v="4351.6930000000002"/>
    <n v="4896.1940000000004"/>
    <n v="6535.65"/>
    <n v="6058.183"/>
    <n v="5284.6139999999996"/>
    <n v="5594.9579999999996"/>
    <n v="5089.7250000000004"/>
    <n v="4838.277"/>
    <n v="4366.9979999999996"/>
    <n v="4331.3980000000001"/>
    <n v="4324.1220000000003"/>
    <n v="4408.2269999999999"/>
    <n v="5141.4340000000002"/>
    <n v="5548.1"/>
    <n v="6084.8609999999999"/>
  </r>
  <r>
    <x v="806"/>
    <x v="1"/>
    <s v="core"/>
    <x v="0"/>
    <x v="1"/>
    <s v="100,001+"/>
    <s v="urban"/>
    <n v="54"/>
    <n v="17.690259999999999"/>
    <n v="2025535"/>
    <n v="2025535"/>
    <n v="2025535"/>
    <n v="2007"/>
    <n v="2007"/>
    <s v="2004-2013"/>
    <s v="F"/>
    <m/>
    <s v="Hotel"/>
    <m/>
    <s v="Hotel-Motel"/>
    <s v="Lodging"/>
    <s v="Lodging"/>
    <b v="0"/>
    <s v="Guest Room"/>
    <n v="68"/>
    <s v="Assembly / Recreation"/>
    <n v="9"/>
    <s v="Dining"/>
    <n v="2"/>
    <n v="20"/>
    <n v="0"/>
    <n v="0"/>
    <n v="114500"/>
    <n v="114500"/>
    <n v="0"/>
    <x v="3"/>
    <n v="100"/>
    <n v="0"/>
    <n v="100"/>
    <n v="100"/>
    <n v="100"/>
    <n v="0"/>
    <n v="0"/>
    <n v="8"/>
    <n v="0"/>
    <n v="0"/>
    <s v="S"/>
    <n v="0"/>
    <n v="6325"/>
    <n v="648"/>
    <s v="6000-8000 HDD"/>
    <n v="100"/>
    <n v="0"/>
    <n v="0"/>
    <s v="NA"/>
    <n v="168"/>
    <n v="53.76"/>
    <n v="53.76"/>
    <n v="53.76"/>
    <n v="1"/>
    <n v="1"/>
    <n v="1"/>
    <s v="120-168 Hrs/Wk"/>
    <n v="52"/>
    <b v="1"/>
    <b v="1"/>
    <b v="0"/>
    <b v="0"/>
    <b v="0"/>
    <b v="0"/>
    <b v="0"/>
    <b v="0"/>
    <b v="1"/>
    <s v="NA"/>
    <s v="NA"/>
    <s v="NA"/>
    <s v="NA"/>
    <s v="No"/>
    <s v="NA"/>
    <s v="NA"/>
    <s v="No"/>
    <s v="Yes"/>
    <n v="7"/>
    <n v="100"/>
    <s v="No"/>
    <s v="No"/>
    <s v="NA"/>
    <s v="NA"/>
    <s v="No"/>
    <s v="No"/>
    <s v="NA"/>
    <s v="NA"/>
    <s v="No"/>
    <s v="No"/>
    <s v="NA"/>
    <s v="NA"/>
    <s v="No"/>
    <s v="No"/>
    <s v="NA"/>
    <s v="NA"/>
    <s v="No"/>
    <s v="No"/>
    <s v="NA"/>
    <s v="NA"/>
    <s v="No"/>
    <s v="No"/>
    <s v="NA"/>
    <s v="NA"/>
    <s v="No"/>
    <n v="780"/>
    <n v="780"/>
    <n v="9"/>
    <n v="56160"/>
    <n v="65"/>
    <n v="0"/>
    <n v="0"/>
    <n v="0"/>
    <n v="0"/>
    <n v="0"/>
    <n v="100"/>
    <n v="0"/>
    <n v="0"/>
    <n v="100"/>
    <n v="0"/>
    <n v="0"/>
    <n v="0"/>
    <n v="0"/>
    <n v="36504"/>
    <n v="0"/>
    <n v="100"/>
    <n v="0"/>
    <s v="P"/>
    <n v="25"/>
    <s v="Age of Building"/>
    <n v="100"/>
    <n v="0"/>
    <n v="0"/>
    <n v="0"/>
    <n v="0"/>
    <n v="100"/>
    <n v="0"/>
    <n v="0"/>
    <n v="0"/>
    <n v="23000"/>
    <n v="100"/>
    <n v="0"/>
    <n v="0"/>
    <n v="0"/>
    <b v="0"/>
    <n v="0"/>
    <n v="100"/>
    <n v="0"/>
    <n v="0"/>
    <n v="0"/>
    <n v="1.1343129999999999"/>
    <n v="1.1343129999999999"/>
    <s v="NA"/>
    <n v="0"/>
    <n v="0"/>
    <n v="129878.8"/>
    <s v="NA"/>
    <n v="0"/>
    <n v="0"/>
    <n v="8.1498170000000005"/>
    <n v="9.0718680000000003"/>
    <s v="N"/>
    <n v="1"/>
    <n v="0"/>
    <n v="0"/>
    <n v="0"/>
    <n v="10.613759999999999"/>
    <n v="9.2595189999999992"/>
    <n v="17.906089999999999"/>
    <n v="0.74563599999999997"/>
    <n v="0.31570599999999999"/>
    <n v="1.257935"/>
    <n v="82.183109999999999"/>
    <n v="87.190809999999999"/>
    <n v="77.128330000000005"/>
    <n v="0"/>
    <n v="0"/>
    <n v="0"/>
    <n v="1.170701"/>
    <n v="0.20288300000000001"/>
    <n v="1.8166100000000001"/>
    <n v="0"/>
    <n v="0"/>
    <n v="0"/>
    <n v="4.744275"/>
    <n v="1.767698"/>
    <n v="1.89103"/>
    <n v="0.54252299999999998"/>
    <n v="1.263388"/>
    <n v="0"/>
    <n v="0"/>
    <n v="0"/>
    <n v="0"/>
    <n v="100"/>
    <n v="100"/>
    <n v="100"/>
    <n v="46.69614"/>
    <n v="58.984749999999998"/>
    <n v="46.69614"/>
    <n v="53.30386"/>
    <n v="41.015250000000002"/>
    <n v="53.30386"/>
    <n v="0"/>
    <n v="0"/>
    <n v="0"/>
    <n v="100"/>
    <n v="100"/>
    <n v="100"/>
    <n v="0"/>
    <n v="0"/>
    <n v="0"/>
    <n v="0"/>
    <n v="0"/>
    <n v="0"/>
    <n v="0"/>
    <n v="0"/>
    <n v="0"/>
    <n v="0"/>
    <n v="0"/>
    <n v="0"/>
    <n v="0"/>
    <n v="0"/>
    <n v="0"/>
    <n v="100"/>
    <n v="100"/>
    <n v="100"/>
    <n v="43.072180000000003"/>
    <n v="57.486499999999999"/>
    <n v="43.072180000000003"/>
    <n v="46.075580000000002"/>
    <n v="37.529760000000003"/>
    <n v="46.075580000000002"/>
    <n v="10.85224"/>
    <n v="4.9837400000000001"/>
    <n v="10.85224"/>
    <n v="0"/>
    <n v="0"/>
    <n v="0"/>
    <n v="0"/>
    <n v="0"/>
    <n v="0"/>
    <n v="100"/>
    <n v="100"/>
    <n v="100"/>
    <n v="0"/>
    <n v="0"/>
    <n v="0"/>
    <n v="0"/>
    <n v="0"/>
    <n v="0"/>
    <n v="0"/>
    <n v="0"/>
    <n v="0"/>
    <n v="11.359389999999999"/>
    <n v="9.5752249999999997"/>
    <n v="19.16403"/>
    <n v="13.88447"/>
    <n v="10.65605"/>
    <n v="10.46904"/>
    <n v="0"/>
    <n v="0"/>
    <n v="0"/>
    <n v="74.756140000000002"/>
    <n v="79.768720000000002"/>
    <n v="70.366929999999996"/>
    <s v="NA"/>
    <s v="NA"/>
    <s v="NA"/>
    <s v="NA"/>
    <s v="NA"/>
    <s v="NA"/>
    <s v="NA"/>
    <s v="NA"/>
    <s v="NA"/>
    <s v="NA"/>
    <s v="NA"/>
    <s v="NA"/>
    <s v="NA"/>
    <s v="NA"/>
    <s v="NA"/>
    <b v="0"/>
    <n v="0"/>
    <b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Water-source HP Loop"/>
    <s v="none"/>
    <s v="Constant Volume"/>
    <s v="N"/>
    <s v="N"/>
    <s v="NA"/>
    <s v="NA"/>
    <n v="100"/>
    <n v="0"/>
    <s v="Heat Pump"/>
    <s v="Electricity"/>
    <s v="Natural Gas"/>
    <s v="5-9 Years"/>
    <s v="Electric Resistance"/>
    <s v="Electricity"/>
    <s v="None"/>
    <s v="5-9 Years"/>
    <n v="4"/>
    <s v="Natural Gas"/>
    <n v="932.66669999999999"/>
    <n v="6.5"/>
    <n v="9"/>
    <s v="C"/>
    <s v="Y"/>
    <s v="Y"/>
    <s v="DX - Water"/>
    <s v="5-9 Years"/>
    <s v="DX - Air"/>
    <s v="5-9 Years"/>
    <n v="1"/>
    <s v="NA"/>
    <n v="9"/>
    <n v="9"/>
    <s v="None"/>
    <s v="Y"/>
    <s v="Y"/>
    <b v="0"/>
    <b v="0"/>
    <b v="0"/>
    <b v="0"/>
    <b v="1"/>
    <b v="0"/>
    <b v="0"/>
    <b v="1"/>
    <b v="1"/>
    <b v="0"/>
    <b v="0"/>
    <n v="2318.9459999999999"/>
    <s v="NA"/>
    <s v="NA"/>
    <n v="0"/>
    <n v="0"/>
    <n v="0"/>
    <n v="0"/>
    <n v="100"/>
    <n v="0"/>
    <n v="100"/>
    <n v="0"/>
    <s v="NA"/>
    <s v="NA"/>
    <s v="NA"/>
    <s v="NA"/>
    <s v="NA"/>
    <s v="NA"/>
    <s v="NA"/>
    <s v="NA"/>
    <s v="NA"/>
    <s v="NA"/>
    <s v="NA"/>
    <s v="NA"/>
    <s v="NA"/>
    <s v="NA"/>
    <s v="NA"/>
    <s v="NA"/>
    <s v="NA"/>
    <s v="NA"/>
    <s v="NA"/>
    <s v="NA"/>
    <n v="7"/>
    <n v="0"/>
    <n v="0"/>
    <n v="7"/>
    <n v="2"/>
    <n v="0"/>
    <n v="2"/>
    <b v="0"/>
    <b v="0"/>
    <b v="0"/>
    <b v="0"/>
    <b v="1"/>
    <b v="0"/>
    <n v="200"/>
    <s v="N"/>
    <s v="E"/>
    <s v="N"/>
    <s v="N"/>
    <s v="N"/>
    <s v="N"/>
    <s v="N"/>
    <s v="NA"/>
    <s v="NA"/>
    <s v="NA"/>
    <b v="0"/>
    <s v="N"/>
    <n v="0"/>
    <n v="0"/>
    <n v="0"/>
    <n v="186"/>
    <n v="80"/>
    <n v="0"/>
    <x v="0"/>
    <n v="0"/>
    <s v="N"/>
    <n v="0"/>
    <n v="0"/>
    <n v="0"/>
    <b v="1"/>
    <b v="0"/>
    <s v="Natural Gas"/>
    <b v="1"/>
    <b v="0"/>
    <s v="Natural Gas"/>
    <n v="0"/>
    <n v="6"/>
    <n v="0"/>
    <n v="6"/>
    <n v="3"/>
    <n v="190"/>
    <n v="0"/>
    <n v="0"/>
    <n v="0"/>
    <n v="0"/>
    <n v="15.05397"/>
    <n v="14.71857"/>
    <s v="actual"/>
    <n v="1723680"/>
    <n v="1685277"/>
    <n v="152160"/>
    <n v="117406.9"/>
    <n v="136115.70000000001"/>
    <n v="133677.4"/>
    <n v="145088"/>
    <n v="147314.4"/>
    <n v="172397.6"/>
    <n v="166743.5"/>
    <n v="148667.9"/>
    <n v="139604.29999999999"/>
    <n v="128872.7"/>
    <n v="135631.5"/>
    <n v="139515.5"/>
    <n v="126014"/>
    <n v="139515.5"/>
    <n v="135015"/>
    <n v="140238.5"/>
    <n v="140602.20000000001"/>
    <n v="155291.1"/>
    <n v="155028.20000000001"/>
    <n v="139879.1"/>
    <n v="139646.9"/>
    <n v="135015"/>
    <n v="139515.5"/>
    <n v="9.9733000000000002E-2"/>
    <n v="0.103376"/>
    <s v="actual"/>
    <n v="11419.44"/>
    <n v="11836.53"/>
    <n v="1666.0029999999999"/>
    <n v="1361.721"/>
    <n v="1254.4290000000001"/>
    <n v="976.68100000000004"/>
    <n v="803.98789999999997"/>
    <n v="769.02819999999997"/>
    <n v="683.38390000000004"/>
    <n v="455.40609999999998"/>
    <n v="425.72730000000001"/>
    <n v="646.79409999999996"/>
    <n v="960.59299999999996"/>
    <n v="1415.682"/>
    <n v="1494.134"/>
    <n v="1226.8579999999999"/>
    <n v="1188.509"/>
    <n v="992.23850000000004"/>
    <n v="831.80610000000001"/>
    <n v="648.09580000000005"/>
    <n v="575.58299999999997"/>
    <n v="576.42039999999997"/>
    <n v="669.8664"/>
    <n v="925.58709999999996"/>
    <n v="1224.1790000000001"/>
    <n v="1483.249"/>
  </r>
  <r>
    <x v="807"/>
    <x v="3"/>
    <s v="core"/>
    <x v="0"/>
    <x v="1"/>
    <s v="100,001+"/>
    <s v="rural"/>
    <n v="54"/>
    <n v="17.690259999999999"/>
    <n v="2084249"/>
    <n v="2084249"/>
    <n v="2084249"/>
    <n v="2007"/>
    <n v="2007"/>
    <s v="2004-2013"/>
    <s v="F"/>
    <m/>
    <s v="Hotel"/>
    <m/>
    <s v="Hotel-Motel"/>
    <s v="Lodging"/>
    <s v="Lodging"/>
    <b v="0"/>
    <s v="Guest Room"/>
    <n v="54"/>
    <s v="Assembly / Recreation"/>
    <n v="12"/>
    <s v="Dining"/>
    <n v="8"/>
    <n v="20"/>
    <n v="0"/>
    <n v="0"/>
    <n v="117819"/>
    <n v="117819"/>
    <n v="0"/>
    <x v="3"/>
    <n v="100"/>
    <n v="0"/>
    <n v="20"/>
    <n v="100"/>
    <n v="20"/>
    <n v="0"/>
    <n v="0"/>
    <n v="4"/>
    <n v="0"/>
    <n v="334"/>
    <s v="S"/>
    <n v="0"/>
    <n v="8076"/>
    <n v="167"/>
    <s v="8000+ HDD"/>
    <n v="100"/>
    <n v="0"/>
    <n v="0"/>
    <s v="Yes"/>
    <n v="133.25"/>
    <n v="18.899999999999999"/>
    <n v="54.6"/>
    <n v="18.899999999999999"/>
    <n v="1"/>
    <n v="1"/>
    <n v="0.75"/>
    <s v="120-168 Hrs/Wk"/>
    <n v="52"/>
    <b v="1"/>
    <b v="1"/>
    <b v="0"/>
    <b v="0"/>
    <b v="0"/>
    <b v="0"/>
    <b v="0"/>
    <b v="0"/>
    <b v="0"/>
    <s v="NA"/>
    <s v="NA"/>
    <s v="NA"/>
    <s v="NA"/>
    <s v="No"/>
    <s v="NA"/>
    <s v="NA"/>
    <s v="Yes"/>
    <s v="Yes"/>
    <n v="1"/>
    <n v="2"/>
    <s v="Yes"/>
    <s v="Yes"/>
    <n v="2"/>
    <s v="NA"/>
    <s v="Yes"/>
    <s v="No"/>
    <s v="NA"/>
    <s v="NA"/>
    <s v="No"/>
    <s v="No"/>
    <s v="NA"/>
    <s v="NA"/>
    <s v="No"/>
    <s v="No"/>
    <s v="NA"/>
    <s v="NA"/>
    <s v="No"/>
    <s v="No"/>
    <s v="NA"/>
    <s v="NA"/>
    <s v="No"/>
    <s v="No"/>
    <s v="NA"/>
    <s v="NA"/>
    <s v="No"/>
    <n v="1646"/>
    <n v="850"/>
    <n v="9"/>
    <n v="37764"/>
    <n v="20"/>
    <n v="0"/>
    <n v="0"/>
    <n v="0"/>
    <n v="28"/>
    <n v="0"/>
    <n v="72"/>
    <n v="0"/>
    <n v="0"/>
    <n v="0"/>
    <n v="28"/>
    <n v="0"/>
    <n v="0"/>
    <n v="72"/>
    <n v="7552.8"/>
    <n v="0"/>
    <n v="100"/>
    <n v="0"/>
    <s v="P"/>
    <n v="20"/>
    <s v="Age of Building"/>
    <n v="100"/>
    <n v="0"/>
    <n v="0"/>
    <n v="0"/>
    <n v="100"/>
    <n v="0"/>
    <n v="0"/>
    <n v="0"/>
    <n v="0"/>
    <n v="44218"/>
    <n v="100"/>
    <n v="0"/>
    <n v="0"/>
    <n v="0"/>
    <b v="0"/>
    <n v="0"/>
    <n v="100"/>
    <n v="0"/>
    <n v="0"/>
    <n v="0"/>
    <n v="1.2697130000000001"/>
    <n v="1.2697130000000001"/>
    <s v="NA"/>
    <n v="7.3330000000000001E-3"/>
    <n v="0.20405100000000001"/>
    <n v="149596.4"/>
    <s v="NA"/>
    <n v="864"/>
    <n v="24041.1"/>
    <n v="8.9159380000000006"/>
    <n v="12.504110000000001"/>
    <s v="Y"/>
    <n v="5"/>
    <n v="0"/>
    <n v="0"/>
    <n v="0"/>
    <n v="13.05167"/>
    <n v="11.43078"/>
    <n v="27.650089999999999"/>
    <n v="0"/>
    <n v="0"/>
    <n v="0"/>
    <n v="42.507489999999997"/>
    <n v="66.171800000000005"/>
    <n v="50.095149999999997"/>
    <n v="0"/>
    <n v="0"/>
    <n v="0"/>
    <n v="7.548E-3"/>
    <n v="4.5386999999999997E-2"/>
    <n v="1.4708000000000001E-2"/>
    <n v="0"/>
    <n v="0"/>
    <n v="0"/>
    <n v="44.43329"/>
    <n v="22.352029999999999"/>
    <n v="22.24006"/>
    <n v="0"/>
    <n v="0"/>
    <n v="0"/>
    <n v="0"/>
    <n v="0"/>
    <n v="0"/>
    <n v="100"/>
    <n v="100"/>
    <n v="100"/>
    <n v="68.045289999999994"/>
    <n v="63.86318"/>
    <n v="68.045289999999994"/>
    <n v="31.954709999999999"/>
    <n v="36.13682"/>
    <n v="31.954709999999999"/>
    <n v="0"/>
    <n v="0"/>
    <n v="0"/>
    <n v="52.294370000000001"/>
    <n v="49.607399999999998"/>
    <n v="52.294370000000001"/>
    <n v="32.637650000000001"/>
    <n v="18.387989999999999"/>
    <n v="32.637650000000001"/>
    <n v="0"/>
    <n v="0"/>
    <n v="0"/>
    <n v="0.343835"/>
    <n v="0.87912900000000005"/>
    <n v="0.343835"/>
    <n v="14.72414"/>
    <n v="31.12548"/>
    <n v="14.72414"/>
    <n v="0"/>
    <n v="0"/>
    <n v="0"/>
    <n v="100"/>
    <n v="100"/>
    <n v="100"/>
    <n v="4.8117229999999998"/>
    <n v="10.323650000000001"/>
    <n v="4.8117229999999998"/>
    <n v="5.2455999999999996"/>
    <n v="5.8018619999999999"/>
    <n v="5.2455999999999996"/>
    <n v="89.942679999999996"/>
    <n v="83.874489999999994"/>
    <n v="89.942679999999996"/>
    <n v="0"/>
    <n v="0"/>
    <n v="0"/>
    <s v="NA"/>
    <s v="NA"/>
    <s v="NA"/>
    <s v="NA"/>
    <s v="NA"/>
    <s v="NA"/>
    <s v="NA"/>
    <s v="NA"/>
    <s v="NA"/>
    <s v="NA"/>
    <s v="NA"/>
    <s v="NA"/>
    <n v="0"/>
    <n v="0"/>
    <n v="0"/>
    <n v="13.05167"/>
    <n v="11.43078"/>
    <n v="27.650089999999999"/>
    <n v="26.544910000000002"/>
    <n v="15.215859999999999"/>
    <n v="15.610379999999999"/>
    <n v="5.5865419999999997"/>
    <n v="6.7361110000000002"/>
    <n v="2.796214"/>
    <n v="54.816879999999998"/>
    <n v="66.617249999999999"/>
    <n v="53.94332"/>
    <s v="NA"/>
    <s v="NA"/>
    <s v="NA"/>
    <s v="NA"/>
    <s v="NA"/>
    <s v="NA"/>
    <s v="NA"/>
    <s v="NA"/>
    <s v="NA"/>
    <s v="NA"/>
    <s v="NA"/>
    <s v="NA"/>
    <s v="NA"/>
    <s v="NA"/>
    <s v="NA"/>
    <b v="0"/>
    <n v="0"/>
    <b v="0"/>
    <n v="0"/>
    <b v="0"/>
    <n v="0"/>
    <b v="1"/>
    <n v="0.62800999999999996"/>
    <b v="1"/>
    <n v="58.150390000000002"/>
    <b v="1"/>
    <n v="8.4654030000000002"/>
    <b v="1"/>
    <n v="32.7562"/>
    <b v="0"/>
    <n v="0"/>
    <n v="6.7604360000000003"/>
    <n v="37.878790000000002"/>
    <n v="5.9243449999999998"/>
    <n v="87.957049999999995"/>
    <n v="33.333329999999997"/>
    <n v="90.748329999999996"/>
    <n v="0"/>
    <n v="0"/>
    <n v="0"/>
    <n v="5.2825110000000004"/>
    <n v="28.787880000000001"/>
    <n v="3.327321"/>
    <n v="0"/>
    <n v="0"/>
    <n v="0"/>
    <n v="0"/>
    <n v="0"/>
    <n v="0"/>
    <n v="0"/>
    <n v="0"/>
    <n v="0"/>
    <n v="8.3163739999999997"/>
    <n v="42.372880000000002"/>
    <n v="5.2382749999999998"/>
    <n v="0"/>
    <n v="0"/>
    <n v="0"/>
    <n v="89.475290000000001"/>
    <n v="44.067799999999998"/>
    <n v="93.184049999999999"/>
    <n v="1.1041700000000001"/>
    <n v="10.16949"/>
    <n v="1.2822880000000001"/>
    <n v="1.1041700000000001"/>
    <n v="3.389831"/>
    <n v="0.29538399999999998"/>
    <n v="0"/>
    <n v="0"/>
    <n v="0"/>
    <b v="1"/>
    <n v="12.042949999999999"/>
    <b v="1"/>
    <n v="87.957049999999995"/>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4"/>
    <n v="46"/>
    <s v="Electric Resistance"/>
    <s v="Electricity"/>
    <s v="None"/>
    <s v="5-9 Years"/>
    <s v="Furnace"/>
    <s v="Natural Gas"/>
    <s v="None"/>
    <s v="5-9 Years"/>
    <s v="NA"/>
    <s v="NA"/>
    <s v="NA"/>
    <s v="NA"/>
    <s v="NA"/>
    <s v="NA"/>
    <s v="NA"/>
    <s v="NA"/>
    <s v="DX - Air"/>
    <s v="5-9 Years"/>
    <s v="DX - Air"/>
    <s v="5-9 Years"/>
    <s v="NA"/>
    <s v="NA"/>
    <s v="NA"/>
    <s v="NA"/>
    <s v="NA"/>
    <s v="NA"/>
    <s v="NA"/>
    <b v="0"/>
    <b v="0"/>
    <b v="1"/>
    <b v="0"/>
    <b v="1"/>
    <b v="0"/>
    <b v="0"/>
    <b v="1"/>
    <b v="0"/>
    <b v="1"/>
    <b v="0"/>
    <n v="3500"/>
    <n v="7"/>
    <n v="7"/>
    <n v="0"/>
    <n v="0"/>
    <n v="100"/>
    <n v="0"/>
    <n v="0"/>
    <n v="0"/>
    <n v="100"/>
    <n v="0"/>
    <n v="0"/>
    <n v="40"/>
    <n v="60"/>
    <s v="Unknown"/>
    <s v="No"/>
    <s v="None"/>
    <s v="Air-cooled"/>
    <s v="No"/>
    <s v="NA"/>
    <b v="0"/>
    <n v="0"/>
    <s v="NA"/>
    <s v="NA"/>
    <b v="1"/>
    <n v="544"/>
    <s v="T5"/>
    <b v="0"/>
    <n v="0"/>
    <s v="NA"/>
    <s v="NA"/>
    <n v="3"/>
    <n v="0"/>
    <n v="2"/>
    <n v="7"/>
    <n v="7"/>
    <n v="10"/>
    <n v="1"/>
    <b v="0"/>
    <b v="0"/>
    <b v="0"/>
    <b v="1"/>
    <b v="1"/>
    <b v="0"/>
    <n v="4160"/>
    <s v="E"/>
    <s v="E"/>
    <s v="G"/>
    <s v="G"/>
    <s v="G"/>
    <s v="G"/>
    <s v="E"/>
    <s v="NA"/>
    <s v="NA"/>
    <s v="NA"/>
    <b v="1"/>
    <s v="L"/>
    <n v="100"/>
    <n v="2"/>
    <n v="4"/>
    <n v="144"/>
    <n v="70"/>
    <n v="0"/>
    <x v="0"/>
    <n v="0"/>
    <s v="N"/>
    <n v="0"/>
    <n v="0"/>
    <n v="0"/>
    <b v="1"/>
    <b v="0"/>
    <s v="Natural Gas"/>
    <b v="1"/>
    <b v="0"/>
    <s v="Natural Gas"/>
    <n v="0"/>
    <n v="6"/>
    <n v="0"/>
    <s v="NA"/>
    <n v="3"/>
    <n v="184"/>
    <n v="0"/>
    <n v="0"/>
    <n v="0"/>
    <n v="0"/>
    <n v="11.61252"/>
    <n v="0.70376099999999997"/>
    <s v="model"/>
    <n v="1368175"/>
    <n v="82916.38"/>
    <s v="NA"/>
    <s v="NA"/>
    <s v="NA"/>
    <s v="NA"/>
    <s v="NA"/>
    <s v="NA"/>
    <s v="NA"/>
    <s v="NA"/>
    <s v="NA"/>
    <s v="NA"/>
    <s v="NA"/>
    <s v="NA"/>
    <s v="NA"/>
    <s v="NA"/>
    <s v="NA"/>
    <s v="NA"/>
    <s v="NA"/>
    <s v="NA"/>
    <s v="NA"/>
    <s v="NA"/>
    <s v="NA"/>
    <s v="NA"/>
    <s v="NA"/>
    <s v="NA"/>
    <n v="0.39754"/>
    <n v="2.8122000000000001E-2"/>
    <s v="model"/>
    <n v="46837.81"/>
    <n v="3313.3090000000002"/>
    <s v="NA"/>
    <s v="NA"/>
    <s v="NA"/>
    <s v="NA"/>
    <s v="NA"/>
    <s v="NA"/>
    <s v="NA"/>
    <s v="NA"/>
    <s v="NA"/>
    <s v="NA"/>
    <s v="NA"/>
    <s v="NA"/>
    <s v="NA"/>
    <s v="NA"/>
    <s v="NA"/>
    <s v="NA"/>
    <s v="NA"/>
    <s v="NA"/>
    <s v="NA"/>
    <s v="NA"/>
    <s v="NA"/>
    <s v="NA"/>
    <s v="NA"/>
    <s v="NA"/>
  </r>
  <r>
    <x v="808"/>
    <x v="2"/>
    <s v="core"/>
    <x v="11"/>
    <x v="1"/>
    <s v="&lt;5,001"/>
    <s v="urban"/>
    <n v="15"/>
    <n v="86.201499999999996"/>
    <n v="258604.5"/>
    <n v="258604.5"/>
    <n v="258604.5"/>
    <n v="2005"/>
    <n v="2005"/>
    <s v="2004-2013"/>
    <s v="F"/>
    <m/>
    <s v="Convenience Store (&lt;"/>
    <m/>
    <s v="Grocery"/>
    <s v="Food Sales"/>
    <s v="MiniMart"/>
    <b v="0"/>
    <s v="Sales"/>
    <n v="50"/>
    <s v="Kitchen"/>
    <n v="30"/>
    <s v="Office"/>
    <n v="17"/>
    <n v="0"/>
    <n v="0"/>
    <n v="0"/>
    <n v="3000"/>
    <n v="3000"/>
    <n v="0"/>
    <x v="4"/>
    <n v="100"/>
    <n v="0"/>
    <n v="100"/>
    <n v="100"/>
    <n v="100"/>
    <n v="0"/>
    <n v="0"/>
    <n v="1"/>
    <n v="0"/>
    <n v="0"/>
    <s v="S"/>
    <n v="0"/>
    <n v="4615"/>
    <n v="192"/>
    <s v="&lt; 6000 HDD"/>
    <n v="100"/>
    <n v="0"/>
    <n v="0"/>
    <s v="No"/>
    <n v="76"/>
    <n v="76"/>
    <n v="76"/>
    <n v="76"/>
    <n v="1"/>
    <n v="1"/>
    <n v="0"/>
    <s v="60-79 Hrs/Wk"/>
    <n v="52"/>
    <b v="1"/>
    <b v="1"/>
    <b v="0"/>
    <b v="0"/>
    <b v="0"/>
    <b v="0"/>
    <b v="0"/>
    <b v="0"/>
    <b v="0"/>
    <s v="NA"/>
    <s v="NA"/>
    <s v="NA"/>
    <s v="NA"/>
    <s v="No"/>
    <s v="NA"/>
    <s v="NA"/>
    <s v="No"/>
    <s v="No"/>
    <s v="NA"/>
    <s v="NA"/>
    <s v="No"/>
    <s v="No"/>
    <s v="NA"/>
    <s v="NA"/>
    <s v="No"/>
    <s v="No"/>
    <s v="NA"/>
    <s v="NA"/>
    <s v="No"/>
    <s v="No"/>
    <s v="NA"/>
    <s v="NA"/>
    <s v="No"/>
    <s v="No"/>
    <s v="NA"/>
    <s v="NA"/>
    <s v="No"/>
    <s v="No"/>
    <s v="NA"/>
    <s v="NA"/>
    <s v="No"/>
    <s v="No"/>
    <s v="NA"/>
    <s v="NA"/>
    <s v="No"/>
    <n v="240"/>
    <n v="0"/>
    <n v="12"/>
    <n v="2880"/>
    <n v="10"/>
    <n v="0"/>
    <n v="0"/>
    <n v="0"/>
    <n v="100"/>
    <n v="0"/>
    <n v="0"/>
    <n v="0"/>
    <n v="0"/>
    <n v="0"/>
    <n v="100"/>
    <n v="0"/>
    <n v="0"/>
    <n v="0"/>
    <n v="288"/>
    <n v="0"/>
    <n v="100"/>
    <n v="0"/>
    <s v="P"/>
    <n v="35"/>
    <s v="Age of Building"/>
    <n v="100"/>
    <n v="0"/>
    <n v="0"/>
    <n v="0"/>
    <n v="0"/>
    <n v="0"/>
    <n v="0"/>
    <n v="0"/>
    <n v="100"/>
    <n v="3296.3690000000001"/>
    <n v="0"/>
    <n v="100"/>
    <n v="0"/>
    <n v="0"/>
    <b v="1"/>
    <n v="100"/>
    <n v="100"/>
    <n v="0"/>
    <n v="0"/>
    <n v="0"/>
    <n v="0.78991199999999995"/>
    <n v="0.78991199999999995"/>
    <s v="NA"/>
    <n v="0.21133299999999999"/>
    <n v="0.106667"/>
    <n v="2369.7350000000001"/>
    <s v="NA"/>
    <n v="634"/>
    <n v="320"/>
    <n v="8.6317050000000002"/>
    <n v="16.173909999999999"/>
    <s v="Y"/>
    <n v="60"/>
    <n v="0"/>
    <n v="0"/>
    <n v="0"/>
    <n v="68.309719999999999"/>
    <n v="62.287990000000001"/>
    <n v="85.502390000000005"/>
    <n v="0"/>
    <n v="0"/>
    <n v="0"/>
    <n v="12.7965"/>
    <n v="23.470009999999998"/>
    <n v="8.9101879999999998"/>
    <n v="0"/>
    <n v="0"/>
    <n v="0"/>
    <n v="0"/>
    <n v="0"/>
    <n v="0"/>
    <n v="0"/>
    <n v="0"/>
    <n v="0"/>
    <n v="18.89378"/>
    <n v="14.242000000000001"/>
    <n v="5.5874230000000003"/>
    <n v="0"/>
    <n v="0"/>
    <n v="0"/>
    <n v="0"/>
    <n v="0"/>
    <n v="0"/>
    <n v="100"/>
    <n v="100"/>
    <n v="100"/>
    <n v="0"/>
    <n v="0"/>
    <n v="0"/>
    <n v="100"/>
    <n v="100"/>
    <n v="100"/>
    <n v="0"/>
    <n v="0"/>
    <n v="0"/>
    <n v="0"/>
    <n v="0"/>
    <n v="0"/>
    <n v="0"/>
    <n v="0"/>
    <n v="0"/>
    <n v="100"/>
    <n v="100"/>
    <n v="100"/>
    <n v="0"/>
    <n v="0"/>
    <n v="0"/>
    <n v="0"/>
    <n v="0"/>
    <n v="0"/>
    <s v="NA"/>
    <s v="NA"/>
    <s v="NA"/>
    <s v="NA"/>
    <s v="NA"/>
    <s v="NA"/>
    <n v="0"/>
    <n v="0"/>
    <n v="0"/>
    <n v="100"/>
    <n v="100"/>
    <n v="100"/>
    <n v="0"/>
    <n v="0"/>
    <n v="0"/>
    <n v="0"/>
    <n v="0"/>
    <n v="0"/>
    <s v="NA"/>
    <s v="NA"/>
    <s v="NA"/>
    <s v="NA"/>
    <s v="NA"/>
    <s v="NA"/>
    <s v="NA"/>
    <s v="NA"/>
    <s v="NA"/>
    <s v="NA"/>
    <s v="NA"/>
    <s v="NA"/>
    <n v="0"/>
    <n v="0"/>
    <n v="0"/>
    <n v="68.309719999999999"/>
    <n v="62.287990000000001"/>
    <n v="85.502390000000005"/>
    <n v="1.6879519999999999"/>
    <n v="4.7713760000000001"/>
    <n v="1.175319"/>
    <n v="0"/>
    <n v="0"/>
    <n v="0"/>
    <n v="30.002330000000001"/>
    <n v="32.940640000000002"/>
    <n v="13.322290000000001"/>
    <s v="NA"/>
    <s v="NA"/>
    <s v="NA"/>
    <s v="NA"/>
    <s v="NA"/>
    <s v="NA"/>
    <s v="NA"/>
    <s v="NA"/>
    <s v="NA"/>
    <s v="NA"/>
    <s v="NA"/>
    <s v="NA"/>
    <s v="NA"/>
    <s v="NA"/>
    <s v="NA"/>
    <b v="0"/>
    <n v="0"/>
    <b v="0"/>
    <n v="0"/>
    <b v="0"/>
    <n v="0"/>
    <b v="0"/>
    <n v="0"/>
    <b v="1"/>
    <n v="100"/>
    <b v="0"/>
    <n v="0"/>
    <b v="0"/>
    <n v="0"/>
    <b v="0"/>
    <n v="0"/>
    <n v="100"/>
    <n v="100"/>
    <n v="100"/>
    <n v="0"/>
    <n v="0"/>
    <n v="0"/>
    <n v="0"/>
    <n v="0"/>
    <n v="0"/>
    <n v="0"/>
    <n v="0"/>
    <n v="0"/>
    <n v="0"/>
    <n v="0"/>
    <n v="0"/>
    <n v="0"/>
    <n v="0"/>
    <n v="0"/>
    <n v="0"/>
    <n v="0"/>
    <n v="0"/>
    <n v="100"/>
    <n v="100"/>
    <n v="100"/>
    <n v="0"/>
    <n v="0"/>
    <n v="0"/>
    <n v="0"/>
    <n v="0"/>
    <n v="0"/>
    <n v="0"/>
    <n v="0"/>
    <n v="0"/>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100"/>
    <n v="0"/>
    <s v="Heat Pump"/>
    <s v="Electricity"/>
    <s v="None"/>
    <s v="5-9 Years"/>
    <s v="None"/>
    <s v="NA"/>
    <s v="NA"/>
    <s v="NA"/>
    <s v="NA"/>
    <s v="NA"/>
    <s v="NA"/>
    <s v="NA"/>
    <s v="NA"/>
    <s v="NA"/>
    <s v="NA"/>
    <s v="NA"/>
    <s v="DX - Air"/>
    <s v="5-9 Years"/>
    <s v="None"/>
    <s v="NA"/>
    <s v="NA"/>
    <s v="NA"/>
    <s v="NA"/>
    <s v="NA"/>
    <s v="NA"/>
    <s v="NA"/>
    <s v="NA"/>
    <b v="0"/>
    <b v="0"/>
    <b v="0"/>
    <b v="0"/>
    <b v="1"/>
    <b v="0"/>
    <b v="0"/>
    <b v="1"/>
    <b v="0"/>
    <b v="1"/>
    <b v="1"/>
    <n v="15.353999999999999"/>
    <n v="9"/>
    <n v="9"/>
    <n v="100"/>
    <n v="0"/>
    <n v="0"/>
    <n v="0"/>
    <n v="0"/>
    <n v="100"/>
    <n v="0"/>
    <n v="0"/>
    <n v="100"/>
    <n v="0"/>
    <n v="0"/>
    <s v="Non-VSD"/>
    <s v="No"/>
    <s v="None"/>
    <s v="Air-cooled"/>
    <s v="No"/>
    <s v="Electronically Commutated"/>
    <b v="1"/>
    <n v="29"/>
    <n v="55.172409999999999"/>
    <s v="T8"/>
    <b v="1"/>
    <n v="112"/>
    <s v="CFL"/>
    <b v="1"/>
    <n v="530"/>
    <n v="100"/>
    <s v="T8"/>
    <n v="0"/>
    <n v="0"/>
    <n v="2"/>
    <n v="0"/>
    <n v="1"/>
    <n v="1"/>
    <n v="2"/>
    <b v="0"/>
    <b v="0"/>
    <b v="0"/>
    <b v="0"/>
    <b v="1"/>
    <b v="0"/>
    <n v="500"/>
    <s v="N"/>
    <s v="G"/>
    <s v="N"/>
    <s v="N"/>
    <s v="N"/>
    <s v="N"/>
    <s v="G"/>
    <n v="0"/>
    <n v="0"/>
    <n v="1"/>
    <s v="NA"/>
    <s v="NA"/>
    <s v="NA"/>
    <s v="NA"/>
    <s v="NA"/>
    <n v="0"/>
    <n v="0"/>
    <n v="0"/>
    <x v="1"/>
    <s v="NA"/>
    <s v="NA"/>
    <n v="0"/>
    <n v="0"/>
    <n v="0"/>
    <s v="NA"/>
    <s v="NA"/>
    <s v="NA"/>
    <s v="NA"/>
    <s v="NA"/>
    <s v="NA"/>
    <n v="1"/>
    <n v="0"/>
    <n v="0"/>
    <n v="0"/>
    <n v="0"/>
    <n v="0"/>
    <n v="0"/>
    <n v="0"/>
    <n v="0"/>
    <n v="0"/>
    <n v="53.504719999999999"/>
    <n v="55.492130000000003"/>
    <s v="actual"/>
    <n v="160514.20000000001"/>
    <n v="166476.4"/>
    <n v="12338.61"/>
    <n v="11303.66"/>
    <n v="12632.33"/>
    <n v="12638.21"/>
    <n v="14027.62"/>
    <n v="14074.67"/>
    <n v="15969.42"/>
    <n v="15855.48"/>
    <n v="13855.67"/>
    <n v="12961.77"/>
    <n v="12307.3"/>
    <n v="12549.41"/>
    <n v="13859.89"/>
    <n v="12518.61"/>
    <n v="13859.89"/>
    <n v="13412.8"/>
    <n v="13928.38"/>
    <n v="13669.62"/>
    <n v="15007.04"/>
    <n v="15212.5"/>
    <n v="13875.08"/>
    <n v="13859.89"/>
    <n v="13412.8"/>
    <n v="13859.89"/>
    <n v="0.64427900000000005"/>
    <n v="0.64725600000000005"/>
    <s v="actual"/>
    <n v="1932.836"/>
    <n v="1941.769"/>
    <n v="186.94239999999999"/>
    <n v="165.2552"/>
    <n v="176.78479999999999"/>
    <n v="160.4562"/>
    <n v="159.08760000000001"/>
    <n v="153.07149999999999"/>
    <n v="158.73400000000001"/>
    <n v="155.78020000000001"/>
    <n v="147.33500000000001"/>
    <n v="158.6448"/>
    <n v="151.07689999999999"/>
    <n v="159.6677"/>
    <n v="173.8912"/>
    <n v="155.3203"/>
    <n v="169.49799999999999"/>
    <n v="160.76060000000001"/>
    <n v="161.56370000000001"/>
    <n v="152.98609999999999"/>
    <n v="155.86590000000001"/>
    <n v="155.81270000000001"/>
    <n v="153.19909999999999"/>
    <n v="164.11969999999999"/>
    <n v="164.7011"/>
    <n v="174.05090000000001"/>
  </r>
  <r>
    <x v="809"/>
    <x v="2"/>
    <s v="core"/>
    <x v="11"/>
    <x v="1"/>
    <s v="&lt;5,001"/>
    <s v="urban"/>
    <n v="15"/>
    <n v="86.201499999999996"/>
    <n v="416008.4"/>
    <n v="416008.4"/>
    <n v="416008.4"/>
    <n v="2008"/>
    <n v="2008"/>
    <s v="2004-2013"/>
    <s v="F"/>
    <m/>
    <s v="Gas Station With A Convenience Store"/>
    <m/>
    <s v="Grocery"/>
    <s v="Food Sales"/>
    <s v="MiniMart"/>
    <b v="0"/>
    <s v="Sales"/>
    <n v="72"/>
    <s v="Storage - Low Bay"/>
    <n v="22"/>
    <s v="Kitchen"/>
    <n v="6"/>
    <n v="0"/>
    <n v="0"/>
    <n v="0"/>
    <n v="4826"/>
    <n v="4826"/>
    <n v="0"/>
    <x v="4"/>
    <n v="100"/>
    <n v="0"/>
    <n v="0"/>
    <n v="100"/>
    <n v="0"/>
    <n v="0"/>
    <n v="0"/>
    <n v="2"/>
    <n v="0"/>
    <n v="20"/>
    <s v="S"/>
    <n v="0"/>
    <n v="5750"/>
    <n v="99"/>
    <s v="&lt; 6000 HDD"/>
    <n v="100"/>
    <n v="0"/>
    <n v="0"/>
    <s v="Yes"/>
    <n v="168"/>
    <n v="168"/>
    <n v="168"/>
    <n v="168"/>
    <n v="1"/>
    <n v="1"/>
    <n v="1"/>
    <s v="120-168 Hrs/Wk"/>
    <n v="52"/>
    <b v="1"/>
    <b v="1"/>
    <b v="0"/>
    <b v="0"/>
    <b v="0"/>
    <b v="0"/>
    <b v="0"/>
    <b v="0"/>
    <b v="0"/>
    <s v="NA"/>
    <s v="NA"/>
    <s v="NA"/>
    <s v="NA"/>
    <s v="Yes"/>
    <n v="2"/>
    <n v="20"/>
    <s v="Yes"/>
    <s v="Yes"/>
    <n v="2"/>
    <n v="20"/>
    <s v="Yes"/>
    <s v="No"/>
    <s v="NA"/>
    <s v="NA"/>
    <s v="No"/>
    <s v="No"/>
    <s v="NA"/>
    <s v="NA"/>
    <s v="No"/>
    <s v="No"/>
    <s v="NA"/>
    <s v="NA"/>
    <s v="No"/>
    <s v="No"/>
    <s v="NA"/>
    <s v="NA"/>
    <s v="No"/>
    <s v="No"/>
    <s v="NA"/>
    <s v="NA"/>
    <s v="No"/>
    <s v="No"/>
    <s v="NA"/>
    <s v="NA"/>
    <s v="No"/>
    <n v="280"/>
    <n v="100"/>
    <n v="10"/>
    <n v="3800"/>
    <n v="15"/>
    <n v="0"/>
    <n v="0"/>
    <n v="0"/>
    <n v="0"/>
    <n v="0"/>
    <n v="100"/>
    <n v="0"/>
    <n v="0"/>
    <n v="0"/>
    <n v="100"/>
    <n v="0"/>
    <n v="0"/>
    <n v="0"/>
    <n v="570"/>
    <n v="0"/>
    <n v="100"/>
    <n v="0"/>
    <s v="P"/>
    <n v="3"/>
    <s v="Age of Building"/>
    <n v="100"/>
    <n v="0"/>
    <n v="0"/>
    <n v="0"/>
    <n v="100"/>
    <n v="0"/>
    <n v="0"/>
    <n v="0"/>
    <n v="0"/>
    <n v="4500"/>
    <n v="100"/>
    <n v="0"/>
    <n v="0"/>
    <n v="0"/>
    <b v="0"/>
    <n v="0"/>
    <n v="100"/>
    <n v="0"/>
    <n v="0"/>
    <n v="0"/>
    <n v="0.98876399999999998"/>
    <n v="0.98876399999999998"/>
    <s v="NA"/>
    <n v="7.4802999999999994E-2"/>
    <n v="1.481171"/>
    <n v="4771.7759999999998"/>
    <s v="NA"/>
    <n v="361"/>
    <n v="7148.13"/>
    <n v="10"/>
    <n v="10"/>
    <s v="Y"/>
    <n v="5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0"/>
    <n v="0"/>
    <n v="0"/>
    <n v="75.591570000000004"/>
    <n v="45.454549999999998"/>
    <n v="76.762889999999999"/>
    <n v="0"/>
    <n v="0"/>
    <n v="0"/>
    <n v="24.408429999999999"/>
    <n v="54.545450000000002"/>
    <n v="23.237110000000001"/>
    <n v="0"/>
    <n v="0"/>
    <n v="0"/>
    <n v="0"/>
    <n v="0"/>
    <n v="0"/>
    <n v="0"/>
    <n v="0"/>
    <n v="0"/>
    <n v="3.8611490000000002"/>
    <n v="18.181819999999998"/>
    <n v="2.3714300000000001"/>
    <n v="0"/>
    <n v="0"/>
    <n v="0"/>
    <n v="96.138850000000005"/>
    <n v="81.818179999999998"/>
    <n v="97.628569999999996"/>
    <n v="0"/>
    <n v="0"/>
    <n v="0"/>
    <n v="0"/>
    <n v="0"/>
    <n v="0"/>
    <n v="0"/>
    <n v="0"/>
    <n v="0"/>
    <b v="0"/>
    <n v="0"/>
    <b v="1"/>
    <n v="96.138850000000005"/>
    <b v="0"/>
    <n v="0"/>
    <b v="1"/>
    <n v="3.8611490000000002"/>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2941180000000001"/>
    <n v="98.705879999999993"/>
    <s v="Furnace"/>
    <s v="Natural Gas"/>
    <s v="None"/>
    <s v="5-9 Years"/>
    <s v="Heat Pump"/>
    <s v="Electricity"/>
    <s v="None"/>
    <s v="5-9 Years"/>
    <s v="NA"/>
    <s v="NA"/>
    <s v="NA"/>
    <s v="NA"/>
    <s v="NA"/>
    <s v="NA"/>
    <s v="NA"/>
    <s v="NA"/>
    <s v="DX - Air"/>
    <s v="5-9 Years"/>
    <s v="DX - Air"/>
    <s v="5-9 Years"/>
    <s v="NA"/>
    <s v="NA"/>
    <s v="NA"/>
    <s v="NA"/>
    <s v="NA"/>
    <s v="NA"/>
    <s v="NA"/>
    <b v="0"/>
    <b v="0"/>
    <b v="0"/>
    <b v="0"/>
    <b v="1"/>
    <b v="0"/>
    <b v="0"/>
    <b v="0"/>
    <b v="0"/>
    <b v="0"/>
    <b v="0"/>
    <n v="34.119999999999997"/>
    <n v="6"/>
    <n v="6"/>
    <n v="100"/>
    <n v="0"/>
    <n v="0"/>
    <n v="0"/>
    <n v="0"/>
    <n v="100"/>
    <n v="0"/>
    <n v="0"/>
    <n v="50"/>
    <n v="0"/>
    <n v="50"/>
    <s v="Unknown"/>
    <s v="No"/>
    <s v="None"/>
    <s v="Air-cooled"/>
    <s v="Yes"/>
    <s v="Shaded Pole"/>
    <b v="1"/>
    <n v="13"/>
    <n v="38.461539999999999"/>
    <s v="T8"/>
    <b v="0"/>
    <n v="0"/>
    <s v="NA"/>
    <b v="1"/>
    <n v="676"/>
    <n v="100"/>
    <s v="CFL"/>
    <n v="0"/>
    <n v="0"/>
    <n v="0"/>
    <n v="1"/>
    <n v="1"/>
    <n v="0"/>
    <n v="2"/>
    <b v="0"/>
    <b v="0"/>
    <b v="0"/>
    <b v="0"/>
    <b v="1"/>
    <b v="0"/>
    <n v="300"/>
    <s v="N"/>
    <s v="E"/>
    <s v="N"/>
    <s v="N"/>
    <s v="N"/>
    <s v="E"/>
    <s v="N"/>
    <n v="0"/>
    <n v="0"/>
    <n v="1"/>
    <s v="NA"/>
    <s v="NA"/>
    <s v="NA"/>
    <s v="NA"/>
    <s v="NA"/>
    <n v="0"/>
    <n v="0"/>
    <n v="0"/>
    <x v="1"/>
    <s v="NA"/>
    <s v="NA"/>
    <n v="0"/>
    <n v="0"/>
    <n v="0"/>
    <s v="NA"/>
    <s v="NA"/>
    <s v="NA"/>
    <s v="NA"/>
    <s v="NA"/>
    <s v="NA"/>
    <n v="2"/>
    <n v="0"/>
    <n v="0"/>
    <n v="0"/>
    <n v="0"/>
    <n v="2"/>
    <n v="0"/>
    <n v="0"/>
    <n v="0"/>
    <n v="0"/>
    <n v="62.107469999999999"/>
    <n v="61.51193"/>
    <s v="actual"/>
    <n v="299730.7"/>
    <n v="296856.59999999998"/>
    <n v="26684.69"/>
    <n v="23156.080000000002"/>
    <n v="25119.23"/>
    <n v="23875.03"/>
    <n v="24668.97"/>
    <n v="24675"/>
    <n v="26043.67"/>
    <n v="27161.33"/>
    <n v="25509.68"/>
    <n v="24290.32"/>
    <n v="23090.91"/>
    <n v="25455.759999999998"/>
    <n v="25561.22"/>
    <n v="22970.38"/>
    <n v="25273.599999999999"/>
    <n v="24253.79"/>
    <n v="24833.74"/>
    <n v="23997.7"/>
    <n v="25231.39"/>
    <n v="25595.08"/>
    <n v="24030.02"/>
    <n v="24992.45"/>
    <n v="24533.33"/>
    <n v="25583.85"/>
    <n v="0.12554499999999999"/>
    <n v="0.21723899999999999"/>
    <s v="actual"/>
    <n v="605.88130000000001"/>
    <n v="1048.395"/>
    <n v="159.52709999999999"/>
    <n v="91.717100000000002"/>
    <n v="139.34800000000001"/>
    <n v="18.940809999999999"/>
    <n v="1.419586"/>
    <n v="0"/>
    <n v="0"/>
    <n v="0"/>
    <n v="1.02871"/>
    <n v="8.4802900000000001"/>
    <n v="37.468179999999997"/>
    <n v="147.95150000000001"/>
    <n v="153.5215"/>
    <n v="125.4427"/>
    <n v="121.0668"/>
    <n v="94.082049999999995"/>
    <n v="65.456310000000002"/>
    <n v="38.289209999999997"/>
    <n v="17.685970000000001"/>
    <n v="19.873919999999998"/>
    <n v="41.9358"/>
    <n v="89.341480000000004"/>
    <n v="125.6251"/>
    <n v="156.07409999999999"/>
  </r>
  <r>
    <x v="810"/>
    <x v="2"/>
    <s v="core"/>
    <x v="11"/>
    <x v="1"/>
    <s v="&lt;5,001"/>
    <s v="urban"/>
    <n v="15"/>
    <n v="86.201499999999996"/>
    <n v="227572"/>
    <n v="184333.3"/>
    <n v="184333.3"/>
    <n v="2006"/>
    <n v="2006"/>
    <s v="2004-2013"/>
    <s v="F"/>
    <m/>
    <s v="Gas Station With A Convenience Store"/>
    <m/>
    <s v="Grocery"/>
    <s v="Food Sales"/>
    <s v="MiniMart"/>
    <b v="0"/>
    <s v="Sales"/>
    <n v="57"/>
    <s v="Other"/>
    <n v="19"/>
    <s v="Storage - Low Bay"/>
    <n v="16"/>
    <n v="0"/>
    <n v="0"/>
    <n v="0"/>
    <n v="2640"/>
    <n v="2640"/>
    <n v="0"/>
    <x v="4"/>
    <n v="81"/>
    <n v="0"/>
    <n v="0"/>
    <n v="81"/>
    <n v="0"/>
    <n v="0"/>
    <n v="19"/>
    <n v="1"/>
    <n v="0"/>
    <n v="0"/>
    <s v="M"/>
    <n v="2"/>
    <n v="5195"/>
    <n v="143"/>
    <s v="&lt; 6000 HDD"/>
    <n v="100"/>
    <n v="0"/>
    <n v="0"/>
    <s v="No"/>
    <n v="168"/>
    <n v="168"/>
    <n v="168"/>
    <n v="168"/>
    <n v="1"/>
    <n v="1"/>
    <n v="1"/>
    <s v="120-168 Hrs/Wk"/>
    <n v="52"/>
    <b v="1"/>
    <b v="1"/>
    <b v="0"/>
    <b v="0"/>
    <b v="0"/>
    <b v="0"/>
    <b v="0"/>
    <b v="0"/>
    <b v="0"/>
    <s v="NA"/>
    <s v="NA"/>
    <s v="NA"/>
    <s v="NA"/>
    <s v="Yes"/>
    <n v="1"/>
    <n v="95"/>
    <s v="No"/>
    <s v="Yes"/>
    <n v="1"/>
    <n v="95"/>
    <s v="No"/>
    <s v="No"/>
    <s v="NA"/>
    <s v="NA"/>
    <s v="No"/>
    <s v="No"/>
    <s v="NA"/>
    <s v="NA"/>
    <s v="No"/>
    <s v="No"/>
    <s v="NA"/>
    <s v="NA"/>
    <s v="No"/>
    <s v="No"/>
    <s v="NA"/>
    <s v="NA"/>
    <s v="No"/>
    <s v="No"/>
    <s v="NA"/>
    <s v="NA"/>
    <s v="No"/>
    <s v="No"/>
    <s v="NA"/>
    <s v="NA"/>
    <s v="No"/>
    <n v="290"/>
    <n v="0"/>
    <n v="10"/>
    <n v="2900"/>
    <n v="10"/>
    <n v="0"/>
    <n v="81"/>
    <n v="19"/>
    <n v="0"/>
    <n v="0"/>
    <n v="0"/>
    <n v="0"/>
    <n v="0"/>
    <n v="100"/>
    <n v="0"/>
    <n v="0"/>
    <n v="0"/>
    <n v="0"/>
    <n v="290"/>
    <n v="0"/>
    <n v="100"/>
    <n v="0"/>
    <s v="S"/>
    <n v="0"/>
    <s v="Age of Building"/>
    <n v="100"/>
    <n v="0"/>
    <n v="0"/>
    <n v="0"/>
    <n v="100"/>
    <n v="0"/>
    <n v="0"/>
    <n v="0"/>
    <n v="0"/>
    <n v="2640"/>
    <n v="100"/>
    <n v="0"/>
    <n v="0"/>
    <n v="0"/>
    <b v="0"/>
    <n v="0"/>
    <n v="100"/>
    <n v="0"/>
    <n v="0"/>
    <n v="0"/>
    <n v="0.417161"/>
    <n v="0.417161"/>
    <s v="NA"/>
    <n v="2.9166999999999998E-2"/>
    <n v="0.23522699999999999"/>
    <n v="1101.3040000000001"/>
    <s v="NA"/>
    <n v="77"/>
    <n v="621"/>
    <n v="9.6338270000000001"/>
    <n v="9.6556890000000006"/>
    <s v="Y"/>
    <n v="70"/>
    <n v="0"/>
    <n v="0"/>
    <n v="0"/>
    <n v="5.7085809999999997"/>
    <n v="5.955673"/>
    <n v="5.5738209999999997"/>
    <n v="0"/>
    <n v="0"/>
    <n v="0"/>
    <n v="0"/>
    <n v="0"/>
    <n v="0"/>
    <n v="0"/>
    <n v="0"/>
    <n v="0"/>
    <n v="0"/>
    <n v="0"/>
    <n v="0"/>
    <n v="94.291420000000002"/>
    <n v="94.044330000000002"/>
    <n v="94.426180000000002"/>
    <n v="0"/>
    <n v="0"/>
    <n v="0"/>
    <n v="0"/>
    <n v="0"/>
    <n v="0"/>
    <n v="0"/>
    <n v="0"/>
    <n v="0"/>
    <n v="100"/>
    <n v="100"/>
    <n v="100"/>
    <s v="NA"/>
    <s v="NA"/>
    <s v="NA"/>
    <s v="NA"/>
    <s v="NA"/>
    <s v="NA"/>
    <s v="NA"/>
    <s v="NA"/>
    <s v="NA"/>
    <s v="NA"/>
    <s v="NA"/>
    <s v="NA"/>
    <s v="NA"/>
    <s v="NA"/>
    <s v="NA"/>
    <s v="NA"/>
    <s v="NA"/>
    <s v="NA"/>
    <s v="NA"/>
    <s v="NA"/>
    <s v="NA"/>
    <s v="NA"/>
    <s v="NA"/>
    <s v="NA"/>
    <s v="NA"/>
    <s v="NA"/>
    <s v="NA"/>
    <s v="NA"/>
    <s v="NA"/>
    <s v="NA"/>
    <n v="100"/>
    <n v="100"/>
    <n v="100"/>
    <n v="0"/>
    <n v="0"/>
    <n v="0"/>
    <n v="0"/>
    <n v="0"/>
    <n v="0"/>
    <n v="0"/>
    <n v="0"/>
    <n v="0"/>
    <s v="NA"/>
    <s v="NA"/>
    <s v="NA"/>
    <s v="NA"/>
    <s v="NA"/>
    <s v="NA"/>
    <s v="NA"/>
    <s v="NA"/>
    <s v="NA"/>
    <s v="NA"/>
    <s v="NA"/>
    <s v="NA"/>
    <n v="0"/>
    <n v="0"/>
    <n v="0"/>
    <n v="5.7085809999999997"/>
    <n v="5.955673"/>
    <n v="5.5738209999999997"/>
    <n v="0"/>
    <n v="0"/>
    <n v="0"/>
    <n v="0"/>
    <n v="0"/>
    <n v="0"/>
    <n v="94.291420000000002"/>
    <n v="94.044330000000002"/>
    <n v="94.426180000000002"/>
    <s v="NA"/>
    <s v="NA"/>
    <s v="NA"/>
    <s v="NA"/>
    <s v="NA"/>
    <s v="NA"/>
    <s v="NA"/>
    <s v="NA"/>
    <s v="NA"/>
    <s v="NA"/>
    <s v="NA"/>
    <s v="NA"/>
    <s v="NA"/>
    <s v="NA"/>
    <s v="NA"/>
    <b v="0"/>
    <n v="0"/>
    <b v="0"/>
    <n v="0"/>
    <b v="0"/>
    <n v="0"/>
    <b v="0"/>
    <n v="0"/>
    <b v="1"/>
    <n v="29.676970000000001"/>
    <b v="0"/>
    <n v="0"/>
    <b v="1"/>
    <n v="70.323030000000003"/>
    <b v="0"/>
    <n v="0"/>
    <n v="3.381643"/>
    <n v="20"/>
    <n v="3.381643"/>
    <n v="35.426729999999999"/>
    <n v="5.7142860000000004"/>
    <n v="35.426729999999999"/>
    <n v="0"/>
    <n v="0"/>
    <n v="0"/>
    <n v="61.191630000000004"/>
    <n v="74.285709999999995"/>
    <n v="61.191630000000004"/>
    <n v="0"/>
    <n v="0"/>
    <n v="0"/>
    <n v="0"/>
    <n v="0"/>
    <n v="0"/>
    <n v="0"/>
    <n v="0"/>
    <n v="0"/>
    <n v="0"/>
    <n v="0"/>
    <n v="0"/>
    <n v="0"/>
    <n v="0"/>
    <n v="0"/>
    <n v="0"/>
    <n v="0"/>
    <n v="0"/>
    <n v="100"/>
    <n v="100"/>
    <n v="100"/>
    <n v="0"/>
    <n v="0"/>
    <n v="0"/>
    <n v="0"/>
    <n v="0"/>
    <n v="0"/>
    <b v="0"/>
    <n v="0"/>
    <b v="0"/>
    <n v="0"/>
    <b v="0"/>
    <n v="0"/>
    <b v="1"/>
    <n v="64.573269999999994"/>
    <b v="1"/>
    <n v="35.426729999999999"/>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3"/>
    <n v="8"/>
    <s v="Heat Pump"/>
    <s v="Electricity"/>
    <s v="None"/>
    <s v="5-9 Years"/>
    <s v="Furnace"/>
    <s v="Natural Gas"/>
    <s v="None"/>
    <s v="5-9 Years"/>
    <s v="NA"/>
    <s v="NA"/>
    <s v="NA"/>
    <s v="NA"/>
    <s v="NA"/>
    <s v="NA"/>
    <s v="NA"/>
    <s v="NA"/>
    <s v="DX - Air"/>
    <s v="5-9 Years"/>
    <s v="None"/>
    <s v="NA"/>
    <s v="NA"/>
    <s v="NA"/>
    <s v="NA"/>
    <s v="NA"/>
    <s v="NA"/>
    <s v="NA"/>
    <s v="NA"/>
    <b v="0"/>
    <b v="0"/>
    <b v="0"/>
    <b v="0"/>
    <b v="1"/>
    <b v="0"/>
    <b v="0"/>
    <b v="0"/>
    <b v="0"/>
    <b v="0"/>
    <b v="0"/>
    <n v="39.652970000000003"/>
    <n v="8"/>
    <n v="8"/>
    <n v="38.720939999999999"/>
    <n v="0"/>
    <n v="0"/>
    <n v="0"/>
    <n v="0"/>
    <n v="100"/>
    <n v="0"/>
    <n v="0"/>
    <s v="NA"/>
    <s v="NA"/>
    <s v="NA"/>
    <s v="NA"/>
    <s v="NA"/>
    <s v="NA"/>
    <s v="NA"/>
    <s v="NA"/>
    <s v="NA"/>
    <b v="1"/>
    <n v="5"/>
    <n v="0"/>
    <s v="T8"/>
    <b v="0"/>
    <n v="0"/>
    <s v="NA"/>
    <b v="1"/>
    <n v="270"/>
    <n v="100"/>
    <s v="CFL"/>
    <n v="0"/>
    <n v="0"/>
    <n v="2"/>
    <n v="2"/>
    <n v="1"/>
    <n v="1"/>
    <n v="3"/>
    <b v="1"/>
    <b v="0"/>
    <b v="0"/>
    <b v="0"/>
    <b v="0"/>
    <b v="0"/>
    <n v="0"/>
    <s v="N"/>
    <s v="N"/>
    <s v="N"/>
    <s v="N"/>
    <s v="N"/>
    <s v="E"/>
    <s v="N"/>
    <n v="0"/>
    <n v="0"/>
    <n v="1"/>
    <s v="NA"/>
    <s v="NA"/>
    <s v="NA"/>
    <s v="NA"/>
    <s v="NA"/>
    <n v="0"/>
    <n v="0"/>
    <n v="0"/>
    <x v="1"/>
    <s v="NA"/>
    <s v="NA"/>
    <n v="0"/>
    <n v="0"/>
    <n v="0"/>
    <s v="NA"/>
    <s v="NA"/>
    <s v="NA"/>
    <s v="NA"/>
    <s v="NA"/>
    <s v="NA"/>
    <n v="1"/>
    <n v="0"/>
    <n v="0"/>
    <n v="0"/>
    <n v="0"/>
    <n v="0"/>
    <n v="0"/>
    <n v="0"/>
    <n v="0"/>
    <s v="NA"/>
    <n v="99.1"/>
    <n v="108.374"/>
    <s v="actual"/>
    <n v="261624"/>
    <n v="286107.3"/>
    <n v="19030"/>
    <n v="20610"/>
    <n v="24973.79"/>
    <n v="21842.76"/>
    <n v="23353.45"/>
    <n v="22323.79"/>
    <n v="22610.21"/>
    <n v="23496"/>
    <n v="21198.62"/>
    <n v="22761.38"/>
    <n v="18141.18"/>
    <n v="21282.82"/>
    <n v="24299.53"/>
    <n v="21947.96"/>
    <n v="24299.53"/>
    <n v="23515.67"/>
    <n v="24299.53"/>
    <n v="23515.67"/>
    <n v="24299.53"/>
    <n v="24299.53"/>
    <n v="23515.67"/>
    <n v="24299.53"/>
    <n v="23515.67"/>
    <n v="24299.53"/>
    <n v="0.16648299999999999"/>
    <n v="0.31719000000000003"/>
    <s v="actual"/>
    <n v="439.51620000000003"/>
    <n v="837.38070000000005"/>
    <n v="185.30410000000001"/>
    <n v="58.575980000000001"/>
    <n v="26.974969999999999"/>
    <n v="7.51675"/>
    <n v="0"/>
    <n v="0"/>
    <n v="0"/>
    <n v="0"/>
    <n v="0"/>
    <n v="0"/>
    <n v="34.362900000000003"/>
    <n v="126.78149999999999"/>
    <n v="130.08009999999999"/>
    <n v="103.645"/>
    <n v="98.648120000000006"/>
    <n v="74.147279999999995"/>
    <n v="49.00168"/>
    <n v="26.596309999999999"/>
    <n v="14.345890000000001"/>
    <n v="11.444470000000001"/>
    <n v="27.885819999999999"/>
    <n v="67.699690000000004"/>
    <n v="103.1614"/>
    <n v="130.72489999999999"/>
  </r>
  <r>
    <x v="811"/>
    <x v="3"/>
    <s v="core"/>
    <x v="0"/>
    <x v="0"/>
    <s v="100,001+"/>
    <s v="rural"/>
    <n v="56"/>
    <n v="3.7884090000000001"/>
    <n v="511692.79999999999"/>
    <n v="511692.79999999999"/>
    <n v="511692.79999999999"/>
    <n v="1984"/>
    <n v="1984"/>
    <s v="1981-2003"/>
    <s v="F"/>
    <m/>
    <s v="Hotel"/>
    <m/>
    <s v="Hotel-Motel"/>
    <s v="Lodging"/>
    <s v="Lodging"/>
    <b v="0"/>
    <s v="Guest Room"/>
    <n v="65"/>
    <s v="Dining"/>
    <n v="20"/>
    <s v="Office"/>
    <n v="9"/>
    <n v="0"/>
    <n v="0"/>
    <n v="0"/>
    <n v="135068"/>
    <n v="135068"/>
    <n v="0"/>
    <x v="3"/>
    <n v="100"/>
    <n v="0"/>
    <n v="6"/>
    <n v="100"/>
    <n v="6"/>
    <n v="0"/>
    <n v="0"/>
    <n v="3"/>
    <n v="1"/>
    <s v="NA"/>
    <s v="S"/>
    <n v="0"/>
    <n v="8382"/>
    <n v="189"/>
    <s v="8000+ HDD"/>
    <n v="100"/>
    <n v="0"/>
    <n v="0"/>
    <s v="No"/>
    <n v="159.18"/>
    <n v="17.22"/>
    <n v="58.8"/>
    <n v="50.82"/>
    <n v="1"/>
    <n v="1"/>
    <n v="0.94"/>
    <s v="120-168 Hrs/Wk"/>
    <n v="52"/>
    <b v="1"/>
    <b v="1"/>
    <b v="1"/>
    <b v="0"/>
    <b v="0"/>
    <b v="0"/>
    <b v="0"/>
    <b v="0"/>
    <b v="0"/>
    <b v="1"/>
    <b v="0"/>
    <b v="0"/>
    <n v="15"/>
    <s v="Yes"/>
    <s v="NA"/>
    <s v="NA"/>
    <s v="No"/>
    <s v="Yes"/>
    <n v="2"/>
    <s v="NA"/>
    <s v="Yes"/>
    <s v="Unknown"/>
    <s v="NA"/>
    <s v="NA"/>
    <s v="Yes"/>
    <s v="Yes"/>
    <n v="3"/>
    <n v="70"/>
    <s v="Unknown"/>
    <s v="Yes"/>
    <n v="3"/>
    <n v="85"/>
    <s v="No"/>
    <s v="No"/>
    <s v="NA"/>
    <s v="NA"/>
    <s v="No"/>
    <s v="No"/>
    <s v="NA"/>
    <s v="NA"/>
    <s v="Unknown"/>
    <s v="Yes"/>
    <n v="3"/>
    <n v="100"/>
    <s v="No"/>
    <n v="2007"/>
    <n v="1667"/>
    <n v="9"/>
    <n v="48069"/>
    <n v="16"/>
    <n v="0"/>
    <n v="0"/>
    <n v="0"/>
    <n v="100"/>
    <n v="0"/>
    <n v="0"/>
    <n v="0"/>
    <n v="0"/>
    <n v="0"/>
    <n v="100"/>
    <n v="0"/>
    <n v="0"/>
    <n v="0"/>
    <n v="7691.04"/>
    <n v="0"/>
    <n v="100"/>
    <n v="0"/>
    <s v="P"/>
    <n v="42.1875"/>
    <s v="Age of Building"/>
    <n v="100"/>
    <n v="0"/>
    <n v="0"/>
    <n v="0"/>
    <n v="100"/>
    <n v="0"/>
    <n v="0"/>
    <n v="0"/>
    <n v="0"/>
    <n v="33333.33"/>
    <n v="3"/>
    <n v="97"/>
    <n v="0"/>
    <n v="0"/>
    <b v="0"/>
    <n v="0"/>
    <n v="0"/>
    <n v="0"/>
    <n v="0"/>
    <n v="100"/>
    <n v="1.210243"/>
    <n v="1.210243"/>
    <s v="NA"/>
    <n v="8.8800000000000001E-4"/>
    <n v="2.1588E-2"/>
    <n v="163465.1"/>
    <s v="NA"/>
    <n v="120"/>
    <n v="2915.8270000000002"/>
    <n v="10.127800000000001"/>
    <n v="12.36702"/>
    <s v="Y"/>
    <n v="0"/>
    <n v="0"/>
    <n v="0"/>
    <n v="0"/>
    <n v="25.43402"/>
    <n v="17.67548"/>
    <n v="46.070959999999999"/>
    <n v="0"/>
    <n v="0"/>
    <n v="0"/>
    <n v="16.649270000000001"/>
    <n v="49.181359999999998"/>
    <n v="16.776730000000001"/>
    <n v="0"/>
    <n v="0"/>
    <n v="0"/>
    <n v="0"/>
    <n v="0"/>
    <n v="0"/>
    <n v="8.6482860000000006"/>
    <n v="9.2179459999999995"/>
    <n v="16.0671"/>
    <n v="49.268419999999999"/>
    <n v="23.925219999999999"/>
    <n v="21.08521"/>
    <n v="0"/>
    <n v="0"/>
    <n v="0"/>
    <n v="0"/>
    <n v="0"/>
    <n v="0"/>
    <n v="100"/>
    <n v="100"/>
    <n v="100"/>
    <n v="49.742130000000003"/>
    <n v="55.689770000000003"/>
    <n v="49.742130000000003"/>
    <n v="50.257869999999997"/>
    <n v="44.310229999999997"/>
    <n v="50.257869999999997"/>
    <n v="46.692790000000002"/>
    <n v="19.036989999999999"/>
    <n v="46.692790000000002"/>
    <n v="50.929729999999999"/>
    <n v="80.232330000000005"/>
    <n v="50.929729999999999"/>
    <n v="2.3774799999999998"/>
    <n v="0.73067300000000002"/>
    <n v="2.3774799999999998"/>
    <n v="0"/>
    <n v="0"/>
    <n v="0"/>
    <n v="0"/>
    <n v="0"/>
    <n v="0"/>
    <n v="0"/>
    <n v="0"/>
    <n v="0"/>
    <s v="NA"/>
    <s v="NA"/>
    <s v="NA"/>
    <s v="NA"/>
    <s v="NA"/>
    <s v="NA"/>
    <n v="0"/>
    <n v="0"/>
    <n v="0"/>
    <n v="71.022959999999998"/>
    <n v="81.849209999999999"/>
    <n v="71.022959999999998"/>
    <n v="0"/>
    <n v="0"/>
    <n v="0"/>
    <n v="28.977039999999999"/>
    <n v="18.150790000000001"/>
    <n v="28.977039999999999"/>
    <s v="NA"/>
    <s v="NA"/>
    <s v="NA"/>
    <s v="NA"/>
    <s v="NA"/>
    <s v="NA"/>
    <s v="NA"/>
    <s v="NA"/>
    <s v="NA"/>
    <s v="NA"/>
    <s v="NA"/>
    <s v="NA"/>
    <n v="0"/>
    <n v="0"/>
    <n v="0"/>
    <n v="25.43402"/>
    <n v="17.67548"/>
    <n v="46.070959999999999"/>
    <n v="33.222200000000001"/>
    <n v="24.414929999999998"/>
    <n v="18.202490000000001"/>
    <n v="23.840229999999998"/>
    <n v="19.863430000000001"/>
    <n v="10.73639"/>
    <n v="17.503550000000001"/>
    <n v="38.046169999999996"/>
    <n v="24.990159999999999"/>
    <s v="NA"/>
    <s v="NA"/>
    <s v="NA"/>
    <s v="NA"/>
    <s v="NA"/>
    <s v="NA"/>
    <s v="NA"/>
    <s v="NA"/>
    <s v="NA"/>
    <s v="NA"/>
    <s v="NA"/>
    <s v="NA"/>
    <s v="NA"/>
    <s v="NA"/>
    <s v="NA"/>
    <b v="1"/>
    <n v="23.004799999999999"/>
    <b v="0"/>
    <n v="0"/>
    <b v="0"/>
    <n v="0"/>
    <b v="0"/>
    <n v="0"/>
    <b v="1"/>
    <n v="48.123179999999998"/>
    <b v="0"/>
    <n v="0"/>
    <b v="1"/>
    <n v="28.872019999999999"/>
    <b v="0"/>
    <n v="0"/>
    <n v="0"/>
    <n v="0"/>
    <n v="0"/>
    <n v="19.308050000000001"/>
    <n v="10.126580000000001"/>
    <n v="32.996899999999997"/>
    <n v="0"/>
    <n v="0"/>
    <n v="0"/>
    <n v="80.691950000000006"/>
    <n v="89.873419999999996"/>
    <n v="67.003100000000003"/>
    <n v="0"/>
    <n v="0"/>
    <n v="0"/>
    <n v="0"/>
    <n v="0"/>
    <n v="0"/>
    <n v="0"/>
    <n v="0"/>
    <n v="0"/>
    <n v="25.721689999999999"/>
    <n v="63.291139999999999"/>
    <n v="26.263660000000002"/>
    <n v="0"/>
    <n v="0"/>
    <n v="0"/>
    <n v="29.453990000000001"/>
    <n v="5.0632910000000004"/>
    <n v="49.72607"/>
    <n v="3.1551939999999998"/>
    <n v="10.126580000000001"/>
    <n v="5.9398759999999999"/>
    <n v="41.669130000000003"/>
    <n v="21.518989999999999"/>
    <n v="18.07039"/>
    <n v="0"/>
    <n v="0"/>
    <n v="0"/>
    <b v="0"/>
    <n v="0"/>
    <b v="1"/>
    <n v="19.308050000000001"/>
    <b v="0"/>
    <n v="0"/>
    <b v="1"/>
    <n v="67.390820000000005"/>
    <b v="0"/>
    <n v="0"/>
    <b v="1"/>
    <n v="13.301130000000001"/>
    <s v="NA"/>
    <s v="NA"/>
    <s v="NA"/>
    <s v="NA"/>
    <s v="NA"/>
    <s v="NA"/>
    <s v="NA"/>
    <s v="NA"/>
    <s v="NA"/>
    <s v="NA"/>
    <s v="NA"/>
    <s v="NA"/>
    <s v="NA"/>
    <s v="NA"/>
    <s v="NA"/>
    <s v="NA"/>
    <s v="NA"/>
    <s v="NA"/>
    <s v="NA"/>
    <s v="NA"/>
    <s v="NA"/>
    <s v="NA"/>
    <s v="NA"/>
    <s v="NA"/>
    <s v="NA"/>
    <s v="NA"/>
    <s v="NA"/>
    <s v="NA"/>
    <s v="NA"/>
    <s v="NA"/>
    <s v="NA"/>
    <s v="NA"/>
    <s v="NA"/>
    <s v="NA"/>
    <s v="NA"/>
    <s v="NA"/>
    <s v="NA"/>
    <s v="SZ Ducted"/>
    <s v="standard"/>
    <s v="Constant Volume"/>
    <s v="N"/>
    <s v="N"/>
    <n v="15"/>
    <s v="NA"/>
    <n v="37.5"/>
    <n v="62.5"/>
    <s v="Furnace"/>
    <s v="Natural Gas"/>
    <s v="None"/>
    <s v="0-4 Years"/>
    <s v="Electric Resistance"/>
    <s v="Electricity"/>
    <s v="None"/>
    <s v="NA"/>
    <n v="3"/>
    <s v="Natural Gas"/>
    <n v="750"/>
    <n v="0.33333299999999999"/>
    <n v="3"/>
    <s v="SH"/>
    <s v="NA"/>
    <s v="NA"/>
    <s v="DX - Air"/>
    <s v="0-4 Years"/>
    <s v="DX - Air"/>
    <s v="NA"/>
    <n v="2"/>
    <s v="NA"/>
    <n v="0"/>
    <n v="0"/>
    <s v="Reciprocating"/>
    <s v="N"/>
    <s v="N"/>
    <b v="0"/>
    <b v="0"/>
    <b v="1"/>
    <b v="0"/>
    <b v="1"/>
    <b v="1"/>
    <b v="0"/>
    <b v="0"/>
    <b v="0"/>
    <b v="0"/>
    <b v="0"/>
    <n v="1108"/>
    <n v="5"/>
    <n v="5"/>
    <n v="0"/>
    <n v="0"/>
    <n v="100"/>
    <n v="0"/>
    <n v="0"/>
    <n v="0"/>
    <n v="100"/>
    <n v="0"/>
    <n v="0"/>
    <n v="0"/>
    <n v="0"/>
    <s v="Unknown"/>
    <s v="No"/>
    <s v="None"/>
    <s v="Air-cooled"/>
    <s v="No"/>
    <s v="NA"/>
    <b v="0"/>
    <n v="0"/>
    <s v="NA"/>
    <s v="NA"/>
    <b v="1"/>
    <n v="420"/>
    <s v="CFL"/>
    <b v="0"/>
    <n v="0"/>
    <s v="NA"/>
    <s v="NA"/>
    <n v="7"/>
    <n v="0"/>
    <n v="4"/>
    <n v="7"/>
    <n v="0"/>
    <n v="6"/>
    <n v="0"/>
    <b v="0"/>
    <b v="0"/>
    <b v="0"/>
    <b v="1"/>
    <b v="0"/>
    <b v="0"/>
    <n v="1400"/>
    <s v="E"/>
    <s v="E"/>
    <s v="G"/>
    <s v="G"/>
    <s v="G"/>
    <s v="G"/>
    <s v="G"/>
    <s v="NA"/>
    <s v="NA"/>
    <s v="NA"/>
    <b v="1"/>
    <s v="L"/>
    <n v="100"/>
    <n v="3"/>
    <n v="0"/>
    <n v="142"/>
    <n v="68"/>
    <n v="0"/>
    <x v="0"/>
    <n v="0"/>
    <s v="N"/>
    <n v="0"/>
    <n v="0"/>
    <n v="0"/>
    <b v="1"/>
    <b v="0"/>
    <s v="Natural Gas"/>
    <b v="1"/>
    <b v="1"/>
    <s v="Natural Gas"/>
    <n v="0"/>
    <n v="0"/>
    <n v="0"/>
    <n v="0"/>
    <n v="0"/>
    <n v="160"/>
    <n v="0"/>
    <n v="0"/>
    <n v="0"/>
    <n v="0"/>
    <n v="12.799950000000001"/>
    <n v="0.178956"/>
    <s v="model"/>
    <n v="1728863"/>
    <n v="24171.200000000001"/>
    <s v="NA"/>
    <s v="NA"/>
    <s v="NA"/>
    <s v="NA"/>
    <s v="NA"/>
    <s v="NA"/>
    <s v="NA"/>
    <s v="NA"/>
    <s v="NA"/>
    <s v="NA"/>
    <s v="NA"/>
    <s v="NA"/>
    <s v="NA"/>
    <s v="NA"/>
    <s v="NA"/>
    <s v="NA"/>
    <s v="NA"/>
    <s v="NA"/>
    <s v="NA"/>
    <s v="NA"/>
    <s v="NA"/>
    <s v="NA"/>
    <s v="NA"/>
    <s v="NA"/>
    <n v="0.52103299999999997"/>
    <n v="1.3809E-2"/>
    <s v="model"/>
    <n v="70374.850000000006"/>
    <n v="1865.115"/>
    <s v="NA"/>
    <s v="NA"/>
    <s v="NA"/>
    <s v="NA"/>
    <s v="NA"/>
    <s v="NA"/>
    <s v="NA"/>
    <s v="NA"/>
    <s v="NA"/>
    <s v="NA"/>
    <s v="NA"/>
    <s v="NA"/>
    <s v="NA"/>
    <s v="NA"/>
    <s v="NA"/>
    <s v="NA"/>
    <s v="NA"/>
    <s v="NA"/>
    <s v="NA"/>
    <s v="NA"/>
    <s v="NA"/>
    <s v="NA"/>
    <s v="NA"/>
    <s v="NA"/>
  </r>
  <r>
    <x v="812"/>
    <x v="0"/>
    <s v="core"/>
    <x v="11"/>
    <x v="1"/>
    <s v="5,001+"/>
    <s v="rural"/>
    <n v="16"/>
    <n v="97.814350000000005"/>
    <n v="1158122"/>
    <n v="741198"/>
    <n v="741198"/>
    <n v="2008"/>
    <n v="2008"/>
    <s v="2004-2013"/>
    <s v="F"/>
    <m/>
    <s v="Grocery (&gt; 5000sf)"/>
    <m/>
    <s v="Grocery"/>
    <s v="Food Sales"/>
    <s v="Supermarket"/>
    <b v="0"/>
    <s v="Kitchen"/>
    <n v="36"/>
    <s v="Sales"/>
    <n v="35"/>
    <s v="Office"/>
    <n v="11"/>
    <n v="18"/>
    <n v="0"/>
    <n v="0"/>
    <n v="11840"/>
    <n v="11840"/>
    <n v="0"/>
    <x v="0"/>
    <n v="64"/>
    <n v="0"/>
    <n v="100"/>
    <n v="64"/>
    <n v="100"/>
    <n v="36"/>
    <n v="0"/>
    <n v="2"/>
    <n v="0"/>
    <n v="30"/>
    <s v="S"/>
    <n v="0"/>
    <n v="4735"/>
    <n v="418"/>
    <s v="&lt; 6000 HDD"/>
    <n v="100"/>
    <n v="0"/>
    <n v="0"/>
    <s v="No"/>
    <n v="60"/>
    <n v="87"/>
    <n v="144"/>
    <n v="90"/>
    <n v="1"/>
    <n v="0"/>
    <n v="0"/>
    <s v="60-79 Hrs/Wk"/>
    <n v="52"/>
    <b v="1"/>
    <b v="1"/>
    <b v="1"/>
    <b v="0"/>
    <b v="0"/>
    <b v="0"/>
    <b v="0"/>
    <b v="0"/>
    <b v="0"/>
    <s v="NA"/>
    <s v="NA"/>
    <s v="NA"/>
    <s v="NA"/>
    <s v="No"/>
    <s v="NA"/>
    <s v="NA"/>
    <s v="No"/>
    <s v="No"/>
    <s v="NA"/>
    <s v="NA"/>
    <s v="No"/>
    <s v="No"/>
    <s v="NA"/>
    <s v="NA"/>
    <s v="No"/>
    <s v="No"/>
    <s v="NA"/>
    <s v="NA"/>
    <s v="No"/>
    <s v="No"/>
    <s v="NA"/>
    <s v="NA"/>
    <s v="No"/>
    <s v="Yes"/>
    <n v="1"/>
    <n v="80"/>
    <s v="No"/>
    <s v="No"/>
    <s v="NA"/>
    <s v="NA"/>
    <s v="No"/>
    <s v="No"/>
    <s v="NA"/>
    <s v="NA"/>
    <s v="No"/>
    <n v="410"/>
    <n v="410"/>
    <n v="10"/>
    <n v="8200"/>
    <n v="2.65"/>
    <n v="0"/>
    <n v="0"/>
    <n v="0"/>
    <n v="0"/>
    <n v="100"/>
    <n v="0"/>
    <n v="0"/>
    <n v="0"/>
    <n v="100"/>
    <n v="0"/>
    <n v="0"/>
    <n v="0"/>
    <n v="0"/>
    <n v="217.3"/>
    <n v="0"/>
    <n v="100"/>
    <n v="0"/>
    <s v="S"/>
    <n v="33.01887"/>
    <s v="Age of Building"/>
    <n v="33.962260000000001"/>
    <n v="0"/>
    <n v="66.037739999999999"/>
    <n v="0"/>
    <n v="0"/>
    <n v="0"/>
    <n v="100"/>
    <n v="0"/>
    <n v="0"/>
    <n v="11000"/>
    <n v="100"/>
    <n v="0"/>
    <n v="0"/>
    <n v="0"/>
    <b v="0"/>
    <n v="0"/>
    <n v="100"/>
    <n v="0"/>
    <n v="0"/>
    <n v="0"/>
    <n v="1.1488389999999999"/>
    <n v="1.1488389999999999"/>
    <s v="NA"/>
    <n v="0.57499999999999996"/>
    <n v="0.30043500000000001"/>
    <n v="13602.26"/>
    <s v="NA"/>
    <n v="6808"/>
    <n v="3557.1509999999998"/>
    <n v="9.5907889999999991"/>
    <n v="11.90907"/>
    <s v="Y"/>
    <n v="7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54.397469999999998"/>
    <n v="37.5"/>
    <n v="56.07967"/>
    <n v="30.81542"/>
    <n v="12.5"/>
    <n v="31.768360000000001"/>
    <n v="0"/>
    <n v="0"/>
    <n v="0"/>
    <n v="14.78711"/>
    <n v="50"/>
    <n v="12.15197"/>
    <n v="0"/>
    <n v="0"/>
    <n v="0"/>
    <n v="0"/>
    <n v="0"/>
    <n v="0"/>
    <n v="0"/>
    <n v="0"/>
    <n v="0"/>
    <n v="7.590344"/>
    <n v="41.666670000000003"/>
    <n v="4.7326449999999998"/>
    <n v="0"/>
    <n v="0"/>
    <n v="0"/>
    <n v="92.409660000000002"/>
    <n v="58.333329999999997"/>
    <n v="95.267349999999993"/>
    <n v="0"/>
    <n v="0"/>
    <n v="0"/>
    <n v="0"/>
    <n v="0"/>
    <n v="0"/>
    <n v="0"/>
    <n v="0"/>
    <n v="0"/>
    <b v="0"/>
    <n v="0"/>
    <b v="0"/>
    <n v="0"/>
    <b v="1"/>
    <n v="85.212890000000002"/>
    <b v="1"/>
    <n v="7.196771"/>
    <b v="0"/>
    <n v="0"/>
    <b v="1"/>
    <n v="7.590344"/>
    <s v="NA"/>
    <s v="NA"/>
    <s v="NA"/>
    <s v="NA"/>
    <s v="NA"/>
    <s v="NA"/>
    <s v="NA"/>
    <s v="NA"/>
    <s v="NA"/>
    <s v="NA"/>
    <s v="NA"/>
    <s v="NA"/>
    <s v="NA"/>
    <s v="NA"/>
    <s v="NA"/>
    <s v="NA"/>
    <s v="NA"/>
    <s v="NA"/>
    <s v="NA"/>
    <s v="NA"/>
    <s v="NA"/>
    <s v="NA"/>
    <s v="NA"/>
    <s v="NA"/>
    <s v="NA"/>
    <s v="NA"/>
    <s v="NA"/>
    <s v="NA"/>
    <s v="NA"/>
    <s v="NA"/>
    <s v="NA"/>
    <s v="NA"/>
    <s v="NA"/>
    <s v="NA"/>
    <s v="NA"/>
    <s v="NA"/>
    <s v="NA"/>
    <s v="SZ Ducted"/>
    <s v="none"/>
    <s v="NA"/>
    <s v="A"/>
    <s v="NA"/>
    <s v="NA"/>
    <s v="NA"/>
    <n v="3.5317729999999998"/>
    <n v="60.468229999999998"/>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300"/>
    <n v="6"/>
    <n v="6"/>
    <n v="0"/>
    <n v="0"/>
    <n v="100"/>
    <n v="0"/>
    <n v="0"/>
    <n v="0"/>
    <n v="100"/>
    <n v="0"/>
    <n v="100"/>
    <n v="0"/>
    <n v="0"/>
    <s v="Unknown"/>
    <s v="Yes"/>
    <s v="None"/>
    <s v="Air-cooled"/>
    <s v="Yes"/>
    <s v="Electronically Commutated"/>
    <b v="1"/>
    <n v="213"/>
    <n v="30.98592"/>
    <s v="T8"/>
    <b v="1"/>
    <n v="3221"/>
    <s v="T8"/>
    <b v="1"/>
    <n v="288"/>
    <n v="0"/>
    <s v="T8"/>
    <n v="0"/>
    <n v="0"/>
    <n v="2"/>
    <n v="1"/>
    <n v="0"/>
    <n v="0"/>
    <n v="0"/>
    <b v="0"/>
    <b v="0"/>
    <b v="0"/>
    <b v="1"/>
    <b v="0"/>
    <b v="0"/>
    <n v="5040"/>
    <s v="N"/>
    <s v="E"/>
    <s v="G"/>
    <s v="G"/>
    <s v="G"/>
    <s v="G"/>
    <s v="G"/>
    <n v="1"/>
    <n v="0"/>
    <n v="1"/>
    <s v="NA"/>
    <s v="NA"/>
    <s v="NA"/>
    <s v="NA"/>
    <s v="NA"/>
    <n v="0"/>
    <n v="0"/>
    <n v="0"/>
    <x v="1"/>
    <s v="NA"/>
    <s v="NA"/>
    <n v="0"/>
    <n v="0"/>
    <n v="0"/>
    <s v="NA"/>
    <s v="NA"/>
    <s v="NA"/>
    <s v="NA"/>
    <s v="NA"/>
    <s v="NA"/>
    <n v="4"/>
    <n v="0"/>
    <n v="0"/>
    <n v="0"/>
    <n v="0"/>
    <n v="1"/>
    <n v="0"/>
    <n v="0"/>
    <n v="0"/>
    <n v="5"/>
    <n v="45.902419999999999"/>
    <n v="54.685490000000001"/>
    <s v="actual"/>
    <n v="543484.69999999995"/>
    <n v="647476.19999999995"/>
    <n v="39407.410000000003"/>
    <n v="35142.25"/>
    <n v="40355.68"/>
    <n v="41182.559999999998"/>
    <n v="43971.1"/>
    <n v="45610.84"/>
    <n v="51786.98"/>
    <n v="55595.32"/>
    <n v="50905.71"/>
    <n v="49557.14"/>
    <n v="45429.41"/>
    <n v="44540.29"/>
    <n v="54556.51"/>
    <n v="49276.85"/>
    <n v="54556.51"/>
    <n v="52796.63"/>
    <n v="54605.48"/>
    <n v="53433.22"/>
    <n v="56490.77"/>
    <n v="56343.87"/>
    <n v="53469.94"/>
    <n v="54593.24"/>
    <n v="52796.63"/>
    <n v="54556.51"/>
    <n v="1.4242410000000001"/>
    <n v="1.26972"/>
    <s v="actual"/>
    <n v="16863.02"/>
    <n v="15033.48"/>
    <n v="1807.7059999999999"/>
    <n v="1445.1469999999999"/>
    <n v="1566.875"/>
    <n v="1212.6120000000001"/>
    <n v="1034.085"/>
    <n v="885.25649999999996"/>
    <n v="896.29459999999995"/>
    <n v="1027.5"/>
    <n v="1261.3130000000001"/>
    <n v="1676.412"/>
    <n v="1842.3530000000001"/>
    <n v="2207.4609999999998"/>
    <n v="1688.4469999999999"/>
    <n v="1404.0260000000001"/>
    <n v="1439.508"/>
    <n v="1277.971"/>
    <n v="1127.296"/>
    <n v="946.05160000000001"/>
    <n v="890.80349999999999"/>
    <n v="883.54280000000006"/>
    <n v="957.46130000000005"/>
    <n v="1219.6110000000001"/>
    <n v="1487.4949999999999"/>
    <n v="1711.2670000000001"/>
  </r>
  <r>
    <x v="813"/>
    <x v="2"/>
    <s v="core"/>
    <x v="10"/>
    <x v="0"/>
    <s v="50,001+"/>
    <s v="urban"/>
    <n v="44"/>
    <n v="24.08231"/>
    <n v="1252280"/>
    <n v="1252280"/>
    <n v="1252280"/>
    <n v="2001"/>
    <n v="2001"/>
    <s v="1981-2003"/>
    <s v="F"/>
    <m/>
    <s v="Assisted Living"/>
    <m/>
    <s v="Hotel-Motel"/>
    <s v="Lodging"/>
    <s v="Lodging"/>
    <b v="0"/>
    <s v="Guest Room"/>
    <n v="73"/>
    <s v="Assembly / Recreation"/>
    <n v="10"/>
    <s v="Kitchen"/>
    <n v="1"/>
    <n v="15"/>
    <n v="0"/>
    <n v="0"/>
    <n v="52000"/>
    <n v="52000"/>
    <n v="0"/>
    <x v="2"/>
    <n v="100"/>
    <n v="0"/>
    <n v="0"/>
    <n v="100"/>
    <n v="0"/>
    <n v="0"/>
    <n v="0"/>
    <n v="2"/>
    <n v="0"/>
    <n v="41"/>
    <s v="S"/>
    <n v="0"/>
    <n v="4401"/>
    <n v="397"/>
    <s v="&lt; 6000 HDD"/>
    <n v="100"/>
    <n v="0"/>
    <n v="0"/>
    <s v="No"/>
    <n v="167.02"/>
    <n v="167.02"/>
    <n v="167.02"/>
    <n v="167.02"/>
    <n v="1"/>
    <n v="1"/>
    <n v="0.99"/>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115"/>
    <n v="1115"/>
    <n v="9"/>
    <n v="20070"/>
    <n v="15"/>
    <n v="0"/>
    <n v="0"/>
    <n v="0"/>
    <n v="0"/>
    <n v="100"/>
    <n v="0"/>
    <n v="0"/>
    <n v="0"/>
    <n v="0"/>
    <n v="100"/>
    <n v="0"/>
    <n v="0"/>
    <n v="0"/>
    <n v="3010.5"/>
    <n v="0"/>
    <n v="100"/>
    <n v="0"/>
    <s v="P"/>
    <n v="30"/>
    <s v="Age of Building"/>
    <n v="100"/>
    <n v="0"/>
    <n v="0"/>
    <n v="0"/>
    <n v="0"/>
    <n v="0"/>
    <n v="0"/>
    <n v="100"/>
    <n v="0"/>
    <n v="29750.47"/>
    <n v="0"/>
    <n v="100"/>
    <n v="0"/>
    <n v="0"/>
    <b v="0"/>
    <n v="0"/>
    <n v="100"/>
    <n v="0"/>
    <n v="0"/>
    <n v="0"/>
    <n v="1.117129"/>
    <n v="1.117129"/>
    <s v="NA"/>
    <n v="5.0000000000000001E-4"/>
    <n v="5.4574999999999999E-2"/>
    <n v="58090.69"/>
    <s v="NA"/>
    <n v="26"/>
    <n v="2837.8960000000002"/>
    <n v="8.3963970000000003"/>
    <n v="9"/>
    <s v="Y"/>
    <n v="0"/>
    <n v="0"/>
    <n v="0"/>
    <n v="0"/>
    <n v="27.297740000000001"/>
    <n v="25.318750000000001"/>
    <n v="48.720770000000002"/>
    <n v="0"/>
    <n v="0"/>
    <n v="0"/>
    <n v="36.060659999999999"/>
    <n v="55.721440000000001"/>
    <n v="35.80312"/>
    <n v="0"/>
    <n v="0"/>
    <n v="0"/>
    <n v="0"/>
    <n v="0"/>
    <n v="0"/>
    <n v="1.7760999999999999E-2"/>
    <n v="0.25120199999999998"/>
    <n v="3.2511999999999999E-2"/>
    <n v="36.623840000000001"/>
    <n v="18.70861"/>
    <n v="15.44359"/>
    <n v="0"/>
    <n v="0"/>
    <n v="0"/>
    <n v="0"/>
    <n v="0"/>
    <n v="0"/>
    <n v="100"/>
    <n v="100"/>
    <n v="100"/>
    <n v="97.675259999999994"/>
    <n v="95.942639999999997"/>
    <n v="97.675259999999994"/>
    <n v="2.3247409999999999"/>
    <n v="4.0573639999999997"/>
    <n v="2.3247409999999999"/>
    <n v="0"/>
    <n v="0"/>
    <n v="0"/>
    <n v="100"/>
    <n v="100"/>
    <n v="100"/>
    <n v="0"/>
    <n v="0"/>
    <n v="0"/>
    <n v="0"/>
    <n v="0"/>
    <n v="0"/>
    <n v="0"/>
    <n v="0"/>
    <n v="0"/>
    <n v="0"/>
    <n v="0"/>
    <n v="0"/>
    <s v="NA"/>
    <s v="NA"/>
    <s v="NA"/>
    <s v="NA"/>
    <s v="NA"/>
    <s v="NA"/>
    <n v="0"/>
    <n v="0"/>
    <n v="0"/>
    <n v="43.950150000000001"/>
    <n v="54.048110000000001"/>
    <n v="43.950150000000001"/>
    <n v="56.049849999999999"/>
    <n v="45.951889999999999"/>
    <n v="56.049849999999999"/>
    <n v="0"/>
    <n v="0"/>
    <n v="0"/>
    <s v="NA"/>
    <s v="NA"/>
    <s v="NA"/>
    <s v="NA"/>
    <s v="NA"/>
    <s v="NA"/>
    <s v="NA"/>
    <s v="NA"/>
    <s v="NA"/>
    <s v="NA"/>
    <s v="NA"/>
    <s v="NA"/>
    <n v="0"/>
    <n v="0"/>
    <n v="0"/>
    <n v="27.297740000000001"/>
    <n v="25.318750000000001"/>
    <n v="48.720770000000002"/>
    <n v="0.73175100000000004"/>
    <n v="1.7584169999999999"/>
    <n v="0.72652499999999998"/>
    <n v="0"/>
    <n v="0"/>
    <n v="0"/>
    <n v="71.970510000000004"/>
    <n v="72.922830000000005"/>
    <n v="50.552709999999998"/>
    <s v="NA"/>
    <s v="NA"/>
    <s v="NA"/>
    <s v="NA"/>
    <s v="NA"/>
    <s v="NA"/>
    <s v="NA"/>
    <s v="NA"/>
    <s v="NA"/>
    <s v="NA"/>
    <s v="NA"/>
    <s v="NA"/>
    <s v="NA"/>
    <s v="NA"/>
    <s v="NA"/>
    <b v="0"/>
    <n v="0"/>
    <b v="0"/>
    <n v="0"/>
    <b v="0"/>
    <n v="0"/>
    <b v="0"/>
    <n v="0"/>
    <b v="1"/>
    <n v="99.379090000000005"/>
    <b v="0"/>
    <n v="0"/>
    <b v="1"/>
    <n v="0.62091499999999999"/>
    <b v="0"/>
    <n v="0"/>
    <n v="25.370909999999999"/>
    <n v="14.28571"/>
    <n v="9.6111559999999994"/>
    <n v="40.875349999999997"/>
    <n v="11.90476"/>
    <n v="60.282060000000001"/>
    <n v="0"/>
    <n v="0"/>
    <n v="0"/>
    <n v="33.753740000000001"/>
    <n v="73.809520000000006"/>
    <n v="30.106780000000001"/>
    <n v="0"/>
    <n v="0"/>
    <n v="0"/>
    <n v="0"/>
    <n v="0"/>
    <n v="0"/>
    <n v="0"/>
    <n v="0"/>
    <n v="0"/>
    <n v="33.753740000000001"/>
    <n v="73.809520000000006"/>
    <n v="30.106780000000001"/>
    <n v="0"/>
    <n v="0"/>
    <n v="0"/>
    <n v="40.875349999999997"/>
    <n v="11.90476"/>
    <n v="60.282060000000001"/>
    <n v="0"/>
    <n v="0"/>
    <n v="0"/>
    <n v="25.370909999999999"/>
    <n v="14.28571"/>
    <n v="9.6111559999999994"/>
    <n v="0"/>
    <n v="0"/>
    <n v="0"/>
    <b v="0"/>
    <n v="0"/>
    <b v="1"/>
    <n v="1.057121"/>
    <b v="1"/>
    <n v="98.942880000000002"/>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2"/>
    <n v="18"/>
    <s v="Electric Resistance"/>
    <s v="Electricity"/>
    <s v="None"/>
    <s v="10-19 Years"/>
    <s v="Furnace"/>
    <s v="Natural Gas"/>
    <s v="None"/>
    <s v="10-19 Years"/>
    <s v="NA"/>
    <s v="NA"/>
    <s v="NA"/>
    <s v="NA"/>
    <s v="NA"/>
    <s v="NA"/>
    <s v="NA"/>
    <s v="NA"/>
    <s v="DX - Air"/>
    <s v="10-19 Years"/>
    <s v="DX - Air"/>
    <s v="10-19 Years"/>
    <s v="NA"/>
    <s v="NA"/>
    <s v="NA"/>
    <s v="NA"/>
    <s v="NA"/>
    <s v="NA"/>
    <s v="NA"/>
    <b v="0"/>
    <b v="0"/>
    <b v="0"/>
    <b v="0"/>
    <b v="1"/>
    <b v="0"/>
    <b v="0"/>
    <b v="0"/>
    <b v="0"/>
    <b v="1"/>
    <b v="1"/>
    <n v="995"/>
    <n v="13"/>
    <n v="13"/>
    <n v="100"/>
    <n v="0"/>
    <n v="0"/>
    <n v="0"/>
    <n v="0"/>
    <n v="0"/>
    <n v="100"/>
    <n v="0"/>
    <s v="NA"/>
    <s v="NA"/>
    <s v="NA"/>
    <s v="NA"/>
    <s v="NA"/>
    <s v="NA"/>
    <s v="NA"/>
    <s v="NA"/>
    <s v="NA"/>
    <b v="0"/>
    <n v="0"/>
    <s v="NA"/>
    <s v="NA"/>
    <b v="1"/>
    <n v="90"/>
    <s v="CFL"/>
    <b v="0"/>
    <n v="0"/>
    <s v="NA"/>
    <s v="NA"/>
    <n v="1"/>
    <n v="0"/>
    <n v="0"/>
    <n v="1"/>
    <n v="1"/>
    <n v="0"/>
    <n v="0"/>
    <b v="0"/>
    <b v="0"/>
    <b v="0"/>
    <b v="1"/>
    <b v="0"/>
    <b v="0"/>
    <n v="800"/>
    <s v="E"/>
    <s v="N"/>
    <s v="N"/>
    <s v="G"/>
    <s v="G"/>
    <s v="N"/>
    <s v="N"/>
    <s v="NA"/>
    <s v="NA"/>
    <s v="NA"/>
    <b v="1"/>
    <s v="S"/>
    <n v="100"/>
    <n v="0"/>
    <n v="6"/>
    <s v="NA"/>
    <s v="NA"/>
    <n v="0"/>
    <x v="0"/>
    <n v="0"/>
    <s v="N"/>
    <n v="0"/>
    <n v="0"/>
    <n v="0"/>
    <b v="0"/>
    <b v="0"/>
    <s v="None"/>
    <b v="0"/>
    <b v="0"/>
    <s v="None"/>
    <n v="0"/>
    <n v="3"/>
    <n v="6"/>
    <n v="0"/>
    <n v="2"/>
    <n v="72"/>
    <n v="0"/>
    <n v="0"/>
    <n v="0"/>
    <n v="0"/>
    <n v="11.330170000000001"/>
    <n v="11.29264"/>
    <s v="actual"/>
    <n v="589168.9"/>
    <n v="587217.19999999995"/>
    <n v="62493.04"/>
    <n v="45166.7"/>
    <n v="48933.71"/>
    <n v="44439.27"/>
    <n v="47747.01"/>
    <n v="45583.9"/>
    <n v="47925.82"/>
    <n v="52404.97"/>
    <n v="44403.76"/>
    <n v="44291.72"/>
    <n v="48778.41"/>
    <n v="57000.59"/>
    <n v="55874.04"/>
    <n v="48433.120000000003"/>
    <n v="50545.87"/>
    <n v="46346.11"/>
    <n v="45130.58"/>
    <n v="43887.07"/>
    <n v="49842.34"/>
    <n v="51010.84"/>
    <n v="44472.91"/>
    <n v="46185.14"/>
    <n v="49976.06"/>
    <n v="55513.17"/>
    <n v="0.16950299999999999"/>
    <n v="0.16914100000000001"/>
    <s v="actual"/>
    <n v="8814.1710000000003"/>
    <n v="8795.3310000000001"/>
    <n v="1097.1130000000001"/>
    <n v="832.70910000000003"/>
    <n v="853.76549999999997"/>
    <n v="696.95169999999996"/>
    <n v="612.79679999999996"/>
    <n v="555.59739999999999"/>
    <n v="522.61159999999995"/>
    <n v="503.09210000000002"/>
    <n v="519.8193"/>
    <n v="671.53790000000004"/>
    <n v="889.4828"/>
    <n v="1058.694"/>
    <n v="1043.2070000000001"/>
    <n v="871.87139999999999"/>
    <n v="858.82029999999997"/>
    <n v="742.20500000000004"/>
    <n v="639.90679999999998"/>
    <n v="528.43380000000002"/>
    <n v="487.84269999999998"/>
    <n v="491.51569999999998"/>
    <n v="527.69920000000002"/>
    <n v="705.28700000000003"/>
    <n v="867.82320000000004"/>
    <n v="1030.7190000000001"/>
  </r>
  <r>
    <x v="814"/>
    <x v="3"/>
    <s v="core"/>
    <x v="10"/>
    <x v="0"/>
    <s v="&lt;50,001"/>
    <s v="rural"/>
    <n v="47"/>
    <n v="42.418379999999999"/>
    <n v="1357388"/>
    <n v="1357388"/>
    <n v="1357388"/>
    <n v="1983"/>
    <n v="1983"/>
    <s v="1981-2003"/>
    <s v="F"/>
    <m/>
    <s v="Nursing Home"/>
    <m/>
    <s v="Hotel-Motel"/>
    <s v="Lodging"/>
    <s v="Lodging"/>
    <b v="0"/>
    <s v="Guest Room"/>
    <n v="25"/>
    <s v="Storage - Low Bay"/>
    <n v="21"/>
    <s v="Other"/>
    <n v="16"/>
    <n v="33"/>
    <n v="0"/>
    <n v="0"/>
    <n v="32000"/>
    <n v="32000"/>
    <n v="0"/>
    <x v="1"/>
    <n v="100"/>
    <n v="0"/>
    <n v="0"/>
    <n v="100"/>
    <n v="0"/>
    <n v="0"/>
    <n v="0"/>
    <n v="3"/>
    <n v="0"/>
    <n v="50"/>
    <s v="M"/>
    <n v="2"/>
    <n v="7416"/>
    <n v="593"/>
    <s v="6000-8000 HDD"/>
    <n v="100"/>
    <n v="0"/>
    <n v="0"/>
    <s v="No"/>
    <n v="85.32"/>
    <n v="82.32"/>
    <n v="168"/>
    <n v="82.32"/>
    <n v="0.49"/>
    <n v="0.49"/>
    <n v="0.49"/>
    <s v="80-119 Hrs/Wk"/>
    <n v="52"/>
    <b v="1"/>
    <b v="1"/>
    <b v="0"/>
    <b v="0"/>
    <b v="0"/>
    <b v="0"/>
    <b v="0"/>
    <b v="0"/>
    <b v="0"/>
    <b v="1"/>
    <b v="0"/>
    <b v="0"/>
    <n v="150"/>
    <s v="Yes"/>
    <n v="2"/>
    <n v="99"/>
    <s v="No"/>
    <s v="Yes"/>
    <n v="2"/>
    <n v="90"/>
    <s v="Yes"/>
    <s v="No"/>
    <s v="NA"/>
    <s v="NA"/>
    <s v="No"/>
    <s v="No"/>
    <s v="NA"/>
    <s v="NA"/>
    <s v="No"/>
    <s v="Unknown"/>
    <s v="NA"/>
    <s v="NA"/>
    <s v="Unknown"/>
    <s v="No"/>
    <s v="NA"/>
    <s v="NA"/>
    <s v="No"/>
    <s v="Yes"/>
    <n v="2"/>
    <n v="100"/>
    <s v="No"/>
    <s v="Yes"/>
    <n v="4"/>
    <s v="NA"/>
    <s v="Yes"/>
    <n v="1173"/>
    <s v="NA"/>
    <n v="9"/>
    <n v="31671"/>
    <n v="15"/>
    <n v="100"/>
    <n v="0"/>
    <n v="0"/>
    <n v="0"/>
    <n v="0"/>
    <n v="0"/>
    <n v="0"/>
    <n v="0"/>
    <n v="0"/>
    <n v="100"/>
    <n v="0"/>
    <n v="0"/>
    <n v="0"/>
    <n v="4750.6499999999996"/>
    <n v="0"/>
    <n v="100"/>
    <n v="0"/>
    <s v="P"/>
    <n v="20"/>
    <s v="0-5 years"/>
    <n v="0"/>
    <n v="0"/>
    <n v="0"/>
    <n v="100"/>
    <n v="0"/>
    <n v="100"/>
    <n v="0"/>
    <n v="0"/>
    <n v="0"/>
    <n v="12205.32"/>
    <n v="0"/>
    <n v="100"/>
    <n v="0"/>
    <n v="0"/>
    <b v="1"/>
    <n v="1200"/>
    <n v="100"/>
    <n v="0"/>
    <n v="0"/>
    <n v="0"/>
    <n v="1.5998650000000001"/>
    <n v="1.5998650000000001"/>
    <s v="NA"/>
    <n v="3.7499999999999999E-3"/>
    <n v="0.12199699999999999"/>
    <n v="51195.69"/>
    <s v="NA"/>
    <n v="120"/>
    <n v="3903.8910000000001"/>
    <n v="8.6862729999999999"/>
    <n v="11.466850000000001"/>
    <s v="Y"/>
    <n v="0"/>
    <n v="0"/>
    <n v="0"/>
    <n v="0"/>
    <n v="80.590469999999996"/>
    <n v="78.205569999999994"/>
    <n v="86.623949999999994"/>
    <n v="0"/>
    <n v="0"/>
    <n v="0"/>
    <n v="14.87819"/>
    <n v="20.2651"/>
    <n v="8.8961930000000002"/>
    <n v="0"/>
    <n v="0"/>
    <n v="0"/>
    <n v="4.5313359999999996"/>
    <n v="1.0923780000000001"/>
    <n v="4.4798609999999996"/>
    <n v="0"/>
    <n v="0.43695099999999998"/>
    <n v="0"/>
    <n v="0"/>
    <n v="0"/>
    <n v="0"/>
    <n v="0"/>
    <n v="0"/>
    <n v="0"/>
    <n v="0"/>
    <n v="0"/>
    <n v="0"/>
    <n v="100"/>
    <n v="100"/>
    <n v="100"/>
    <n v="46.23133"/>
    <n v="51.297559999999997"/>
    <n v="46.23133"/>
    <n v="53.76867"/>
    <n v="48.702440000000003"/>
    <n v="53.76867"/>
    <s v="NA"/>
    <s v="NA"/>
    <s v="NA"/>
    <s v="NA"/>
    <s v="NA"/>
    <s v="NA"/>
    <s v="NA"/>
    <s v="NA"/>
    <s v="NA"/>
    <s v="NA"/>
    <s v="NA"/>
    <s v="NA"/>
    <s v="NA"/>
    <s v="NA"/>
    <s v="NA"/>
    <s v="NA"/>
    <s v="NA"/>
    <s v="NA"/>
    <n v="0"/>
    <n v="0"/>
    <n v="0"/>
    <n v="100"/>
    <n v="100"/>
    <n v="100"/>
    <n v="11.20688"/>
    <n v="20.393329999999999"/>
    <n v="11.20688"/>
    <n v="74.919749999999993"/>
    <n v="72.463930000000005"/>
    <n v="74.919749999999993"/>
    <n v="0"/>
    <n v="0"/>
    <n v="0"/>
    <n v="13.873379999999999"/>
    <n v="7.1427430000000003"/>
    <n v="13.873379999999999"/>
    <s v="NA"/>
    <s v="NA"/>
    <s v="NA"/>
    <s v="NA"/>
    <s v="NA"/>
    <s v="NA"/>
    <s v="NA"/>
    <s v="NA"/>
    <s v="NA"/>
    <s v="NA"/>
    <s v="NA"/>
    <s v="NA"/>
    <n v="0"/>
    <n v="0"/>
    <n v="0"/>
    <n v="80.590469999999996"/>
    <n v="78.205569999999994"/>
    <n v="86.623949999999994"/>
    <n v="7.9998060000000004"/>
    <n v="9.8696009999999994"/>
    <n v="4.7833649999999999"/>
    <n v="0"/>
    <n v="0"/>
    <n v="0"/>
    <n v="11.40972"/>
    <n v="11.92483"/>
    <n v="8.592689"/>
    <s v="NA"/>
    <s v="NA"/>
    <s v="NA"/>
    <s v="NA"/>
    <s v="NA"/>
    <s v="NA"/>
    <s v="NA"/>
    <s v="NA"/>
    <s v="NA"/>
    <s v="NA"/>
    <s v="NA"/>
    <s v="NA"/>
    <s v="NA"/>
    <s v="NA"/>
    <s v="NA"/>
    <b v="0"/>
    <n v="0"/>
    <b v="0"/>
    <n v="0"/>
    <b v="0"/>
    <n v="0"/>
    <b v="0"/>
    <n v="0"/>
    <b v="1"/>
    <n v="68.276780000000002"/>
    <b v="0"/>
    <n v="0"/>
    <b v="1"/>
    <n v="29.200859999999999"/>
    <b v="1"/>
    <n v="2.5223599999999999"/>
    <n v="0"/>
    <n v="0"/>
    <n v="0"/>
    <n v="92.622749999999996"/>
    <n v="72.727270000000004"/>
    <n v="93.569959999999995"/>
    <n v="0"/>
    <n v="0"/>
    <n v="0"/>
    <n v="7.3772549999999999"/>
    <n v="27.272729999999999"/>
    <n v="6.4300379999999997"/>
    <n v="0"/>
    <n v="0"/>
    <n v="0"/>
    <n v="0"/>
    <n v="0"/>
    <n v="0"/>
    <n v="0"/>
    <n v="0"/>
    <n v="0"/>
    <n v="2.561547"/>
    <n v="18.181819999999998"/>
    <n v="1.5650809999999999"/>
    <n v="0"/>
    <n v="0"/>
    <n v="0"/>
    <n v="97.438450000000003"/>
    <n v="81.818179999999998"/>
    <n v="98.434920000000005"/>
    <n v="0"/>
    <n v="0"/>
    <n v="0"/>
    <n v="0"/>
    <n v="0"/>
    <n v="0"/>
    <n v="0"/>
    <n v="0"/>
    <n v="0"/>
    <b v="0"/>
    <n v="0"/>
    <b v="0"/>
    <n v="0"/>
    <b v="0"/>
    <n v="0"/>
    <b v="0"/>
    <n v="0"/>
    <b v="1"/>
    <n v="97.438450000000003"/>
    <b v="1"/>
    <n v="2.561547"/>
    <s v="NA"/>
    <s v="NA"/>
    <s v="NA"/>
    <s v="NA"/>
    <s v="NA"/>
    <s v="NA"/>
    <s v="NA"/>
    <s v="NA"/>
    <s v="NA"/>
    <s v="NA"/>
    <s v="NA"/>
    <s v="NA"/>
    <s v="NA"/>
    <s v="NA"/>
    <s v="NA"/>
    <s v="NA"/>
    <s v="NA"/>
    <s v="NA"/>
    <s v="NA"/>
    <s v="NA"/>
    <s v="NA"/>
    <s v="NA"/>
    <s v="NA"/>
    <s v="NA"/>
    <s v="NA"/>
    <s v="NA"/>
    <s v="NA"/>
    <s v="NA"/>
    <s v="NA"/>
    <s v="NA"/>
    <s v="NA"/>
    <s v="NA"/>
    <s v="NA"/>
    <s v="NA"/>
    <s v="NA"/>
    <s v="NA"/>
    <s v="NA"/>
    <s v="VAV"/>
    <s v="none"/>
    <s v="Variable Air Volume"/>
    <s v="A"/>
    <s v="NA"/>
    <s v="NA"/>
    <s v="NA"/>
    <n v="25"/>
    <n v="75"/>
    <s v="Boiler"/>
    <s v="Natural Gas"/>
    <s v="Natural Gas"/>
    <s v="20+ Years"/>
    <s v="Heat Pump"/>
    <s v="Electricity"/>
    <s v="Natural Gas"/>
    <s v="10-19 Years"/>
    <n v="2"/>
    <s v="Natural Gas"/>
    <n v="535"/>
    <n v="3"/>
    <n v="3"/>
    <s v="SH"/>
    <s v="N"/>
    <s v="NA"/>
    <s v="Chiller"/>
    <s v="20+ Years"/>
    <s v="DX - Water"/>
    <s v="10-19 Years"/>
    <n v="2"/>
    <s v="NA"/>
    <n v="31"/>
    <n v="31"/>
    <s v="Reciprocating"/>
    <s v="N"/>
    <s v="N"/>
    <b v="0"/>
    <b v="1"/>
    <b v="1"/>
    <b v="0"/>
    <b v="0"/>
    <b v="1"/>
    <b v="0"/>
    <b v="0"/>
    <b v="0"/>
    <b v="0"/>
    <b v="0"/>
    <n v="398"/>
    <n v="3"/>
    <n v="3"/>
    <n v="100"/>
    <n v="0"/>
    <n v="0"/>
    <n v="0"/>
    <n v="0"/>
    <n v="0"/>
    <n v="100"/>
    <n v="0"/>
    <s v="NA"/>
    <s v="NA"/>
    <s v="NA"/>
    <s v="NA"/>
    <s v="NA"/>
    <s v="NA"/>
    <s v="NA"/>
    <s v="NA"/>
    <s v="NA"/>
    <b v="0"/>
    <n v="0"/>
    <s v="NA"/>
    <s v="NA"/>
    <b v="1"/>
    <n v="56"/>
    <s v="INC"/>
    <b v="0"/>
    <n v="0"/>
    <s v="NA"/>
    <s v="NA"/>
    <n v="3"/>
    <n v="3"/>
    <n v="0"/>
    <n v="1"/>
    <n v="2"/>
    <n v="0"/>
    <n v="1"/>
    <b v="0"/>
    <b v="0"/>
    <b v="0"/>
    <b v="1"/>
    <b v="0"/>
    <b v="0"/>
    <n v="1157"/>
    <s v="N"/>
    <s v="N"/>
    <s v="N"/>
    <s v="G"/>
    <s v="G"/>
    <s v="N"/>
    <s v="G"/>
    <s v="NA"/>
    <s v="NA"/>
    <s v="NA"/>
    <b v="1"/>
    <s v="L"/>
    <n v="100"/>
    <n v="2"/>
    <n v="2"/>
    <n v="59"/>
    <n v="93"/>
    <n v="10"/>
    <x v="0"/>
    <n v="0"/>
    <s v="N"/>
    <n v="0"/>
    <n v="0"/>
    <n v="0"/>
    <b v="0"/>
    <b v="0"/>
    <s v="None"/>
    <b v="0"/>
    <b v="0"/>
    <s v="None"/>
    <n v="0"/>
    <n v="12"/>
    <n v="1"/>
    <n v="0"/>
    <n v="4"/>
    <n v="63"/>
    <n v="0"/>
    <n v="0"/>
    <n v="0"/>
    <n v="0"/>
    <n v="18.761890000000001"/>
    <n v="18.75684"/>
    <s v="actual"/>
    <n v="600380.5"/>
    <n v="600218.9"/>
    <n v="46249.21"/>
    <n v="38748.97"/>
    <n v="47890.98"/>
    <n v="45099.65"/>
    <n v="49677.4"/>
    <n v="52453.41"/>
    <n v="63419.23"/>
    <n v="61597.440000000002"/>
    <n v="55394.9"/>
    <n v="45357.93"/>
    <n v="44542.64"/>
    <n v="49948.69"/>
    <n v="47986.84"/>
    <n v="43342.96"/>
    <n v="47986.84"/>
    <n v="46438.879999999997"/>
    <n v="48818.17"/>
    <n v="52792.57"/>
    <n v="61228.65"/>
    <n v="60278.559999999998"/>
    <n v="48932.85"/>
    <n v="47986.84"/>
    <n v="46438.879999999997"/>
    <n v="47986.84"/>
    <n v="0.44628400000000001"/>
    <n v="3.2528000000000001E-2"/>
    <s v="model"/>
    <n v="14281.08"/>
    <n v="1040.8810000000001"/>
    <s v="NA"/>
    <s v="NA"/>
    <s v="NA"/>
    <s v="NA"/>
    <s v="NA"/>
    <s v="NA"/>
    <s v="NA"/>
    <s v="NA"/>
    <s v="NA"/>
    <s v="NA"/>
    <s v="NA"/>
    <s v="NA"/>
    <s v="NA"/>
    <s v="NA"/>
    <s v="NA"/>
    <s v="NA"/>
    <s v="NA"/>
    <s v="NA"/>
    <s v="NA"/>
    <s v="NA"/>
    <s v="NA"/>
    <s v="NA"/>
    <s v="NA"/>
    <s v="NA"/>
  </r>
  <r>
    <x v="815"/>
    <x v="2"/>
    <s v="core"/>
    <x v="11"/>
    <x v="1"/>
    <s v="&lt;5,001"/>
    <s v="urban"/>
    <n v="15"/>
    <n v="86.201499999999996"/>
    <n v="297395.20000000001"/>
    <n v="297395.20000000001"/>
    <n v="297395.20000000001"/>
    <n v="2005"/>
    <n v="2005"/>
    <s v="2004-2013"/>
    <s v="F"/>
    <m/>
    <s v="Convenience Store (&lt;"/>
    <m/>
    <s v="Grocery"/>
    <s v="Food Sales"/>
    <s v="MiniMart"/>
    <b v="0"/>
    <s v="Sales"/>
    <n v="77"/>
    <s v="Kitchen"/>
    <n v="13"/>
    <s v="Storage - Low Bay"/>
    <n v="8"/>
    <n v="0"/>
    <n v="0"/>
    <n v="0"/>
    <n v="3450"/>
    <n v="3450"/>
    <n v="0"/>
    <x v="4"/>
    <n v="100"/>
    <n v="0"/>
    <n v="100"/>
    <n v="100"/>
    <n v="100"/>
    <n v="0"/>
    <n v="0"/>
    <n v="1"/>
    <n v="0"/>
    <n v="0"/>
    <s v="S"/>
    <n v="0"/>
    <n v="4615"/>
    <n v="192"/>
    <s v="&lt; 6000 HDD"/>
    <n v="0"/>
    <n v="100"/>
    <n v="2"/>
    <s v="No"/>
    <n v="116.55"/>
    <n v="129.41999999999999"/>
    <n v="34.35"/>
    <n v="122.79"/>
    <n v="1"/>
    <n v="0.87"/>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48"/>
    <n v="0"/>
    <n v="14"/>
    <n v="3472"/>
    <n v="10"/>
    <n v="0"/>
    <n v="0"/>
    <n v="100"/>
    <n v="0"/>
    <n v="0"/>
    <n v="0"/>
    <n v="0"/>
    <n v="0"/>
    <n v="100"/>
    <n v="0"/>
    <n v="0"/>
    <n v="0"/>
    <n v="0"/>
    <n v="347.2"/>
    <n v="0"/>
    <n v="100"/>
    <n v="0"/>
    <s v="S"/>
    <n v="0"/>
    <s v="Age of Building"/>
    <n v="0"/>
    <n v="0"/>
    <n v="0"/>
    <n v="100"/>
    <n v="100"/>
    <n v="0"/>
    <n v="0"/>
    <n v="0"/>
    <n v="0"/>
    <n v="3450"/>
    <n v="100"/>
    <n v="0"/>
    <n v="0"/>
    <n v="0"/>
    <b v="0"/>
    <n v="0"/>
    <n v="0"/>
    <n v="0"/>
    <n v="100"/>
    <n v="0"/>
    <n v="0.95159199999999999"/>
    <n v="0.95159199999999999"/>
    <s v="NA"/>
    <n v="5.4493E-2"/>
    <n v="0.13699900000000001"/>
    <n v="3282.9920000000002"/>
    <s v="NA"/>
    <n v="188"/>
    <n v="472.6463"/>
    <n v="12"/>
    <n v="14"/>
    <s v="Y"/>
    <n v="6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100"/>
    <n v="100"/>
    <n v="100"/>
    <n v="0"/>
    <n v="0"/>
    <n v="0"/>
    <n v="0"/>
    <n v="0"/>
    <n v="0"/>
    <n v="0"/>
    <n v="0"/>
    <n v="0"/>
    <s v="NA"/>
    <s v="NA"/>
    <s v="NA"/>
    <s v="NA"/>
    <s v="NA"/>
    <s v="NA"/>
    <s v="NA"/>
    <s v="NA"/>
    <s v="NA"/>
    <s v="NA"/>
    <s v="NA"/>
    <s v="NA"/>
    <s v="NA"/>
    <s v="NA"/>
    <s v="NA"/>
    <b v="0"/>
    <n v="0"/>
    <b v="0"/>
    <n v="0"/>
    <b v="0"/>
    <n v="0"/>
    <b v="0"/>
    <n v="0"/>
    <b v="1"/>
    <n v="100"/>
    <b v="0"/>
    <n v="0"/>
    <b v="0"/>
    <n v="0"/>
    <b v="0"/>
    <n v="0"/>
    <n v="76.470590000000001"/>
    <n v="76.470590000000001"/>
    <n v="76.470590000000001"/>
    <n v="0"/>
    <n v="0"/>
    <n v="0"/>
    <n v="0"/>
    <n v="0"/>
    <n v="0"/>
    <n v="23.529409999999999"/>
    <n v="23.529409999999999"/>
    <n v="23.529409999999999"/>
    <n v="0"/>
    <n v="0"/>
    <n v="0"/>
    <n v="0"/>
    <n v="0"/>
    <n v="0"/>
    <n v="0"/>
    <n v="0"/>
    <n v="0"/>
    <n v="100"/>
    <n v="100"/>
    <n v="100"/>
    <n v="0"/>
    <n v="0"/>
    <n v="0"/>
    <n v="0"/>
    <n v="0"/>
    <n v="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DX - Air"/>
    <s v="5-9 Years"/>
    <s v="None"/>
    <s v="NA"/>
    <s v="NA"/>
    <s v="NA"/>
    <s v="NA"/>
    <s v="NA"/>
    <s v="NA"/>
    <s v="NA"/>
    <s v="NA"/>
    <b v="0"/>
    <b v="0"/>
    <b v="0"/>
    <b v="0"/>
    <b v="0"/>
    <b v="1"/>
    <b v="0"/>
    <b v="0"/>
    <b v="0"/>
    <b v="1"/>
    <b v="1"/>
    <n v="75"/>
    <n v="9"/>
    <n v="9"/>
    <n v="100"/>
    <n v="0"/>
    <n v="0"/>
    <n v="0"/>
    <n v="0"/>
    <n v="0"/>
    <n v="100"/>
    <n v="0"/>
    <n v="50"/>
    <n v="50"/>
    <n v="0"/>
    <s v="Non-VSD"/>
    <s v="No"/>
    <s v="None"/>
    <s v="Air-cooled"/>
    <s v="No"/>
    <s v="Electronically Commutated"/>
    <b v="1"/>
    <n v="52"/>
    <n v="40.384619999999998"/>
    <s v="LED"/>
    <b v="0"/>
    <n v="0"/>
    <s v="NA"/>
    <b v="1"/>
    <n v="500"/>
    <n v="100"/>
    <s v="LED"/>
    <n v="0"/>
    <n v="0"/>
    <n v="14"/>
    <n v="1"/>
    <n v="0"/>
    <n v="0"/>
    <n v="4"/>
    <b v="0"/>
    <b v="0"/>
    <b v="0"/>
    <b v="0"/>
    <b v="1"/>
    <b v="0"/>
    <n v="310"/>
    <s v="N"/>
    <s v="N"/>
    <s v="N"/>
    <s v="G"/>
    <s v="N"/>
    <s v="N"/>
    <s v="N"/>
    <n v="0"/>
    <n v="0"/>
    <n v="1"/>
    <s v="NA"/>
    <s v="NA"/>
    <s v="NA"/>
    <s v="NA"/>
    <s v="NA"/>
    <n v="0"/>
    <n v="0"/>
    <n v="0"/>
    <x v="1"/>
    <s v="NA"/>
    <s v="NA"/>
    <n v="0"/>
    <n v="0"/>
    <n v="0"/>
    <s v="NA"/>
    <s v="NA"/>
    <s v="NA"/>
    <s v="NA"/>
    <s v="NA"/>
    <s v="NA"/>
    <n v="1"/>
    <n v="0"/>
    <n v="0"/>
    <n v="0"/>
    <n v="0"/>
    <n v="0"/>
    <n v="0"/>
    <n v="0"/>
    <n v="0"/>
    <n v="0"/>
    <n v="61.315739999999998"/>
    <n v="67.142060000000001"/>
    <s v="actual"/>
    <n v="211539.3"/>
    <n v="231640.1"/>
    <n v="17034.13"/>
    <n v="15752.26"/>
    <n v="17844.349999999999"/>
    <n v="17810.53"/>
    <n v="18983.189999999999"/>
    <n v="18832.259999999998"/>
    <n v="19410.8"/>
    <n v="19364.669999999998"/>
    <n v="17551.490000000002"/>
    <n v="17197.38"/>
    <n v="15905.34"/>
    <n v="15852.92"/>
    <n v="19673.54"/>
    <n v="17769.650000000001"/>
    <n v="19673.54"/>
    <n v="19038.91"/>
    <n v="19673.54"/>
    <n v="19038.91"/>
    <n v="19673.54"/>
    <n v="19673.54"/>
    <n v="19038.91"/>
    <n v="19673.54"/>
    <n v="19038.91"/>
    <n v="19673.54"/>
    <n v="0.42609799999999998"/>
    <n v="3.5206490000000001"/>
    <s v="model"/>
    <n v="1470.04"/>
    <n v="12146.24"/>
    <s v="NA"/>
    <s v="NA"/>
    <s v="NA"/>
    <s v="NA"/>
    <s v="NA"/>
    <s v="NA"/>
    <s v="NA"/>
    <s v="NA"/>
    <s v="NA"/>
    <s v="NA"/>
    <s v="NA"/>
    <s v="NA"/>
    <s v="NA"/>
    <s v="NA"/>
    <s v="NA"/>
    <s v="NA"/>
    <s v="NA"/>
    <s v="NA"/>
    <s v="NA"/>
    <s v="NA"/>
    <s v="NA"/>
    <s v="NA"/>
    <s v="NA"/>
    <s v="NA"/>
  </r>
  <r>
    <x v="816"/>
    <x v="3"/>
    <s v="core"/>
    <x v="6"/>
    <x v="0"/>
    <s v="100,001+"/>
    <s v="rural"/>
    <n v="29"/>
    <n v="26.394909999999999"/>
    <n v="3139938"/>
    <n v="3139938"/>
    <n v="3139938"/>
    <n v="1929"/>
    <n v="1929"/>
    <s v="Pre-1980"/>
    <s v="F"/>
    <m/>
    <s v="Office- Admin, Professional, Government, Financial"/>
    <m/>
    <s v="Office"/>
    <s v="Office"/>
    <s v="Medium Office"/>
    <b v="1"/>
    <s v="Office"/>
    <n v="46.498489999999997"/>
    <s v="Assembly / Recreation"/>
    <n v="8.8264960000000006"/>
    <s v="NA"/>
    <n v="0"/>
    <n v="19.146439999999998"/>
    <n v="25.528580000000002"/>
    <n v="0"/>
    <n v="118960"/>
    <n v="118960"/>
    <n v="0"/>
    <x v="3"/>
    <n v="100"/>
    <n v="0"/>
    <n v="100"/>
    <n v="100"/>
    <n v="85.368039999999993"/>
    <n v="0"/>
    <n v="0"/>
    <n v="7"/>
    <n v="1"/>
    <s v="NA"/>
    <s v="S"/>
    <n v="0"/>
    <n v="8180"/>
    <n v="378"/>
    <s v="8000+ HDD"/>
    <n v="0"/>
    <n v="100"/>
    <n v="90"/>
    <s v="NA"/>
    <n v="48.984099999999998"/>
    <n v="46.785550000000001"/>
    <n v="159.9744"/>
    <n v="46.785550000000001"/>
    <n v="0.118522"/>
    <n v="5.0795E-2"/>
    <n v="0"/>
    <s v="40-49 Hrs/Wk"/>
    <n v="38.725140000000003"/>
    <b v="1"/>
    <b v="1"/>
    <b v="0"/>
    <b v="0"/>
    <b v="0"/>
    <b v="0"/>
    <b v="0"/>
    <b v="0"/>
    <b v="0"/>
    <s v="NA"/>
    <s v="NA"/>
    <s v="NA"/>
    <s v="NA"/>
    <s v="Yes"/>
    <n v="2"/>
    <n v="100"/>
    <s v="No"/>
    <s v="No"/>
    <s v="NA"/>
    <s v="NA"/>
    <s v="Yes"/>
    <s v="Yes"/>
    <n v="2"/>
    <n v="2"/>
    <s v="Yes"/>
    <s v="Yes"/>
    <n v="3"/>
    <n v="3"/>
    <s v="Yes"/>
    <s v="No"/>
    <s v="NA"/>
    <s v="NA"/>
    <s v="Yes"/>
    <s v="No"/>
    <s v="NA"/>
    <s v="NA"/>
    <s v="No"/>
    <s v="No"/>
    <s v="NA"/>
    <s v="NA"/>
    <s v="No"/>
    <s v="No"/>
    <s v="NA"/>
    <s v="NA"/>
    <s v="No"/>
    <n v="836"/>
    <n v="836"/>
    <n v="9"/>
    <n v="52668"/>
    <n v="30"/>
    <n v="100"/>
    <n v="0"/>
    <n v="0"/>
    <n v="0"/>
    <n v="0"/>
    <n v="0"/>
    <n v="0"/>
    <n v="0"/>
    <n v="0"/>
    <n v="0"/>
    <n v="100"/>
    <n v="0"/>
    <n v="0"/>
    <n v="15800.4"/>
    <n v="40"/>
    <n v="60"/>
    <n v="0"/>
    <s v="P"/>
    <n v="35"/>
    <s v="Age of Building"/>
    <n v="100"/>
    <n v="0"/>
    <n v="0"/>
    <n v="0"/>
    <n v="40"/>
    <n v="0"/>
    <n v="0"/>
    <n v="0"/>
    <n v="60"/>
    <n v="13760"/>
    <n v="100"/>
    <n v="0"/>
    <n v="0"/>
    <n v="0"/>
    <b v="0"/>
    <n v="0"/>
    <n v="0"/>
    <n v="0"/>
    <n v="0"/>
    <n v="100"/>
    <n v="0.83481000000000005"/>
    <n v="0.83481000000000005"/>
    <s v="NA"/>
    <n v="0"/>
    <n v="1.6299000000000001E-2"/>
    <n v="99309.05"/>
    <s v="NA"/>
    <n v="0"/>
    <n v="1938.97"/>
    <n v="8.2907080000000004"/>
    <n v="8.6124390000000002"/>
    <s v="Y"/>
    <n v="0"/>
    <n v="0"/>
    <n v="0"/>
    <n v="0"/>
    <n v="93.796289999999999"/>
    <n v="95.16722"/>
    <n v="97.509600000000006"/>
    <n v="1.2052069999999999"/>
    <n v="1.426215"/>
    <n v="1.25292"/>
    <n v="2.9352E-2"/>
    <n v="0.109164"/>
    <n v="1.6974E-2"/>
    <n v="0"/>
    <n v="0"/>
    <n v="0"/>
    <n v="0"/>
    <n v="0"/>
    <n v="0"/>
    <n v="0"/>
    <n v="0"/>
    <n v="0"/>
    <n v="4.9691479999999997"/>
    <n v="3.2974030000000001"/>
    <n v="1.2205079999999999"/>
    <n v="0"/>
    <n v="0"/>
    <n v="0"/>
    <n v="0"/>
    <n v="0"/>
    <n v="0"/>
    <n v="100"/>
    <n v="100"/>
    <n v="100"/>
    <n v="100"/>
    <n v="100"/>
    <n v="100"/>
    <n v="0"/>
    <n v="0"/>
    <n v="0"/>
    <n v="0"/>
    <n v="0"/>
    <n v="0"/>
    <n v="36.12529"/>
    <n v="66.586399999999998"/>
    <n v="36.12529"/>
    <n v="63.87471"/>
    <n v="33.413600000000002"/>
    <n v="63.87471"/>
    <n v="0"/>
    <n v="0"/>
    <n v="0"/>
    <n v="0"/>
    <n v="0"/>
    <n v="0"/>
    <n v="0"/>
    <n v="0"/>
    <n v="0"/>
    <s v="NA"/>
    <s v="NA"/>
    <s v="NA"/>
    <s v="NA"/>
    <s v="NA"/>
    <s v="NA"/>
    <n v="0"/>
    <n v="0"/>
    <n v="0"/>
    <n v="13.35014"/>
    <n v="22.01849"/>
    <n v="13.35014"/>
    <n v="0"/>
    <n v="0"/>
    <n v="0"/>
    <n v="86.649860000000004"/>
    <n v="77.98151"/>
    <n v="86.649860000000004"/>
    <n v="0"/>
    <n v="0"/>
    <n v="0"/>
    <n v="100"/>
    <n v="100"/>
    <n v="100"/>
    <n v="0"/>
    <n v="0"/>
    <n v="0"/>
    <n v="0"/>
    <n v="0"/>
    <n v="0"/>
    <n v="0"/>
    <n v="0"/>
    <n v="0"/>
    <n v="95.001499999999993"/>
    <n v="96.593429999999998"/>
    <n v="98.762519999999995"/>
    <n v="2.9352E-2"/>
    <n v="0.109164"/>
    <n v="1.6974E-2"/>
    <n v="0"/>
    <n v="0"/>
    <n v="0"/>
    <n v="4.9691479999999997"/>
    <n v="3.2974030000000001"/>
    <n v="1.2205079999999999"/>
    <s v="NA"/>
    <s v="NA"/>
    <s v="NA"/>
    <s v="NA"/>
    <s v="NA"/>
    <s v="NA"/>
    <s v="NA"/>
    <s v="NA"/>
    <s v="NA"/>
    <s v="NA"/>
    <s v="NA"/>
    <s v="NA"/>
    <s v="NA"/>
    <s v="NA"/>
    <s v="NA"/>
    <b v="0"/>
    <n v="0"/>
    <b v="0"/>
    <n v="0"/>
    <b v="0"/>
    <n v="0"/>
    <b v="0"/>
    <n v="0"/>
    <b v="1"/>
    <n v="89.603210000000004"/>
    <b v="0"/>
    <n v="0"/>
    <b v="1"/>
    <n v="10.396789999999999"/>
    <b v="0"/>
    <n v="0"/>
    <n v="0"/>
    <n v="0"/>
    <n v="0"/>
    <n v="80.401970000000006"/>
    <n v="50"/>
    <n v="80.401970000000006"/>
    <n v="0"/>
    <n v="0"/>
    <n v="0"/>
    <n v="19.598030000000001"/>
    <n v="50"/>
    <n v="19.598030000000001"/>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A"/>
    <s v="NA"/>
    <s v="NA"/>
    <n v="8.5998850000000004"/>
    <n v="91.400109999999998"/>
    <s v="Boiler"/>
    <s v="Natural Gas"/>
    <s v="Natural Gas"/>
    <s v="20+ Years"/>
    <s v="Boiler"/>
    <s v="Natural Gas"/>
    <s v="Natural Gas"/>
    <s v="NA"/>
    <n v="4"/>
    <s v="Natural Gas"/>
    <n v="594"/>
    <n v="13"/>
    <n v="13"/>
    <s v="SH"/>
    <s v="N"/>
    <s v="NA"/>
    <s v="DX - Air"/>
    <s v="20+ Years"/>
    <s v="DX - Air"/>
    <s v="NA"/>
    <s v="NA"/>
    <s v="NA"/>
    <s v="NA"/>
    <s v="NA"/>
    <s v="NA"/>
    <s v="NA"/>
    <s v="NA"/>
    <b v="0"/>
    <b v="0"/>
    <b v="1"/>
    <b v="0"/>
    <b v="1"/>
    <b v="0"/>
    <b v="0"/>
    <b v="0"/>
    <b v="1"/>
    <b v="1"/>
    <b v="0"/>
    <n v="175"/>
    <n v="3"/>
    <n v="3"/>
    <n v="100"/>
    <n v="0"/>
    <n v="0"/>
    <n v="0"/>
    <n v="0"/>
    <n v="0"/>
    <n v="100"/>
    <n v="0"/>
    <s v="NA"/>
    <s v="NA"/>
    <s v="NA"/>
    <s v="NA"/>
    <s v="NA"/>
    <s v="NA"/>
    <s v="NA"/>
    <s v="NA"/>
    <s v="NA"/>
    <s v="NA"/>
    <s v="NA"/>
    <s v="NA"/>
    <s v="NA"/>
    <s v="NA"/>
    <s v="NA"/>
    <s v="NA"/>
    <s v="NA"/>
    <s v="NA"/>
    <s v="NA"/>
    <s v="NA"/>
    <n v="0"/>
    <n v="0"/>
    <n v="0"/>
    <n v="0"/>
    <n v="0"/>
    <n v="0"/>
    <n v="0"/>
    <b v="0"/>
    <b v="0"/>
    <b v="0"/>
    <b v="0"/>
    <b v="0"/>
    <b v="0"/>
    <n v="0"/>
    <s v="N"/>
    <s v="N"/>
    <s v="N"/>
    <s v="N"/>
    <s v="N"/>
    <s v="N"/>
    <s v="N"/>
    <s v="NA"/>
    <s v="NA"/>
    <s v="NA"/>
    <b v="1"/>
    <s v="S"/>
    <s v="NA"/>
    <n v="2"/>
    <n v="0"/>
    <n v="0"/>
    <n v="0"/>
    <n v="0"/>
    <x v="0"/>
    <n v="0"/>
    <s v="N"/>
    <n v="0"/>
    <n v="0"/>
    <n v="0"/>
    <b v="0"/>
    <b v="0"/>
    <s v="None"/>
    <b v="0"/>
    <b v="0"/>
    <s v="None"/>
    <n v="0"/>
    <n v="200"/>
    <n v="20"/>
    <s v="NA"/>
    <n v="100"/>
    <n v="1"/>
    <n v="0"/>
    <n v="0"/>
    <n v="0"/>
    <n v="0"/>
    <n v="11.503080000000001"/>
    <n v="0.78381900000000004"/>
    <s v="model"/>
    <n v="1368406"/>
    <n v="93243.16"/>
    <s v="NA"/>
    <s v="NA"/>
    <s v="NA"/>
    <s v="NA"/>
    <s v="NA"/>
    <s v="NA"/>
    <s v="NA"/>
    <s v="NA"/>
    <s v="NA"/>
    <s v="NA"/>
    <s v="NA"/>
    <s v="NA"/>
    <s v="NA"/>
    <s v="NA"/>
    <s v="NA"/>
    <s v="NA"/>
    <s v="NA"/>
    <s v="NA"/>
    <s v="NA"/>
    <s v="NA"/>
    <s v="NA"/>
    <s v="NA"/>
    <s v="NA"/>
    <s v="NA"/>
    <n v="0.26240200000000002"/>
    <n v="4.4962000000000002E-2"/>
    <s v="model"/>
    <n v="31215.3"/>
    <n v="5348.652"/>
    <s v="NA"/>
    <s v="NA"/>
    <s v="NA"/>
    <s v="NA"/>
    <s v="NA"/>
    <s v="NA"/>
    <s v="NA"/>
    <s v="NA"/>
    <s v="NA"/>
    <s v="NA"/>
    <s v="NA"/>
    <s v="NA"/>
    <s v="NA"/>
    <s v="NA"/>
    <s v="NA"/>
    <s v="NA"/>
    <s v="NA"/>
    <s v="NA"/>
    <s v="NA"/>
    <s v="NA"/>
    <s v="NA"/>
    <s v="NA"/>
    <s v="NA"/>
    <s v="NA"/>
  </r>
  <r>
    <x v="817"/>
    <x v="0"/>
    <s v="core"/>
    <x v="6"/>
    <x v="0"/>
    <s v="&lt;20,001"/>
    <s v="rural"/>
    <n v="27"/>
    <n v="1117.498"/>
    <n v="17879964"/>
    <n v="17879964"/>
    <n v="17879964"/>
    <n v="2003"/>
    <n v="2003"/>
    <s v="1981-2003"/>
    <s v="F"/>
    <m/>
    <s v="Office- Admin, Professional, Government, Financial"/>
    <m/>
    <s v="Office"/>
    <s v="Office"/>
    <s v="Medium Office"/>
    <b v="0"/>
    <s v="Office"/>
    <n v="100"/>
    <s v="NA"/>
    <n v="0"/>
    <s v="NA"/>
    <n v="0"/>
    <n v="0"/>
    <n v="0"/>
    <n v="0"/>
    <n v="16000"/>
    <n v="16000"/>
    <n v="0"/>
    <x v="0"/>
    <n v="100"/>
    <n v="0"/>
    <n v="100"/>
    <n v="100"/>
    <n v="100"/>
    <n v="0"/>
    <n v="0"/>
    <n v="1"/>
    <n v="0"/>
    <n v="70"/>
    <s v="S"/>
    <n v="0"/>
    <n v="5271"/>
    <n v="8"/>
    <s v="&lt; 6000 HDD"/>
    <n v="100"/>
    <n v="0"/>
    <n v="0"/>
    <s v="No"/>
    <n v="63.461539999999999"/>
    <n v="63.461539999999999"/>
    <n v="63.461539999999999"/>
    <n v="63.461539999999999"/>
    <n v="0.38461499999999998"/>
    <n v="0.38461499999999998"/>
    <n v="0"/>
    <s v="60-79 Hrs/Wk"/>
    <n v="52"/>
    <b v="1"/>
    <b v="0"/>
    <b v="1"/>
    <b v="0"/>
    <b v="0"/>
    <b v="0"/>
    <b v="0"/>
    <b v="0"/>
    <b v="0"/>
    <s v="NA"/>
    <s v="NA"/>
    <s v="NA"/>
    <s v="NA"/>
    <s v="No"/>
    <s v="NA"/>
    <s v="NA"/>
    <s v="No"/>
    <s v="No"/>
    <s v="NA"/>
    <s v="NA"/>
    <s v="No"/>
    <s v="No"/>
    <s v="NA"/>
    <s v="NA"/>
    <s v="Unknown"/>
    <s v="No"/>
    <s v="NA"/>
    <s v="NA"/>
    <s v="No"/>
    <s v="No"/>
    <s v="NA"/>
    <s v="NA"/>
    <s v="No"/>
    <s v="No"/>
    <s v="NA"/>
    <s v="NA"/>
    <s v="No"/>
    <s v="No"/>
    <s v="NA"/>
    <s v="NA"/>
    <s v="No"/>
    <s v="No"/>
    <s v="NA"/>
    <s v="NA"/>
    <s v="No"/>
    <n v="608"/>
    <n v="0"/>
    <n v="18"/>
    <n v="10944"/>
    <n v="10"/>
    <n v="0"/>
    <n v="0"/>
    <n v="0"/>
    <n v="100"/>
    <n v="0"/>
    <n v="0"/>
    <n v="0"/>
    <n v="0"/>
    <n v="100"/>
    <n v="0"/>
    <n v="0"/>
    <n v="0"/>
    <n v="0"/>
    <n v="1094.4000000000001"/>
    <n v="0"/>
    <n v="100"/>
    <n v="0"/>
    <s v="P"/>
    <n v="40"/>
    <s v="Age of Building"/>
    <n v="100"/>
    <n v="0"/>
    <n v="0"/>
    <n v="0"/>
    <n v="100"/>
    <n v="0"/>
    <n v="0"/>
    <n v="0"/>
    <n v="0"/>
    <n v="16976.86"/>
    <n v="0"/>
    <n v="100"/>
    <n v="0"/>
    <n v="0"/>
    <b v="0"/>
    <n v="0"/>
    <n v="100"/>
    <n v="0"/>
    <n v="0"/>
    <n v="0"/>
    <n v="1.228944"/>
    <n v="1.228944"/>
    <s v="NA"/>
    <n v="0"/>
    <n v="0.28296300000000002"/>
    <n v="19663.099999999999"/>
    <s v="NA"/>
    <n v="0"/>
    <n v="4527.4040000000005"/>
    <n v="11.19609"/>
    <n v="14.47556"/>
    <s v="Y"/>
    <n v="100"/>
    <n v="1.3752789999999999"/>
    <n v="1.0582009999999999"/>
    <n v="1.4993190000000001"/>
    <n v="75.520030000000006"/>
    <n v="61.375660000000003"/>
    <n v="82.331329999999994"/>
    <n v="0"/>
    <n v="0"/>
    <n v="0"/>
    <n v="17.660879999999999"/>
    <n v="32.275129999999997"/>
    <n v="10.71063"/>
    <n v="0"/>
    <n v="0"/>
    <n v="0"/>
    <n v="5.4438139999999997"/>
    <n v="5.2910050000000002"/>
    <n v="5.4587139999999996"/>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0.94089100000000003"/>
    <n v="1.7241379999999999"/>
    <n v="0.94089100000000003"/>
    <n v="0"/>
    <n v="0"/>
    <n v="0"/>
    <n v="99.059110000000004"/>
    <n v="98.275859999999994"/>
    <n v="99.059110000000004"/>
    <s v="NA"/>
    <s v="NA"/>
    <s v="NA"/>
    <s v="NA"/>
    <s v="NA"/>
    <s v="NA"/>
    <s v="NA"/>
    <s v="NA"/>
    <s v="NA"/>
    <s v="NA"/>
    <s v="NA"/>
    <s v="NA"/>
    <n v="1.3065150000000001"/>
    <n v="1.0582009999999999"/>
    <n v="1.424353"/>
    <n v="75.588790000000003"/>
    <n v="61.375660000000003"/>
    <n v="82.406300000000002"/>
    <n v="4.6759500000000003"/>
    <n v="12.698410000000001"/>
    <n v="2.8357809999999999"/>
    <n v="0"/>
    <n v="0"/>
    <n v="0"/>
    <n v="18.428740000000001"/>
    <n v="24.867719999999998"/>
    <n v="13.33357"/>
    <n v="0"/>
    <n v="0"/>
    <n v="0"/>
    <n v="100"/>
    <n v="100"/>
    <n v="100"/>
    <n v="0"/>
    <n v="0"/>
    <n v="0"/>
    <n v="0"/>
    <n v="0"/>
    <n v="0"/>
    <n v="0"/>
    <n v="0"/>
    <n v="0"/>
    <b v="1"/>
    <n v="2.3379750000000001"/>
    <b v="0"/>
    <n v="0"/>
    <b v="0"/>
    <n v="0"/>
    <b v="1"/>
    <n v="29.706029999999998"/>
    <b v="1"/>
    <n v="67.95599"/>
    <b v="0"/>
    <n v="0"/>
    <b v="0"/>
    <n v="0"/>
    <b v="0"/>
    <n v="0"/>
    <n v="25.674849999999999"/>
    <n v="42.424239999999998"/>
    <n v="25.674849999999999"/>
    <n v="61.73516"/>
    <n v="39.393940000000001"/>
    <n v="61.73516"/>
    <n v="0"/>
    <n v="0"/>
    <n v="0"/>
    <n v="12.59"/>
    <n v="18.181819999999998"/>
    <n v="12.59"/>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2.1739130000000002"/>
    <n v="0"/>
    <s v="Boiler"/>
    <s v="Fuel Oil"/>
    <s v="Other"/>
    <s v="10-19 Years"/>
    <s v="Heat Pump"/>
    <s v="Electricity"/>
    <s v="None"/>
    <s v="10-19 Years"/>
    <n v="1"/>
    <s v="Fuel Oil"/>
    <n v="750"/>
    <n v="11"/>
    <n v="11"/>
    <s v="SH"/>
    <s v="N"/>
    <s v="Y"/>
    <s v="Chiller"/>
    <s v="10-19 Years"/>
    <s v="DX - Air"/>
    <s v="10-19 Years"/>
    <n v="1"/>
    <s v="NA"/>
    <n v="11"/>
    <n v="11"/>
    <s v="NA"/>
    <s v="NA"/>
    <s v="NA"/>
    <b v="0"/>
    <b v="0"/>
    <b v="0"/>
    <b v="0"/>
    <b v="1"/>
    <b v="0"/>
    <b v="0"/>
    <b v="1"/>
    <b v="1"/>
    <b v="1"/>
    <b v="1"/>
    <n v="15.353999999999999"/>
    <n v="11"/>
    <n v="11"/>
    <n v="100"/>
    <n v="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20"/>
    <n v="20"/>
    <n v="10"/>
    <n v="5"/>
    <n v="3"/>
    <n v="0"/>
    <n v="0"/>
    <n v="0"/>
    <n v="0"/>
    <n v="18.795770000000001"/>
    <n v="33.028309999999998"/>
    <s v="model"/>
    <n v="300732.40000000002"/>
    <n v="528452.9"/>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818"/>
    <x v="2"/>
    <s v="core"/>
    <x v="4"/>
    <x v="0"/>
    <s v="100,001+"/>
    <s v="urban"/>
    <n v="71"/>
    <n v="14.48049"/>
    <n v="3355129"/>
    <n v="3172675"/>
    <n v="3172675"/>
    <n v="1979"/>
    <n v="1979"/>
    <s v="Pre-1980"/>
    <s v="F"/>
    <m/>
    <s v="Club, Lodges"/>
    <m/>
    <s v="Other"/>
    <s v="Public Assembly"/>
    <s v="Other"/>
    <b v="0"/>
    <s v="Assembly / Recreation"/>
    <n v="64"/>
    <s v="Guest Room"/>
    <n v="14"/>
    <s v="Kitchen"/>
    <n v="2"/>
    <n v="20"/>
    <n v="0"/>
    <n v="5.4380660000000001"/>
    <n v="231700"/>
    <n v="219100"/>
    <n v="12600"/>
    <x v="3"/>
    <n v="100"/>
    <n v="0"/>
    <n v="86"/>
    <n v="100"/>
    <n v="86"/>
    <n v="0"/>
    <n v="0"/>
    <n v="5"/>
    <n v="0"/>
    <s v="NA"/>
    <s v="S"/>
    <n v="0"/>
    <n v="4615"/>
    <n v="192"/>
    <s v="&lt; 6000 HDD"/>
    <n v="99"/>
    <n v="1"/>
    <n v="1"/>
    <s v="No"/>
    <n v="125.08"/>
    <n v="120.4"/>
    <n v="104.92"/>
    <n v="120.4"/>
    <n v="1"/>
    <n v="0.86"/>
    <n v="0"/>
    <s v="120-168 Hrs/Wk"/>
    <n v="52"/>
    <b v="1"/>
    <b v="1"/>
    <b v="1"/>
    <b v="0"/>
    <b v="0"/>
    <b v="0"/>
    <b v="0"/>
    <b v="0"/>
    <b v="0"/>
    <b v="1"/>
    <b v="0"/>
    <b v="0"/>
    <n v="150"/>
    <s v="Yes"/>
    <n v="12"/>
    <n v="80"/>
    <s v="Yes"/>
    <s v="Yes"/>
    <n v="12"/>
    <n v="80"/>
    <s v="Yes"/>
    <s v="Yes"/>
    <n v="12"/>
    <n v="80"/>
    <s v="Yes"/>
    <s v="Yes"/>
    <n v="12"/>
    <n v="80"/>
    <s v="No"/>
    <s v="No"/>
    <s v="NA"/>
    <s v="NA"/>
    <s v="No"/>
    <s v="No"/>
    <s v="NA"/>
    <s v="NA"/>
    <s v="No"/>
    <s v="No"/>
    <s v="NA"/>
    <s v="NA"/>
    <s v="No"/>
    <s v="No"/>
    <s v="NA"/>
    <s v="NA"/>
    <s v="No"/>
    <s v="NA"/>
    <s v="NA"/>
    <n v="10"/>
    <n v="126027.8"/>
    <n v="39.200000000000003"/>
    <n v="0"/>
    <n v="100"/>
    <n v="0"/>
    <n v="0"/>
    <n v="0"/>
    <n v="0"/>
    <n v="0"/>
    <n v="0"/>
    <n v="100"/>
    <n v="0"/>
    <n v="0"/>
    <n v="0"/>
    <n v="0"/>
    <n v="49402.91"/>
    <n v="0"/>
    <n v="100"/>
    <n v="0"/>
    <s v="P"/>
    <n v="10"/>
    <s v="Age of Building"/>
    <n v="100"/>
    <n v="0"/>
    <n v="0"/>
    <n v="0"/>
    <n v="100"/>
    <n v="0"/>
    <n v="0"/>
    <n v="0"/>
    <n v="0"/>
    <n v="52465.37"/>
    <n v="100"/>
    <n v="0"/>
    <n v="0"/>
    <n v="0"/>
    <b v="1"/>
    <n v="560"/>
    <n v="100"/>
    <n v="0"/>
    <n v="0"/>
    <n v="0"/>
    <n v="0.77732000000000001"/>
    <n v="0.74178100000000002"/>
    <n v="0.12381"/>
    <n v="2.967E-3"/>
    <n v="5.4496000000000003E-2"/>
    <n v="170310.7"/>
    <n v="1560"/>
    <n v="650"/>
    <n v="11940"/>
    <n v="14.25765"/>
    <n v="20.90673"/>
    <s v="Y"/>
    <n v="30"/>
    <n v="7.9304309999999996"/>
    <n v="4.4880190000000004"/>
    <n v="10.78525"/>
    <n v="29.4528"/>
    <n v="34.016449999999999"/>
    <n v="40.055300000000003"/>
    <n v="0"/>
    <n v="0"/>
    <n v="0"/>
    <n v="15.80081"/>
    <n v="16.553979999999999"/>
    <n v="11.95398"/>
    <n v="0"/>
    <n v="0"/>
    <n v="0"/>
    <n v="21.533560000000001"/>
    <n v="1.7261610000000001"/>
    <n v="26.936019999999999"/>
    <n v="1.99885"/>
    <n v="15.9245"/>
    <n v="2.7881049999999998"/>
    <n v="23.283550000000002"/>
    <n v="27.290890000000001"/>
    <n v="7.4813450000000001"/>
    <n v="0"/>
    <n v="0"/>
    <n v="0"/>
    <n v="0"/>
    <n v="0"/>
    <n v="0"/>
    <n v="100"/>
    <n v="100"/>
    <n v="100"/>
    <n v="0"/>
    <n v="0"/>
    <n v="0"/>
    <n v="100"/>
    <n v="100"/>
    <n v="100"/>
    <n v="5.5860770000000004"/>
    <n v="2.7060849999999999"/>
    <n v="5.5860770000000004"/>
    <n v="23.478919999999999"/>
    <n v="12.424569999999999"/>
    <n v="23.478919999999999"/>
    <n v="0"/>
    <n v="0"/>
    <n v="0"/>
    <n v="51.101599999999998"/>
    <n v="61.786230000000003"/>
    <n v="51.101599999999998"/>
    <n v="19.833400000000001"/>
    <n v="23.083120000000001"/>
    <n v="19.833400000000001"/>
    <n v="0"/>
    <n v="0"/>
    <n v="0"/>
    <n v="0"/>
    <n v="0"/>
    <n v="0"/>
    <n v="100"/>
    <n v="100"/>
    <n v="100"/>
    <n v="5.4705069999999996"/>
    <n v="10.14898"/>
    <n v="5.4705069999999996"/>
    <n v="94.529489999999996"/>
    <n v="89.851020000000005"/>
    <n v="94.529489999999996"/>
    <n v="0"/>
    <n v="0"/>
    <n v="0"/>
    <n v="0"/>
    <n v="0"/>
    <n v="0"/>
    <s v="NA"/>
    <s v="NA"/>
    <s v="NA"/>
    <s v="NA"/>
    <s v="NA"/>
    <s v="NA"/>
    <s v="NA"/>
    <s v="NA"/>
    <s v="NA"/>
    <s v="NA"/>
    <s v="NA"/>
    <s v="NA"/>
    <n v="32.41384"/>
    <n v="4.0737399999999999"/>
    <n v="35.167409999999997"/>
    <n v="37.383229999999998"/>
    <n v="38.504469999999998"/>
    <n v="50.84055"/>
    <n v="4.807963"/>
    <n v="11.20579"/>
    <n v="2.314616"/>
    <n v="7.3484129999999999"/>
    <n v="10.27168"/>
    <n v="2.3848829999999999"/>
    <n v="18.046559999999999"/>
    <n v="35.944319999999998"/>
    <n v="9.2925439999999995"/>
    <n v="0"/>
    <n v="0"/>
    <n v="0"/>
    <n v="0"/>
    <n v="0"/>
    <n v="0"/>
    <n v="0"/>
    <n v="0"/>
    <n v="0"/>
    <n v="66.433239999999998"/>
    <n v="42.372880000000002"/>
    <n v="76.593699999999998"/>
    <n v="33.566760000000002"/>
    <n v="57.627119999999998"/>
    <n v="23.406300000000002"/>
    <b v="0"/>
    <n v="0"/>
    <b v="1"/>
    <n v="11.663259999999999"/>
    <b v="0"/>
    <n v="0"/>
    <b v="0"/>
    <n v="0"/>
    <b v="1"/>
    <n v="74.027370000000005"/>
    <b v="1"/>
    <n v="8.9677340000000001"/>
    <b v="1"/>
    <n v="5.341634"/>
    <b v="0"/>
    <n v="0"/>
    <n v="0"/>
    <n v="0"/>
    <n v="0"/>
    <n v="100"/>
    <n v="100"/>
    <n v="100"/>
    <n v="0"/>
    <n v="0"/>
    <n v="0"/>
    <n v="0"/>
    <n v="0"/>
    <n v="0"/>
    <n v="0"/>
    <n v="0"/>
    <n v="0"/>
    <n v="0"/>
    <n v="0"/>
    <n v="0"/>
    <n v="0"/>
    <n v="0"/>
    <n v="0"/>
    <n v="0"/>
    <n v="0"/>
    <n v="0"/>
    <n v="0"/>
    <n v="0"/>
    <n v="0"/>
    <n v="100"/>
    <n v="100"/>
    <n v="100"/>
    <n v="0"/>
    <n v="0"/>
    <n v="0"/>
    <n v="0"/>
    <n v="0"/>
    <n v="0"/>
    <n v="0"/>
    <n v="0"/>
    <n v="0"/>
    <b v="0"/>
    <n v="0"/>
    <b v="1"/>
    <n v="100"/>
    <b v="0"/>
    <n v="0"/>
    <b v="0"/>
    <n v="0"/>
    <b v="0"/>
    <n v="0"/>
    <b v="0"/>
    <n v="0"/>
    <n v="100"/>
    <n v="100"/>
    <n v="100"/>
    <n v="0"/>
    <n v="0"/>
    <n v="0"/>
    <n v="0"/>
    <n v="0"/>
    <n v="0"/>
    <n v="0"/>
    <n v="0"/>
    <n v="0"/>
    <n v="0"/>
    <n v="0"/>
    <n v="0"/>
    <n v="0"/>
    <n v="0"/>
    <n v="0"/>
    <n v="0"/>
    <n v="0"/>
    <n v="0"/>
    <n v="0"/>
    <n v="0"/>
    <n v="0"/>
    <n v="0"/>
    <n v="0"/>
    <n v="0"/>
    <b v="1"/>
    <n v="100"/>
    <b v="0"/>
    <n v="0"/>
    <b v="0"/>
    <n v="0"/>
    <b v="0"/>
    <n v="0"/>
    <b v="0"/>
    <n v="0"/>
    <s v="SZ Ducted"/>
    <s v="none"/>
    <s v="Variable Air Volume"/>
    <s v="A"/>
    <s v="N"/>
    <n v="40"/>
    <s v="NA"/>
    <n v="0"/>
    <n v="90.153850000000006"/>
    <s v="Furnace"/>
    <s v="Natural Gas"/>
    <s v="None"/>
    <s v="10-19 Years"/>
    <s v="Boiler"/>
    <s v="Natural Gas"/>
    <s v="Natural Gas"/>
    <s v="NA"/>
    <n v="7"/>
    <s v="Natural Gas"/>
    <n v="1433"/>
    <n v="1"/>
    <n v="5"/>
    <s v="SH"/>
    <s v="NA"/>
    <s v="N"/>
    <s v="DX - Air"/>
    <s v="10-19 Years"/>
    <s v="DX - Air"/>
    <s v="10-19 Years"/>
    <n v="2"/>
    <n v="47.5"/>
    <n v="11"/>
    <n v="11"/>
    <s v="Scroll"/>
    <s v="NA"/>
    <s v="NA"/>
    <b v="1"/>
    <b v="0"/>
    <b v="0"/>
    <b v="0"/>
    <b v="0"/>
    <b v="1"/>
    <b v="0"/>
    <b v="1"/>
    <b v="0"/>
    <b v="1"/>
    <b v="1"/>
    <n v="2098.645"/>
    <s v="NA"/>
    <s v="NA"/>
    <n v="0"/>
    <n v="0"/>
    <n v="100"/>
    <n v="0"/>
    <n v="0"/>
    <n v="0"/>
    <n v="100"/>
    <n v="0"/>
    <n v="90.909090000000006"/>
    <n v="9.0909089999999999"/>
    <n v="0"/>
    <s v="Non-VSD"/>
    <s v="No"/>
    <s v="None"/>
    <s v="Air-cooled"/>
    <s v="No"/>
    <s v="Electronically Commutated"/>
    <b v="0"/>
    <n v="0"/>
    <s v="NA"/>
    <s v="NA"/>
    <b v="1"/>
    <n v="550"/>
    <s v="INC"/>
    <b v="0"/>
    <n v="0"/>
    <s v="NA"/>
    <s v="NA"/>
    <n v="3"/>
    <n v="0"/>
    <n v="2"/>
    <n v="2"/>
    <n v="3"/>
    <n v="1"/>
    <n v="3"/>
    <b v="0"/>
    <b v="0"/>
    <b v="0"/>
    <b v="1"/>
    <b v="0"/>
    <b v="0"/>
    <n v="2520"/>
    <s v="G"/>
    <s v="E"/>
    <s v="E"/>
    <s v="G"/>
    <s v="N"/>
    <s v="G"/>
    <s v="G"/>
    <s v="NA"/>
    <s v="NA"/>
    <s v="NA"/>
    <b v="1"/>
    <s v="L"/>
    <s v="NA"/>
    <n v="4"/>
    <n v="0"/>
    <n v="67"/>
    <n v="65"/>
    <n v="0"/>
    <x v="0"/>
    <n v="0"/>
    <s v="N"/>
    <n v="0"/>
    <n v="0"/>
    <n v="0"/>
    <b v="1"/>
    <b v="1"/>
    <s v="Natural Gas"/>
    <b v="1"/>
    <b v="0"/>
    <s v="Natural Gas"/>
    <n v="0"/>
    <n v="0"/>
    <n v="0"/>
    <n v="0"/>
    <n v="0"/>
    <n v="100"/>
    <n v="0"/>
    <n v="0"/>
    <n v="0"/>
    <n v="0"/>
    <n v="29.474160000000001"/>
    <n v="29.592510000000001"/>
    <s v="actual"/>
    <n v="6457788"/>
    <n v="6483719"/>
    <n v="526095.30000000005"/>
    <n v="477568"/>
    <n v="531117.1"/>
    <n v="517118.7"/>
    <n v="550282"/>
    <n v="540657.30000000005"/>
    <n v="592110.19999999995"/>
    <n v="599534.19999999995"/>
    <n v="554273.80000000005"/>
    <n v="530173.4"/>
    <n v="507446.1"/>
    <n v="531411.9"/>
    <n v="543363.80000000005"/>
    <n v="490780.2"/>
    <n v="543363.80000000005"/>
    <n v="525835.9"/>
    <n v="545156.5"/>
    <n v="532558.5"/>
    <n v="573391.1"/>
    <n v="578769.19999999995"/>
    <n v="537936.5"/>
    <n v="543363.80000000005"/>
    <n v="525835.9"/>
    <n v="543363.80000000005"/>
    <n v="1.2558769999999999"/>
    <n v="1.3076559999999999"/>
    <s v="actual"/>
    <n v="275162.59999999998"/>
    <n v="286507.5"/>
    <n v="32778.639999999999"/>
    <n v="28818.71"/>
    <n v="26688.880000000001"/>
    <n v="22412.82"/>
    <n v="19358.439999999999"/>
    <n v="16851.77"/>
    <n v="14113.52"/>
    <n v="14776.34"/>
    <n v="15655.92"/>
    <n v="22107.3"/>
    <n v="27710.34"/>
    <n v="33889.94"/>
    <n v="33426.44"/>
    <n v="28425.83"/>
    <n v="28974.959999999999"/>
    <n v="24727.119999999999"/>
    <n v="20935.310000000001"/>
    <n v="16849.349999999999"/>
    <n v="15161.87"/>
    <n v="15107.91"/>
    <n v="17065.18"/>
    <n v="23525.26"/>
    <n v="28719.97"/>
    <n v="33588.31"/>
  </r>
  <r>
    <x v="819"/>
    <x v="2"/>
    <s v="core"/>
    <x v="10"/>
    <x v="1"/>
    <s v="50,001+"/>
    <s v="urban"/>
    <n v="46"/>
    <n v="16.381550000000001"/>
    <n v="1687578"/>
    <n v="1421918"/>
    <n v="398137.1"/>
    <n v="2008"/>
    <n v="2008"/>
    <s v="2004-2013"/>
    <s v="F"/>
    <m/>
    <s v="Assisted Living"/>
    <m/>
    <s v="Hotel-Motel"/>
    <s v="Lodging"/>
    <s v="Lodging"/>
    <b v="0"/>
    <s v="Guest Room"/>
    <n v="72"/>
    <s v="Assembly / Recreation"/>
    <n v="9"/>
    <s v="Office"/>
    <n v="2"/>
    <n v="17"/>
    <n v="0"/>
    <n v="15.74206"/>
    <n v="103017"/>
    <n v="86800"/>
    <n v="16217"/>
    <x v="2"/>
    <n v="100"/>
    <n v="0"/>
    <n v="28"/>
    <n v="28"/>
    <n v="100"/>
    <n v="0"/>
    <n v="0"/>
    <n v="4"/>
    <n v="1"/>
    <n v="58"/>
    <s v="S"/>
    <n v="0"/>
    <n v="4624"/>
    <n v="219"/>
    <s v="&lt; 6000 HDD"/>
    <n v="100"/>
    <n v="0"/>
    <n v="0"/>
    <s v="Yes"/>
    <n v="168"/>
    <n v="47.04"/>
    <n v="47.04"/>
    <n v="47.04"/>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800"/>
    <n v="800"/>
    <n v="9"/>
    <n v="28800"/>
    <n v="15"/>
    <n v="0"/>
    <n v="0"/>
    <n v="0"/>
    <n v="0"/>
    <n v="0"/>
    <n v="0"/>
    <n v="0"/>
    <n v="100"/>
    <n v="0"/>
    <n v="100"/>
    <n v="0"/>
    <n v="0"/>
    <n v="0"/>
    <n v="4320"/>
    <n v="0"/>
    <n v="100"/>
    <n v="0"/>
    <s v="P"/>
    <n v="30"/>
    <s v="Age of Building"/>
    <n v="100"/>
    <n v="0"/>
    <n v="0"/>
    <n v="0"/>
    <n v="0"/>
    <n v="0"/>
    <n v="0"/>
    <n v="100"/>
    <n v="0"/>
    <n v="21700"/>
    <n v="100"/>
    <n v="0"/>
    <n v="0"/>
    <n v="0"/>
    <b v="0"/>
    <n v="0"/>
    <n v="0"/>
    <n v="100"/>
    <n v="0"/>
    <n v="0"/>
    <n v="0.60978200000000005"/>
    <n v="0.55303599999999997"/>
    <n v="0.249306"/>
    <n v="1.4519999999999999E-3"/>
    <n v="2.1201000000000001E-2"/>
    <n v="52929.1"/>
    <n v="4043"/>
    <n v="126"/>
    <n v="1840.2860000000001"/>
    <n v="8.4292470000000002"/>
    <n v="8.6590779999999992"/>
    <s v="Y"/>
    <n v="20"/>
    <n v="0"/>
    <n v="0"/>
    <n v="0"/>
    <n v="53.102989999999998"/>
    <n v="41.386069999999997"/>
    <n v="65.298789999999997"/>
    <n v="0"/>
    <n v="0"/>
    <n v="0"/>
    <n v="42.092449999999999"/>
    <n v="53.47627"/>
    <n v="28.793220000000002"/>
    <n v="4.8045580000000001"/>
    <n v="5.137664"/>
    <n v="5.9079879999999996"/>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7.399527"/>
    <n v="31.099900000000002"/>
    <n v="7.399527"/>
    <n v="0"/>
    <n v="0"/>
    <n v="0"/>
    <n v="0"/>
    <n v="0"/>
    <n v="0"/>
    <n v="92.600470000000001"/>
    <n v="68.900099999999995"/>
    <n v="92.600470000000001"/>
    <s v="NA"/>
    <s v="NA"/>
    <s v="NA"/>
    <s v="NA"/>
    <s v="NA"/>
    <s v="NA"/>
    <s v="NA"/>
    <s v="NA"/>
    <s v="NA"/>
    <s v="NA"/>
    <s v="NA"/>
    <s v="NA"/>
    <n v="0"/>
    <n v="0"/>
    <n v="0"/>
    <n v="53.102989999999998"/>
    <n v="41.386069999999997"/>
    <n v="65.298789999999997"/>
    <n v="0"/>
    <n v="0"/>
    <n v="0"/>
    <n v="0"/>
    <n v="0"/>
    <n v="0"/>
    <n v="46.897010000000002"/>
    <n v="58.613930000000003"/>
    <n v="34.701210000000003"/>
    <s v="NA"/>
    <s v="NA"/>
    <s v="NA"/>
    <s v="NA"/>
    <s v="NA"/>
    <s v="NA"/>
    <s v="NA"/>
    <s v="NA"/>
    <s v="NA"/>
    <s v="NA"/>
    <s v="NA"/>
    <s v="NA"/>
    <s v="NA"/>
    <s v="NA"/>
    <s v="NA"/>
    <b v="1"/>
    <n v="13.89851"/>
    <b v="0"/>
    <n v="0"/>
    <b v="0"/>
    <n v="0"/>
    <b v="1"/>
    <n v="13.89851"/>
    <b v="1"/>
    <n v="58.304459999999999"/>
    <b v="0"/>
    <n v="0"/>
    <b v="1"/>
    <n v="13.89851"/>
    <b v="0"/>
    <n v="0"/>
    <n v="45.722709999999999"/>
    <n v="71.428569999999993"/>
    <n v="45.722709999999999"/>
    <n v="0"/>
    <n v="0"/>
    <n v="0"/>
    <n v="0"/>
    <n v="0"/>
    <n v="0"/>
    <n v="54.277290000000001"/>
    <n v="28.571429999999999"/>
    <n v="54.277290000000001"/>
    <n v="0"/>
    <n v="0"/>
    <n v="0"/>
    <n v="0"/>
    <n v="0"/>
    <n v="0"/>
    <n v="0"/>
    <n v="0"/>
    <n v="0"/>
    <n v="100"/>
    <n v="64.285709999999995"/>
    <n v="100"/>
    <n v="0"/>
    <n v="0"/>
    <n v="0"/>
    <n v="0"/>
    <n v="35.714289999999998"/>
    <n v="0"/>
    <n v="0"/>
    <n v="0"/>
    <n v="0"/>
    <n v="0"/>
    <n v="0"/>
    <n v="0"/>
    <n v="0"/>
    <n v="0"/>
    <n v="0"/>
    <b v="0"/>
    <n v="0"/>
    <b v="0"/>
    <n v="0"/>
    <b v="0"/>
    <n v="0"/>
    <b v="0"/>
    <n v="0"/>
    <b v="0"/>
    <n v="0"/>
    <b v="1"/>
    <n v="100"/>
    <n v="0"/>
    <n v="0"/>
    <n v="0"/>
    <n v="100"/>
    <n v="100"/>
    <n v="100"/>
    <n v="0"/>
    <n v="0"/>
    <n v="0"/>
    <n v="0"/>
    <n v="0"/>
    <n v="0"/>
    <n v="0"/>
    <n v="0"/>
    <n v="0"/>
    <n v="0"/>
    <n v="0"/>
    <n v="0"/>
    <n v="0"/>
    <n v="0"/>
    <n v="0"/>
    <n v="0"/>
    <n v="0"/>
    <n v="0"/>
    <n v="0"/>
    <n v="0"/>
    <n v="0"/>
    <b v="0"/>
    <n v="0"/>
    <b v="0"/>
    <n v="0"/>
    <b v="0"/>
    <n v="0"/>
    <b v="1"/>
    <n v="100"/>
    <b v="0"/>
    <n v="0"/>
    <s v="Zonal"/>
    <s v="none"/>
    <s v="Constant Volume"/>
    <s v="N"/>
    <s v="N"/>
    <s v="NA"/>
    <s v="NA"/>
    <n v="72.090909999999994"/>
    <n v="27.909089999999999"/>
    <s v="Electric Resistance"/>
    <s v="Electricity"/>
    <s v="None"/>
    <s v="5-9 Years"/>
    <s v="Furnace"/>
    <s v="Natural Gas"/>
    <s v="None"/>
    <s v="5-9 Years"/>
    <s v="NA"/>
    <s v="NA"/>
    <s v="NA"/>
    <s v="NA"/>
    <s v="NA"/>
    <s v="NA"/>
    <s v="NA"/>
    <s v="NA"/>
    <s v="DX - Air"/>
    <s v="5-9 Years"/>
    <s v="DX - Air"/>
    <s v="5-9 Years"/>
    <n v="1"/>
    <n v="25"/>
    <n v="6"/>
    <n v="6"/>
    <s v="Scroll"/>
    <s v="NA"/>
    <s v="N"/>
    <b v="0"/>
    <b v="0"/>
    <b v="0"/>
    <b v="0"/>
    <b v="1"/>
    <b v="1"/>
    <b v="0"/>
    <b v="1"/>
    <b v="0"/>
    <b v="1"/>
    <b v="1"/>
    <n v="798"/>
    <n v="6"/>
    <n v="6"/>
    <n v="0"/>
    <n v="0"/>
    <n v="100"/>
    <n v="0"/>
    <n v="0"/>
    <n v="0"/>
    <n v="100"/>
    <n v="0"/>
    <s v="NA"/>
    <s v="NA"/>
    <s v="NA"/>
    <s v="NA"/>
    <s v="NA"/>
    <s v="NA"/>
    <s v="NA"/>
    <s v="NA"/>
    <s v="NA"/>
    <b v="0"/>
    <n v="0"/>
    <s v="NA"/>
    <s v="NA"/>
    <b v="1"/>
    <n v="136"/>
    <s v="CFL"/>
    <b v="0"/>
    <n v="0"/>
    <s v="NA"/>
    <s v="NA"/>
    <n v="0"/>
    <n v="0"/>
    <n v="0"/>
    <n v="1"/>
    <n v="2"/>
    <n v="1"/>
    <n v="1"/>
    <b v="0"/>
    <b v="0"/>
    <b v="0"/>
    <b v="1"/>
    <b v="0"/>
    <b v="0"/>
    <n v="957"/>
    <s v="E"/>
    <s v="N"/>
    <s v="E"/>
    <s v="G"/>
    <s v="G"/>
    <s v="G"/>
    <s v="G"/>
    <s v="NA"/>
    <s v="NA"/>
    <s v="NA"/>
    <b v="1"/>
    <s v="S"/>
    <n v="100"/>
    <n v="8"/>
    <n v="1"/>
    <n v="99"/>
    <n v="90"/>
    <n v="0"/>
    <x v="0"/>
    <n v="0"/>
    <s v="N"/>
    <n v="0"/>
    <n v="0"/>
    <n v="0"/>
    <b v="1"/>
    <b v="0"/>
    <s v="Electricity"/>
    <b v="0"/>
    <b v="0"/>
    <s v="None"/>
    <n v="0"/>
    <n v="0"/>
    <n v="0"/>
    <n v="0"/>
    <n v="0"/>
    <n v="120"/>
    <n v="0"/>
    <n v="0"/>
    <n v="0"/>
    <n v="0"/>
    <n v="10.894500000000001"/>
    <n v="10.81546"/>
    <s v="actual"/>
    <n v="945642.8"/>
    <n v="938782.1"/>
    <n v="98710.34"/>
    <n v="78134.100000000006"/>
    <n v="79674.31"/>
    <n v="69924.11"/>
    <n v="67348.05"/>
    <n v="63789.09"/>
    <n v="65668.39"/>
    <n v="66001.61"/>
    <n v="81350"/>
    <n v="74847.27"/>
    <n v="92419.35"/>
    <n v="107776.2"/>
    <n v="96285.89"/>
    <n v="82985.37"/>
    <n v="86436.02"/>
    <n v="76742.37"/>
    <n v="70664.59"/>
    <n v="63391.15"/>
    <n v="68165.31"/>
    <n v="68753.58"/>
    <n v="65223.09"/>
    <n v="76792.42"/>
    <n v="86489.1"/>
    <n v="96853.17"/>
    <n v="0.168406"/>
    <n v="0.16633100000000001"/>
    <s v="actual"/>
    <n v="14617.65"/>
    <n v="14437.53"/>
    <n v="1523.4649999999999"/>
    <n v="1265.9749999999999"/>
    <n v="1275.768"/>
    <n v="1079.5350000000001"/>
    <n v="986.88829999999996"/>
    <n v="902.71090000000004"/>
    <n v="796.63969999999995"/>
    <n v="785.76649999999995"/>
    <n v="871.10400000000004"/>
    <n v="1388.067"/>
    <n v="1849.3030000000001"/>
    <n v="1892.4269999999999"/>
    <n v="1649.8520000000001"/>
    <n v="1399.126"/>
    <n v="1424.6289999999999"/>
    <n v="1220.778"/>
    <n v="1056.7260000000001"/>
    <n v="869.38300000000004"/>
    <n v="810.27800000000002"/>
    <n v="806.74040000000002"/>
    <n v="889.42899999999997"/>
    <n v="1204.123"/>
    <n v="1443.6420000000001"/>
    <n v="1662.8230000000001"/>
  </r>
  <r>
    <x v="820"/>
    <x v="0"/>
    <s v="core"/>
    <x v="8"/>
    <x v="1"/>
    <s v="100,001+"/>
    <s v="urban"/>
    <n v="6"/>
    <n v="29.68553"/>
    <n v="4605384"/>
    <n v="4605384"/>
    <n v="4605384"/>
    <n v="2011"/>
    <n v="2011"/>
    <s v="2004-2013"/>
    <s v="F"/>
    <m/>
    <s v="Dept. Store W/ Grocery"/>
    <m/>
    <s v="Grocery"/>
    <s v="Mercantile - Retail"/>
    <s v="High End"/>
    <b v="1"/>
    <s v="Sales"/>
    <n v="84.388000000000005"/>
    <s v="Storage - Low Bay"/>
    <n v="9.9280000000000008"/>
    <s v="Office"/>
    <n v="5.6840000000000002"/>
    <n v="0"/>
    <n v="0"/>
    <n v="0"/>
    <n v="155139"/>
    <n v="155139"/>
    <n v="0"/>
    <x v="3"/>
    <n v="100"/>
    <n v="0"/>
    <n v="0"/>
    <n v="100"/>
    <n v="0"/>
    <n v="0"/>
    <n v="0"/>
    <n v="2"/>
    <n v="0"/>
    <n v="392"/>
    <s v="M"/>
    <n v="2"/>
    <n v="4847"/>
    <n v="261"/>
    <s v="&lt; 6000 HDD"/>
    <n v="100"/>
    <n v="0"/>
    <n v="0"/>
    <s v="Yes"/>
    <n v="111.568"/>
    <n v="167.21520000000001"/>
    <n v="168"/>
    <n v="111.6904"/>
    <n v="1"/>
    <n v="0.99280000000000002"/>
    <n v="0"/>
    <s v="80-119 Hrs/Wk"/>
    <n v="52"/>
    <b v="1"/>
    <b v="1"/>
    <b v="1"/>
    <b v="0"/>
    <b v="0"/>
    <b v="0"/>
    <b v="0"/>
    <b v="0"/>
    <b v="0"/>
    <b v="1"/>
    <b v="0"/>
    <b v="0"/>
    <s v="NA"/>
    <s v="Unknown"/>
    <s v="NA"/>
    <s v="NA"/>
    <s v="Unknown"/>
    <s v="Yes"/>
    <n v="1"/>
    <n v="15"/>
    <s v="Unknown"/>
    <s v="Unknown"/>
    <s v="NA"/>
    <s v="NA"/>
    <s v="Unknown"/>
    <s v="Unknown"/>
    <s v="NA"/>
    <s v="NA"/>
    <s v="Unknown"/>
    <s v="Unknown"/>
    <s v="NA"/>
    <s v="NA"/>
    <s v="Unknown"/>
    <s v="Unknown"/>
    <s v="NA"/>
    <s v="NA"/>
    <s v="Unknown"/>
    <s v="Unknown"/>
    <s v="NA"/>
    <s v="NA"/>
    <s v="Unknown"/>
    <s v="Unknown"/>
    <s v="NA"/>
    <s v="NA"/>
    <s v="Unknown"/>
    <n v="1560"/>
    <n v="1560"/>
    <n v="23"/>
    <n v="71760"/>
    <n v="2"/>
    <n v="0"/>
    <n v="0"/>
    <n v="0"/>
    <n v="100"/>
    <n v="0"/>
    <n v="0"/>
    <n v="0"/>
    <n v="0"/>
    <n v="100"/>
    <n v="0"/>
    <n v="0"/>
    <n v="0"/>
    <n v="0"/>
    <n v="1435.2"/>
    <n v="0"/>
    <n v="100"/>
    <n v="0"/>
    <s v="P"/>
    <n v="0"/>
    <s v="Age of Building"/>
    <n v="100"/>
    <n v="0"/>
    <n v="0"/>
    <n v="0"/>
    <n v="0"/>
    <n v="100"/>
    <n v="0"/>
    <n v="0"/>
    <n v="0"/>
    <n v="135200"/>
    <n v="100"/>
    <n v="0"/>
    <n v="0"/>
    <n v="0"/>
    <b v="1"/>
    <n v="1472"/>
    <n v="100"/>
    <n v="0"/>
    <n v="0"/>
    <n v="0"/>
    <n v="2.1051449999999998"/>
    <n v="2.1051449999999998"/>
    <s v="NA"/>
    <n v="2.7099999999999997E-4"/>
    <n v="0.28602699999999998"/>
    <n v="326590"/>
    <s v="NA"/>
    <n v="42"/>
    <n v="44373.91"/>
    <n v="12.87748"/>
    <n v="24.443940000000001"/>
    <s v="Y"/>
    <n v="80"/>
    <n v="2.3058879999999999"/>
    <n v="2.421459"/>
    <n v="2.337844"/>
    <n v="91.507710000000003"/>
    <n v="65.709680000000006"/>
    <n v="92.775869999999998"/>
    <n v="0.510772"/>
    <n v="1.2107289999999999"/>
    <n v="0.51785099999999995"/>
    <n v="0.30880999999999997"/>
    <n v="0.41041699999999998"/>
    <n v="0.17416799999999999"/>
    <n v="0"/>
    <n v="0"/>
    <n v="0"/>
    <n v="0"/>
    <n v="0"/>
    <n v="0"/>
    <n v="3.941039"/>
    <n v="25.81521"/>
    <n v="4.0981079999999999"/>
    <n v="0.40145399999999998"/>
    <n v="0.53354199999999996"/>
    <n v="9.6162999999999998E-2"/>
    <n v="1.024324"/>
    <n v="3.8989590000000001"/>
    <n v="0"/>
    <n v="1.391049"/>
    <n v="3.279102"/>
    <n v="1.391049"/>
    <n v="98.608949999999993"/>
    <n v="96.7209"/>
    <n v="98.608949999999993"/>
    <n v="0"/>
    <n v="0"/>
    <n v="0"/>
    <n v="100"/>
    <n v="100"/>
    <n v="100"/>
    <n v="0"/>
    <n v="0"/>
    <n v="0"/>
    <n v="0"/>
    <n v="0"/>
    <n v="0"/>
    <n v="0"/>
    <n v="0"/>
    <n v="0"/>
    <n v="100"/>
    <n v="100"/>
    <n v="100"/>
    <n v="0"/>
    <n v="0"/>
    <n v="0"/>
    <n v="0"/>
    <n v="0"/>
    <n v="0"/>
    <s v="NA"/>
    <s v="NA"/>
    <s v="NA"/>
    <s v="NA"/>
    <s v="NA"/>
    <s v="NA"/>
    <n v="16.672509999999999"/>
    <n v="32.655189999999997"/>
    <n v="16.672509999999999"/>
    <n v="52.580959999999997"/>
    <n v="48.952730000000003"/>
    <n v="52.580959999999997"/>
    <n v="27.413080000000001"/>
    <n v="16.7424"/>
    <n v="27.413080000000001"/>
    <n v="3.3334519999999999"/>
    <n v="1.6496789999999999"/>
    <n v="3.3334519999999999"/>
    <n v="100"/>
    <n v="100"/>
    <n v="100"/>
    <n v="0"/>
    <n v="0"/>
    <n v="0"/>
    <n v="0"/>
    <n v="0"/>
    <n v="0"/>
    <n v="0"/>
    <n v="0"/>
    <n v="0"/>
    <n v="50.320039999999999"/>
    <n v="17.196459999999998"/>
    <n v="51.017400000000002"/>
    <n v="18.64049"/>
    <n v="15.597799999999999"/>
    <n v="18.898820000000001"/>
    <n v="0.30880999999999997"/>
    <n v="0.41041699999999998"/>
    <n v="0.17416799999999999"/>
    <n v="30.472490000000001"/>
    <n v="65.72824"/>
    <n v="29.909610000000001"/>
    <n v="0.25816600000000001"/>
    <n v="1.067083"/>
    <n v="0"/>
    <n v="0"/>
    <n v="0"/>
    <n v="0"/>
    <n v="100"/>
    <n v="100"/>
    <n v="100"/>
    <n v="0"/>
    <n v="0"/>
    <n v="0"/>
    <n v="0"/>
    <n v="0"/>
    <n v="0"/>
    <n v="0"/>
    <n v="0"/>
    <n v="0"/>
    <b v="0"/>
    <n v="0"/>
    <b v="1"/>
    <n v="94.671559999999999"/>
    <b v="0"/>
    <n v="0"/>
    <b v="1"/>
    <n v="2.3723779999999999"/>
    <b v="0"/>
    <n v="0"/>
    <b v="0"/>
    <n v="0"/>
    <b v="1"/>
    <n v="0.65961899999999996"/>
    <b v="1"/>
    <n v="2.2964419999999999"/>
    <n v="0"/>
    <n v="0"/>
    <n v="0"/>
    <n v="61.071719999999999"/>
    <n v="23.735410000000002"/>
    <n v="60.38364"/>
    <n v="0"/>
    <n v="0"/>
    <n v="0"/>
    <n v="38.928280000000001"/>
    <n v="76.264589999999998"/>
    <n v="39.61636"/>
    <n v="0"/>
    <n v="0"/>
    <n v="0"/>
    <n v="18.303550000000001"/>
    <n v="50.972760000000001"/>
    <n v="19.675709999999999"/>
    <n v="0"/>
    <n v="0"/>
    <n v="0"/>
    <n v="0.97354499999999999"/>
    <n v="6.2256809999999998"/>
    <n v="0.58217200000000002"/>
    <n v="0"/>
    <n v="0"/>
    <n v="0"/>
    <n v="80.650790000000001"/>
    <n v="42.023350000000001"/>
    <n v="79.74212"/>
    <n v="0"/>
    <n v="0"/>
    <n v="0"/>
    <n v="0"/>
    <n v="0"/>
    <n v="0"/>
    <n v="7.2113999999999998E-2"/>
    <n v="0.77820999999999996"/>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NA"/>
    <s v="NA"/>
    <s v="NA"/>
    <s v="NA"/>
    <s v="NA"/>
    <n v="0"/>
    <n v="0"/>
    <s v="Unknown"/>
    <s v="Other"/>
    <s v="None"/>
    <s v="0-4 Years"/>
    <s v="None"/>
    <s v="NA"/>
    <s v="NA"/>
    <s v="NA"/>
    <s v="NA"/>
    <s v="NA"/>
    <s v="NA"/>
    <s v="NA"/>
    <s v="NA"/>
    <s v="NA"/>
    <s v="NA"/>
    <s v="NA"/>
    <s v="DX - Air"/>
    <s v="0-4 Years"/>
    <s v="None"/>
    <s v="NA"/>
    <s v="NA"/>
    <s v="NA"/>
    <s v="NA"/>
    <s v="NA"/>
    <s v="NA"/>
    <s v="NA"/>
    <s v="NA"/>
    <b v="1"/>
    <b v="0"/>
    <b v="0"/>
    <b v="0"/>
    <b v="0"/>
    <b v="0"/>
    <b v="0"/>
    <b v="1"/>
    <b v="0"/>
    <b v="0"/>
    <b v="0"/>
    <n v="261.31599999999997"/>
    <n v="3"/>
    <n v="3"/>
    <n v="23.502579999999998"/>
    <n v="0"/>
    <n v="76.497420000000005"/>
    <n v="0"/>
    <n v="0"/>
    <n v="23.502579999999998"/>
    <n v="76.497420000000005"/>
    <n v="0"/>
    <s v="NA"/>
    <s v="NA"/>
    <s v="NA"/>
    <s v="Unknown"/>
    <s v="NA"/>
    <s v="NA"/>
    <s v="NA"/>
    <s v="NA"/>
    <s v="NA"/>
    <b v="1"/>
    <n v="395.5"/>
    <n v="100"/>
    <s v="LED"/>
    <b v="1"/>
    <n v="3574"/>
    <s v="NA"/>
    <b v="1"/>
    <n v="600"/>
    <n v="100"/>
    <s v="LED"/>
    <s v="NA"/>
    <s v="NA"/>
    <n v="4"/>
    <s v="NA"/>
    <s v="NA"/>
    <s v="NA"/>
    <s v="NA"/>
    <b v="0"/>
    <b v="0"/>
    <b v="0"/>
    <b v="0"/>
    <b v="0"/>
    <b v="1"/>
    <s v="NA"/>
    <s v="NA"/>
    <s v="NA"/>
    <s v="NA"/>
    <s v="NA"/>
    <s v="NA"/>
    <s v="NA"/>
    <s v="NA"/>
    <n v="1"/>
    <n v="1"/>
    <n v="1"/>
    <s v="NA"/>
    <s v="NA"/>
    <s v="NA"/>
    <s v="NA"/>
    <s v="NA"/>
    <n v="0"/>
    <n v="0"/>
    <n v="0"/>
    <x v="1"/>
    <s v="NA"/>
    <s v="NA"/>
    <n v="0"/>
    <n v="0"/>
    <n v="0"/>
    <s v="NA"/>
    <s v="NA"/>
    <s v="NA"/>
    <s v="NA"/>
    <s v="NA"/>
    <s v="NA"/>
    <s v="NA"/>
    <n v="0"/>
    <n v="0"/>
    <n v="0"/>
    <n v="0"/>
    <s v="NA"/>
    <n v="2"/>
    <s v="NA"/>
    <s v="NA"/>
    <s v="NA"/>
    <n v="21.735600000000002"/>
    <n v="21.471779999999999"/>
    <s v="actual"/>
    <n v="3372039"/>
    <n v="3331110"/>
    <n v="277253.8"/>
    <n v="250373.4"/>
    <n v="273482.90000000002"/>
    <n v="260917"/>
    <n v="275898.40000000002"/>
    <n v="282839.09999999998"/>
    <n v="308910.3"/>
    <n v="331957"/>
    <n v="296085.90000000002"/>
    <n v="277790.90000000002"/>
    <n v="264826.2"/>
    <n v="271704.09999999998"/>
    <n v="274671.3"/>
    <n v="247722.8"/>
    <n v="273743.59999999998"/>
    <n v="264394.09999999998"/>
    <n v="274658.90000000002"/>
    <n v="274631.09999999998"/>
    <n v="312555.40000000002"/>
    <n v="314355.20000000001"/>
    <n v="281769.5"/>
    <n v="272792.7"/>
    <n v="265107.3"/>
    <n v="274708.5"/>
    <n v="0.14813000000000001"/>
    <n v="4.4056999999999999E-2"/>
    <s v="model"/>
    <n v="22980.81"/>
    <n v="6835.0159999999996"/>
    <s v="NA"/>
    <s v="NA"/>
    <s v="NA"/>
    <s v="NA"/>
    <s v="NA"/>
    <s v="NA"/>
    <s v="NA"/>
    <s v="NA"/>
    <s v="NA"/>
    <s v="NA"/>
    <s v="NA"/>
    <s v="NA"/>
    <s v="NA"/>
    <s v="NA"/>
    <s v="NA"/>
    <s v="NA"/>
    <s v="NA"/>
    <s v="NA"/>
    <s v="NA"/>
    <s v="NA"/>
    <s v="NA"/>
    <s v="NA"/>
    <s v="NA"/>
    <s v="NA"/>
  </r>
  <r>
    <x v="821"/>
    <x v="3"/>
    <s v="core"/>
    <x v="11"/>
    <x v="1"/>
    <s v="5,001+"/>
    <s v="rural"/>
    <n v="16"/>
    <n v="97.814350000000005"/>
    <n v="949190.4"/>
    <n v="949190.4"/>
    <n v="949190.4"/>
    <n v="2006"/>
    <n v="2006"/>
    <s v="2004-2013"/>
    <s v="F"/>
    <m/>
    <s v="Gas Station With A Convenience Store"/>
    <m/>
    <s v="Grocery"/>
    <s v="Food Sales"/>
    <s v="MiniMart"/>
    <b v="0"/>
    <s v="Sales"/>
    <n v="51"/>
    <s v="Storage - Low Bay"/>
    <n v="21"/>
    <s v="Assembly / Recreation"/>
    <n v="18"/>
    <n v="0"/>
    <n v="0"/>
    <n v="0"/>
    <n v="9704"/>
    <n v="9704"/>
    <n v="0"/>
    <x v="0"/>
    <n v="100"/>
    <n v="0"/>
    <n v="0"/>
    <n v="100"/>
    <n v="0"/>
    <n v="0"/>
    <n v="0"/>
    <n v="2"/>
    <n v="0"/>
    <s v="NA"/>
    <s v="S"/>
    <n v="0"/>
    <n v="6527"/>
    <n v="658"/>
    <s v="6000-8000 HDD"/>
    <n v="100"/>
    <n v="0"/>
    <n v="0"/>
    <s v="No"/>
    <n v="160.44"/>
    <n v="165.48"/>
    <n v="168"/>
    <n v="165.48"/>
    <n v="1"/>
    <n v="1"/>
    <n v="0.82"/>
    <s v="120-168 Hrs/Wk"/>
    <n v="52"/>
    <b v="1"/>
    <b v="1"/>
    <b v="0"/>
    <b v="0"/>
    <b v="0"/>
    <b v="0"/>
    <b v="0"/>
    <b v="0"/>
    <b v="0"/>
    <s v="NA"/>
    <s v="NA"/>
    <s v="NA"/>
    <s v="NA"/>
    <s v="No"/>
    <s v="NA"/>
    <s v="NA"/>
    <s v="Unknown"/>
    <s v="No"/>
    <s v="NA"/>
    <s v="NA"/>
    <s v="Unknown"/>
    <s v="No"/>
    <s v="NA"/>
    <s v="NA"/>
    <s v="Unknown"/>
    <s v="No"/>
    <s v="NA"/>
    <s v="NA"/>
    <s v="Unknown"/>
    <s v="No"/>
    <s v="NA"/>
    <s v="NA"/>
    <s v="Unknown"/>
    <s v="No"/>
    <s v="NA"/>
    <s v="NA"/>
    <s v="Unknown"/>
    <s v="No"/>
    <s v="NA"/>
    <s v="NA"/>
    <s v="Unknown"/>
    <s v="No"/>
    <s v="NA"/>
    <s v="NA"/>
    <s v="Unknown"/>
    <n v="415"/>
    <n v="192"/>
    <n v="10"/>
    <n v="6070"/>
    <n v="3"/>
    <n v="0"/>
    <n v="0"/>
    <n v="0"/>
    <n v="0"/>
    <n v="0"/>
    <n v="100"/>
    <n v="0"/>
    <n v="0"/>
    <n v="100"/>
    <n v="0"/>
    <n v="0"/>
    <n v="0"/>
    <n v="0"/>
    <n v="182.1"/>
    <n v="0"/>
    <n v="100"/>
    <n v="0"/>
    <s v="P"/>
    <n v="0"/>
    <s v="Age of Building"/>
    <n v="100"/>
    <n v="0"/>
    <n v="0"/>
    <n v="0"/>
    <n v="100"/>
    <n v="0"/>
    <n v="0"/>
    <n v="0"/>
    <n v="0"/>
    <n v="5812.5"/>
    <n v="72"/>
    <n v="28"/>
    <n v="0"/>
    <n v="0"/>
    <b v="0"/>
    <n v="0"/>
    <n v="100"/>
    <n v="0"/>
    <n v="0"/>
    <n v="0"/>
    <n v="0.51309300000000002"/>
    <n v="0.51309300000000002"/>
    <s v="NA"/>
    <n v="1.03E-4"/>
    <n v="0.55269199999999996"/>
    <n v="4979.0550000000003"/>
    <s v="NA"/>
    <n v="1"/>
    <n v="5363.326"/>
    <n v="9.1074750000000009"/>
    <n v="9.2551830000000006"/>
    <s v="Y"/>
    <n v="1"/>
    <n v="0"/>
    <n v="0"/>
    <n v="0"/>
    <n v="88.352919999999997"/>
    <n v="77.454490000000007"/>
    <n v="93.167779999999993"/>
    <n v="0"/>
    <n v="0"/>
    <n v="0"/>
    <n v="11.647080000000001"/>
    <n v="22.54551"/>
    <n v="6.832217"/>
    <n v="0"/>
    <n v="0"/>
    <n v="0"/>
    <n v="0"/>
    <n v="0"/>
    <n v="0"/>
    <n v="0"/>
    <n v="0"/>
    <n v="0"/>
    <n v="0"/>
    <n v="0"/>
    <n v="0"/>
    <n v="0"/>
    <n v="0"/>
    <n v="0"/>
    <n v="100"/>
    <n v="100"/>
    <n v="100"/>
    <n v="0"/>
    <n v="0"/>
    <n v="0"/>
    <n v="0"/>
    <n v="0"/>
    <n v="0"/>
    <n v="100"/>
    <n v="100"/>
    <n v="100"/>
    <s v="NA"/>
    <s v="NA"/>
    <s v="NA"/>
    <s v="NA"/>
    <s v="NA"/>
    <s v="NA"/>
    <s v="NA"/>
    <s v="NA"/>
    <s v="NA"/>
    <s v="NA"/>
    <s v="NA"/>
    <s v="NA"/>
    <s v="NA"/>
    <s v="NA"/>
    <s v="NA"/>
    <s v="NA"/>
    <s v="NA"/>
    <s v="NA"/>
    <s v="NA"/>
    <s v="NA"/>
    <s v="NA"/>
    <s v="NA"/>
    <s v="NA"/>
    <s v="NA"/>
    <n v="12.31133"/>
    <n v="22.66076"/>
    <n v="12.31133"/>
    <n v="87.688670000000002"/>
    <n v="77.339240000000004"/>
    <n v="87.688670000000002"/>
    <n v="0"/>
    <n v="0"/>
    <n v="0"/>
    <n v="0"/>
    <n v="0"/>
    <n v="0"/>
    <s v="NA"/>
    <s v="NA"/>
    <s v="NA"/>
    <s v="NA"/>
    <s v="NA"/>
    <s v="NA"/>
    <s v="NA"/>
    <s v="NA"/>
    <s v="NA"/>
    <s v="NA"/>
    <s v="NA"/>
    <s v="NA"/>
    <n v="0"/>
    <n v="0"/>
    <n v="0"/>
    <n v="88.352919999999997"/>
    <n v="77.454490000000007"/>
    <n v="93.167779999999993"/>
    <n v="11.647080000000001"/>
    <n v="22.54551"/>
    <n v="6.832217"/>
    <n v="0"/>
    <n v="0"/>
    <n v="0"/>
    <n v="0"/>
    <n v="0"/>
    <n v="0"/>
    <s v="NA"/>
    <s v="NA"/>
    <s v="NA"/>
    <s v="NA"/>
    <s v="NA"/>
    <s v="NA"/>
    <s v="NA"/>
    <s v="NA"/>
    <s v="NA"/>
    <s v="NA"/>
    <s v="NA"/>
    <s v="NA"/>
    <s v="NA"/>
    <s v="NA"/>
    <s v="NA"/>
    <b v="0"/>
    <n v="0"/>
    <b v="0"/>
    <n v="0"/>
    <b v="0"/>
    <n v="0"/>
    <b v="1"/>
    <n v="12.97967"/>
    <b v="1"/>
    <n v="87.020330000000001"/>
    <b v="0"/>
    <n v="0"/>
    <b v="0"/>
    <n v="0"/>
    <b v="0"/>
    <n v="0"/>
    <n v="0"/>
    <n v="0"/>
    <n v="0"/>
    <n v="38.993079999999999"/>
    <n v="3.278689"/>
    <n v="38.207909999999998"/>
    <n v="0"/>
    <n v="0"/>
    <n v="0"/>
    <n v="61.006920000000001"/>
    <n v="96.721310000000003"/>
    <n v="61.792090000000002"/>
    <n v="0"/>
    <n v="0"/>
    <n v="0"/>
    <n v="0"/>
    <n v="0"/>
    <n v="0"/>
    <n v="0"/>
    <n v="0"/>
    <n v="0"/>
    <n v="9.7327659999999998"/>
    <n v="55.737699999999997"/>
    <n v="5.7679010000000002"/>
    <n v="0"/>
    <n v="0"/>
    <n v="0"/>
    <n v="38.993079999999999"/>
    <n v="3.278689"/>
    <n v="38.207909999999998"/>
    <n v="51.274149999999999"/>
    <n v="40.983609999999999"/>
    <n v="56.024189999999997"/>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250"/>
    <n v="9"/>
    <n v="9"/>
    <n v="100"/>
    <n v="0"/>
    <n v="0"/>
    <n v="0"/>
    <n v="0"/>
    <n v="0"/>
    <n v="100"/>
    <n v="0"/>
    <n v="50"/>
    <n v="50"/>
    <n v="0"/>
    <s v="Unknown"/>
    <s v="No"/>
    <s v="None"/>
    <s v="Air-cooled"/>
    <s v="NA"/>
    <s v="NA"/>
    <b v="1"/>
    <n v="175"/>
    <n v="100"/>
    <s v="LED"/>
    <b v="1"/>
    <n v="485"/>
    <s v="LED"/>
    <b v="1"/>
    <n v="119"/>
    <n v="100"/>
    <s v="LED"/>
    <n v="0"/>
    <n v="0"/>
    <n v="5"/>
    <n v="2"/>
    <n v="4"/>
    <n v="7"/>
    <n v="4"/>
    <b v="0"/>
    <b v="0"/>
    <b v="0"/>
    <b v="0"/>
    <b v="1"/>
    <b v="0"/>
    <n v="480"/>
    <s v="N"/>
    <s v="E"/>
    <s v="G"/>
    <s v="G"/>
    <s v="N"/>
    <s v="G"/>
    <s v="G"/>
    <n v="0"/>
    <n v="0"/>
    <n v="1"/>
    <b v="1"/>
    <s v="S"/>
    <n v="100"/>
    <n v="0"/>
    <n v="1"/>
    <n v="0"/>
    <n v="0"/>
    <n v="0"/>
    <x v="0"/>
    <n v="0"/>
    <s v="N"/>
    <n v="0"/>
    <n v="0"/>
    <n v="0"/>
    <b v="0"/>
    <b v="0"/>
    <s v="None"/>
    <b v="0"/>
    <b v="0"/>
    <s v="None"/>
    <n v="3"/>
    <n v="1"/>
    <n v="0"/>
    <n v="0"/>
    <n v="1"/>
    <n v="3"/>
    <n v="0"/>
    <n v="0"/>
    <n v="0"/>
    <n v="0"/>
    <n v="76.078530000000001"/>
    <n v="135.81370000000001"/>
    <s v="model"/>
    <n v="738266.1"/>
    <n v="1317936"/>
    <s v="NA"/>
    <s v="NA"/>
    <s v="NA"/>
    <s v="NA"/>
    <s v="NA"/>
    <s v="NA"/>
    <s v="NA"/>
    <s v="NA"/>
    <s v="NA"/>
    <s v="NA"/>
    <s v="NA"/>
    <s v="NA"/>
    <s v="NA"/>
    <s v="NA"/>
    <s v="NA"/>
    <s v="NA"/>
    <s v="NA"/>
    <s v="NA"/>
    <s v="NA"/>
    <s v="NA"/>
    <s v="NA"/>
    <s v="NA"/>
    <s v="NA"/>
    <s v="NA"/>
    <n v="0.66161899999999996"/>
    <n v="3.86612"/>
    <s v="model"/>
    <n v="6420.3530000000001"/>
    <n v="37516.83"/>
    <s v="NA"/>
    <s v="NA"/>
    <s v="NA"/>
    <s v="NA"/>
    <s v="NA"/>
    <s v="NA"/>
    <s v="NA"/>
    <s v="NA"/>
    <s v="NA"/>
    <s v="NA"/>
    <s v="NA"/>
    <s v="NA"/>
    <s v="NA"/>
    <s v="NA"/>
    <s v="NA"/>
    <s v="NA"/>
    <s v="NA"/>
    <s v="NA"/>
    <s v="NA"/>
    <s v="NA"/>
    <s v="NA"/>
    <s v="NA"/>
    <s v="NA"/>
    <s v="NA"/>
  </r>
  <r>
    <x v="822"/>
    <x v="3"/>
    <s v="core"/>
    <x v="11"/>
    <x v="0"/>
    <s v="5,001+"/>
    <s v="rural"/>
    <n v="18"/>
    <n v="59.73836"/>
    <n v="940222.1"/>
    <n v="930819.8"/>
    <n v="0"/>
    <n v="1976"/>
    <n v="1976"/>
    <s v="Pre-1980"/>
    <s v="F"/>
    <m/>
    <s v="Grocery (&gt; 5000sf)"/>
    <m/>
    <s v="Grocery"/>
    <s v="Food Sales"/>
    <s v="Supermarket"/>
    <b v="0"/>
    <s v="Sales"/>
    <n v="77"/>
    <s v="Storage - Low Bay"/>
    <n v="15"/>
    <s v="Kitchen"/>
    <n v="7"/>
    <n v="0"/>
    <n v="0"/>
    <n v="0"/>
    <n v="15739"/>
    <n v="15739"/>
    <n v="0"/>
    <x v="0"/>
    <n v="99"/>
    <n v="0"/>
    <n v="0"/>
    <n v="0"/>
    <n v="0"/>
    <n v="0"/>
    <n v="1"/>
    <n v="1"/>
    <n v="0"/>
    <n v="0"/>
    <s v="S"/>
    <n v="0"/>
    <n v="9399"/>
    <n v="127"/>
    <s v="8000+ HDD"/>
    <n v="100"/>
    <n v="0"/>
    <n v="0"/>
    <s v="Yes"/>
    <n v="107.41500000000001"/>
    <n v="126.22499999999999"/>
    <n v="166.32"/>
    <n v="126.22499999999999"/>
    <n v="0.99"/>
    <n v="0.99"/>
    <n v="0"/>
    <s v="80-119 Hrs/Wk"/>
    <n v="52"/>
    <b v="1"/>
    <b v="1"/>
    <b v="0"/>
    <b v="0"/>
    <b v="0"/>
    <b v="0"/>
    <b v="0"/>
    <b v="0"/>
    <b v="0"/>
    <s v="NA"/>
    <s v="NA"/>
    <s v="NA"/>
    <s v="NA"/>
    <s v="Unknown"/>
    <s v="NA"/>
    <s v="NA"/>
    <s v="Yes"/>
    <s v="Unknown"/>
    <s v="NA"/>
    <s v="NA"/>
    <s v="Yes"/>
    <s v="Unknown"/>
    <s v="NA"/>
    <s v="NA"/>
    <s v="Yes"/>
    <s v="Yes"/>
    <n v="3"/>
    <n v="60"/>
    <s v="No"/>
    <s v="No"/>
    <s v="NA"/>
    <s v="NA"/>
    <s v="No"/>
    <s v="Yes"/>
    <n v="1"/>
    <n v="75"/>
    <s v="No"/>
    <s v="Unknown"/>
    <s v="NA"/>
    <s v="NA"/>
    <s v="No"/>
    <s v="No"/>
    <s v="NA"/>
    <s v="NA"/>
    <s v="Yes"/>
    <n v="500"/>
    <n v="0"/>
    <n v="12"/>
    <n v="6000"/>
    <n v="5"/>
    <n v="0"/>
    <n v="0"/>
    <n v="0"/>
    <n v="0"/>
    <n v="100"/>
    <n v="0"/>
    <n v="0"/>
    <n v="0"/>
    <n v="0"/>
    <n v="100"/>
    <n v="0"/>
    <n v="0"/>
    <n v="0"/>
    <n v="300"/>
    <n v="0"/>
    <n v="100"/>
    <n v="0"/>
    <s v="P"/>
    <n v="0"/>
    <s v="10-20 years"/>
    <n v="100"/>
    <n v="0"/>
    <n v="0"/>
    <n v="0"/>
    <n v="100"/>
    <n v="0"/>
    <n v="0"/>
    <n v="0"/>
    <n v="0"/>
    <n v="15739"/>
    <n v="100"/>
    <n v="0"/>
    <n v="0"/>
    <n v="0"/>
    <b v="0"/>
    <n v="0"/>
    <n v="100"/>
    <n v="0"/>
    <n v="0"/>
    <n v="0"/>
    <n v="1.1335660000000001"/>
    <n v="1.1335660000000001"/>
    <s v="NA"/>
    <n v="0.35427900000000001"/>
    <n v="6.6712999999999995E-2"/>
    <n v="17841.2"/>
    <s v="NA"/>
    <n v="5576"/>
    <n v="1050"/>
    <n v="11.334569999999999"/>
    <n v="11.75651"/>
    <s v="Y"/>
    <n v="0"/>
    <n v="0"/>
    <n v="0"/>
    <n v="0"/>
    <n v="95.787199999999999"/>
    <n v="91.201130000000006"/>
    <n v="98.881739999999994"/>
    <n v="0"/>
    <n v="0"/>
    <n v="0"/>
    <n v="0.508247"/>
    <n v="3.519549"/>
    <n v="0.29186600000000001"/>
    <n v="0"/>
    <n v="0"/>
    <n v="0"/>
    <n v="0"/>
    <n v="0"/>
    <n v="0"/>
    <n v="0"/>
    <n v="0"/>
    <n v="0"/>
    <n v="3.3883139999999998"/>
    <n v="1.1731830000000001"/>
    <n v="0.82639799999999997"/>
    <n v="0.316243"/>
    <n v="4.106141"/>
    <n v="0"/>
    <n v="0"/>
    <n v="0"/>
    <n v="0"/>
    <n v="100"/>
    <n v="100"/>
    <n v="100"/>
    <n v="100"/>
    <n v="100"/>
    <n v="100"/>
    <n v="0"/>
    <n v="0"/>
    <n v="0"/>
    <n v="0"/>
    <n v="0"/>
    <n v="0"/>
    <n v="100"/>
    <n v="100"/>
    <n v="100"/>
    <n v="0"/>
    <n v="0"/>
    <n v="0"/>
    <n v="0"/>
    <n v="0"/>
    <n v="0"/>
    <n v="0"/>
    <n v="0"/>
    <n v="0"/>
    <n v="0"/>
    <n v="0"/>
    <n v="0"/>
    <s v="NA"/>
    <s v="NA"/>
    <s v="NA"/>
    <s v="NA"/>
    <s v="NA"/>
    <s v="NA"/>
    <n v="0"/>
    <n v="0"/>
    <n v="0"/>
    <n v="97.983720000000005"/>
    <n v="98.070449999999994"/>
    <n v="97.983720000000005"/>
    <n v="0"/>
    <n v="0"/>
    <n v="0"/>
    <n v="2.0162810000000002"/>
    <n v="1.929554"/>
    <n v="2.0162810000000002"/>
    <s v="NA"/>
    <s v="NA"/>
    <s v="NA"/>
    <s v="NA"/>
    <s v="NA"/>
    <s v="NA"/>
    <s v="NA"/>
    <s v="NA"/>
    <s v="NA"/>
    <s v="NA"/>
    <s v="NA"/>
    <s v="NA"/>
    <n v="0"/>
    <n v="0"/>
    <n v="0"/>
    <n v="95.787199999999999"/>
    <n v="91.201130000000006"/>
    <n v="98.881739999999994"/>
    <n v="0"/>
    <n v="0"/>
    <n v="0"/>
    <n v="0.316243"/>
    <n v="4.106141"/>
    <n v="0"/>
    <n v="3.8965610000000002"/>
    <n v="4.6927320000000003"/>
    <n v="1.1182639999999999"/>
    <s v="NA"/>
    <s v="NA"/>
    <s v="NA"/>
    <s v="NA"/>
    <s v="NA"/>
    <s v="NA"/>
    <s v="NA"/>
    <s v="NA"/>
    <s v="NA"/>
    <s v="NA"/>
    <s v="NA"/>
    <s v="NA"/>
    <s v="NA"/>
    <s v="NA"/>
    <s v="NA"/>
    <b v="0"/>
    <n v="0"/>
    <b v="0"/>
    <n v="0"/>
    <b v="0"/>
    <n v="0"/>
    <b v="0"/>
    <n v="0"/>
    <b v="1"/>
    <n v="61.220750000000002"/>
    <b v="0"/>
    <n v="0"/>
    <b v="0"/>
    <n v="0"/>
    <b v="1"/>
    <n v="38.779249999999998"/>
    <n v="0"/>
    <n v="0"/>
    <n v="0"/>
    <n v="56.190480000000001"/>
    <n v="10"/>
    <n v="69.783180000000002"/>
    <n v="0"/>
    <n v="0"/>
    <n v="0"/>
    <n v="43.809519999999999"/>
    <n v="90"/>
    <n v="30.216819999999998"/>
    <n v="0"/>
    <n v="0"/>
    <n v="0"/>
    <n v="0"/>
    <n v="0"/>
    <n v="0"/>
    <n v="0"/>
    <n v="0"/>
    <n v="0"/>
    <n v="0"/>
    <n v="0"/>
    <n v="0"/>
    <n v="0"/>
    <n v="0"/>
    <n v="0"/>
    <n v="56.190480000000001"/>
    <n v="10"/>
    <n v="69.783180000000002"/>
    <n v="15.238099999999999"/>
    <n v="80"/>
    <n v="21.102309999999999"/>
    <n v="28.571429999999999"/>
    <n v="10"/>
    <n v="9.1145040000000002"/>
    <n v="0"/>
    <n v="0"/>
    <n v="0"/>
    <b v="0"/>
    <n v="0"/>
    <b v="1"/>
    <n v="56.190480000000001"/>
    <b v="0"/>
    <n v="0"/>
    <b v="1"/>
    <n v="15.238099999999999"/>
    <b v="0"/>
    <n v="0"/>
    <b v="1"/>
    <n v="28.571429999999999"/>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91.5"/>
    <s v="Furnace"/>
    <s v="Natural Gas"/>
    <s v="None"/>
    <s v="0-4 Years"/>
    <s v="Furnace"/>
    <s v="Natural Gas"/>
    <s v="None"/>
    <s v="10-19 Years"/>
    <s v="NA"/>
    <s v="NA"/>
    <s v="NA"/>
    <s v="NA"/>
    <s v="NA"/>
    <s v="NA"/>
    <s v="NA"/>
    <s v="NA"/>
    <s v="None"/>
    <s v="NA"/>
    <s v="None"/>
    <s v="NA"/>
    <s v="NA"/>
    <s v="NA"/>
    <s v="NA"/>
    <s v="NA"/>
    <s v="NA"/>
    <s v="NA"/>
    <s v="NA"/>
    <b v="0"/>
    <b v="0"/>
    <b v="0"/>
    <b v="0"/>
    <b v="1"/>
    <b v="1"/>
    <b v="0"/>
    <b v="0"/>
    <b v="0"/>
    <b v="0"/>
    <b v="0"/>
    <n v="199"/>
    <n v="3"/>
    <n v="3"/>
    <n v="0"/>
    <n v="100"/>
    <n v="0"/>
    <n v="0"/>
    <n v="0"/>
    <n v="0"/>
    <n v="100"/>
    <n v="0"/>
    <n v="40.572389999999999"/>
    <n v="33.50168"/>
    <n v="25.925930000000001"/>
    <s v="Non-VSD"/>
    <s v="Yes"/>
    <s v="None"/>
    <s v="Air-cooled"/>
    <s v="No"/>
    <s v="NA"/>
    <b v="1"/>
    <n v="325"/>
    <n v="80.923079999999999"/>
    <s v="T8"/>
    <b v="1"/>
    <n v="953"/>
    <s v="INC"/>
    <b v="0"/>
    <n v="0"/>
    <s v="NA"/>
    <s v="NA"/>
    <n v="0"/>
    <n v="1"/>
    <n v="7"/>
    <n v="1"/>
    <n v="3"/>
    <n v="3"/>
    <n v="7"/>
    <b v="0"/>
    <b v="0"/>
    <b v="0"/>
    <b v="0"/>
    <b v="1"/>
    <b v="0"/>
    <n v="566"/>
    <s v="N"/>
    <s v="E"/>
    <s v="E"/>
    <s v="N"/>
    <s v="E"/>
    <s v="N"/>
    <s v="N"/>
    <n v="0"/>
    <n v="0"/>
    <n v="0"/>
    <s v="NA"/>
    <s v="NA"/>
    <s v="NA"/>
    <s v="NA"/>
    <s v="NA"/>
    <n v="0"/>
    <n v="0"/>
    <n v="0"/>
    <x v="1"/>
    <s v="NA"/>
    <s v="NA"/>
    <n v="0"/>
    <n v="0"/>
    <n v="0"/>
    <s v="NA"/>
    <s v="NA"/>
    <s v="NA"/>
    <s v="NA"/>
    <s v="NA"/>
    <s v="NA"/>
    <n v="6"/>
    <n v="3"/>
    <n v="1"/>
    <n v="0"/>
    <n v="2"/>
    <n v="0"/>
    <n v="0"/>
    <n v="0"/>
    <n v="1"/>
    <n v="0"/>
    <n v="46.720550000000003"/>
    <n v="50.088160000000002"/>
    <s v="actual"/>
    <n v="735334.7"/>
    <n v="788337.6"/>
    <n v="58059.66"/>
    <n v="53122.25"/>
    <n v="58584.52"/>
    <n v="57874.14"/>
    <n v="63234.19"/>
    <n v="62842.7"/>
    <n v="68476.5"/>
    <n v="71930.539999999994"/>
    <n v="64317.07"/>
    <n v="60551.08"/>
    <n v="58051.94"/>
    <n v="58290.14"/>
    <n v="66678.06"/>
    <n v="60225.34"/>
    <n v="66678.06"/>
    <n v="64527.15"/>
    <n v="66678.06"/>
    <n v="64757.98"/>
    <n v="68088.66"/>
    <n v="68139.960000000006"/>
    <n v="64681.04"/>
    <n v="66678.06"/>
    <n v="64527.15"/>
    <n v="66678.06"/>
    <n v="0.486236"/>
    <n v="0.61771100000000001"/>
    <s v="actual"/>
    <n v="7652.875"/>
    <n v="9722.1489999999994"/>
    <n v="1418.6790000000001"/>
    <n v="1161.7180000000001"/>
    <n v="1017.241"/>
    <n v="723.31029999999998"/>
    <n v="358.55169999999998"/>
    <n v="182.4"/>
    <n v="107.669"/>
    <n v="121.2739"/>
    <n v="161.51920000000001"/>
    <n v="422.0412"/>
    <n v="721.2903"/>
    <n v="1257.181"/>
    <n v="1521.575"/>
    <n v="1240.223"/>
    <n v="1114.029"/>
    <n v="807.85170000000005"/>
    <n v="558.56590000000006"/>
    <n v="287.55799999999999"/>
    <n v="133.43520000000001"/>
    <n v="170.6729"/>
    <n v="424.09629999999999"/>
    <n v="773.71720000000005"/>
    <n v="1176.0909999999999"/>
    <n v="1514.3340000000001"/>
  </r>
  <r>
    <x v="823"/>
    <x v="0"/>
    <s v="core"/>
    <x v="4"/>
    <x v="0"/>
    <s v="20,001-100,000"/>
    <s v="rural"/>
    <n v="76"/>
    <n v="50.114919999999998"/>
    <n v="2192528"/>
    <n v="2192528"/>
    <n v="2192528"/>
    <n v="1979"/>
    <n v="1979"/>
    <s v="Pre-1980"/>
    <s v="F"/>
    <m/>
    <s v="Museum"/>
    <m/>
    <s v="Other"/>
    <s v="Public Assembly"/>
    <s v="Other"/>
    <b v="0"/>
    <s v="Assembly / Recreation"/>
    <n v="85"/>
    <s v="Office"/>
    <n v="15"/>
    <s v="NA"/>
    <n v="0"/>
    <n v="0"/>
    <n v="0"/>
    <n v="0"/>
    <n v="43750"/>
    <n v="43750"/>
    <n v="0"/>
    <x v="1"/>
    <n v="100"/>
    <n v="0"/>
    <n v="100"/>
    <n v="100"/>
    <n v="100"/>
    <n v="0"/>
    <n v="0"/>
    <n v="1"/>
    <n v="0"/>
    <n v="160"/>
    <s v="S"/>
    <n v="0"/>
    <n v="4531"/>
    <n v="33"/>
    <s v="&lt; 6000 HDD"/>
    <n v="100"/>
    <n v="0"/>
    <n v="0"/>
    <s v="Yes"/>
    <n v="53.55"/>
    <n v="53.55"/>
    <n v="60.55"/>
    <n v="53.55"/>
    <n v="1"/>
    <n v="1"/>
    <n v="0"/>
    <s v="50-59 Hrs/Wk"/>
    <n v="52"/>
    <b v="1"/>
    <b v="1"/>
    <b v="0"/>
    <b v="0"/>
    <b v="0"/>
    <b v="0"/>
    <b v="0"/>
    <b v="0"/>
    <b v="0"/>
    <s v="NA"/>
    <s v="NA"/>
    <s v="NA"/>
    <s v="NA"/>
    <s v="Unknown"/>
    <s v="NA"/>
    <s v="NA"/>
    <s v="No"/>
    <s v="Unknown"/>
    <s v="NA"/>
    <s v="NA"/>
    <s v="No"/>
    <s v="Unknown"/>
    <s v="NA"/>
    <s v="NA"/>
    <s v="No"/>
    <s v="Unknown"/>
    <s v="NA"/>
    <s v="NA"/>
    <s v="No"/>
    <s v="Unknown"/>
    <s v="NA"/>
    <s v="NA"/>
    <s v="No"/>
    <s v="No"/>
    <s v="NA"/>
    <s v="NA"/>
    <s v="No"/>
    <s v="No"/>
    <s v="NA"/>
    <s v="NA"/>
    <s v="No"/>
    <s v="No"/>
    <s v="NA"/>
    <s v="NA"/>
    <s v="No"/>
    <n v="950"/>
    <n v="0"/>
    <n v="25"/>
    <n v="23750"/>
    <n v="30"/>
    <n v="0"/>
    <n v="0"/>
    <n v="0"/>
    <n v="100"/>
    <n v="0"/>
    <n v="0"/>
    <n v="0"/>
    <n v="0"/>
    <n v="100"/>
    <n v="0"/>
    <n v="0"/>
    <n v="0"/>
    <n v="0"/>
    <n v="7125"/>
    <n v="0"/>
    <n v="100"/>
    <n v="0"/>
    <s v="S"/>
    <n v="0"/>
    <s v="Age of Building"/>
    <n v="100"/>
    <n v="0"/>
    <n v="0"/>
    <n v="0"/>
    <n v="100"/>
    <n v="0"/>
    <n v="0"/>
    <n v="0"/>
    <n v="0"/>
    <n v="52381.56"/>
    <n v="0"/>
    <n v="100"/>
    <n v="0"/>
    <n v="0"/>
    <b v="1"/>
    <n v="36"/>
    <n v="100"/>
    <n v="0"/>
    <n v="0"/>
    <n v="0"/>
    <n v="0.89566699999999999"/>
    <n v="0.89566699999999999"/>
    <s v="NA"/>
    <n v="0"/>
    <n v="3.1655000000000003E-2"/>
    <n v="39185.440000000002"/>
    <s v="NA"/>
    <n v="0"/>
    <n v="1384.9179999999999"/>
    <n v="15.45758"/>
    <n v="21.895659999999999"/>
    <s v="Y"/>
    <n v="50"/>
    <n v="0"/>
    <n v="0"/>
    <n v="0"/>
    <n v="22.948039999999999"/>
    <n v="20.06803"/>
    <n v="45.058070000000001"/>
    <n v="10.149290000000001"/>
    <n v="3.0612240000000002"/>
    <n v="19.927959999999999"/>
    <n v="6.3304929999999997"/>
    <n v="21.258500000000002"/>
    <n v="6.9145570000000003"/>
    <n v="0"/>
    <n v="0"/>
    <n v="0"/>
    <n v="0"/>
    <n v="0"/>
    <n v="0"/>
    <n v="0"/>
    <n v="0"/>
    <n v="0"/>
    <n v="60.572180000000003"/>
    <n v="55.61224"/>
    <n v="28.099419999999999"/>
    <n v="0"/>
    <n v="0"/>
    <n v="0"/>
    <n v="0"/>
    <n v="0"/>
    <n v="0"/>
    <n v="100"/>
    <n v="100"/>
    <n v="100"/>
    <n v="0"/>
    <n v="0"/>
    <n v="0"/>
    <n v="100"/>
    <n v="100"/>
    <n v="100"/>
    <n v="0"/>
    <n v="0"/>
    <n v="0"/>
    <n v="0"/>
    <n v="0"/>
    <n v="0"/>
    <n v="0"/>
    <n v="0"/>
    <n v="0"/>
    <n v="100"/>
    <n v="100"/>
    <n v="100"/>
    <n v="0"/>
    <n v="0"/>
    <n v="0"/>
    <n v="0"/>
    <n v="0"/>
    <n v="0"/>
    <s v="NA"/>
    <s v="NA"/>
    <s v="NA"/>
    <s v="NA"/>
    <s v="NA"/>
    <s v="NA"/>
    <n v="2.6804410000000001"/>
    <n v="5.084746"/>
    <n v="2.6804410000000001"/>
    <n v="97.319559999999996"/>
    <n v="94.91525"/>
    <n v="97.319559999999996"/>
    <n v="0"/>
    <n v="0"/>
    <n v="0"/>
    <n v="0"/>
    <n v="0"/>
    <n v="0"/>
    <n v="0"/>
    <n v="0"/>
    <n v="0"/>
    <n v="0"/>
    <n v="0"/>
    <n v="0"/>
    <n v="0"/>
    <n v="0"/>
    <n v="0"/>
    <n v="100"/>
    <n v="100"/>
    <n v="100"/>
    <n v="0"/>
    <n v="0"/>
    <n v="0"/>
    <n v="33.097329999999999"/>
    <n v="23.129249999999999"/>
    <n v="64.98603"/>
    <n v="0.65034899999999995"/>
    <n v="1.1904760000000001"/>
    <n v="0.71035199999999998"/>
    <n v="66.252319999999997"/>
    <n v="75.680269999999993"/>
    <n v="34.303620000000002"/>
    <n v="0"/>
    <n v="0"/>
    <n v="0"/>
    <s v="NA"/>
    <s v="NA"/>
    <s v="NA"/>
    <s v="NA"/>
    <s v="NA"/>
    <s v="NA"/>
    <s v="NA"/>
    <s v="NA"/>
    <s v="NA"/>
    <s v="NA"/>
    <s v="NA"/>
    <s v="NA"/>
    <s v="NA"/>
    <s v="NA"/>
    <s v="NA"/>
    <b v="0"/>
    <n v="0"/>
    <b v="0"/>
    <n v="0"/>
    <b v="0"/>
    <n v="0"/>
    <b v="0"/>
    <n v="0"/>
    <b v="1"/>
    <n v="100"/>
    <b v="0"/>
    <n v="0"/>
    <b v="0"/>
    <n v="0"/>
    <b v="0"/>
    <n v="0"/>
    <n v="97.992459999999994"/>
    <n v="90"/>
    <n v="98.776120000000006"/>
    <n v="0"/>
    <n v="0"/>
    <n v="0"/>
    <n v="0"/>
    <n v="0"/>
    <n v="0"/>
    <n v="2.007536"/>
    <n v="10"/>
    <n v="1.223878"/>
    <n v="0"/>
    <n v="0"/>
    <n v="0"/>
    <n v="0"/>
    <n v="0"/>
    <n v="0"/>
    <n v="0"/>
    <n v="0"/>
    <n v="0"/>
    <n v="2.007536"/>
    <n v="10"/>
    <n v="1.223878"/>
    <n v="0"/>
    <n v="0"/>
    <n v="0"/>
    <n v="97.992459999999994"/>
    <n v="90"/>
    <n v="98.77612000000000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2.1086200000000002"/>
    <n v="97.891379999999998"/>
    <s v="Furnace"/>
    <s v="Natural Gas"/>
    <s v="None"/>
    <s v="NA"/>
    <s v="Furnace"/>
    <s v="Natural Gas"/>
    <s v="None"/>
    <s v="NA"/>
    <s v="NA"/>
    <s v="NA"/>
    <s v="NA"/>
    <s v="NA"/>
    <s v="NA"/>
    <s v="NA"/>
    <s v="NA"/>
    <s v="NA"/>
    <s v="DX - Air"/>
    <s v="NA"/>
    <s v="DX - Air"/>
    <s v="NA"/>
    <s v="NA"/>
    <s v="NA"/>
    <s v="NA"/>
    <s v="NA"/>
    <s v="NA"/>
    <s v="NA"/>
    <s v="NA"/>
    <b v="0"/>
    <b v="0"/>
    <b v="0"/>
    <b v="0"/>
    <b v="1"/>
    <b v="0"/>
    <b v="0"/>
    <b v="1"/>
    <b v="1"/>
    <b v="1"/>
    <b v="1"/>
    <n v="30.707999999999998"/>
    <n v="7"/>
    <n v="7"/>
    <n v="100"/>
    <n v="0"/>
    <n v="0"/>
    <n v="0"/>
    <n v="0"/>
    <n v="100"/>
    <n v="0"/>
    <n v="0"/>
    <s v="NA"/>
    <s v="NA"/>
    <s v="NA"/>
    <s v="NA"/>
    <s v="NA"/>
    <s v="NA"/>
    <s v="NA"/>
    <s v="NA"/>
    <s v="NA"/>
    <s v="NA"/>
    <s v="NA"/>
    <s v="NA"/>
    <s v="NA"/>
    <s v="NA"/>
    <s v="NA"/>
    <s v="NA"/>
    <s v="NA"/>
    <s v="NA"/>
    <s v="NA"/>
    <s v="NA"/>
    <n v="0"/>
    <n v="0"/>
    <n v="0"/>
    <n v="0"/>
    <n v="1"/>
    <n v="0"/>
    <n v="0"/>
    <b v="0"/>
    <b v="0"/>
    <b v="0"/>
    <b v="0"/>
    <b v="0"/>
    <b v="0"/>
    <n v="0"/>
    <s v="NA"/>
    <s v="NA"/>
    <s v="NA"/>
    <s v="NA"/>
    <s v="NA"/>
    <s v="NA"/>
    <s v="NA"/>
    <s v="NA"/>
    <s v="NA"/>
    <s v="NA"/>
    <s v="NA"/>
    <s v="NA"/>
    <s v="NA"/>
    <s v="NA"/>
    <s v="NA"/>
    <n v="0"/>
    <n v="0"/>
    <n v="0"/>
    <x v="1"/>
    <s v="NA"/>
    <s v="NA"/>
    <n v="0"/>
    <n v="0"/>
    <n v="0"/>
    <s v="NA"/>
    <s v="NA"/>
    <s v="NA"/>
    <s v="NA"/>
    <s v="NA"/>
    <s v="NA"/>
    <n v="0"/>
    <n v="0"/>
    <n v="0"/>
    <n v="0"/>
    <n v="0"/>
    <n v="20"/>
    <n v="0"/>
    <n v="0"/>
    <n v="1"/>
    <n v="5"/>
    <n v="11.196859999999999"/>
    <n v="12.435"/>
    <s v="actual"/>
    <n v="489862.40000000002"/>
    <n v="544031.4"/>
    <n v="45035.09"/>
    <n v="39249.64"/>
    <n v="41476.19"/>
    <n v="38712.379999999997"/>
    <n v="39818.29"/>
    <n v="41857.21"/>
    <n v="44808.44"/>
    <n v="45419.44"/>
    <n v="38690.910000000003"/>
    <n v="35931.03"/>
    <n v="37758.379999999997"/>
    <n v="41105.43"/>
    <n v="41263.760000000002"/>
    <n v="37233.050000000003"/>
    <n v="41176.85"/>
    <n v="39802.69"/>
    <n v="41033.910000000003"/>
    <n v="41459.89"/>
    <n v="53700.72"/>
    <n v="61009.33"/>
    <n v="65218.35"/>
    <n v="41024.160000000003"/>
    <n v="39843.300000000003"/>
    <n v="41265.379999999997"/>
    <n v="0.10828500000000001"/>
    <n v="0.18972700000000001"/>
    <s v="actual"/>
    <n v="4737.4740000000002"/>
    <n v="8300.5519999999997"/>
    <n v="1245.8040000000001"/>
    <n v="1004.396"/>
    <n v="590.2192"/>
    <n v="215.1429"/>
    <n v="101.0625"/>
    <n v="29.4375"/>
    <n v="7.5818180000000002"/>
    <n v="4.383699"/>
    <n v="38.965519999999998"/>
    <n v="130.10339999999999"/>
    <n v="609.57159999999999"/>
    <n v="760.8057"/>
    <n v="1133.9749999999999"/>
    <n v="939.78890000000001"/>
    <n v="937.95690000000002"/>
    <n v="804.22479999999996"/>
    <n v="615.53420000000006"/>
    <n v="412.18810000000002"/>
    <n v="276.62400000000002"/>
    <n v="241.81700000000001"/>
    <n v="311.43099999999998"/>
    <n v="593.55089999999996"/>
    <n v="895.82209999999998"/>
    <n v="1137.6389999999999"/>
  </r>
  <r>
    <x v="824"/>
    <x v="3"/>
    <s v="core"/>
    <x v="7"/>
    <x v="0"/>
    <s v="20,001-100,000"/>
    <s v="rural"/>
    <n v="88"/>
    <n v="55.639539999999997"/>
    <n v="4696923"/>
    <n v="4696923"/>
    <n v="4696923"/>
    <n v="1992"/>
    <n v="1992"/>
    <s v="1981-2003"/>
    <s v="F"/>
    <s v="Alternative jail"/>
    <s v="Other"/>
    <s v="Alternative jail/treatment center"/>
    <s v="Other"/>
    <s v="Other"/>
    <s v="Other"/>
    <b v="0"/>
    <s v="Guest Room"/>
    <n v="48"/>
    <s v="Office"/>
    <n v="37"/>
    <s v="Dining"/>
    <n v="5"/>
    <n v="8"/>
    <n v="0"/>
    <n v="0"/>
    <n v="84417"/>
    <n v="84417"/>
    <n v="0"/>
    <x v="2"/>
    <n v="100"/>
    <n v="0"/>
    <n v="100"/>
    <n v="100"/>
    <n v="100"/>
    <n v="0"/>
    <n v="0"/>
    <n v="3"/>
    <n v="0"/>
    <s v="NA"/>
    <s v="S"/>
    <n v="0"/>
    <n v="6527"/>
    <n v="658"/>
    <s v="6000-8000 HDD"/>
    <n v="100"/>
    <n v="0"/>
    <n v="0"/>
    <s v="Yes"/>
    <n v="125.86"/>
    <n v="126.785"/>
    <n v="126.35"/>
    <n v="46.145000000000003"/>
    <n v="0.63"/>
    <n v="0.63"/>
    <n v="0.56000000000000005"/>
    <s v="120-168 Hrs/Wk"/>
    <n v="52"/>
    <b v="1"/>
    <b v="1"/>
    <b v="0"/>
    <b v="0"/>
    <b v="0"/>
    <b v="0"/>
    <b v="0"/>
    <b v="0"/>
    <b v="0"/>
    <s v="NA"/>
    <s v="NA"/>
    <s v="NA"/>
    <s v="NA"/>
    <s v="Yes"/>
    <n v="5"/>
    <n v="20"/>
    <s v="Yes"/>
    <s v="Yes"/>
    <n v="5"/>
    <n v="20"/>
    <s v="Yes"/>
    <s v="Yes"/>
    <n v="5"/>
    <n v="2"/>
    <s v="Yes"/>
    <s v="Yes"/>
    <n v="4"/>
    <n v="95"/>
    <s v="Yes"/>
    <s v="Yes"/>
    <n v="4"/>
    <n v="100"/>
    <s v="Yes"/>
    <s v="Yes"/>
    <n v="5"/>
    <n v="100"/>
    <s v="No"/>
    <s v="No"/>
    <s v="NA"/>
    <s v="NA"/>
    <s v="No"/>
    <s v="Yes"/>
    <n v="4"/>
    <n v="100"/>
    <s v="No"/>
    <n v="1070"/>
    <n v="1010"/>
    <n v="9"/>
    <n v="27810"/>
    <n v="30"/>
    <n v="0"/>
    <n v="100"/>
    <n v="0"/>
    <n v="0"/>
    <n v="0"/>
    <n v="0"/>
    <n v="0"/>
    <n v="0"/>
    <n v="0"/>
    <n v="0"/>
    <n v="0"/>
    <n v="100"/>
    <n v="0"/>
    <n v="8343"/>
    <n v="0"/>
    <n v="100"/>
    <n v="0"/>
    <s v="P"/>
    <n v="35"/>
    <s v="Age of Building"/>
    <n v="100"/>
    <n v="0"/>
    <n v="0"/>
    <n v="0"/>
    <n v="100"/>
    <n v="0"/>
    <n v="0"/>
    <n v="0"/>
    <n v="0"/>
    <n v="42322.43"/>
    <n v="100"/>
    <n v="0"/>
    <n v="0"/>
    <n v="0"/>
    <b v="0"/>
    <n v="0"/>
    <n v="100"/>
    <n v="0"/>
    <n v="0"/>
    <n v="0"/>
    <n v="0.87209800000000004"/>
    <n v="0.87209800000000004"/>
    <s v="NA"/>
    <n v="1.516E-3"/>
    <n v="7.9143000000000005E-2"/>
    <n v="73619.89"/>
    <s v="NA"/>
    <n v="128"/>
    <n v="6681"/>
    <n v="7.5087440000000001"/>
    <n v="8"/>
    <s v="Y"/>
    <n v="0"/>
    <n v="26.844480000000001"/>
    <n v="28.237179999999999"/>
    <n v="33.798859999999998"/>
    <n v="20.715969999999999"/>
    <n v="16.152899999999999"/>
    <n v="26.082689999999999"/>
    <n v="10.97213"/>
    <n v="9.7329209999999993"/>
    <n v="13.814590000000001"/>
    <n v="34.667310000000001"/>
    <n v="40.613570000000003"/>
    <n v="24.281030000000001"/>
    <n v="0"/>
    <n v="0"/>
    <n v="0"/>
    <n v="0"/>
    <n v="0"/>
    <n v="0"/>
    <n v="0"/>
    <n v="0"/>
    <n v="0"/>
    <n v="6.8001170000000002"/>
    <n v="5.263433"/>
    <n v="2.0228350000000002"/>
    <n v="0"/>
    <n v="0"/>
    <n v="0"/>
    <n v="0"/>
    <n v="0"/>
    <n v="0"/>
    <n v="100"/>
    <n v="100"/>
    <n v="100"/>
    <n v="41.41995"/>
    <n v="52.337609999999998"/>
    <n v="41.41995"/>
    <n v="58.58005"/>
    <n v="47.662390000000002"/>
    <n v="58.58005"/>
    <n v="0"/>
    <n v="0"/>
    <n v="0"/>
    <n v="47.99756"/>
    <n v="50"/>
    <n v="47.99756"/>
    <n v="52.00244"/>
    <n v="50"/>
    <n v="52.00244"/>
    <n v="0"/>
    <n v="0"/>
    <n v="0"/>
    <n v="0"/>
    <n v="0"/>
    <n v="0"/>
    <n v="0"/>
    <n v="0"/>
    <n v="0"/>
    <s v="NA"/>
    <s v="NA"/>
    <s v="NA"/>
    <s v="NA"/>
    <s v="NA"/>
    <s v="NA"/>
    <n v="0"/>
    <n v="0"/>
    <n v="0"/>
    <n v="86.604519999999994"/>
    <n v="90.982939999999999"/>
    <n v="86.604519999999994"/>
    <n v="13.395479999999999"/>
    <n v="9.017061"/>
    <n v="13.395479999999999"/>
    <n v="0"/>
    <n v="0"/>
    <n v="0"/>
    <n v="27.756399999999999"/>
    <n v="54.771979999999999"/>
    <n v="27.756399999999999"/>
    <n v="72.243600000000001"/>
    <n v="45.228020000000001"/>
    <n v="72.243600000000001"/>
    <n v="0"/>
    <n v="0"/>
    <n v="0"/>
    <n v="0"/>
    <n v="0"/>
    <n v="0"/>
    <n v="0"/>
    <n v="0"/>
    <n v="0"/>
    <n v="58.53257"/>
    <n v="54.122999999999998"/>
    <n v="73.69614"/>
    <n v="27.108250000000002"/>
    <n v="24.620830000000002"/>
    <n v="16.246670000000002"/>
    <n v="0"/>
    <n v="0"/>
    <n v="0"/>
    <n v="14.35918"/>
    <n v="21.256170000000001"/>
    <n v="10.05719"/>
    <s v="NA"/>
    <s v="NA"/>
    <s v="NA"/>
    <s v="NA"/>
    <s v="NA"/>
    <s v="NA"/>
    <s v="NA"/>
    <s v="NA"/>
    <s v="NA"/>
    <s v="NA"/>
    <s v="NA"/>
    <s v="NA"/>
    <s v="NA"/>
    <s v="NA"/>
    <s v="NA"/>
    <b v="0"/>
    <n v="0"/>
    <b v="0"/>
    <n v="0"/>
    <b v="0"/>
    <n v="0"/>
    <b v="0"/>
    <n v="0"/>
    <b v="1"/>
    <n v="77.850700000000003"/>
    <b v="0"/>
    <n v="0"/>
    <b v="1"/>
    <n v="20.833179999999999"/>
    <b v="1"/>
    <n v="1.31612"/>
    <n v="0"/>
    <n v="0"/>
    <n v="0"/>
    <n v="66.232600000000005"/>
    <n v="55.55556"/>
    <n v="66.232600000000005"/>
    <n v="0"/>
    <n v="0"/>
    <n v="0"/>
    <n v="33.767400000000002"/>
    <n v="44.44444"/>
    <n v="33.767400000000002"/>
    <n v="0"/>
    <n v="0"/>
    <n v="0"/>
    <n v="0"/>
    <n v="0"/>
    <n v="0"/>
    <n v="0"/>
    <n v="0"/>
    <n v="0"/>
    <n v="0"/>
    <n v="0"/>
    <n v="0"/>
    <n v="0"/>
    <n v="0"/>
    <n v="0"/>
    <n v="100"/>
    <n v="100"/>
    <n v="10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80.066220000000001"/>
    <n v="19.933779999999999"/>
    <s v="Electric Resistance"/>
    <s v="Electricity"/>
    <s v="None"/>
    <s v="5-9 Years"/>
    <s v="Furnace"/>
    <s v="Natural Gas"/>
    <s v="None"/>
    <s v="NA"/>
    <s v="NA"/>
    <s v="NA"/>
    <s v="NA"/>
    <s v="NA"/>
    <s v="NA"/>
    <s v="NA"/>
    <s v="NA"/>
    <s v="NA"/>
    <s v="DX - Air"/>
    <s v="5-9 Years"/>
    <s v="DX - Air"/>
    <s v="NA"/>
    <s v="NA"/>
    <s v="NA"/>
    <s v="NA"/>
    <s v="NA"/>
    <s v="NA"/>
    <s v="NA"/>
    <s v="NA"/>
    <b v="0"/>
    <b v="0"/>
    <b v="0"/>
    <b v="0"/>
    <b v="1"/>
    <b v="1"/>
    <b v="0"/>
    <b v="0"/>
    <b v="0"/>
    <b v="0"/>
    <b v="0"/>
    <n v="1194"/>
    <n v="2"/>
    <n v="2"/>
    <n v="100"/>
    <n v="0"/>
    <n v="0"/>
    <n v="0"/>
    <n v="0"/>
    <n v="0"/>
    <n v="100"/>
    <n v="0"/>
    <n v="50"/>
    <n v="50"/>
    <n v="0"/>
    <s v="Unknown"/>
    <s v="No"/>
    <s v="None"/>
    <s v="Air-cooled"/>
    <s v="No"/>
    <s v="NA"/>
    <b v="0"/>
    <n v="0"/>
    <s v="NA"/>
    <s v="NA"/>
    <b v="1"/>
    <n v="570"/>
    <s v="T8"/>
    <b v="0"/>
    <n v="0"/>
    <s v="NA"/>
    <s v="NA"/>
    <n v="3"/>
    <n v="3"/>
    <n v="0"/>
    <n v="1"/>
    <n v="2"/>
    <n v="0"/>
    <n v="0"/>
    <b v="0"/>
    <b v="0"/>
    <b v="0"/>
    <b v="1"/>
    <b v="0"/>
    <b v="0"/>
    <n v="1614"/>
    <s v="E"/>
    <s v="E"/>
    <s v="G"/>
    <s v="G"/>
    <s v="G"/>
    <s v="G"/>
    <s v="G"/>
    <s v="NA"/>
    <s v="NA"/>
    <s v="NA"/>
    <b v="1"/>
    <s v="L"/>
    <n v="100"/>
    <n v="0"/>
    <n v="3"/>
    <n v="232"/>
    <n v="90"/>
    <n v="0"/>
    <x v="0"/>
    <n v="0"/>
    <s v="N"/>
    <n v="0"/>
    <n v="0"/>
    <n v="0"/>
    <b v="0"/>
    <b v="0"/>
    <s v="None"/>
    <b v="0"/>
    <b v="0"/>
    <s v="None"/>
    <n v="0"/>
    <n v="60"/>
    <n v="5"/>
    <n v="5"/>
    <n v="15"/>
    <n v="20"/>
    <n v="0"/>
    <n v="0"/>
    <n v="0"/>
    <n v="0"/>
    <n v="11.358650000000001"/>
    <n v="10.96904"/>
    <s v="actual"/>
    <n v="958863.1"/>
    <n v="925973.6"/>
    <n v="107335.5"/>
    <n v="88805.3"/>
    <n v="84011.9"/>
    <n v="70708.05"/>
    <n v="58625.29"/>
    <n v="62960"/>
    <n v="72801.899999999994"/>
    <n v="74697.14"/>
    <n v="65974.289999999994"/>
    <n v="72475"/>
    <n v="94031.45"/>
    <n v="106437.3"/>
    <n v="113302.1"/>
    <n v="91591.28"/>
    <n v="85161.38"/>
    <n v="65339.69"/>
    <n v="52505.43"/>
    <n v="56635.17"/>
    <n v="75129.77"/>
    <n v="73028.72"/>
    <n v="52482.45"/>
    <n v="62883.33"/>
    <n v="88911.48"/>
    <n v="109002.8"/>
    <n v="0.29857099999999998"/>
    <n v="0.29610500000000001"/>
    <s v="actual"/>
    <n v="25204.46"/>
    <n v="24996.3"/>
    <n v="2796.3939999999998"/>
    <n v="2425.6779999999999"/>
    <n v="2572.9679999999998"/>
    <n v="2189.3539999999998"/>
    <n v="2019.7819999999999"/>
    <n v="1674.4929999999999"/>
    <n v="1513.9549999999999"/>
    <n v="1571.4480000000001"/>
    <n v="1537.89"/>
    <n v="1926.6110000000001"/>
    <n v="2252.1860000000001"/>
    <n v="2723.703"/>
    <n v="2839.86"/>
    <n v="2389.9989999999998"/>
    <n v="2381.4949999999999"/>
    <n v="2021.104"/>
    <n v="1803.2339999999999"/>
    <n v="1571.2270000000001"/>
    <n v="1552.8309999999999"/>
    <n v="1567.6849999999999"/>
    <n v="1669.903"/>
    <n v="2018.623"/>
    <n v="2410.502"/>
    <n v="2769.8319999999999"/>
  </r>
  <r>
    <x v="825"/>
    <x v="0"/>
    <s v="core"/>
    <x v="7"/>
    <x v="1"/>
    <s v="20,001-100,000"/>
    <s v="urban"/>
    <n v="85"/>
    <n v="140.53190000000001"/>
    <n v="3822468"/>
    <n v="3822468"/>
    <n v="3822468"/>
    <n v="2006"/>
    <n v="2006"/>
    <s v="2004-2013"/>
    <s v="F"/>
    <s v="Police Station"/>
    <s v="Police Station"/>
    <m/>
    <s v="Other"/>
    <s v="Public Order and Safety"/>
    <s v="Other"/>
    <b v="0"/>
    <s v="Office"/>
    <n v="65"/>
    <s v="Other"/>
    <n v="35"/>
    <s v="NA"/>
    <n v="0"/>
    <n v="0"/>
    <n v="0"/>
    <n v="0"/>
    <n v="27200"/>
    <n v="27200"/>
    <n v="0"/>
    <x v="1"/>
    <n v="100"/>
    <n v="0"/>
    <n v="100"/>
    <n v="100"/>
    <n v="100"/>
    <n v="0"/>
    <n v="0"/>
    <n v="1"/>
    <n v="0"/>
    <n v="100"/>
    <s v="S"/>
    <n v="0"/>
    <n v="4777"/>
    <n v="262"/>
    <s v="&lt; 6000 HDD"/>
    <n v="100"/>
    <n v="0"/>
    <n v="0"/>
    <s v="Yes"/>
    <n v="168"/>
    <n v="0"/>
    <n v="168"/>
    <n v="0"/>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1000"/>
    <n v="0"/>
    <n v="10"/>
    <n v="10000"/>
    <n v="10"/>
    <n v="100"/>
    <n v="0"/>
    <n v="0"/>
    <n v="0"/>
    <n v="0"/>
    <n v="0"/>
    <n v="0"/>
    <n v="0"/>
    <n v="100"/>
    <n v="0"/>
    <n v="0"/>
    <n v="0"/>
    <n v="0"/>
    <n v="1000"/>
    <n v="0"/>
    <n v="100"/>
    <n v="0"/>
    <s v="P"/>
    <n v="0"/>
    <s v="Age of Building"/>
    <n v="100"/>
    <n v="0"/>
    <n v="0"/>
    <n v="0"/>
    <n v="100"/>
    <n v="0"/>
    <n v="0"/>
    <n v="0"/>
    <n v="0"/>
    <n v="40910.129999999997"/>
    <n v="0"/>
    <n v="100"/>
    <n v="0"/>
    <n v="0"/>
    <b v="0"/>
    <n v="0"/>
    <n v="100"/>
    <n v="0"/>
    <n v="0"/>
    <n v="0"/>
    <n v="0.62408399999999997"/>
    <n v="0.62408399999999997"/>
    <s v="NA"/>
    <n v="0"/>
    <n v="0.18742600000000001"/>
    <n v="16975.09"/>
    <s v="NA"/>
    <n v="0"/>
    <n v="5098"/>
    <n v="9.1223609999999997"/>
    <n v="10.655519999999999"/>
    <s v="Y"/>
    <n v="100"/>
    <n v="53.117840000000001"/>
    <n v="57.651290000000003"/>
    <n v="58.041029999999999"/>
    <n v="27.76558"/>
    <n v="16.525089999999999"/>
    <n v="30.339009999999998"/>
    <n v="0"/>
    <n v="0"/>
    <n v="0"/>
    <n v="19.116579999999999"/>
    <n v="25.823619999999998"/>
    <n v="11.619960000000001"/>
    <n v="0"/>
    <n v="0"/>
    <n v="0"/>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0"/>
    <n v="0"/>
    <n v="0"/>
    <n v="100"/>
    <n v="100"/>
    <n v="100"/>
    <n v="0"/>
    <n v="0"/>
    <n v="0"/>
    <n v="0"/>
    <n v="0"/>
    <n v="0"/>
    <s v="NA"/>
    <s v="NA"/>
    <s v="NA"/>
    <s v="NA"/>
    <s v="NA"/>
    <s v="NA"/>
    <s v="NA"/>
    <s v="NA"/>
    <s v="NA"/>
    <s v="NA"/>
    <s v="NA"/>
    <s v="NA"/>
    <n v="0"/>
    <n v="0"/>
    <n v="0"/>
    <n v="80.883420000000001"/>
    <n v="74.176379999999995"/>
    <n v="88.380039999999994"/>
    <n v="19.116579999999999"/>
    <n v="25.823619999999998"/>
    <n v="11.619960000000001"/>
    <n v="0"/>
    <n v="0"/>
    <n v="0"/>
    <n v="0"/>
    <n v="0"/>
    <n v="0"/>
    <s v="NA"/>
    <s v="NA"/>
    <s v="NA"/>
    <s v="NA"/>
    <s v="NA"/>
    <s v="NA"/>
    <s v="NA"/>
    <s v="NA"/>
    <s v="NA"/>
    <s v="NA"/>
    <s v="NA"/>
    <s v="NA"/>
    <s v="NA"/>
    <s v="NA"/>
    <s v="NA"/>
    <b v="0"/>
    <n v="0"/>
    <b v="0"/>
    <n v="0"/>
    <b v="0"/>
    <n v="0"/>
    <b v="1"/>
    <n v="30.776219999999999"/>
    <b v="1"/>
    <n v="69.223780000000005"/>
    <b v="0"/>
    <n v="0"/>
    <b v="0"/>
    <n v="0"/>
    <b v="0"/>
    <n v="0"/>
    <n v="20.164770000000001"/>
    <n v="60.465119999999999"/>
    <n v="15.94233"/>
    <n v="46.292659999999998"/>
    <n v="18.604649999999999"/>
    <n v="48.741059999999997"/>
    <n v="0"/>
    <n v="0"/>
    <n v="0"/>
    <n v="33.542569999999998"/>
    <n v="20.930230000000002"/>
    <n v="35.316609999999997"/>
    <n v="0"/>
    <n v="0"/>
    <n v="0"/>
    <n v="0"/>
    <n v="0"/>
    <n v="0"/>
    <n v="0"/>
    <n v="0"/>
    <n v="0"/>
    <n v="12.71087"/>
    <n v="55.813949999999998"/>
    <n v="8.0941949999999991"/>
    <n v="0"/>
    <n v="0"/>
    <n v="0"/>
    <n v="87.28913"/>
    <n v="44.186050000000002"/>
    <n v="91.905799999999999"/>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standard"/>
    <s v="Constant Volume"/>
    <s v="N"/>
    <s v="N"/>
    <n v="15"/>
    <n v="6"/>
    <n v="68.883870000000002"/>
    <n v="31.116129999999998"/>
    <s v="Electric Resistance"/>
    <s v="Electricity"/>
    <s v="Natural Gas"/>
    <s v="5-9 Years"/>
    <s v="Electric Resistance"/>
    <s v="Electricity"/>
    <s v="Natural Gas"/>
    <s v="NA"/>
    <s v="NA"/>
    <s v="NA"/>
    <s v="NA"/>
    <s v="NA"/>
    <s v="NA"/>
    <s v="NA"/>
    <s v="NA"/>
    <s v="NA"/>
    <s v="DX - Air"/>
    <s v="0-4 Years"/>
    <s v="DX - Air"/>
    <s v="5-9 Years"/>
    <s v="NA"/>
    <s v="NA"/>
    <s v="NA"/>
    <s v="NA"/>
    <s v="NA"/>
    <s v="NA"/>
    <s v="NA"/>
    <b v="1"/>
    <b v="0"/>
    <b v="0"/>
    <b v="0"/>
    <b v="0"/>
    <b v="0"/>
    <b v="0"/>
    <b v="1"/>
    <b v="1"/>
    <b v="1"/>
    <b v="1"/>
    <n v="222.88399999999999"/>
    <n v="7.2498880000000003"/>
    <n v="8"/>
    <n v="100"/>
    <n v="0"/>
    <n v="0"/>
    <n v="0"/>
    <n v="0"/>
    <n v="10.71589"/>
    <n v="89.284109999999998"/>
    <n v="0"/>
    <s v="NA"/>
    <s v="NA"/>
    <s v="NA"/>
    <s v="NA"/>
    <s v="NA"/>
    <s v="NA"/>
    <s v="NA"/>
    <s v="NA"/>
    <s v="NA"/>
    <s v="NA"/>
    <s v="NA"/>
    <s v="NA"/>
    <s v="NA"/>
    <s v="NA"/>
    <s v="NA"/>
    <s v="NA"/>
    <s v="NA"/>
    <s v="NA"/>
    <s v="NA"/>
    <s v="NA"/>
    <n v="1"/>
    <n v="1"/>
    <n v="0"/>
    <n v="0"/>
    <n v="0"/>
    <n v="0"/>
    <n v="0"/>
    <b v="0"/>
    <b v="0"/>
    <b v="0"/>
    <b v="0"/>
    <b v="0"/>
    <b v="0"/>
    <n v="0"/>
    <s v="NA"/>
    <s v="NA"/>
    <s v="NA"/>
    <s v="NA"/>
    <s v="NA"/>
    <s v="NA"/>
    <s v="NA"/>
    <s v="NA"/>
    <s v="NA"/>
    <s v="NA"/>
    <b v="1"/>
    <s v="S"/>
    <s v="NA"/>
    <n v="1"/>
    <n v="0"/>
    <n v="0"/>
    <n v="0"/>
    <n v="0"/>
    <x v="0"/>
    <n v="0"/>
    <s v="N"/>
    <n v="0"/>
    <n v="0"/>
    <n v="0"/>
    <b v="0"/>
    <b v="0"/>
    <s v="None"/>
    <b v="0"/>
    <b v="0"/>
    <s v="None"/>
    <n v="0"/>
    <n v="10"/>
    <s v="NA"/>
    <n v="10"/>
    <s v="NA"/>
    <n v="0"/>
    <n v="0"/>
    <n v="0"/>
    <n v="0"/>
    <n v="0"/>
    <n v="20.729209999999998"/>
    <n v="20.244129999999998"/>
    <s v="actual"/>
    <n v="563834.6"/>
    <n v="550640.4"/>
    <n v="61919.18"/>
    <n v="52165.52"/>
    <n v="52062.07"/>
    <n v="42852.66"/>
    <n v="38905.96"/>
    <n v="38200.86"/>
    <n v="42635"/>
    <n v="42680"/>
    <n v="40192.26"/>
    <n v="40567.74"/>
    <n v="50000"/>
    <n v="61653.33"/>
    <n v="57794.91"/>
    <n v="49151.11"/>
    <n v="50213.55"/>
    <n v="44828.66"/>
    <n v="40960.46"/>
    <n v="36828.82"/>
    <n v="40590.9"/>
    <n v="41362.71"/>
    <n v="37702.449999999997"/>
    <n v="42870.74"/>
    <n v="50294.3"/>
    <n v="58041.75"/>
    <n v="0.14782899999999999"/>
    <n v="0.16236900000000001"/>
    <s v="actual"/>
    <n v="4020.9479999999999"/>
    <n v="4416.433"/>
    <n v="966.74189999999999"/>
    <n v="626.49609999999996"/>
    <n v="432.44830000000002"/>
    <n v="188.16210000000001"/>
    <n v="112.4419"/>
    <n v="73.25806"/>
    <n v="68.090909999999994"/>
    <n v="70.709090000000003"/>
    <n v="109.48569999999999"/>
    <n v="222.3143"/>
    <n v="392.55630000000002"/>
    <n v="758.24379999999996"/>
    <n v="721.12570000000005"/>
    <n v="571.35339999999997"/>
    <n v="522.35389999999995"/>
    <n v="406.78890000000001"/>
    <n v="264.4128"/>
    <n v="133.1309"/>
    <n v="42.527929999999998"/>
    <n v="39.754370000000002"/>
    <n v="110.0179"/>
    <n v="327.2801"/>
    <n v="550.08950000000004"/>
    <n v="727.59730000000002"/>
  </r>
  <r>
    <x v="826"/>
    <x v="1"/>
    <s v="core"/>
    <x v="1"/>
    <x v="0"/>
    <s v="&lt;50,001"/>
    <s v="urban"/>
    <n v="59"/>
    <n v="127.1157"/>
    <n v="530072.30000000005"/>
    <n v="530072.30000000005"/>
    <n v="0"/>
    <s v="NA"/>
    <s v="NA"/>
    <s v="1981-2003"/>
    <s v="F"/>
    <m/>
    <s v="Pre-school"/>
    <m/>
    <s v="School"/>
    <s v="Education"/>
    <s v="K-12"/>
    <b v="0"/>
    <s v="Classroom"/>
    <n v="72"/>
    <s v="Office"/>
    <n v="6"/>
    <s v="Kitchen"/>
    <n v="3"/>
    <n v="19"/>
    <n v="0"/>
    <n v="0"/>
    <n v="4170"/>
    <n v="4170"/>
    <n v="0"/>
    <x v="4"/>
    <n v="100"/>
    <n v="0"/>
    <n v="0"/>
    <n v="0"/>
    <n v="0"/>
    <n v="0"/>
    <n v="0"/>
    <n v="1"/>
    <n v="1"/>
    <n v="22"/>
    <s v="M"/>
    <n v="2"/>
    <n v="5730"/>
    <n v="743"/>
    <s v="&lt; 6000 HDD"/>
    <n v="100"/>
    <n v="0"/>
    <n v="0"/>
    <s v="No"/>
    <n v="40"/>
    <n v="40"/>
    <n v="40"/>
    <n v="40"/>
    <n v="0"/>
    <n v="0"/>
    <n v="0"/>
    <s v="&lt; 40 Hrs/Wk"/>
    <n v="46"/>
    <b v="1"/>
    <b v="1"/>
    <b v="0"/>
    <b v="0"/>
    <b v="0"/>
    <b v="0"/>
    <b v="0"/>
    <b v="0"/>
    <b v="0"/>
    <s v="NA"/>
    <s v="NA"/>
    <s v="NA"/>
    <s v="NA"/>
    <s v="No"/>
    <s v="NA"/>
    <s v="NA"/>
    <s v="No"/>
    <s v="No"/>
    <s v="NA"/>
    <s v="NA"/>
    <s v="No"/>
    <s v="No"/>
    <s v="NA"/>
    <s v="NA"/>
    <s v="No"/>
    <s v="No"/>
    <s v="NA"/>
    <s v="NA"/>
    <s v="No"/>
    <s v="No"/>
    <s v="NA"/>
    <s v="NA"/>
    <s v="No"/>
    <s v="No"/>
    <s v="NA"/>
    <s v="NA"/>
    <s v="No"/>
    <s v="No"/>
    <s v="NA"/>
    <s v="NA"/>
    <s v="No"/>
    <s v="No"/>
    <s v="NA"/>
    <s v="NA"/>
    <s v="No"/>
    <n v="580"/>
    <n v="0"/>
    <n v="9"/>
    <n v="5220"/>
    <n v="20"/>
    <n v="0"/>
    <n v="0"/>
    <n v="0"/>
    <n v="100"/>
    <n v="0"/>
    <n v="0"/>
    <n v="0"/>
    <n v="0"/>
    <n v="0"/>
    <n v="100"/>
    <n v="0"/>
    <n v="0"/>
    <n v="0"/>
    <n v="1044"/>
    <n v="0"/>
    <n v="100"/>
    <n v="0"/>
    <s v="P"/>
    <n v="50"/>
    <s v="Age of Building"/>
    <n v="100"/>
    <n v="0"/>
    <n v="0"/>
    <n v="0"/>
    <n v="0"/>
    <n v="0"/>
    <n v="0"/>
    <n v="100"/>
    <n v="0"/>
    <n v="4482.4740000000002"/>
    <n v="0"/>
    <n v="100"/>
    <n v="0"/>
    <n v="0"/>
    <b v="0"/>
    <n v="0"/>
    <n v="0"/>
    <n v="0"/>
    <n v="0"/>
    <n v="100"/>
    <n v="1.9668079999999999"/>
    <n v="1.9668079999999999"/>
    <s v="NA"/>
    <n v="0"/>
    <n v="0.352518"/>
    <n v="8201.5889999999999"/>
    <s v="NA"/>
    <n v="0"/>
    <n v="1470"/>
    <n v="9"/>
    <n v="9"/>
    <s v="Y"/>
    <n v="0"/>
    <n v="0"/>
    <n v="0"/>
    <n v="0"/>
    <n v="0"/>
    <n v="0"/>
    <n v="0"/>
    <n v="93.935469999999995"/>
    <n v="85.708690000000004"/>
    <n v="97.701549999999997"/>
    <n v="2.4280179999999998"/>
    <n v="8.8220729999999996"/>
    <n v="1.40483"/>
    <n v="0"/>
    <n v="0"/>
    <n v="0"/>
    <n v="0"/>
    <n v="0"/>
    <n v="0"/>
    <n v="0"/>
    <n v="0"/>
    <n v="0"/>
    <n v="3.636511"/>
    <n v="5.4692410000000002"/>
    <n v="0.89362200000000003"/>
    <n v="0"/>
    <n v="0"/>
    <n v="0"/>
    <s v="NA"/>
    <s v="NA"/>
    <s v="NA"/>
    <s v="NA"/>
    <s v="NA"/>
    <s v="NA"/>
    <n v="100"/>
    <n v="100"/>
    <n v="100"/>
    <n v="0"/>
    <n v="0"/>
    <n v="0"/>
    <n v="0"/>
    <n v="0"/>
    <n v="0"/>
    <n v="100"/>
    <n v="100"/>
    <n v="100"/>
    <n v="0"/>
    <n v="0"/>
    <n v="0"/>
    <n v="0"/>
    <n v="0"/>
    <n v="0"/>
    <n v="0"/>
    <n v="0"/>
    <n v="0"/>
    <n v="0"/>
    <n v="0"/>
    <n v="0"/>
    <s v="NA"/>
    <s v="NA"/>
    <s v="NA"/>
    <s v="NA"/>
    <s v="NA"/>
    <s v="NA"/>
    <s v="NA"/>
    <s v="NA"/>
    <s v="NA"/>
    <s v="NA"/>
    <s v="NA"/>
    <s v="NA"/>
    <s v="NA"/>
    <s v="NA"/>
    <s v="NA"/>
    <s v="NA"/>
    <s v="NA"/>
    <s v="NA"/>
    <n v="0"/>
    <n v="0"/>
    <n v="0"/>
    <n v="30.40335"/>
    <n v="48.498469999999998"/>
    <n v="30.40335"/>
    <n v="0"/>
    <n v="0"/>
    <n v="0"/>
    <n v="69.596649999999997"/>
    <n v="51.501530000000002"/>
    <n v="69.596649999999997"/>
    <n v="0"/>
    <n v="0"/>
    <n v="0"/>
    <n v="93.935469999999995"/>
    <n v="85.708690000000004"/>
    <n v="97.701549999999997"/>
    <n v="0.74310200000000004"/>
    <n v="3.3528319999999998"/>
    <n v="0.429952"/>
    <n v="0"/>
    <n v="0"/>
    <n v="0"/>
    <n v="5.3214269999999999"/>
    <n v="10.93848"/>
    <n v="1.8684989999999999"/>
    <s v="NA"/>
    <s v="NA"/>
    <s v="NA"/>
    <s v="NA"/>
    <s v="NA"/>
    <s v="NA"/>
    <s v="NA"/>
    <s v="NA"/>
    <s v="NA"/>
    <s v="NA"/>
    <s v="NA"/>
    <s v="NA"/>
    <s v="NA"/>
    <s v="NA"/>
    <s v="NA"/>
    <b v="0"/>
    <n v="0"/>
    <b v="0"/>
    <n v="0"/>
    <b v="0"/>
    <n v="0"/>
    <b v="0"/>
    <n v="0"/>
    <b v="1"/>
    <n v="100"/>
    <b v="0"/>
    <n v="0"/>
    <b v="0"/>
    <n v="0"/>
    <b v="0"/>
    <n v="0"/>
    <n v="0"/>
    <n v="0"/>
    <n v="0"/>
    <n v="0"/>
    <n v="0"/>
    <n v="0"/>
    <n v="0"/>
    <n v="0"/>
    <n v="0"/>
    <n v="100"/>
    <n v="100"/>
    <n v="100"/>
    <n v="0"/>
    <n v="0"/>
    <n v="0"/>
    <n v="0"/>
    <n v="0"/>
    <n v="0"/>
    <n v="83.673469999999995"/>
    <n v="33.333329999999997"/>
    <n v="90.208420000000004"/>
    <n v="16.326530000000002"/>
    <n v="66.666669999999996"/>
    <n v="9.7915849999999995"/>
    <n v="0"/>
    <n v="0"/>
    <n v="0"/>
    <n v="0"/>
    <n v="0"/>
    <n v="0"/>
    <n v="0"/>
    <n v="0"/>
    <n v="0"/>
    <n v="0"/>
    <n v="0"/>
    <n v="0"/>
    <n v="0"/>
    <n v="0"/>
    <n v="0"/>
    <b v="0"/>
    <n v="0"/>
    <b v="0"/>
    <n v="0"/>
    <b v="0"/>
    <n v="0"/>
    <b v="1"/>
    <n v="10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5-9 Years"/>
    <s v="None"/>
    <s v="NA"/>
    <s v="NA"/>
    <s v="NA"/>
    <s v="NA"/>
    <s v="NA"/>
    <s v="NA"/>
    <s v="NA"/>
    <s v="NA"/>
    <s v="NA"/>
    <s v="NA"/>
    <s v="NA"/>
    <s v="None"/>
    <s v="NA"/>
    <s v="None"/>
    <s v="NA"/>
    <s v="NA"/>
    <s v="NA"/>
    <s v="NA"/>
    <s v="NA"/>
    <s v="NA"/>
    <s v="NA"/>
    <s v="NA"/>
    <b v="0"/>
    <b v="0"/>
    <b v="0"/>
    <b v="0"/>
    <b v="1"/>
    <b v="0"/>
    <b v="0"/>
    <b v="0"/>
    <b v="0"/>
    <b v="0"/>
    <b v="0"/>
    <n v="40"/>
    <n v="3"/>
    <n v="3"/>
    <n v="100"/>
    <n v="0"/>
    <n v="0"/>
    <n v="0"/>
    <n v="0"/>
    <n v="0"/>
    <n v="100"/>
    <n v="0"/>
    <s v="NA"/>
    <s v="NA"/>
    <s v="NA"/>
    <s v="NA"/>
    <s v="NA"/>
    <s v="NA"/>
    <s v="NA"/>
    <s v="NA"/>
    <s v="NA"/>
    <s v="NA"/>
    <s v="NA"/>
    <s v="NA"/>
    <s v="NA"/>
    <s v="NA"/>
    <s v="NA"/>
    <s v="NA"/>
    <s v="NA"/>
    <s v="NA"/>
    <s v="NA"/>
    <s v="NA"/>
    <n v="0"/>
    <n v="0"/>
    <n v="0"/>
    <n v="0"/>
    <n v="0"/>
    <n v="0"/>
    <n v="0"/>
    <b v="0"/>
    <b v="0"/>
    <b v="0"/>
    <b v="0"/>
    <b v="1"/>
    <b v="0"/>
    <n v="110"/>
    <s v="N"/>
    <s v="N"/>
    <s v="N"/>
    <s v="N"/>
    <s v="N"/>
    <s v="E"/>
    <s v="N"/>
    <s v="NA"/>
    <s v="NA"/>
    <s v="NA"/>
    <s v="NA"/>
    <s v="NA"/>
    <s v="NA"/>
    <s v="NA"/>
    <s v="NA"/>
    <n v="0"/>
    <n v="0"/>
    <n v="0"/>
    <x v="1"/>
    <s v="NA"/>
    <s v="NA"/>
    <n v="0"/>
    <n v="0"/>
    <n v="0"/>
    <s v="NA"/>
    <s v="NA"/>
    <s v="NA"/>
    <s v="NA"/>
    <s v="NA"/>
    <s v="NA"/>
    <n v="0"/>
    <n v="2"/>
    <n v="0"/>
    <n v="0"/>
    <n v="1"/>
    <n v="0"/>
    <n v="0"/>
    <n v="0"/>
    <n v="0"/>
    <n v="0"/>
    <n v="5.7853320000000004"/>
    <n v="17.878"/>
    <s v="model"/>
    <n v="24124.84"/>
    <n v="74551.25"/>
    <s v="NA"/>
    <s v="NA"/>
    <s v="NA"/>
    <s v="NA"/>
    <s v="NA"/>
    <s v="NA"/>
    <s v="NA"/>
    <s v="NA"/>
    <s v="NA"/>
    <s v="NA"/>
    <s v="NA"/>
    <s v="NA"/>
    <s v="NA"/>
    <s v="NA"/>
    <s v="NA"/>
    <s v="NA"/>
    <s v="NA"/>
    <s v="NA"/>
    <s v="NA"/>
    <s v="NA"/>
    <s v="NA"/>
    <s v="NA"/>
    <s v="NA"/>
    <s v="NA"/>
    <n v="0.458347"/>
    <n v="0.52154100000000003"/>
    <s v="model"/>
    <n v="1911.3050000000001"/>
    <n v="2174.8249999999998"/>
    <s v="NA"/>
    <s v="NA"/>
    <s v="NA"/>
    <s v="NA"/>
    <s v="NA"/>
    <s v="NA"/>
    <s v="NA"/>
    <s v="NA"/>
    <s v="NA"/>
    <s v="NA"/>
    <s v="NA"/>
    <s v="NA"/>
    <s v="NA"/>
    <s v="NA"/>
    <s v="NA"/>
    <s v="NA"/>
    <s v="NA"/>
    <s v="NA"/>
    <s v="NA"/>
    <s v="NA"/>
    <s v="NA"/>
    <s v="NA"/>
    <s v="NA"/>
    <s v="NA"/>
  </r>
  <r>
    <x v="827"/>
    <x v="3"/>
    <s v="core"/>
    <x v="7"/>
    <x v="0"/>
    <s v="100,001+"/>
    <s v="rural"/>
    <n v="89"/>
    <n v="13.261950000000001"/>
    <n v="1671006"/>
    <n v="1624589"/>
    <n v="1624589"/>
    <n v="1958"/>
    <n v="1958"/>
    <s v="Pre-1980"/>
    <s v="F"/>
    <s v="Courthouse"/>
    <s v="Courthouse"/>
    <m/>
    <s v="Other"/>
    <s v="Other"/>
    <s v="Other"/>
    <b v="0"/>
    <s v="Office"/>
    <n v="63"/>
    <s v="Storage - Low Bay"/>
    <n v="13"/>
    <s v="Other"/>
    <n v="9"/>
    <n v="15"/>
    <n v="0"/>
    <n v="2.7777780000000001"/>
    <n v="126000"/>
    <n v="122500"/>
    <n v="3500"/>
    <x v="3"/>
    <n v="100"/>
    <n v="0"/>
    <n v="91"/>
    <n v="100"/>
    <n v="91"/>
    <n v="0"/>
    <n v="0"/>
    <n v="8"/>
    <n v="1"/>
    <n v="0"/>
    <s v="S"/>
    <n v="0"/>
    <n v="6527"/>
    <n v="658"/>
    <s v="6000-8000 HDD"/>
    <n v="100"/>
    <n v="0"/>
    <n v="0"/>
    <s v="Yes"/>
    <n v="51.95"/>
    <n v="55.975000000000001"/>
    <n v="149.28"/>
    <n v="55.975000000000001"/>
    <n v="0.61"/>
    <n v="0.61"/>
    <n v="0"/>
    <s v="50-59 Hrs/Wk"/>
    <n v="52"/>
    <b v="1"/>
    <b v="1"/>
    <b v="0"/>
    <b v="0"/>
    <b v="0"/>
    <b v="0"/>
    <b v="0"/>
    <b v="0"/>
    <b v="0"/>
    <b v="1"/>
    <b v="0"/>
    <b v="0"/>
    <n v="100"/>
    <s v="No"/>
    <s v="NA"/>
    <s v="NA"/>
    <s v="Yes"/>
    <s v="No"/>
    <s v="NA"/>
    <s v="NA"/>
    <s v="Yes"/>
    <s v="No"/>
    <s v="NA"/>
    <s v="NA"/>
    <s v="No"/>
    <s v="Yes"/>
    <n v="2"/>
    <s v="NA"/>
    <s v="Yes"/>
    <s v="No"/>
    <s v="NA"/>
    <s v="NA"/>
    <s v="Yes"/>
    <s v="Unknown"/>
    <s v="NA"/>
    <s v="NA"/>
    <s v="Unknown"/>
    <s v="No"/>
    <s v="NA"/>
    <s v="NA"/>
    <s v="No"/>
    <s v="Yes"/>
    <n v="2"/>
    <n v="100"/>
    <s v="No"/>
    <n v="480"/>
    <n v="480"/>
    <n v="12"/>
    <n v="46080"/>
    <n v="30"/>
    <n v="0"/>
    <n v="0"/>
    <n v="100"/>
    <n v="0"/>
    <n v="0"/>
    <n v="0"/>
    <n v="0"/>
    <n v="0"/>
    <n v="100"/>
    <n v="0"/>
    <n v="0"/>
    <n v="0"/>
    <n v="0"/>
    <n v="13824"/>
    <n v="0"/>
    <n v="100"/>
    <n v="0"/>
    <s v="P"/>
    <n v="10"/>
    <s v="20-30 years"/>
    <n v="0"/>
    <n v="0"/>
    <n v="0"/>
    <n v="100"/>
    <n v="100"/>
    <n v="0"/>
    <n v="0"/>
    <n v="0"/>
    <n v="0"/>
    <n v="14000"/>
    <n v="100"/>
    <n v="0"/>
    <n v="0"/>
    <n v="0"/>
    <b v="0"/>
    <n v="0"/>
    <n v="0"/>
    <n v="0"/>
    <n v="0"/>
    <n v="100"/>
    <n v="1.5694410000000001"/>
    <n v="1.5694410000000001"/>
    <s v="NA"/>
    <n v="0"/>
    <s v="NA"/>
    <n v="192256.5"/>
    <s v="NA"/>
    <n v="0"/>
    <n v="0"/>
    <n v="8.6568609999999993"/>
    <n v="9.1255140000000008"/>
    <s v="Y"/>
    <n v="0"/>
    <n v="0"/>
    <n v="0"/>
    <n v="0"/>
    <n v="82.437510000000003"/>
    <n v="84.551990000000004"/>
    <n v="88.941149999999993"/>
    <n v="0"/>
    <n v="0"/>
    <n v="0"/>
    <n v="16.24089"/>
    <n v="15.109920000000001"/>
    <n v="9.7473720000000004"/>
    <n v="0"/>
    <n v="0"/>
    <n v="0"/>
    <n v="1.321601"/>
    <n v="0.33809"/>
    <n v="1.311482"/>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13.85744"/>
    <n v="20.318809999999999"/>
    <n v="13.85744"/>
    <n v="60.646419999999999"/>
    <n v="59.33352"/>
    <n v="60.646419999999999"/>
    <n v="25.49614"/>
    <n v="20.347670000000001"/>
    <n v="25.49614"/>
    <s v="NA"/>
    <s v="NA"/>
    <s v="NA"/>
    <s v="NA"/>
    <s v="NA"/>
    <s v="NA"/>
    <s v="NA"/>
    <s v="NA"/>
    <s v="NA"/>
    <s v="NA"/>
    <s v="NA"/>
    <s v="NA"/>
    <n v="0"/>
    <n v="0"/>
    <n v="0"/>
    <n v="82.437510000000003"/>
    <n v="84.551990000000004"/>
    <n v="88.941149999999993"/>
    <n v="1.585194"/>
    <n v="2.8923269999999999"/>
    <n v="0.95139300000000004"/>
    <n v="0"/>
    <n v="0"/>
    <n v="0"/>
    <n v="15.9773"/>
    <n v="12.555680000000001"/>
    <n v="10.10746"/>
    <s v="NA"/>
    <s v="NA"/>
    <s v="NA"/>
    <s v="NA"/>
    <s v="NA"/>
    <s v="NA"/>
    <s v="NA"/>
    <s v="NA"/>
    <s v="NA"/>
    <s v="NA"/>
    <s v="NA"/>
    <s v="NA"/>
    <s v="NA"/>
    <s v="NA"/>
    <s v="NA"/>
    <b v="0"/>
    <n v="0"/>
    <b v="0"/>
    <n v="0"/>
    <b v="0"/>
    <n v="0"/>
    <b v="0"/>
    <n v="0"/>
    <b v="1"/>
    <n v="100"/>
    <b v="0"/>
    <n v="0"/>
    <b v="0"/>
    <n v="0"/>
    <b v="0"/>
    <n v="0"/>
    <n v="0"/>
    <n v="0"/>
    <n v="0"/>
    <n v="0"/>
    <n v="100"/>
    <n v="0"/>
    <n v="0"/>
    <n v="0"/>
    <n v="0"/>
    <n v="0"/>
    <n v="0"/>
    <n v="0"/>
    <n v="0"/>
    <n v="0"/>
    <n v="0"/>
    <n v="0"/>
    <n v="0"/>
    <n v="0"/>
    <n v="0"/>
    <n v="0"/>
    <n v="0"/>
    <n v="0"/>
    <n v="0"/>
    <n v="0"/>
    <n v="0"/>
    <n v="0"/>
    <n v="0"/>
    <n v="0"/>
    <n v="0"/>
    <n v="0"/>
    <n v="0"/>
    <n v="0"/>
    <n v="0"/>
    <n v="0"/>
    <n v="0"/>
    <n v="0"/>
    <n v="0"/>
    <n v="100"/>
    <n v="0"/>
    <b v="0"/>
    <n v="0"/>
    <b v="1"/>
    <n v="0"/>
    <b v="0"/>
    <n v="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A"/>
    <n v="160"/>
    <n v="90"/>
    <n v="0"/>
    <n v="100"/>
    <s v="Boiler"/>
    <s v="Natural Gas"/>
    <s v="Natural Gas"/>
    <s v="NA"/>
    <s v="None"/>
    <s v="NA"/>
    <s v="NA"/>
    <s v="NA"/>
    <n v="2"/>
    <s v="Natural Gas"/>
    <n v="2000"/>
    <n v="9"/>
    <n v="9"/>
    <s v="SH"/>
    <s v="Y"/>
    <s v="N"/>
    <s v="Chiller"/>
    <s v="NA"/>
    <s v="None"/>
    <s v="NA"/>
    <n v="1"/>
    <n v="200"/>
    <n v="23"/>
    <n v="23"/>
    <s v="Centrifugal"/>
    <s v="N"/>
    <s v="N"/>
    <b v="0"/>
    <b v="1"/>
    <b v="0"/>
    <b v="0"/>
    <b v="0"/>
    <b v="0"/>
    <b v="0"/>
    <b v="0"/>
    <b v="1"/>
    <b v="0"/>
    <b v="0"/>
    <n v="199"/>
    <n v="5"/>
    <n v="5"/>
    <n v="0"/>
    <n v="100"/>
    <n v="0"/>
    <n v="0"/>
    <n v="0"/>
    <n v="0"/>
    <n v="100"/>
    <n v="0"/>
    <s v="NA"/>
    <s v="NA"/>
    <s v="NA"/>
    <s v="NA"/>
    <s v="NA"/>
    <s v="NA"/>
    <s v="NA"/>
    <s v="NA"/>
    <s v="NA"/>
    <s v="NA"/>
    <s v="NA"/>
    <s v="NA"/>
    <s v="NA"/>
    <s v="NA"/>
    <s v="NA"/>
    <s v="NA"/>
    <s v="NA"/>
    <s v="NA"/>
    <s v="NA"/>
    <s v="NA"/>
    <n v="5"/>
    <n v="3"/>
    <n v="0"/>
    <n v="1"/>
    <n v="0"/>
    <n v="0"/>
    <n v="0"/>
    <b v="0"/>
    <b v="0"/>
    <b v="0"/>
    <b v="0"/>
    <b v="0"/>
    <b v="0"/>
    <n v="0"/>
    <s v="NA"/>
    <s v="NA"/>
    <s v="NA"/>
    <s v="NA"/>
    <s v="NA"/>
    <s v="NA"/>
    <s v="NA"/>
    <s v="NA"/>
    <s v="NA"/>
    <s v="NA"/>
    <s v="NA"/>
    <s v="NA"/>
    <s v="NA"/>
    <s v="NA"/>
    <s v="NA"/>
    <n v="0"/>
    <n v="0"/>
    <n v="0"/>
    <x v="1"/>
    <s v="NA"/>
    <s v="NA"/>
    <n v="0"/>
    <n v="0"/>
    <n v="0"/>
    <s v="NA"/>
    <s v="NA"/>
    <s v="NA"/>
    <s v="NA"/>
    <s v="NA"/>
    <s v="NA"/>
    <n v="0"/>
    <n v="340"/>
    <n v="10"/>
    <n v="35"/>
    <n v="350"/>
    <n v="25"/>
    <n v="0"/>
    <n v="0"/>
    <n v="0"/>
    <n v="0"/>
    <n v="11.86267"/>
    <n v="11.896459999999999"/>
    <s v="actual"/>
    <n v="1453177"/>
    <n v="1457316"/>
    <n v="110419.5"/>
    <n v="99641.38"/>
    <n v="108088.6"/>
    <n v="103790"/>
    <n v="115177.8"/>
    <n v="139967.29999999999"/>
    <n v="165172.1"/>
    <n v="167248.5"/>
    <n v="136866.20000000001"/>
    <n v="107151.5"/>
    <n v="97803.34"/>
    <n v="101850.3"/>
    <n v="110411.9"/>
    <n v="99726.89"/>
    <n v="110411.9"/>
    <n v="107328.4"/>
    <n v="114476"/>
    <n v="134342.79999999999"/>
    <n v="168743.9"/>
    <n v="164440.79999999999"/>
    <n v="119759.8"/>
    <n v="110411.9"/>
    <n v="106850.2"/>
    <n v="110411.9"/>
    <n v="0.31873200000000002"/>
    <n v="2.3681000000000001E-2"/>
    <s v="model"/>
    <n v="39044.699999999997"/>
    <n v="2900.9639999999999"/>
    <s v="NA"/>
    <s v="NA"/>
    <s v="NA"/>
    <s v="NA"/>
    <s v="NA"/>
    <s v="NA"/>
    <s v="NA"/>
    <s v="NA"/>
    <s v="NA"/>
    <s v="NA"/>
    <s v="NA"/>
    <s v="NA"/>
    <s v="NA"/>
    <s v="NA"/>
    <s v="NA"/>
    <s v="NA"/>
    <s v="NA"/>
    <s v="NA"/>
    <s v="NA"/>
    <s v="NA"/>
    <s v="NA"/>
    <s v="NA"/>
    <s v="NA"/>
    <s v="NA"/>
  </r>
  <r>
    <x v="828"/>
    <x v="3"/>
    <s v="core"/>
    <x v="7"/>
    <x v="0"/>
    <s v="100,001+"/>
    <s v="rural"/>
    <n v="89"/>
    <n v="13.261950000000001"/>
    <n v="1385383"/>
    <n v="1385383"/>
    <n v="1385383"/>
    <n v="1977"/>
    <n v="2002"/>
    <s v="1981-2003"/>
    <s v="F"/>
    <s v="Airport"/>
    <s v="Other"/>
    <s v="Airport Terminal"/>
    <s v="Other"/>
    <s v="Other"/>
    <s v="Other"/>
    <b v="1"/>
    <s v="Storage - Low Bay"/>
    <n v="47.562989999999999"/>
    <s v="Sales"/>
    <n v="6.7392279999999998"/>
    <s v="Office"/>
    <n v="1.8652150000000001"/>
    <n v="43.832560000000001"/>
    <n v="0"/>
    <n v="0"/>
    <n v="104463"/>
    <n v="104463"/>
    <n v="0"/>
    <x v="3"/>
    <n v="100"/>
    <n v="47.562989999999999"/>
    <n v="98.134780000000006"/>
    <n v="100"/>
    <n v="0"/>
    <n v="0"/>
    <n v="0"/>
    <n v="2"/>
    <n v="0"/>
    <n v="0"/>
    <s v="S"/>
    <n v="0"/>
    <n v="7729"/>
    <n v="298"/>
    <s v="6000-8000 HDD"/>
    <n v="0"/>
    <n v="100"/>
    <n v="6"/>
    <s v="Yes"/>
    <n v="73.411810000000003"/>
    <n v="88.094170000000005"/>
    <n v="88.094170000000005"/>
    <n v="73.411810000000003"/>
    <n v="0.52437"/>
    <n v="0.52437"/>
    <n v="0"/>
    <s v="60-79 Hrs/Wk"/>
    <n v="52"/>
    <b v="1"/>
    <b v="1"/>
    <b v="0"/>
    <b v="0"/>
    <b v="0"/>
    <b v="0"/>
    <b v="0"/>
    <b v="0"/>
    <b v="0"/>
    <s v="NA"/>
    <s v="NA"/>
    <s v="NA"/>
    <s v="NA"/>
    <s v="No"/>
    <s v="NA"/>
    <s v="NA"/>
    <s v="Yes"/>
    <s v="Yes"/>
    <n v="2"/>
    <n v="2"/>
    <s v="Yes"/>
    <s v="No"/>
    <s v="NA"/>
    <s v="NA"/>
    <s v="Yes"/>
    <s v="Yes"/>
    <n v="1"/>
    <s v="NA"/>
    <s v="Yes"/>
    <s v="No"/>
    <s v="NA"/>
    <s v="NA"/>
    <s v="Yes"/>
    <s v="No"/>
    <s v="NA"/>
    <s v="NA"/>
    <s v="No"/>
    <s v="No"/>
    <s v="NA"/>
    <s v="NA"/>
    <s v="No"/>
    <s v="No"/>
    <s v="NA"/>
    <s v="NA"/>
    <s v="No"/>
    <n v="1080"/>
    <n v="900"/>
    <n v="13"/>
    <n v="25740"/>
    <n v="20"/>
    <n v="0"/>
    <n v="0"/>
    <n v="0"/>
    <n v="0"/>
    <n v="100"/>
    <n v="0"/>
    <n v="0"/>
    <n v="0"/>
    <n v="0"/>
    <n v="100"/>
    <n v="0"/>
    <n v="0"/>
    <n v="0"/>
    <n v="5148"/>
    <n v="0"/>
    <n v="100"/>
    <n v="0"/>
    <s v="P"/>
    <n v="0"/>
    <s v="30+ years"/>
    <n v="100"/>
    <n v="0"/>
    <n v="0"/>
    <n v="0"/>
    <n v="100"/>
    <n v="0"/>
    <n v="0"/>
    <n v="0"/>
    <n v="0"/>
    <n v="78558.73"/>
    <n v="0"/>
    <n v="100"/>
    <n v="0"/>
    <n v="0"/>
    <b v="0"/>
    <n v="0"/>
    <n v="0"/>
    <n v="0"/>
    <n v="0"/>
    <n v="100"/>
    <n v="0.92280399999999996"/>
    <n v="0.92280399999999996"/>
    <s v="NA"/>
    <n v="0"/>
    <n v="1.0913000000000001E-2"/>
    <n v="96398.86"/>
    <s v="NA"/>
    <n v="0"/>
    <n v="1140"/>
    <n v="12.91764"/>
    <n v="14.87623"/>
    <s v="Y"/>
    <n v="0"/>
    <n v="0"/>
    <n v="0"/>
    <n v="0"/>
    <n v="25.908950000000001"/>
    <n v="44.650790000000001"/>
    <n v="32.973170000000003"/>
    <n v="0"/>
    <n v="0"/>
    <n v="0"/>
    <n v="42.588509999999999"/>
    <n v="45.868290000000002"/>
    <n v="30.1511"/>
    <n v="0"/>
    <n v="0"/>
    <n v="0"/>
    <n v="31.502549999999999"/>
    <n v="9.4809199999999993"/>
    <n v="36.875729999999997"/>
    <n v="0"/>
    <n v="0"/>
    <n v="0"/>
    <n v="0"/>
    <n v="0"/>
    <n v="0"/>
    <n v="0"/>
    <n v="0"/>
    <n v="0"/>
    <n v="0"/>
    <n v="0"/>
    <n v="0"/>
    <n v="100"/>
    <n v="100"/>
    <n v="100"/>
    <n v="0"/>
    <n v="0"/>
    <n v="0"/>
    <n v="100"/>
    <n v="100"/>
    <n v="100"/>
    <s v="NA"/>
    <s v="NA"/>
    <s v="NA"/>
    <s v="NA"/>
    <s v="NA"/>
    <s v="NA"/>
    <s v="NA"/>
    <s v="NA"/>
    <s v="NA"/>
    <s v="NA"/>
    <s v="NA"/>
    <s v="NA"/>
    <s v="NA"/>
    <s v="NA"/>
    <s v="NA"/>
    <s v="NA"/>
    <s v="NA"/>
    <s v="NA"/>
    <n v="0"/>
    <n v="0"/>
    <n v="0"/>
    <n v="100"/>
    <n v="100"/>
    <n v="100"/>
    <n v="13.451320000000001"/>
    <n v="24.480969999999999"/>
    <n v="13.451320000000001"/>
    <n v="72.774829999999994"/>
    <n v="68.513140000000007"/>
    <n v="72.774829999999994"/>
    <n v="0"/>
    <n v="0"/>
    <n v="0"/>
    <n v="13.773849999999999"/>
    <n v="7.0058920000000002"/>
    <n v="13.773849999999999"/>
    <s v="NA"/>
    <s v="NA"/>
    <s v="NA"/>
    <s v="NA"/>
    <s v="NA"/>
    <s v="NA"/>
    <s v="NA"/>
    <s v="NA"/>
    <s v="NA"/>
    <s v="NA"/>
    <s v="NA"/>
    <s v="NA"/>
    <n v="17.07874"/>
    <n v="5.1308509999999998"/>
    <n v="19.991759999999999"/>
    <n v="25.908950000000001"/>
    <n v="44.650790000000001"/>
    <n v="32.973170000000003"/>
    <n v="0"/>
    <n v="0"/>
    <n v="0"/>
    <n v="0"/>
    <n v="0"/>
    <n v="0"/>
    <n v="57.012309999999999"/>
    <n v="50.218359999999997"/>
    <n v="47.035080000000001"/>
    <n v="0"/>
    <n v="0"/>
    <n v="0"/>
    <n v="0"/>
    <n v="0"/>
    <n v="0"/>
    <n v="0"/>
    <n v="0"/>
    <n v="0"/>
    <n v="100"/>
    <n v="100"/>
    <n v="100"/>
    <n v="0"/>
    <n v="0"/>
    <n v="0"/>
    <b v="0"/>
    <n v="0"/>
    <b v="0"/>
    <n v="0"/>
    <b v="0"/>
    <n v="0"/>
    <b v="1"/>
    <n v="11.341570000000001"/>
    <b v="1"/>
    <n v="37.493250000000003"/>
    <b v="1"/>
    <n v="25.22916"/>
    <b v="1"/>
    <n v="25.936019999999999"/>
    <b v="0"/>
    <n v="0"/>
    <n v="0"/>
    <n v="0"/>
    <n v="0"/>
    <n v="0"/>
    <n v="0"/>
    <n v="0"/>
    <n v="0"/>
    <n v="0"/>
    <n v="0"/>
    <n v="100"/>
    <n v="100"/>
    <n v="10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none"/>
    <s v="Variable Air Volume"/>
    <s v="NA"/>
    <s v="NA"/>
    <n v="15.4"/>
    <s v="NA"/>
    <n v="0"/>
    <n v="100"/>
    <s v="Boiler"/>
    <s v="Natural Gas"/>
    <s v="Natural Gas"/>
    <s v="NA"/>
    <s v="Boiler"/>
    <s v="Natural Gas"/>
    <s v="Natural Gas"/>
    <s v="20+ Years"/>
    <n v="4"/>
    <s v="Natural Gas"/>
    <n v="1500"/>
    <n v="26.66667"/>
    <n v="36"/>
    <s v="SH"/>
    <s v="NA"/>
    <s v="NA"/>
    <s v="Economizer Only"/>
    <s v="NA"/>
    <s v="Purchased/Off-site"/>
    <s v="10-19 Years"/>
    <s v="NA"/>
    <s v="NA"/>
    <s v="NA"/>
    <s v="NA"/>
    <s v="NA"/>
    <s v="NA"/>
    <s v="NA"/>
    <b v="0"/>
    <b v="1"/>
    <b v="0"/>
    <b v="0"/>
    <b v="1"/>
    <b v="0"/>
    <b v="0"/>
    <b v="1"/>
    <b v="1"/>
    <b v="1"/>
    <b v="1"/>
    <n v="476"/>
    <s v="NA"/>
    <s v="NA"/>
    <n v="0"/>
    <n v="0"/>
    <n v="100"/>
    <n v="0"/>
    <n v="0"/>
    <n v="0"/>
    <n v="100"/>
    <n v="0"/>
    <s v="NA"/>
    <s v="NA"/>
    <s v="NA"/>
    <s v="NA"/>
    <s v="NA"/>
    <s v="NA"/>
    <s v="NA"/>
    <s v="NA"/>
    <s v="NA"/>
    <s v="NA"/>
    <s v="NA"/>
    <s v="NA"/>
    <s v="NA"/>
    <s v="NA"/>
    <s v="NA"/>
    <s v="NA"/>
    <s v="NA"/>
    <s v="NA"/>
    <s v="NA"/>
    <s v="NA"/>
    <n v="0"/>
    <n v="0"/>
    <n v="3"/>
    <n v="0"/>
    <n v="0"/>
    <n v="0"/>
    <n v="0"/>
    <b v="0"/>
    <b v="0"/>
    <b v="0"/>
    <b v="0"/>
    <b v="0"/>
    <b v="0"/>
    <n v="0"/>
    <s v="NA"/>
    <s v="NA"/>
    <s v="NA"/>
    <s v="NA"/>
    <s v="NA"/>
    <s v="NA"/>
    <s v="NA"/>
    <n v="0"/>
    <n v="0"/>
    <n v="0"/>
    <s v="NA"/>
    <s v="NA"/>
    <s v="NA"/>
    <s v="NA"/>
    <s v="NA"/>
    <n v="0"/>
    <n v="0"/>
    <n v="0"/>
    <x v="1"/>
    <s v="NA"/>
    <s v="NA"/>
    <n v="0"/>
    <n v="0"/>
    <n v="0"/>
    <s v="NA"/>
    <s v="NA"/>
    <s v="NA"/>
    <s v="NA"/>
    <s v="NA"/>
    <s v="NA"/>
    <s v="NA"/>
    <s v="NA"/>
    <n v="3"/>
    <n v="3"/>
    <n v="5"/>
    <n v="8"/>
    <n v="0"/>
    <n v="0"/>
    <n v="0"/>
    <n v="0"/>
    <n v="10.83114"/>
    <n v="14.708119999999999"/>
    <s v="model"/>
    <n v="1131453"/>
    <n v="1536454"/>
    <s v="NA"/>
    <s v="NA"/>
    <s v="NA"/>
    <s v="NA"/>
    <s v="NA"/>
    <s v="NA"/>
    <s v="NA"/>
    <s v="NA"/>
    <s v="NA"/>
    <s v="NA"/>
    <s v="NA"/>
    <s v="NA"/>
    <s v="NA"/>
    <s v="NA"/>
    <s v="NA"/>
    <s v="NA"/>
    <s v="NA"/>
    <s v="NA"/>
    <s v="NA"/>
    <s v="NA"/>
    <s v="NA"/>
    <s v="NA"/>
    <s v="NA"/>
    <s v="NA"/>
    <n v="0.32899299999999998"/>
    <n v="0.29575699999999999"/>
    <s v="model"/>
    <n v="34367.56"/>
    <n v="30895.7"/>
    <s v="NA"/>
    <s v="NA"/>
    <s v="NA"/>
    <s v="NA"/>
    <s v="NA"/>
    <s v="NA"/>
    <s v="NA"/>
    <s v="NA"/>
    <s v="NA"/>
    <s v="NA"/>
    <s v="NA"/>
    <s v="NA"/>
    <s v="NA"/>
    <s v="NA"/>
    <s v="NA"/>
    <s v="NA"/>
    <s v="NA"/>
    <s v="NA"/>
    <s v="NA"/>
    <s v="NA"/>
    <s v="NA"/>
    <s v="NA"/>
    <s v="NA"/>
    <s v="NA"/>
  </r>
  <r>
    <x v="829"/>
    <x v="1"/>
    <s v="core"/>
    <x v="7"/>
    <x v="1"/>
    <s v="&lt;20,001"/>
    <s v="rural"/>
    <n v="84"/>
    <n v="641.81460000000004"/>
    <n v="4128152"/>
    <n v="4128152"/>
    <n v="990756.4"/>
    <n v="2013"/>
    <n v="2013"/>
    <s v="2004-2013"/>
    <s v="F"/>
    <s v="Fire Station"/>
    <s v="Fire Station"/>
    <m/>
    <s v="Other"/>
    <s v="Public Order and Safety"/>
    <s v="Other"/>
    <b v="0"/>
    <s v="Other"/>
    <n v="76"/>
    <s v="Office"/>
    <n v="24"/>
    <s v="NA"/>
    <n v="0"/>
    <n v="0"/>
    <n v="0"/>
    <n v="0"/>
    <n v="6432"/>
    <n v="6432"/>
    <n v="0"/>
    <x v="0"/>
    <n v="100"/>
    <n v="0"/>
    <n v="0"/>
    <n v="24"/>
    <n v="0"/>
    <n v="0"/>
    <n v="0"/>
    <n v="1"/>
    <n v="0"/>
    <n v="0"/>
    <s v="S"/>
    <n v="0"/>
    <n v="5606"/>
    <n v="911"/>
    <s v="&lt; 6000 HDD"/>
    <n v="100"/>
    <n v="0"/>
    <n v="0"/>
    <s v="No"/>
    <n v="9"/>
    <n v="2.16"/>
    <n v="104.16"/>
    <n v="2.16"/>
    <n v="0"/>
    <n v="0"/>
    <n v="0"/>
    <s v="&lt; 40 Hrs/Wk"/>
    <n v="52"/>
    <b v="1"/>
    <b v="1"/>
    <b v="0"/>
    <b v="0"/>
    <b v="0"/>
    <b v="0"/>
    <b v="0"/>
    <b v="0"/>
    <b v="0"/>
    <s v="NA"/>
    <s v="NA"/>
    <s v="NA"/>
    <s v="NA"/>
    <s v="No"/>
    <s v="NA"/>
    <s v="NA"/>
    <s v="No"/>
    <s v="No"/>
    <s v="NA"/>
    <s v="NA"/>
    <s v="No"/>
    <s v="No"/>
    <s v="NA"/>
    <s v="NA"/>
    <s v="No"/>
    <s v="No"/>
    <s v="NA"/>
    <s v="NA"/>
    <s v="No"/>
    <s v="No"/>
    <s v="NA"/>
    <s v="NA"/>
    <s v="No"/>
    <s v="No"/>
    <s v="NA"/>
    <s v="NA"/>
    <s v="No"/>
    <s v="No"/>
    <s v="NA"/>
    <s v="NA"/>
    <s v="No"/>
    <s v="No"/>
    <s v="NA"/>
    <s v="NA"/>
    <s v="No"/>
    <n v="344"/>
    <n v="0"/>
    <n v="8"/>
    <n v="2752"/>
    <n v="25"/>
    <n v="0"/>
    <n v="0"/>
    <n v="0"/>
    <n v="100"/>
    <n v="0"/>
    <n v="0"/>
    <n v="0"/>
    <n v="0"/>
    <n v="0"/>
    <n v="100"/>
    <n v="0"/>
    <n v="0"/>
    <n v="0"/>
    <n v="688"/>
    <n v="0"/>
    <n v="100"/>
    <n v="0"/>
    <s v="P"/>
    <n v="40"/>
    <s v="Age of Building"/>
    <n v="100"/>
    <n v="0"/>
    <n v="0"/>
    <n v="0"/>
    <n v="0"/>
    <n v="0"/>
    <n v="0"/>
    <n v="100"/>
    <n v="0"/>
    <n v="9674.0429999999997"/>
    <n v="0"/>
    <n v="100"/>
    <n v="0"/>
    <n v="0"/>
    <b v="0"/>
    <n v="0"/>
    <n v="100"/>
    <n v="0"/>
    <n v="0"/>
    <n v="0"/>
    <n v="0.83598499999999998"/>
    <n v="0.83598499999999998"/>
    <s v="NA"/>
    <n v="0"/>
    <n v="9.0494000000000005E-2"/>
    <n v="5377.0590000000002"/>
    <s v="NA"/>
    <n v="0"/>
    <n v="582.05769999999995"/>
    <n v="13.157550000000001"/>
    <n v="13.157550000000001"/>
    <s v="Y"/>
    <n v="60"/>
    <n v="0"/>
    <n v="0"/>
    <n v="0"/>
    <n v="94.019040000000004"/>
    <n v="90.318749999999994"/>
    <n v="98.519279999999995"/>
    <n v="0"/>
    <n v="0"/>
    <n v="0"/>
    <n v="0"/>
    <n v="0"/>
    <n v="0"/>
    <n v="0"/>
    <n v="0"/>
    <n v="0"/>
    <n v="0"/>
    <n v="0"/>
    <n v="0"/>
    <n v="0"/>
    <n v="0"/>
    <n v="0"/>
    <n v="5.9809650000000003"/>
    <n v="9.6812470000000008"/>
    <n v="1.480723"/>
    <n v="0"/>
    <n v="0"/>
    <n v="0"/>
    <n v="0"/>
    <n v="0"/>
    <n v="0"/>
    <n v="100"/>
    <n v="100"/>
    <n v="100"/>
    <s v="NA"/>
    <s v="NA"/>
    <s v="NA"/>
    <s v="NA"/>
    <s v="NA"/>
    <s v="NA"/>
    <n v="0"/>
    <n v="0"/>
    <n v="0"/>
    <n v="100"/>
    <n v="100"/>
    <n v="100"/>
    <n v="0"/>
    <n v="0"/>
    <n v="0"/>
    <n v="0"/>
    <n v="0"/>
    <n v="0"/>
    <n v="0"/>
    <n v="0"/>
    <n v="0"/>
    <n v="0"/>
    <n v="0"/>
    <n v="0"/>
    <s v="NA"/>
    <s v="NA"/>
    <s v="NA"/>
    <s v="NA"/>
    <s v="NA"/>
    <s v="NA"/>
    <n v="0"/>
    <n v="0"/>
    <n v="0"/>
    <n v="75.965680000000006"/>
    <n v="82.581659999999999"/>
    <n v="75.965680000000006"/>
    <n v="24.034320000000001"/>
    <n v="17.418340000000001"/>
    <n v="24.034320000000001"/>
    <n v="0"/>
    <n v="0"/>
    <n v="0"/>
    <s v="NA"/>
    <s v="NA"/>
    <s v="NA"/>
    <s v="NA"/>
    <s v="NA"/>
    <s v="NA"/>
    <s v="NA"/>
    <s v="NA"/>
    <s v="NA"/>
    <s v="NA"/>
    <s v="NA"/>
    <s v="NA"/>
    <n v="0"/>
    <n v="0"/>
    <n v="0"/>
    <n v="94.019040000000004"/>
    <n v="90.318749999999994"/>
    <n v="98.519279999999995"/>
    <n v="5.9809650000000003"/>
    <n v="9.6812470000000008"/>
    <n v="1.480723"/>
    <n v="0"/>
    <n v="0"/>
    <n v="0"/>
    <n v="0"/>
    <n v="0"/>
    <n v="0"/>
    <s v="NA"/>
    <s v="NA"/>
    <s v="NA"/>
    <s v="NA"/>
    <s v="NA"/>
    <s v="NA"/>
    <s v="NA"/>
    <s v="NA"/>
    <s v="NA"/>
    <s v="NA"/>
    <s v="NA"/>
    <s v="NA"/>
    <s v="NA"/>
    <s v="NA"/>
    <s v="NA"/>
    <b v="0"/>
    <n v="0"/>
    <b v="0"/>
    <n v="0"/>
    <b v="0"/>
    <n v="0"/>
    <b v="0"/>
    <n v="0"/>
    <b v="1"/>
    <n v="100"/>
    <b v="0"/>
    <n v="0"/>
    <b v="0"/>
    <n v="0"/>
    <b v="0"/>
    <n v="0"/>
    <n v="75.078469999999996"/>
    <n v="76.470590000000001"/>
    <n v="71.076260000000005"/>
    <n v="0"/>
    <n v="0"/>
    <n v="0"/>
    <n v="0"/>
    <n v="0"/>
    <n v="0"/>
    <n v="24.921530000000001"/>
    <n v="23.529409999999999"/>
    <n v="28.923739999999999"/>
    <n v="0"/>
    <n v="0"/>
    <n v="0"/>
    <n v="0"/>
    <n v="0"/>
    <n v="0"/>
    <n v="0"/>
    <n v="0"/>
    <n v="0"/>
    <n v="75.947400000000002"/>
    <n v="88.235290000000006"/>
    <n v="88.143979999999999"/>
    <n v="0"/>
    <n v="0"/>
    <n v="0"/>
    <n v="0"/>
    <n v="0"/>
    <n v="0"/>
    <n v="0"/>
    <n v="0"/>
    <n v="0"/>
    <n v="24.052600000000002"/>
    <n v="11.764709999999999"/>
    <n v="11.85601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24"/>
    <n v="76"/>
    <s v="Furnace"/>
    <s v="Natural Gas"/>
    <s v="None"/>
    <s v="0-4 Years"/>
    <s v="Furnace"/>
    <s v="Natural Gas"/>
    <s v="None"/>
    <s v="0-4 Years"/>
    <s v="NA"/>
    <s v="NA"/>
    <s v="NA"/>
    <s v="NA"/>
    <s v="NA"/>
    <s v="NA"/>
    <s v="NA"/>
    <s v="NA"/>
    <s v="DX - Air"/>
    <s v="0-4 Years"/>
    <s v="None"/>
    <s v="NA"/>
    <s v="NA"/>
    <s v="NA"/>
    <s v="NA"/>
    <s v="NA"/>
    <s v="NA"/>
    <s v="NA"/>
    <s v="NA"/>
    <b v="0"/>
    <b v="0"/>
    <b v="0"/>
    <b v="0"/>
    <b v="1"/>
    <b v="0"/>
    <b v="0"/>
    <b v="0"/>
    <b v="0"/>
    <b v="0"/>
    <b v="0"/>
    <n v="15.353999999999999"/>
    <n v="1"/>
    <n v="1"/>
    <n v="100"/>
    <n v="0"/>
    <n v="0"/>
    <n v="0"/>
    <n v="0"/>
    <n v="100"/>
    <n v="0"/>
    <n v="0"/>
    <s v="NA"/>
    <s v="NA"/>
    <s v="NA"/>
    <s v="NA"/>
    <s v="NA"/>
    <s v="NA"/>
    <s v="NA"/>
    <s v="NA"/>
    <s v="NA"/>
    <s v="NA"/>
    <s v="NA"/>
    <s v="NA"/>
    <s v="NA"/>
    <s v="NA"/>
    <s v="NA"/>
    <s v="NA"/>
    <s v="NA"/>
    <s v="NA"/>
    <s v="NA"/>
    <s v="NA"/>
    <n v="0"/>
    <n v="0"/>
    <n v="0"/>
    <n v="1"/>
    <n v="0"/>
    <n v="0"/>
    <n v="0"/>
    <b v="0"/>
    <b v="0"/>
    <b v="0"/>
    <b v="0"/>
    <b v="0"/>
    <b v="0"/>
    <n v="0"/>
    <s v="NA"/>
    <s v="NA"/>
    <s v="NA"/>
    <s v="NA"/>
    <s v="NA"/>
    <s v="NA"/>
    <s v="NA"/>
    <s v="NA"/>
    <s v="NA"/>
    <s v="NA"/>
    <s v="NA"/>
    <s v="NA"/>
    <s v="NA"/>
    <s v="NA"/>
    <s v="NA"/>
    <n v="0"/>
    <n v="0"/>
    <n v="0"/>
    <x v="1"/>
    <s v="NA"/>
    <s v="NA"/>
    <n v="0"/>
    <n v="0"/>
    <n v="0"/>
    <s v="NA"/>
    <s v="NA"/>
    <s v="NA"/>
    <s v="NA"/>
    <s v="NA"/>
    <s v="NA"/>
    <n v="0"/>
    <n v="1"/>
    <n v="0"/>
    <n v="0"/>
    <n v="1"/>
    <n v="1"/>
    <n v="0"/>
    <n v="0"/>
    <n v="0"/>
    <n v="9"/>
    <n v="5.3982279999999996"/>
    <n v="5.3026600000000004"/>
    <s v="actual"/>
    <n v="34721.4"/>
    <n v="34106.71"/>
    <n v="3688.2809999999999"/>
    <n v="3198.9259999999999"/>
    <n v="3137.5169999999998"/>
    <n v="2513.732"/>
    <n v="2392.3629999999998"/>
    <n v="2306.0889999999999"/>
    <n v="2495.1610000000001"/>
    <n v="2887.8710000000001"/>
    <n v="2851.5349999999999"/>
    <n v="2705.5940000000001"/>
    <n v="3011.3330000000001"/>
    <n v="3533"/>
    <n v="3641.1590000000001"/>
    <n v="3015.6680000000001"/>
    <n v="2963.489"/>
    <n v="2582.4369999999999"/>
    <n v="2420.922"/>
    <n v="2390.4899999999998"/>
    <n v="2691.71"/>
    <n v="2618.2710000000002"/>
    <n v="2367.1509999999998"/>
    <n v="2677.672"/>
    <n v="3119.9969999999998"/>
    <n v="3617.7440000000001"/>
    <n v="0.23394400000000001"/>
    <n v="0.32646799999999998"/>
    <s v="actual"/>
    <n v="1504.7270000000001"/>
    <n v="2099.8420000000001"/>
    <n v="572.5204"/>
    <n v="274.20690000000002"/>
    <n v="83.15625"/>
    <n v="49.84375"/>
    <n v="0"/>
    <n v="0"/>
    <n v="0"/>
    <n v="0"/>
    <n v="3.545455"/>
    <n v="38.818179999999998"/>
    <n v="100.9091"/>
    <n v="381.72730000000001"/>
    <n v="416.89690000000002"/>
    <n v="302.27839999999998"/>
    <n v="232.60830000000001"/>
    <n v="144.20959999999999"/>
    <n v="65.924400000000006"/>
    <n v="20.601379999999999"/>
    <n v="3.7457050000000001"/>
    <n v="5.2439869999999997"/>
    <n v="50.192439999999998"/>
    <n v="153.9485"/>
    <n v="293.66329999999999"/>
    <n v="410.5292"/>
  </r>
  <r>
    <x v="830"/>
    <x v="0"/>
    <s v="core"/>
    <x v="5"/>
    <x v="1"/>
    <s v="All Sizes"/>
    <s v="rural"/>
    <n v="34"/>
    <n v="160.36789999999999"/>
    <n v="561287.69999999995"/>
    <n v="561287.69999999995"/>
    <n v="561287.69999999995"/>
    <n v="2008"/>
    <n v="2008"/>
    <s v="2004-2013"/>
    <s v="F"/>
    <m/>
    <s v="Sit Down Restaurant"/>
    <m/>
    <s v="Restaurant"/>
    <s v="Food Service"/>
    <s v="Restaurant"/>
    <b v="0"/>
    <s v="Dining"/>
    <n v="75"/>
    <s v="Kitchen"/>
    <n v="25"/>
    <s v="NA"/>
    <n v="0"/>
    <n v="0"/>
    <n v="0"/>
    <n v="0"/>
    <n v="3500"/>
    <n v="3500"/>
    <n v="0"/>
    <x v="4"/>
    <n v="100"/>
    <n v="0"/>
    <n v="0"/>
    <n v="100"/>
    <n v="0"/>
    <n v="0"/>
    <n v="0"/>
    <n v="1"/>
    <n v="0"/>
    <n v="20"/>
    <s v="S"/>
    <n v="0"/>
    <n v="6078"/>
    <n v="823"/>
    <s v="6000-8000 HDD"/>
    <n v="100"/>
    <n v="0"/>
    <n v="0"/>
    <s v="No"/>
    <n v="108.5"/>
    <n v="108.5"/>
    <n v="168"/>
    <n v="108.5"/>
    <n v="1"/>
    <n v="1"/>
    <n v="0"/>
    <s v="80-119 Hrs/Wk"/>
    <n v="52"/>
    <b v="1"/>
    <b v="1"/>
    <b v="0"/>
    <b v="0"/>
    <b v="0"/>
    <b v="0"/>
    <b v="0"/>
    <b v="0"/>
    <b v="0"/>
    <s v="NA"/>
    <s v="NA"/>
    <s v="NA"/>
    <s v="NA"/>
    <s v="No"/>
    <s v="NA"/>
    <s v="NA"/>
    <s v="No"/>
    <s v="No"/>
    <s v="NA"/>
    <s v="NA"/>
    <s v="No"/>
    <s v="No"/>
    <s v="NA"/>
    <s v="NA"/>
    <s v="No"/>
    <s v="No"/>
    <s v="NA"/>
    <s v="NA"/>
    <s v="No"/>
    <s v="No"/>
    <s v="NA"/>
    <s v="NA"/>
    <s v="No"/>
    <s v="No"/>
    <s v="NA"/>
    <s v="NA"/>
    <s v="No"/>
    <s v="No"/>
    <s v="NA"/>
    <s v="NA"/>
    <s v="No"/>
    <s v="No"/>
    <s v="NA"/>
    <s v="NA"/>
    <s v="No"/>
    <n v="240"/>
    <n v="0"/>
    <n v="8"/>
    <n v="1920"/>
    <n v="20"/>
    <n v="0"/>
    <n v="0"/>
    <n v="0"/>
    <n v="100"/>
    <n v="0"/>
    <n v="0"/>
    <n v="0"/>
    <n v="0"/>
    <n v="0"/>
    <n v="100"/>
    <n v="0"/>
    <n v="0"/>
    <n v="0"/>
    <n v="384"/>
    <n v="0"/>
    <n v="100"/>
    <n v="0"/>
    <s v="P"/>
    <n v="0"/>
    <s v="Age of Building"/>
    <n v="100"/>
    <n v="0"/>
    <n v="0"/>
    <n v="0"/>
    <n v="0"/>
    <n v="0"/>
    <n v="0"/>
    <n v="100"/>
    <n v="0"/>
    <n v="3344.96"/>
    <n v="0"/>
    <n v="100"/>
    <n v="0"/>
    <n v="0"/>
    <b v="0"/>
    <n v="0"/>
    <n v="0"/>
    <n v="0"/>
    <n v="100"/>
    <n v="0"/>
    <n v="0.58073699999999995"/>
    <n v="0.58073699999999995"/>
    <s v="NA"/>
    <n v="1.7142999999999999E-2"/>
    <n v="0.181279"/>
    <n v="2032.58"/>
    <s v="NA"/>
    <n v="60"/>
    <n v="634.47529999999995"/>
    <n v="8.1829020000000003"/>
    <n v="9"/>
    <s v="Y"/>
    <n v="25"/>
    <n v="0"/>
    <n v="0"/>
    <n v="0"/>
    <n v="30.11204"/>
    <n v="31.76895"/>
    <n v="61.630510000000001"/>
    <n v="0"/>
    <n v="0"/>
    <n v="0"/>
    <n v="0"/>
    <n v="0"/>
    <n v="0"/>
    <n v="0"/>
    <n v="0"/>
    <n v="0"/>
    <n v="0"/>
    <n v="0"/>
    <n v="0"/>
    <n v="2.8312819999999999"/>
    <n v="9.7472919999999998"/>
    <n v="5.9433889999999998"/>
    <n v="67.05668"/>
    <n v="58.483750000000001"/>
    <n v="32.426099999999998"/>
    <n v="0"/>
    <n v="0"/>
    <n v="0"/>
    <n v="0"/>
    <n v="0"/>
    <n v="0"/>
    <n v="100"/>
    <n v="100"/>
    <n v="100"/>
    <s v="NA"/>
    <s v="NA"/>
    <s v="NA"/>
    <s v="NA"/>
    <s v="NA"/>
    <s v="NA"/>
    <n v="0"/>
    <n v="0"/>
    <n v="0"/>
    <n v="100"/>
    <n v="100"/>
    <n v="100"/>
    <n v="0"/>
    <n v="0"/>
    <n v="0"/>
    <n v="0"/>
    <n v="0"/>
    <n v="0"/>
    <n v="0"/>
    <n v="0"/>
    <n v="0"/>
    <n v="0"/>
    <n v="0"/>
    <n v="0"/>
    <s v="NA"/>
    <s v="NA"/>
    <s v="NA"/>
    <s v="NA"/>
    <s v="NA"/>
    <s v="NA"/>
    <n v="0"/>
    <n v="0"/>
    <n v="0"/>
    <n v="100"/>
    <n v="100"/>
    <n v="100"/>
    <n v="0"/>
    <n v="0"/>
    <n v="0"/>
    <n v="0"/>
    <n v="0"/>
    <n v="0"/>
    <s v="NA"/>
    <s v="NA"/>
    <s v="NA"/>
    <s v="NA"/>
    <s v="NA"/>
    <s v="NA"/>
    <s v="NA"/>
    <s v="NA"/>
    <s v="NA"/>
    <s v="NA"/>
    <s v="NA"/>
    <s v="NA"/>
    <n v="0"/>
    <n v="0"/>
    <n v="0"/>
    <n v="30.11204"/>
    <n v="31.76895"/>
    <n v="61.630510000000001"/>
    <n v="0"/>
    <n v="0"/>
    <n v="0"/>
    <n v="0"/>
    <n v="0"/>
    <n v="0"/>
    <n v="69.887960000000007"/>
    <n v="68.231049999999996"/>
    <n v="38.369489999999999"/>
    <s v="NA"/>
    <s v="NA"/>
    <s v="NA"/>
    <s v="NA"/>
    <s v="NA"/>
    <s v="NA"/>
    <s v="NA"/>
    <s v="NA"/>
    <s v="NA"/>
    <s v="NA"/>
    <s v="NA"/>
    <s v="NA"/>
    <s v="NA"/>
    <s v="NA"/>
    <s v="NA"/>
    <b v="0"/>
    <n v="0"/>
    <b v="0"/>
    <n v="0"/>
    <b v="0"/>
    <n v="0"/>
    <b v="0"/>
    <n v="0"/>
    <b v="1"/>
    <n v="100"/>
    <b v="0"/>
    <n v="0"/>
    <b v="0"/>
    <n v="0"/>
    <b v="0"/>
    <n v="0"/>
    <n v="0"/>
    <n v="0"/>
    <n v="0"/>
    <n v="0"/>
    <n v="0"/>
    <n v="0"/>
    <n v="0"/>
    <n v="0"/>
    <n v="0"/>
    <n v="100"/>
    <n v="100"/>
    <n v="100"/>
    <n v="0"/>
    <n v="0"/>
    <n v="0"/>
    <n v="40.896050000000002"/>
    <n v="16.66667"/>
    <n v="74.545969999999997"/>
    <n v="0"/>
    <n v="0"/>
    <n v="0"/>
    <n v="0"/>
    <n v="0"/>
    <n v="0"/>
    <n v="0"/>
    <n v="0"/>
    <n v="0"/>
    <n v="0"/>
    <n v="0"/>
    <n v="0"/>
    <n v="0"/>
    <n v="0"/>
    <n v="0"/>
    <n v="59.103949999999998"/>
    <n v="83.333330000000004"/>
    <n v="25.454029999999999"/>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57.5"/>
    <n v="42.5"/>
    <s v="Furnace"/>
    <s v="Natural Gas"/>
    <s v="None"/>
    <s v="5-9 Years"/>
    <s v="Heat Pump"/>
    <s v="Electricity"/>
    <s v="None"/>
    <s v="5-9 Years"/>
    <s v="NA"/>
    <s v="NA"/>
    <s v="NA"/>
    <s v="NA"/>
    <s v="NA"/>
    <s v="NA"/>
    <s v="NA"/>
    <s v="NA"/>
    <s v="DX - Air"/>
    <s v="5-9 Years"/>
    <s v="DX - Air"/>
    <s v="5-9 Years"/>
    <s v="NA"/>
    <s v="NA"/>
    <s v="NA"/>
    <s v="NA"/>
    <s v="NA"/>
    <s v="NA"/>
    <s v="NA"/>
    <b v="0"/>
    <b v="0"/>
    <b v="0"/>
    <b v="0"/>
    <b v="1"/>
    <b v="0"/>
    <b v="0"/>
    <b v="0"/>
    <b v="0"/>
    <b v="0"/>
    <b v="0"/>
    <n v="30.707999999999998"/>
    <n v="6"/>
    <n v="6"/>
    <n v="100"/>
    <n v="0"/>
    <n v="0"/>
    <n v="0"/>
    <n v="0"/>
    <n v="100"/>
    <n v="0"/>
    <n v="0"/>
    <s v="NA"/>
    <s v="NA"/>
    <s v="NA"/>
    <s v="NA"/>
    <s v="NA"/>
    <s v="NA"/>
    <s v="NA"/>
    <s v="NA"/>
    <s v="NA"/>
    <b v="0"/>
    <n v="0"/>
    <s v="NA"/>
    <s v="NA"/>
    <b v="1"/>
    <n v="120"/>
    <s v="IND"/>
    <b v="0"/>
    <n v="0"/>
    <s v="NA"/>
    <s v="NA"/>
    <n v="0"/>
    <n v="0"/>
    <n v="1"/>
    <n v="1"/>
    <n v="0"/>
    <n v="3"/>
    <n v="2"/>
    <b v="0"/>
    <b v="0"/>
    <b v="1"/>
    <b v="0"/>
    <b v="0"/>
    <b v="0"/>
    <n v="900"/>
    <s v="N"/>
    <s v="E"/>
    <s v="G"/>
    <s v="G"/>
    <s v="N"/>
    <s v="N"/>
    <s v="G"/>
    <s v="NA"/>
    <s v="NA"/>
    <s v="NA"/>
    <s v="NA"/>
    <s v="NA"/>
    <s v="NA"/>
    <s v="NA"/>
    <s v="NA"/>
    <n v="0"/>
    <n v="0"/>
    <n v="0"/>
    <x v="1"/>
    <s v="NA"/>
    <s v="NA"/>
    <n v="0"/>
    <n v="0"/>
    <n v="0"/>
    <s v="NA"/>
    <s v="NA"/>
    <s v="NA"/>
    <s v="NA"/>
    <s v="NA"/>
    <s v="NA"/>
    <n v="0"/>
    <n v="0"/>
    <n v="0"/>
    <n v="0"/>
    <n v="0"/>
    <n v="4"/>
    <n v="0"/>
    <n v="0"/>
    <n v="0"/>
    <n v="0"/>
    <n v="50.719380000000001"/>
    <n v="216.4451"/>
    <s v="model"/>
    <n v="177517.8"/>
    <n v="757557.9"/>
    <s v="NA"/>
    <s v="NA"/>
    <s v="NA"/>
    <s v="NA"/>
    <s v="NA"/>
    <s v="NA"/>
    <s v="NA"/>
    <s v="NA"/>
    <s v="NA"/>
    <s v="NA"/>
    <s v="NA"/>
    <s v="NA"/>
    <s v="NA"/>
    <s v="NA"/>
    <s v="NA"/>
    <s v="NA"/>
    <s v="NA"/>
    <s v="NA"/>
    <s v="NA"/>
    <s v="NA"/>
    <s v="NA"/>
    <s v="NA"/>
    <s v="NA"/>
    <s v="NA"/>
    <n v="1.803984"/>
    <n v="4.6903769999999998"/>
    <s v="model"/>
    <n v="6313.9459999999999"/>
    <n v="16416.32"/>
    <s v="NA"/>
    <s v="NA"/>
    <s v="NA"/>
    <s v="NA"/>
    <s v="NA"/>
    <s v="NA"/>
    <s v="NA"/>
    <s v="NA"/>
    <s v="NA"/>
    <s v="NA"/>
    <s v="NA"/>
    <s v="NA"/>
    <s v="NA"/>
    <s v="NA"/>
    <s v="NA"/>
    <s v="NA"/>
    <s v="NA"/>
    <s v="NA"/>
    <s v="NA"/>
    <s v="NA"/>
    <s v="NA"/>
    <s v="NA"/>
    <s v="NA"/>
    <s v="NA"/>
  </r>
  <r>
    <x v="831"/>
    <x v="0"/>
    <s v="core"/>
    <x v="5"/>
    <x v="0"/>
    <s v="All Sizes"/>
    <s v="rural"/>
    <n v="35"/>
    <n v="340.72059999999999"/>
    <n v="1012622"/>
    <n v="1012622"/>
    <n v="1012622"/>
    <n v="1978"/>
    <n v="1978"/>
    <s v="Pre-1980"/>
    <s v="F"/>
    <m/>
    <s v="Fast Food Restaurant"/>
    <m/>
    <s v="Restaurant"/>
    <s v="Food Service"/>
    <s v="Restaurant"/>
    <b v="0"/>
    <s v="Dining"/>
    <n v="71"/>
    <s v="Kitchen"/>
    <n v="29"/>
    <s v="NA"/>
    <n v="0"/>
    <n v="0"/>
    <n v="0"/>
    <n v="0"/>
    <n v="2972"/>
    <n v="2972"/>
    <n v="0"/>
    <x v="4"/>
    <n v="100"/>
    <n v="0"/>
    <n v="100"/>
    <n v="100"/>
    <n v="100"/>
    <n v="0"/>
    <n v="0"/>
    <n v="1"/>
    <n v="0"/>
    <n v="40"/>
    <s v="S"/>
    <n v="0"/>
    <n v="4715"/>
    <n v="247"/>
    <s v="&lt; 6000 HDD"/>
    <n v="100"/>
    <n v="0"/>
    <n v="0"/>
    <s v="No"/>
    <n v="121.5"/>
    <n v="135.5"/>
    <n v="150.5"/>
    <n v="125.56"/>
    <n v="1"/>
    <n v="1"/>
    <n v="0"/>
    <s v="120-168 Hrs/Wk"/>
    <n v="52"/>
    <b v="1"/>
    <b v="1"/>
    <b v="0"/>
    <b v="0"/>
    <b v="0"/>
    <b v="0"/>
    <b v="0"/>
    <b v="0"/>
    <b v="0"/>
    <s v="NA"/>
    <s v="NA"/>
    <s v="NA"/>
    <s v="NA"/>
    <s v="Unknown"/>
    <s v="NA"/>
    <s v="NA"/>
    <s v="Unknown"/>
    <s v="Unknown"/>
    <s v="NA"/>
    <s v="NA"/>
    <s v="Unknown"/>
    <s v="Unknown"/>
    <s v="NA"/>
    <s v="NA"/>
    <s v="Unknown"/>
    <s v="Unknown"/>
    <s v="NA"/>
    <s v="NA"/>
    <s v="Unknown"/>
    <s v="Unknown"/>
    <s v="NA"/>
    <s v="NA"/>
    <s v="Unknown"/>
    <s v="Unknown"/>
    <s v="NA"/>
    <s v="NA"/>
    <s v="Unknown"/>
    <s v="Unknown"/>
    <s v="NA"/>
    <s v="NA"/>
    <s v="Unknown"/>
    <s v="Unknown"/>
    <s v="NA"/>
    <s v="NA"/>
    <s v="Unknown"/>
    <n v="217"/>
    <n v="0"/>
    <n v="9"/>
    <n v="1953"/>
    <n v="20"/>
    <n v="0"/>
    <n v="0"/>
    <n v="0"/>
    <n v="0"/>
    <n v="0"/>
    <n v="100"/>
    <n v="0"/>
    <n v="0"/>
    <n v="0"/>
    <n v="100"/>
    <n v="0"/>
    <n v="0"/>
    <n v="0"/>
    <n v="390.6"/>
    <n v="50"/>
    <n v="50"/>
    <n v="0"/>
    <s v="P"/>
    <n v="0"/>
    <s v="Unknown"/>
    <n v="50"/>
    <n v="0"/>
    <n v="0"/>
    <n v="50"/>
    <n v="100"/>
    <n v="0"/>
    <n v="0"/>
    <n v="0"/>
    <n v="0"/>
    <n v="2972"/>
    <n v="100"/>
    <n v="0"/>
    <n v="0"/>
    <n v="0"/>
    <b v="0"/>
    <n v="0"/>
    <n v="100"/>
    <n v="0"/>
    <n v="0"/>
    <n v="0"/>
    <n v="1.620733"/>
    <n v="1.620733"/>
    <s v="NA"/>
    <n v="8.7480000000000006E-3"/>
    <n v="1.1658710000000001"/>
    <n v="4816.8180000000002"/>
    <s v="NA"/>
    <n v="26"/>
    <n v="3464.9670000000001"/>
    <n v="8.9440760000000008"/>
    <n v="9"/>
    <s v="Y"/>
    <n v="75"/>
    <n v="0"/>
    <n v="0"/>
    <n v="0"/>
    <n v="90.176869999999994"/>
    <n v="67.187610000000006"/>
    <n v="93.564890000000005"/>
    <n v="0"/>
    <n v="0"/>
    <n v="0"/>
    <n v="8.1608000000000001"/>
    <n v="25.661359999999998"/>
    <n v="4.7103190000000001"/>
    <n v="1.662331"/>
    <n v="7.1510239999999996"/>
    <n v="1.7247859999999999"/>
    <n v="0"/>
    <n v="0"/>
    <n v="0"/>
    <n v="0"/>
    <n v="0"/>
    <n v="0"/>
    <n v="0"/>
    <n v="0"/>
    <n v="0"/>
    <n v="0"/>
    <n v="0"/>
    <n v="0"/>
    <n v="0"/>
    <n v="0"/>
    <n v="0"/>
    <n v="100"/>
    <n v="100"/>
    <n v="100"/>
    <n v="52.030459999999998"/>
    <n v="61.111109999999996"/>
    <n v="52.030459999999998"/>
    <n v="47.969540000000002"/>
    <n v="38.888890000000004"/>
    <n v="47.969540000000002"/>
    <s v="NA"/>
    <s v="NA"/>
    <s v="NA"/>
    <s v="NA"/>
    <s v="NA"/>
    <s v="NA"/>
    <s v="NA"/>
    <s v="NA"/>
    <s v="NA"/>
    <s v="NA"/>
    <s v="NA"/>
    <s v="NA"/>
    <s v="NA"/>
    <s v="NA"/>
    <s v="NA"/>
    <s v="NA"/>
    <s v="NA"/>
    <s v="NA"/>
    <s v="NA"/>
    <s v="NA"/>
    <s v="NA"/>
    <s v="NA"/>
    <s v="NA"/>
    <s v="NA"/>
    <n v="0.74090199999999995"/>
    <n v="2.138884"/>
    <n v="0.74090199999999995"/>
    <n v="1.435497"/>
    <n v="2.138884"/>
    <n v="1.435497"/>
    <n v="89.90522"/>
    <n v="89.305580000000006"/>
    <n v="89.90522"/>
    <n v="7.9183859999999999"/>
    <n v="6.416652"/>
    <n v="7.9183859999999999"/>
    <s v="NA"/>
    <s v="NA"/>
    <s v="NA"/>
    <s v="NA"/>
    <s v="NA"/>
    <s v="NA"/>
    <s v="NA"/>
    <s v="NA"/>
    <s v="NA"/>
    <s v="NA"/>
    <s v="NA"/>
    <s v="NA"/>
    <n v="0"/>
    <n v="0"/>
    <n v="0"/>
    <n v="90.176869999999994"/>
    <n v="67.187610000000006"/>
    <n v="93.564890000000005"/>
    <n v="2.3819590000000002"/>
    <n v="7.1281569999999999"/>
    <n v="1.3748389999999999"/>
    <n v="3.9146990000000002"/>
    <n v="9.979419"/>
    <n v="2.2595190000000001"/>
    <n v="3.5264730000000002"/>
    <n v="15.70481"/>
    <n v="2.800748"/>
    <s v="NA"/>
    <s v="NA"/>
    <s v="NA"/>
    <s v="NA"/>
    <s v="NA"/>
    <s v="NA"/>
    <s v="NA"/>
    <s v="NA"/>
    <s v="NA"/>
    <s v="NA"/>
    <s v="NA"/>
    <s v="NA"/>
    <s v="NA"/>
    <s v="NA"/>
    <s v="NA"/>
    <b v="0"/>
    <n v="0"/>
    <b v="0"/>
    <n v="0"/>
    <b v="0"/>
    <n v="0"/>
    <b v="0"/>
    <n v="0"/>
    <b v="1"/>
    <n v="98.337670000000003"/>
    <b v="0"/>
    <n v="0"/>
    <b v="1"/>
    <n v="1.662331"/>
    <b v="0"/>
    <n v="0"/>
    <n v="8.1665259999999993"/>
    <n v="22.727270000000001"/>
    <n v="2.4685009999999998"/>
    <n v="13.218019999999999"/>
    <n v="4.5454549999999996"/>
    <n v="14.013579999999999"/>
    <n v="0"/>
    <n v="0"/>
    <n v="0"/>
    <n v="78.615459999999999"/>
    <n v="72.727270000000004"/>
    <n v="83.517920000000004"/>
    <n v="0"/>
    <n v="0"/>
    <n v="0"/>
    <n v="1.847059"/>
    <n v="9.0909089999999999"/>
    <n v="2.129019"/>
    <n v="0"/>
    <n v="0"/>
    <n v="0"/>
    <n v="0.66284799999999999"/>
    <n v="4.5454549999999996"/>
    <n v="0.42502299999999998"/>
    <n v="0"/>
    <n v="0"/>
    <n v="0"/>
    <n v="89.986410000000006"/>
    <n v="68.181820000000002"/>
    <n v="95.402479999999997"/>
    <n v="0"/>
    <n v="0"/>
    <n v="0"/>
    <n v="7.5036779999999998"/>
    <n v="18.181819999999998"/>
    <n v="2.0434779999999999"/>
    <n v="0"/>
    <n v="0"/>
    <n v="0"/>
    <b v="0"/>
    <n v="0"/>
    <b v="1"/>
    <n v="89.033090000000001"/>
    <b v="0"/>
    <n v="0"/>
    <b v="1"/>
    <n v="10.96691"/>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NA"/>
    <s v="Furnace"/>
    <s v="Natural Gas"/>
    <s v="None"/>
    <s v="20+ Years"/>
    <s v="NA"/>
    <s v="NA"/>
    <s v="NA"/>
    <s v="NA"/>
    <s v="NA"/>
    <s v="NA"/>
    <s v="NA"/>
    <s v="NA"/>
    <s v="DX - Air"/>
    <s v="NA"/>
    <s v="DX - Air"/>
    <s v="20+ Years"/>
    <s v="NA"/>
    <s v="NA"/>
    <s v="NA"/>
    <s v="NA"/>
    <s v="NA"/>
    <s v="NA"/>
    <s v="NA"/>
    <b v="0"/>
    <b v="0"/>
    <b v="0"/>
    <b v="0"/>
    <b v="1"/>
    <b v="0"/>
    <b v="0"/>
    <b v="0"/>
    <b v="0"/>
    <b v="1"/>
    <b v="1"/>
    <n v="75"/>
    <n v="10"/>
    <n v="10"/>
    <n v="100"/>
    <n v="0"/>
    <n v="0"/>
    <n v="0"/>
    <n v="0"/>
    <n v="0"/>
    <n v="100"/>
    <n v="0"/>
    <s v="NA"/>
    <s v="NA"/>
    <s v="NA"/>
    <s v="NA"/>
    <s v="NA"/>
    <s v="NA"/>
    <s v="NA"/>
    <s v="NA"/>
    <s v="NA"/>
    <b v="0"/>
    <n v="0"/>
    <s v="NA"/>
    <s v="NA"/>
    <b v="1"/>
    <n v="103"/>
    <s v="CFL"/>
    <b v="0"/>
    <n v="0"/>
    <s v="NA"/>
    <s v="NA"/>
    <n v="0"/>
    <n v="0"/>
    <n v="0"/>
    <n v="2"/>
    <n v="0"/>
    <n v="2"/>
    <n v="1"/>
    <b v="0"/>
    <b v="1"/>
    <b v="0"/>
    <b v="0"/>
    <b v="0"/>
    <b v="0"/>
    <n v="857"/>
    <s v="N"/>
    <s v="E"/>
    <s v="G"/>
    <s v="G"/>
    <s v="N"/>
    <s v="N"/>
    <s v="N"/>
    <s v="NA"/>
    <s v="NA"/>
    <s v="NA"/>
    <b v="0"/>
    <s v="N"/>
    <n v="0"/>
    <n v="0"/>
    <n v="0"/>
    <n v="0"/>
    <n v="0"/>
    <n v="0"/>
    <x v="0"/>
    <n v="0"/>
    <s v="N"/>
    <n v="0"/>
    <n v="0"/>
    <n v="0"/>
    <b v="0"/>
    <b v="0"/>
    <s v="None"/>
    <b v="0"/>
    <b v="0"/>
    <s v="None"/>
    <n v="0"/>
    <n v="0"/>
    <n v="0"/>
    <n v="0"/>
    <n v="0"/>
    <n v="0"/>
    <n v="0"/>
    <n v="0"/>
    <n v="0"/>
    <n v="0"/>
    <n v="80.094059999999999"/>
    <n v="82.377039999999994"/>
    <s v="actual"/>
    <n v="238039.5"/>
    <n v="244824.6"/>
    <n v="18690.650000000001"/>
    <n v="16359.05"/>
    <n v="18855.54"/>
    <n v="17713.52"/>
    <n v="21424.42"/>
    <n v="21584.45"/>
    <n v="24717.61"/>
    <n v="26260.67"/>
    <n v="20046"/>
    <n v="17470.86"/>
    <n v="17005.71"/>
    <n v="17911.060000000001"/>
    <n v="19617.099999999999"/>
    <n v="17718.669999999998"/>
    <n v="19617.099999999999"/>
    <n v="18984.29"/>
    <n v="19785.310000000001"/>
    <n v="20217.810000000001"/>
    <n v="24719.37"/>
    <n v="24831.51"/>
    <n v="21114.91"/>
    <n v="19617.099999999999"/>
    <n v="18984.29"/>
    <n v="19617.099999999999"/>
    <n v="3.9275500000000001"/>
    <n v="3.9035220000000002"/>
    <s v="actual"/>
    <n v="11672.68"/>
    <n v="11601.27"/>
    <n v="1488.893"/>
    <n v="977.09820000000002"/>
    <n v="947.19820000000004"/>
    <n v="757.79200000000003"/>
    <n v="729.79079999999999"/>
    <n v="668.6"/>
    <n v="971.85059999999999"/>
    <n v="1369.3489999999999"/>
    <n v="985.93979999999999"/>
    <n v="715.16020000000003"/>
    <n v="850.56669999999997"/>
    <n v="1210.4380000000001"/>
    <n v="1087.665"/>
    <n v="959.48360000000002"/>
    <n v="1030.546"/>
    <n v="968.779"/>
    <n v="956.06690000000003"/>
    <n v="885.06010000000003"/>
    <n v="885.50789999999995"/>
    <n v="882.42790000000002"/>
    <n v="875.5403"/>
    <n v="972.02670000000001"/>
    <n v="1009.098"/>
    <n v="1089.0650000000001"/>
  </r>
  <r>
    <x v="832"/>
    <x v="2"/>
    <s v="core"/>
    <x v="7"/>
    <x v="0"/>
    <s v="100,001+"/>
    <s v="urban"/>
    <n v="83"/>
    <n v="29.997050000000002"/>
    <n v="3110094"/>
    <n v="31100.94"/>
    <n v="31100.94"/>
    <n v="1969"/>
    <n v="1969"/>
    <s v="Pre-1980"/>
    <s v="F"/>
    <s v="Airplane Hanger"/>
    <s v="Airplane Hanger"/>
    <m/>
    <s v="Other"/>
    <s v="Other"/>
    <s v="Other"/>
    <b v="0"/>
    <s v="Other"/>
    <n v="96"/>
    <s v="Storage - Low Bay"/>
    <n v="3"/>
    <s v="Office"/>
    <n v="1"/>
    <n v="0"/>
    <n v="0"/>
    <n v="0"/>
    <n v="103680"/>
    <n v="103680"/>
    <n v="0"/>
    <x v="3"/>
    <n v="1"/>
    <n v="1"/>
    <n v="0"/>
    <n v="1"/>
    <n v="0"/>
    <n v="0"/>
    <n v="99"/>
    <n v="1"/>
    <n v="0"/>
    <n v="0"/>
    <s v="M"/>
    <n v="7"/>
    <n v="4624"/>
    <n v="219"/>
    <s v="&lt; 6000 HDD"/>
    <n v="0"/>
    <n v="100"/>
    <s v="NA"/>
    <s v="No"/>
    <n v="45"/>
    <n v="0.45"/>
    <n v="0"/>
    <n v="0.45"/>
    <n v="0"/>
    <n v="0"/>
    <n v="0"/>
    <s v="40-49 Hrs/Wk"/>
    <n v="52"/>
    <b v="1"/>
    <b v="0"/>
    <b v="0"/>
    <b v="0"/>
    <b v="0"/>
    <b v="0"/>
    <b v="0"/>
    <b v="0"/>
    <b v="0"/>
    <s v="NA"/>
    <s v="NA"/>
    <s v="NA"/>
    <s v="NA"/>
    <s v="Yes"/>
    <n v="4"/>
    <n v="90"/>
    <s v="No"/>
    <s v="Yes"/>
    <n v="4"/>
    <n v="90"/>
    <s v="No"/>
    <s v="No"/>
    <s v="NA"/>
    <s v="NA"/>
    <s v="No"/>
    <s v="No"/>
    <s v="NA"/>
    <s v="NA"/>
    <s v="No"/>
    <s v="No"/>
    <s v="NA"/>
    <s v="NA"/>
    <s v="No"/>
    <s v="No"/>
    <s v="NA"/>
    <s v="NA"/>
    <s v="No"/>
    <s v="No"/>
    <s v="NA"/>
    <s v="NA"/>
    <s v="No"/>
    <s v="No"/>
    <s v="NA"/>
    <s v="NA"/>
    <s v="No"/>
    <n v="1488"/>
    <n v="0"/>
    <n v="12"/>
    <n v="17856"/>
    <s v="NA"/>
    <n v="0"/>
    <n v="100"/>
    <n v="0"/>
    <n v="0"/>
    <n v="0"/>
    <n v="0"/>
    <n v="0"/>
    <n v="0"/>
    <n v="0"/>
    <n v="100"/>
    <n v="0"/>
    <n v="0"/>
    <n v="0"/>
    <s v="NA"/>
    <s v="NA"/>
    <s v="NA"/>
    <s v="NA"/>
    <s v="NA"/>
    <s v="NA"/>
    <s v="NA"/>
    <s v="NA"/>
    <s v="NA"/>
    <s v="NA"/>
    <s v="NA"/>
    <s v="NA"/>
    <s v="NA"/>
    <s v="NA"/>
    <s v="NA"/>
    <s v="NA"/>
    <n v="155939.79999999999"/>
    <n v="0"/>
    <n v="100"/>
    <n v="0"/>
    <n v="0"/>
    <b v="0"/>
    <n v="0"/>
    <n v="100"/>
    <n v="0"/>
    <n v="0"/>
    <n v="0"/>
    <n v="7.4386999999999995E-2"/>
    <n v="7.4386999999999995E-2"/>
    <s v="NA"/>
    <n v="0"/>
    <n v="2.4589999999999998E-3"/>
    <n v="7712.4870000000001"/>
    <s v="NA"/>
    <n v="0"/>
    <n v="255"/>
    <n v="11.44768"/>
    <n v="12"/>
    <s v="Y"/>
    <n v="10"/>
    <n v="0"/>
    <n v="0"/>
    <n v="0"/>
    <n v="78.472459999999998"/>
    <n v="88.072710000000001"/>
    <n v="78.472459999999998"/>
    <n v="21.527539999999998"/>
    <n v="11.927289999999999"/>
    <n v="21.527539999999998"/>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100"/>
    <n v="100"/>
    <n v="100"/>
    <n v="0"/>
    <n v="0"/>
    <n v="0"/>
    <n v="0"/>
    <n v="0"/>
    <n v="0"/>
    <n v="0"/>
    <n v="0"/>
    <n v="0"/>
    <n v="63.667650000000002"/>
    <n v="74.073179999999994"/>
    <n v="63.667650000000002"/>
    <n v="0"/>
    <n v="0"/>
    <n v="0"/>
    <n v="36.332349999999998"/>
    <n v="25.926819999999999"/>
    <n v="36.332349999999998"/>
    <n v="0"/>
    <n v="0"/>
    <n v="0"/>
    <n v="100"/>
    <n v="100"/>
    <n v="100"/>
    <n v="0"/>
    <n v="0"/>
    <n v="0"/>
    <n v="0"/>
    <n v="0"/>
    <n v="0"/>
    <n v="0"/>
    <n v="0"/>
    <n v="0"/>
    <s v="NA"/>
    <s v="NA"/>
    <s v="NA"/>
    <s v="NA"/>
    <s v="NA"/>
    <s v="NA"/>
    <s v="NA"/>
    <s v="NA"/>
    <s v="NA"/>
    <s v="NA"/>
    <s v="NA"/>
    <s v="NA"/>
    <s v="NA"/>
    <s v="NA"/>
    <s v="NA"/>
    <b v="0"/>
    <n v="0"/>
    <b v="0"/>
    <n v="0"/>
    <b v="1"/>
    <n v="18.440919999999998"/>
    <b v="0"/>
    <n v="0"/>
    <b v="1"/>
    <n v="81.559079999999994"/>
    <b v="0"/>
    <n v="0"/>
    <b v="0"/>
    <n v="0"/>
    <b v="0"/>
    <n v="0"/>
    <n v="100"/>
    <n v="100"/>
    <n v="100"/>
    <n v="0"/>
    <n v="0"/>
    <n v="0"/>
    <n v="0"/>
    <n v="0"/>
    <n v="0"/>
    <n v="0"/>
    <n v="0"/>
    <n v="0"/>
    <n v="0"/>
    <n v="0"/>
    <n v="0"/>
    <n v="0"/>
    <n v="0"/>
    <n v="0"/>
    <n v="0"/>
    <n v="0"/>
    <n v="0"/>
    <n v="0"/>
    <n v="0"/>
    <n v="0"/>
    <n v="0"/>
    <n v="0"/>
    <n v="0"/>
    <n v="37.254899999999999"/>
    <n v="11.11111"/>
    <n v="34.745719999999999"/>
    <n v="62.745100000000001"/>
    <n v="88.888890000000004"/>
    <n v="65.254279999999994"/>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0"/>
    <s v="NA"/>
    <s v="NA"/>
    <s v="NA"/>
    <s v="NA"/>
    <s v="None"/>
    <s v="NA"/>
    <s v="NA"/>
    <s v="NA"/>
    <s v="NA"/>
    <s v="NA"/>
    <s v="NA"/>
    <s v="NA"/>
    <s v="NA"/>
    <s v="NA"/>
    <s v="NA"/>
    <s v="NA"/>
    <s v="DX - Air"/>
    <s v="10-19 Years"/>
    <s v="None"/>
    <s v="NA"/>
    <s v="NA"/>
    <s v="NA"/>
    <s v="NA"/>
    <s v="NA"/>
    <s v="NA"/>
    <s v="NA"/>
    <s v="NA"/>
    <b v="0"/>
    <b v="0"/>
    <b v="0"/>
    <b v="0"/>
    <b v="0"/>
    <b v="0"/>
    <b v="1"/>
    <b v="0"/>
    <b v="0"/>
    <b v="0"/>
    <b v="0"/>
    <n v="15.353999999999999"/>
    <n v="10"/>
    <n v="10"/>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0"/>
    <n v="0"/>
    <n v="0"/>
    <n v="0"/>
    <n v="0"/>
    <n v="0"/>
    <n v="0"/>
    <n v="0"/>
    <n v="0"/>
    <n v="2.7021120000000001"/>
    <n v="1.1145320000000001"/>
    <s v="model"/>
    <n v="280155"/>
    <n v="115554.6"/>
    <s v="NA"/>
    <s v="NA"/>
    <s v="NA"/>
    <s v="NA"/>
    <s v="NA"/>
    <s v="NA"/>
    <s v="NA"/>
    <s v="NA"/>
    <s v="NA"/>
    <s v="NA"/>
    <s v="NA"/>
    <s v="NA"/>
    <s v="NA"/>
    <s v="NA"/>
    <s v="NA"/>
    <s v="NA"/>
    <s v="NA"/>
    <s v="NA"/>
    <s v="NA"/>
    <s v="NA"/>
    <s v="NA"/>
    <s v="NA"/>
    <s v="NA"/>
    <s v="NA"/>
    <s v="NA"/>
    <s v="NA"/>
    <s v="no gas"/>
    <s v="NA"/>
    <s v="NA"/>
    <s v="NA"/>
    <s v="NA"/>
    <s v="NA"/>
    <s v="NA"/>
    <s v="NA"/>
    <s v="NA"/>
    <s v="NA"/>
    <s v="NA"/>
    <s v="NA"/>
    <s v="NA"/>
    <s v="NA"/>
    <s v="NA"/>
    <s v="NA"/>
    <s v="NA"/>
    <s v="NA"/>
    <s v="NA"/>
    <s v="NA"/>
    <s v="NA"/>
    <s v="NA"/>
    <s v="NA"/>
    <s v="NA"/>
    <s v="NA"/>
    <s v="NA"/>
    <s v="NA"/>
  </r>
  <r>
    <x v="833"/>
    <x v="2"/>
    <s v="core"/>
    <x v="6"/>
    <x v="1"/>
    <s v="20,001-100,000"/>
    <s v="urban"/>
    <n v="25"/>
    <n v="120.86060000000001"/>
    <n v="3315206"/>
    <n v="3315206"/>
    <n v="3315206"/>
    <n v="2005"/>
    <n v="2005"/>
    <s v="2004-2013"/>
    <s v="F"/>
    <m/>
    <s v="Office- Admin, Professional, Government, Financial"/>
    <m/>
    <s v="Office"/>
    <s v="Office"/>
    <s v="Medium Office"/>
    <b v="0"/>
    <s v="Storage - Low Bay"/>
    <n v="47"/>
    <s v="Office"/>
    <n v="44"/>
    <s v="Assembly / Recreation"/>
    <n v="3"/>
    <n v="6"/>
    <n v="0"/>
    <n v="0"/>
    <n v="27430"/>
    <n v="27430"/>
    <n v="0"/>
    <x v="1"/>
    <n v="100"/>
    <n v="0"/>
    <n v="53"/>
    <n v="100"/>
    <n v="53"/>
    <n v="0"/>
    <n v="0"/>
    <n v="2"/>
    <n v="0"/>
    <n v="88"/>
    <s v="S"/>
    <n v="0"/>
    <n v="4990"/>
    <n v="197"/>
    <s v="&lt; 6000 HDD"/>
    <n v="0"/>
    <n v="100"/>
    <n v="1"/>
    <s v="No"/>
    <n v="45"/>
    <n v="45"/>
    <n v="45"/>
    <n v="45"/>
    <n v="0"/>
    <n v="0"/>
    <n v="0"/>
    <s v="40-49 Hrs/Wk"/>
    <n v="52"/>
    <b v="1"/>
    <b v="0"/>
    <b v="0"/>
    <b v="0"/>
    <b v="0"/>
    <b v="0"/>
    <b v="0"/>
    <b v="0"/>
    <b v="0"/>
    <s v="NA"/>
    <s v="NA"/>
    <s v="NA"/>
    <s v="NA"/>
    <s v="No"/>
    <s v="NA"/>
    <s v="NA"/>
    <s v="No"/>
    <s v="No"/>
    <s v="NA"/>
    <s v="NA"/>
    <s v="No"/>
    <s v="No"/>
    <s v="NA"/>
    <s v="NA"/>
    <s v="No"/>
    <s v="No"/>
    <s v="NA"/>
    <s v="NA"/>
    <s v="No"/>
    <s v="No"/>
    <s v="NA"/>
    <s v="NA"/>
    <s v="No"/>
    <s v="No"/>
    <s v="NA"/>
    <s v="NA"/>
    <s v="No"/>
    <s v="No"/>
    <s v="NA"/>
    <s v="NA"/>
    <s v="No"/>
    <s v="No"/>
    <s v="NA"/>
    <s v="NA"/>
    <s v="No"/>
    <n v="540"/>
    <n v="540"/>
    <n v="10"/>
    <n v="10800"/>
    <n v="75"/>
    <n v="0"/>
    <n v="100"/>
    <n v="0"/>
    <n v="0"/>
    <n v="0"/>
    <n v="0"/>
    <n v="0"/>
    <n v="0"/>
    <n v="100"/>
    <n v="0"/>
    <n v="0"/>
    <n v="0"/>
    <n v="0"/>
    <n v="8100"/>
    <n v="0"/>
    <n v="100"/>
    <n v="0"/>
    <s v="C"/>
    <n v="2"/>
    <s v="Age of Building"/>
    <n v="100"/>
    <n v="0"/>
    <n v="0"/>
    <n v="0"/>
    <n v="100"/>
    <n v="0"/>
    <n v="0"/>
    <n v="0"/>
    <n v="0"/>
    <n v="1300"/>
    <n v="0"/>
    <n v="100"/>
    <n v="0"/>
    <n v="0"/>
    <b v="1"/>
    <n v="48"/>
    <n v="100"/>
    <n v="0"/>
    <n v="0"/>
    <n v="0"/>
    <n v="0.60164799999999996"/>
    <n v="0.60164799999999996"/>
    <s v="NA"/>
    <n v="0"/>
    <n v="6.2195E-2"/>
    <n v="16503.2"/>
    <s v="NA"/>
    <n v="0"/>
    <n v="1706"/>
    <n v="9.3592340000000007"/>
    <n v="12.73509"/>
    <s v="Y"/>
    <n v="1"/>
    <n v="0"/>
    <n v="0"/>
    <n v="0"/>
    <n v="93.461709999999997"/>
    <n v="89.306970000000007"/>
    <n v="96.891080000000002"/>
    <n v="0"/>
    <n v="0"/>
    <n v="0"/>
    <n v="4.5437700000000003"/>
    <n v="7.7432249999999998"/>
    <n v="2.6203919999999998"/>
    <n v="0"/>
    <n v="0"/>
    <n v="0"/>
    <n v="0"/>
    <n v="0"/>
    <n v="0"/>
    <n v="0"/>
    <n v="0"/>
    <n v="0"/>
    <n v="1.9945219999999999"/>
    <n v="2.9498000000000002"/>
    <n v="0.48852400000000001"/>
    <n v="0"/>
    <n v="0"/>
    <n v="0"/>
    <n v="0"/>
    <n v="0"/>
    <n v="0"/>
    <n v="100"/>
    <n v="100"/>
    <n v="100"/>
    <n v="0"/>
    <n v="0"/>
    <n v="0"/>
    <n v="100"/>
    <n v="100"/>
    <n v="100"/>
    <n v="0"/>
    <n v="0"/>
    <n v="0"/>
    <n v="100"/>
    <n v="100"/>
    <n v="100"/>
    <n v="0"/>
    <n v="0"/>
    <n v="0"/>
    <n v="0"/>
    <n v="0"/>
    <n v="0"/>
    <n v="0"/>
    <n v="0"/>
    <n v="0"/>
    <n v="0"/>
    <n v="0"/>
    <n v="0"/>
    <s v="NA"/>
    <s v="NA"/>
    <s v="NA"/>
    <s v="NA"/>
    <s v="NA"/>
    <s v="NA"/>
    <n v="0.133378"/>
    <n v="0.41287400000000002"/>
    <n v="0.133378"/>
    <n v="99.866619999999998"/>
    <n v="99.587130000000002"/>
    <n v="99.866619999999998"/>
    <n v="0"/>
    <n v="0"/>
    <n v="0"/>
    <n v="0"/>
    <n v="0"/>
    <n v="0"/>
    <s v="NA"/>
    <s v="NA"/>
    <s v="NA"/>
    <s v="NA"/>
    <s v="NA"/>
    <s v="NA"/>
    <s v="NA"/>
    <s v="NA"/>
    <s v="NA"/>
    <s v="NA"/>
    <s v="NA"/>
    <s v="NA"/>
    <n v="0"/>
    <n v="0"/>
    <n v="0"/>
    <n v="93.461709999999997"/>
    <n v="89.306970000000007"/>
    <n v="96.891080000000002"/>
    <n v="4.2944550000000001"/>
    <n v="7.0057749999999999"/>
    <n v="2.4766119999999998"/>
    <n v="0"/>
    <n v="0"/>
    <n v="0"/>
    <n v="2.2438370000000001"/>
    <n v="3.6872500000000001"/>
    <n v="0.63230399999999998"/>
    <s v="NA"/>
    <s v="NA"/>
    <s v="NA"/>
    <s v="NA"/>
    <s v="NA"/>
    <s v="NA"/>
    <s v="NA"/>
    <s v="NA"/>
    <s v="NA"/>
    <s v="NA"/>
    <s v="NA"/>
    <s v="NA"/>
    <s v="NA"/>
    <s v="NA"/>
    <s v="NA"/>
    <b v="0"/>
    <n v="0"/>
    <b v="0"/>
    <n v="0"/>
    <b v="0"/>
    <n v="0"/>
    <b v="0"/>
    <n v="0"/>
    <b v="1"/>
    <n v="100"/>
    <b v="0"/>
    <n v="0"/>
    <b v="0"/>
    <n v="0"/>
    <b v="0"/>
    <n v="0"/>
    <n v="0"/>
    <n v="0"/>
    <n v="0"/>
    <n v="67.995310000000003"/>
    <n v="19.23077"/>
    <n v="73.419939999999997"/>
    <n v="0"/>
    <n v="0"/>
    <n v="0"/>
    <n v="32.004689999999997"/>
    <n v="80.769229999999993"/>
    <n v="26.58006"/>
    <n v="0"/>
    <n v="0"/>
    <n v="0"/>
    <n v="10.902699999999999"/>
    <n v="11.538460000000001"/>
    <n v="12.79926"/>
    <n v="0"/>
    <n v="0"/>
    <n v="0"/>
    <n v="21.101990000000001"/>
    <n v="69.230770000000007"/>
    <n v="13.780799999999999"/>
    <n v="0"/>
    <n v="0"/>
    <n v="0"/>
    <n v="67.995310000000003"/>
    <n v="19.23077"/>
    <n v="73.419939999999997"/>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W"/>
    <s v="N"/>
    <s v="NA"/>
    <s v="NA"/>
    <n v="100"/>
    <n v="0"/>
    <s v="Electric Resistance"/>
    <s v="Electricity"/>
    <s v="None"/>
    <s v="10-19 Years"/>
    <s v="Heat Pump"/>
    <s v="Electricity"/>
    <s v="None"/>
    <s v="5-9 Years"/>
    <s v="NA"/>
    <s v="NA"/>
    <s v="NA"/>
    <s v="NA"/>
    <s v="NA"/>
    <s v="NA"/>
    <s v="NA"/>
    <s v="NA"/>
    <s v="DX - Air"/>
    <s v="10-19 Years"/>
    <s v="DX - Air"/>
    <s v="5-9 Years"/>
    <s v="NA"/>
    <s v="NA"/>
    <s v="NA"/>
    <s v="NA"/>
    <s v="NA"/>
    <s v="NA"/>
    <s v="NA"/>
    <b v="0"/>
    <b v="0"/>
    <b v="0"/>
    <b v="0"/>
    <b v="1"/>
    <b v="1"/>
    <b v="0"/>
    <b v="1"/>
    <b v="0"/>
    <b v="1"/>
    <b v="1"/>
    <n v="17.059999999999999"/>
    <s v="NA"/>
    <s v="NA"/>
    <n v="0"/>
    <n v="10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89"/>
    <n v="2"/>
    <n v="93"/>
    <n v="9"/>
    <n v="5"/>
    <n v="0"/>
    <n v="0"/>
    <n v="0"/>
    <n v="0"/>
    <n v="18.104970000000002"/>
    <n v="17.905090000000001"/>
    <s v="actual"/>
    <n v="496619.4"/>
    <n v="491136.7"/>
    <n v="55052.17"/>
    <n v="41330.57"/>
    <n v="41426.67"/>
    <n v="36921.29"/>
    <n v="35168.71"/>
    <n v="35182"/>
    <n v="38246.620000000003"/>
    <n v="39561.379999999997"/>
    <n v="37065.71"/>
    <n v="36858.29"/>
    <n v="43201"/>
    <n v="56605"/>
    <n v="52968.94"/>
    <n v="44981.54"/>
    <n v="45483.49"/>
    <n v="40030.99"/>
    <n v="35719.47"/>
    <n v="31531.040000000001"/>
    <n v="35371.68"/>
    <n v="35781.08"/>
    <n v="32350.21"/>
    <n v="38882.68"/>
    <n v="45440.93"/>
    <n v="52594.67"/>
    <s v="NA"/>
    <s v="NA"/>
    <s v="no gas"/>
    <s v="NA"/>
    <s v="NA"/>
    <s v="NA"/>
    <s v="NA"/>
    <s v="NA"/>
    <s v="NA"/>
    <s v="NA"/>
    <s v="NA"/>
    <s v="NA"/>
    <s v="NA"/>
    <s v="NA"/>
    <s v="NA"/>
    <s v="NA"/>
    <s v="NA"/>
    <s v="NA"/>
    <s v="NA"/>
    <s v="NA"/>
    <s v="NA"/>
    <s v="NA"/>
    <s v="NA"/>
    <s v="NA"/>
    <s v="NA"/>
    <s v="NA"/>
    <s v="NA"/>
    <s v="NA"/>
    <s v="NA"/>
  </r>
  <r>
    <x v="834"/>
    <x v="2"/>
    <s v="core"/>
    <x v="7"/>
    <x v="0"/>
    <s v="100,001+"/>
    <s v="urban"/>
    <n v="83"/>
    <n v="29.997050000000002"/>
    <n v="8214482"/>
    <n v="8214482"/>
    <n v="8214482"/>
    <n v="2003"/>
    <n v="2003"/>
    <s v="1981-2003"/>
    <s v="F"/>
    <s v="Detention Center"/>
    <s v="Other"/>
    <s v="Detention Center"/>
    <s v="Other"/>
    <s v="Other"/>
    <s v="Other"/>
    <b v="0"/>
    <s v="Other"/>
    <n v="82.1"/>
    <s v="Office"/>
    <n v="7.2"/>
    <s v="Assembly / Recreation"/>
    <n v="0.8"/>
    <n v="9.9"/>
    <n v="0"/>
    <n v="0"/>
    <n v="273843"/>
    <n v="273843"/>
    <n v="0"/>
    <x v="3"/>
    <n v="100"/>
    <n v="0"/>
    <n v="100"/>
    <n v="100"/>
    <n v="100"/>
    <n v="0"/>
    <n v="0"/>
    <n v="2"/>
    <n v="0"/>
    <n v="260"/>
    <s v="M"/>
    <n v="5"/>
    <n v="4650"/>
    <n v="167"/>
    <s v="&lt; 6000 HDD"/>
    <n v="100"/>
    <n v="0"/>
    <n v="0"/>
    <s v="No"/>
    <n v="167.57759999999999"/>
    <n v="167.57759999999999"/>
    <n v="168"/>
    <n v="167.78880000000001"/>
    <n v="1"/>
    <n v="1"/>
    <n v="0.99568999999999996"/>
    <s v="120-168 Hrs/Wk"/>
    <n v="52"/>
    <b v="1"/>
    <b v="1"/>
    <b v="0"/>
    <b v="0"/>
    <b v="0"/>
    <b v="0"/>
    <b v="0"/>
    <b v="0"/>
    <b v="0"/>
    <s v="NA"/>
    <s v="NA"/>
    <s v="NA"/>
    <s v="NA"/>
    <s v="No"/>
    <s v="NA"/>
    <s v="NA"/>
    <s v="No"/>
    <s v="No"/>
    <s v="NA"/>
    <s v="NA"/>
    <s v="No"/>
    <s v="No"/>
    <s v="NA"/>
    <s v="NA"/>
    <s v="No"/>
    <s v="No"/>
    <s v="NA"/>
    <s v="NA"/>
    <s v="No"/>
    <s v="No"/>
    <s v="NA"/>
    <s v="NA"/>
    <s v="Yes"/>
    <s v="No"/>
    <s v="NA"/>
    <s v="NA"/>
    <s v="No"/>
    <s v="No"/>
    <s v="NA"/>
    <s v="NA"/>
    <s v="No"/>
    <s v="No"/>
    <s v="NA"/>
    <s v="NA"/>
    <s v="No"/>
    <n v="2150"/>
    <n v="2150"/>
    <n v="12"/>
    <n v="51600"/>
    <n v="10"/>
    <n v="0"/>
    <n v="0"/>
    <n v="100"/>
    <n v="0"/>
    <n v="0"/>
    <n v="0"/>
    <n v="0"/>
    <n v="0"/>
    <n v="0"/>
    <n v="0"/>
    <n v="100"/>
    <n v="0"/>
    <n v="0"/>
    <n v="5160"/>
    <n v="0"/>
    <n v="100"/>
    <n v="0"/>
    <s v="P"/>
    <n v="0"/>
    <s v="Age of Building"/>
    <n v="100"/>
    <n v="0"/>
    <n v="0"/>
    <n v="0"/>
    <n v="0"/>
    <n v="100"/>
    <n v="0"/>
    <n v="0"/>
    <n v="0"/>
    <n v="171650"/>
    <n v="100"/>
    <n v="0"/>
    <n v="0"/>
    <n v="0"/>
    <b v="1"/>
    <n v="252"/>
    <n v="100"/>
    <n v="0"/>
    <n v="0"/>
    <n v="0"/>
    <n v="0.35675499999999999"/>
    <n v="0.35675499999999999"/>
    <s v="NA"/>
    <n v="4.3800000000000002E-4"/>
    <n v="3.7814E-2"/>
    <n v="97694.74"/>
    <s v="NA"/>
    <n v="120"/>
    <n v="10355"/>
    <n v="12"/>
    <n v="12"/>
    <s v="Y"/>
    <n v="1"/>
    <n v="0"/>
    <n v="0"/>
    <n v="0"/>
    <n v="99.447040000000001"/>
    <n v="99.208399999999997"/>
    <n v="99.498540000000006"/>
    <n v="0"/>
    <n v="0"/>
    <n v="0"/>
    <n v="2.0386000000000001E-2"/>
    <n v="0.211094"/>
    <n v="1.1346E-2"/>
    <n v="0"/>
    <n v="0"/>
    <n v="0"/>
    <n v="0.53257900000000002"/>
    <n v="0.580507"/>
    <n v="0.49010900000000002"/>
    <n v="0"/>
    <n v="0"/>
    <n v="0"/>
    <n v="0"/>
    <n v="0"/>
    <n v="0"/>
    <n v="0"/>
    <n v="0"/>
    <n v="0"/>
    <n v="0"/>
    <n v="0"/>
    <n v="0"/>
    <n v="100"/>
    <n v="100"/>
    <n v="100"/>
    <n v="0"/>
    <n v="0"/>
    <n v="0"/>
    <n v="100"/>
    <n v="100"/>
    <n v="100"/>
    <s v="NA"/>
    <s v="NA"/>
    <s v="NA"/>
    <s v="NA"/>
    <s v="NA"/>
    <s v="NA"/>
    <s v="NA"/>
    <s v="NA"/>
    <s v="NA"/>
    <s v="NA"/>
    <s v="NA"/>
    <s v="NA"/>
    <s v="NA"/>
    <s v="NA"/>
    <s v="NA"/>
    <s v="NA"/>
    <s v="NA"/>
    <s v="NA"/>
    <n v="0"/>
    <n v="0"/>
    <n v="0"/>
    <n v="100"/>
    <n v="100"/>
    <n v="100"/>
    <n v="0"/>
    <n v="0"/>
    <n v="0"/>
    <n v="9.8236679999999996"/>
    <n v="17.893329999999999"/>
    <n v="9.8236679999999996"/>
    <n v="0"/>
    <n v="0"/>
    <n v="0"/>
    <n v="90.176329999999993"/>
    <n v="82.106669999999994"/>
    <n v="90.176329999999993"/>
    <s v="NA"/>
    <s v="NA"/>
    <s v="NA"/>
    <s v="NA"/>
    <s v="NA"/>
    <s v="NA"/>
    <s v="NA"/>
    <s v="NA"/>
    <s v="NA"/>
    <s v="NA"/>
    <s v="NA"/>
    <s v="NA"/>
    <n v="0"/>
    <n v="0"/>
    <n v="0"/>
    <n v="99.447040000000001"/>
    <n v="99.208399999999997"/>
    <n v="99.498540000000006"/>
    <n v="0"/>
    <n v="0"/>
    <n v="0"/>
    <n v="0"/>
    <n v="0"/>
    <n v="0"/>
    <n v="0.55296500000000004"/>
    <n v="0.791601"/>
    <n v="0.50145600000000001"/>
    <s v="NA"/>
    <s v="NA"/>
    <s v="NA"/>
    <s v="NA"/>
    <s v="NA"/>
    <s v="NA"/>
    <s v="NA"/>
    <s v="NA"/>
    <s v="NA"/>
    <s v="NA"/>
    <s v="NA"/>
    <s v="NA"/>
    <s v="NA"/>
    <s v="NA"/>
    <s v="NA"/>
    <b v="0"/>
    <n v="0"/>
    <b v="1"/>
    <n v="99.467420000000004"/>
    <b v="0"/>
    <n v="0"/>
    <b v="0"/>
    <n v="0"/>
    <b v="0"/>
    <n v="0"/>
    <b v="0"/>
    <n v="0"/>
    <b v="0"/>
    <n v="0"/>
    <b v="1"/>
    <n v="0.53257900000000002"/>
    <n v="22.935780000000001"/>
    <n v="37.313429999999997"/>
    <n v="22.935780000000001"/>
    <n v="77.064220000000006"/>
    <n v="62.686570000000003"/>
    <n v="77.064220000000006"/>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
    <s v="NA"/>
    <s v="NA"/>
    <n v="8.2393850000000004"/>
    <n v="91.76061"/>
    <s v="Furnace"/>
    <s v="Natural Gas"/>
    <s v="None"/>
    <s v="5-9 Years"/>
    <s v="Electric Resistance"/>
    <s v="Electricity"/>
    <s v="None"/>
    <s v="5-9 Years"/>
    <n v="2"/>
    <s v="Natural Gas"/>
    <n v="0"/>
    <n v="10"/>
    <n v="10"/>
    <s v="C"/>
    <s v="Y"/>
    <s v="Y"/>
    <s v="DX - Air"/>
    <s v="5-9 Years"/>
    <s v="DX - Air"/>
    <s v="5-9 Years"/>
    <s v="NA"/>
    <s v="NA"/>
    <s v="NA"/>
    <s v="NA"/>
    <s v="NA"/>
    <s v="NA"/>
    <s v="NA"/>
    <b v="0"/>
    <b v="0"/>
    <b v="1"/>
    <b v="0"/>
    <b v="0"/>
    <b v="0"/>
    <b v="0"/>
    <b v="1"/>
    <b v="1"/>
    <b v="1"/>
    <b v="1"/>
    <n v="5949"/>
    <n v="10"/>
    <n v="10"/>
    <n v="100"/>
    <n v="0"/>
    <n v="0"/>
    <n v="0"/>
    <n v="0"/>
    <n v="0"/>
    <n v="100"/>
    <n v="0"/>
    <s v="NA"/>
    <s v="NA"/>
    <s v="NA"/>
    <s v="NA"/>
    <s v="NA"/>
    <s v="NA"/>
    <s v="NA"/>
    <s v="NA"/>
    <s v="NA"/>
    <b v="0"/>
    <n v="0"/>
    <s v="NA"/>
    <s v="NA"/>
    <b v="1"/>
    <n v="400"/>
    <s v="INC"/>
    <b v="0"/>
    <n v="0"/>
    <s v="NA"/>
    <s v="NA"/>
    <n v="1"/>
    <n v="1"/>
    <n v="0"/>
    <n v="1"/>
    <n v="4"/>
    <n v="0"/>
    <n v="2"/>
    <b v="0"/>
    <b v="0"/>
    <b v="0"/>
    <b v="1"/>
    <b v="0"/>
    <b v="0"/>
    <n v="2500"/>
    <s v="G"/>
    <s v="G"/>
    <s v="G"/>
    <s v="G"/>
    <s v="G"/>
    <s v="G"/>
    <s v="G"/>
    <s v="NA"/>
    <s v="NA"/>
    <s v="NA"/>
    <b v="1"/>
    <s v="L"/>
    <n v="100"/>
    <n v="0"/>
    <n v="4"/>
    <n v="0"/>
    <n v="0"/>
    <n v="0"/>
    <x v="0"/>
    <n v="0"/>
    <s v="N"/>
    <n v="0"/>
    <n v="0"/>
    <n v="0"/>
    <b v="0"/>
    <b v="0"/>
    <s v="None"/>
    <b v="0"/>
    <b v="0"/>
    <s v="None"/>
    <n v="0"/>
    <n v="54"/>
    <n v="1"/>
    <n v="20"/>
    <n v="7"/>
    <n v="63"/>
    <n v="0"/>
    <n v="0"/>
    <n v="0"/>
    <n v="0"/>
    <n v="14.19134"/>
    <n v="14.10214"/>
    <s v="actual"/>
    <n v="3886200"/>
    <n v="3861773"/>
    <n v="356100"/>
    <n v="304800"/>
    <n v="321300"/>
    <n v="297000"/>
    <n v="312000"/>
    <n v="317100"/>
    <n v="343500"/>
    <n v="351000"/>
    <n v="312900"/>
    <n v="312000"/>
    <n v="322500"/>
    <n v="336000"/>
    <n v="334447.2"/>
    <n v="298052.7"/>
    <n v="323765.09999999998"/>
    <n v="305163.2"/>
    <n v="308287.7"/>
    <n v="305377.90000000002"/>
    <n v="355691.5"/>
    <n v="364187.4"/>
    <n v="305927.2"/>
    <n v="311678.90000000002"/>
    <n v="314685.59999999998"/>
    <n v="334508.3"/>
    <n v="0.27332800000000002"/>
    <n v="7.8515000000000001E-2"/>
    <s v="model"/>
    <n v="74848.91"/>
    <n v="21500.81"/>
    <s v="NA"/>
    <s v="NA"/>
    <s v="NA"/>
    <s v="NA"/>
    <s v="NA"/>
    <s v="NA"/>
    <s v="NA"/>
    <s v="NA"/>
    <s v="NA"/>
    <s v="NA"/>
    <s v="NA"/>
    <s v="NA"/>
    <s v="NA"/>
    <s v="NA"/>
    <s v="NA"/>
    <s v="NA"/>
    <s v="NA"/>
    <s v="NA"/>
    <s v="NA"/>
    <s v="NA"/>
    <s v="NA"/>
    <s v="NA"/>
    <s v="NA"/>
    <s v="NA"/>
  </r>
  <r>
    <x v="835"/>
    <x v="0"/>
    <s v="core"/>
    <x v="8"/>
    <x v="0"/>
    <s v="100,001+"/>
    <s v="urban"/>
    <n v="3"/>
    <n v="21.175190000000001"/>
    <n v="2559128"/>
    <n v="2559128"/>
    <n v="2559128"/>
    <n v="1986"/>
    <n v="1986"/>
    <s v="1981-2003"/>
    <s v="F"/>
    <m/>
    <s v="Other Specialty Merchandise"/>
    <s v="Shopping mall"/>
    <s v="Dry Goods Retail"/>
    <s v="Mercantile - Retail"/>
    <s v="Small Box"/>
    <b v="0"/>
    <s v="Sales"/>
    <n v="1.425343"/>
    <s v="Other"/>
    <n v="0"/>
    <s v="NA"/>
    <n v="0"/>
    <n v="94.533289999999994"/>
    <n v="4.0413699999999997"/>
    <n v="0"/>
    <n v="120855"/>
    <n v="120855"/>
    <n v="0"/>
    <x v="3"/>
    <n v="100"/>
    <n v="0"/>
    <n v="94.533289999999994"/>
    <n v="100"/>
    <n v="94.533289999999994"/>
    <n v="0"/>
    <n v="0"/>
    <n v="2"/>
    <n v="0"/>
    <n v="0"/>
    <s v="S"/>
    <n v="0"/>
    <n v="4777"/>
    <n v="262"/>
    <s v="&lt; 6000 HDD"/>
    <n v="45"/>
    <n v="55"/>
    <n v="29"/>
    <s v="No"/>
    <n v="67"/>
    <n v="92.821759999999998"/>
    <n v="168"/>
    <n v="132.2276"/>
    <n v="1"/>
    <n v="1"/>
    <n v="0"/>
    <s v="60-79 Hrs/Wk"/>
    <n v="49.898490000000002"/>
    <b v="1"/>
    <b v="1"/>
    <b v="1"/>
    <b v="0"/>
    <b v="0"/>
    <b v="0"/>
    <b v="0"/>
    <b v="0"/>
    <b v="0"/>
    <b v="1"/>
    <b v="0"/>
    <b v="0"/>
    <s v="NA"/>
    <s v="No"/>
    <s v="NA"/>
    <s v="NA"/>
    <s v="Yes"/>
    <s v="Unknown"/>
    <s v="NA"/>
    <s v="NA"/>
    <s v="Yes"/>
    <s v="No"/>
    <s v="NA"/>
    <s v="NA"/>
    <s v="No"/>
    <s v="Unknown"/>
    <s v="NA"/>
    <s v="NA"/>
    <s v="No"/>
    <s v="Unknown"/>
    <s v="NA"/>
    <s v="NA"/>
    <s v="No"/>
    <s v="Unknown"/>
    <s v="NA"/>
    <s v="NA"/>
    <s v="No"/>
    <s v="No"/>
    <s v="NA"/>
    <s v="NA"/>
    <s v="Yes"/>
    <s v="No"/>
    <s v="NA"/>
    <s v="NA"/>
    <s v="No"/>
    <n v="1266"/>
    <n v="1266"/>
    <n v="12"/>
    <n v="30384"/>
    <n v="5"/>
    <n v="100"/>
    <n v="0"/>
    <n v="0"/>
    <n v="0"/>
    <n v="0"/>
    <n v="0"/>
    <n v="0"/>
    <n v="0"/>
    <n v="0"/>
    <n v="100"/>
    <n v="0"/>
    <n v="0"/>
    <n v="0"/>
    <n v="1519.2"/>
    <n v="100"/>
    <n v="0"/>
    <n v="0"/>
    <s v="P"/>
    <n v="0"/>
    <s v="Age of Building"/>
    <n v="0"/>
    <n v="0"/>
    <n v="0"/>
    <n v="100"/>
    <n v="100"/>
    <n v="0"/>
    <n v="0"/>
    <n v="0"/>
    <n v="0"/>
    <n v="60400"/>
    <n v="100"/>
    <n v="0"/>
    <n v="0"/>
    <n v="0"/>
    <b v="1"/>
    <n v="2190"/>
    <n v="100"/>
    <n v="0"/>
    <n v="0"/>
    <n v="0"/>
    <n v="0.56757400000000002"/>
    <n v="0.56757400000000002"/>
    <s v="NA"/>
    <n v="2.1499999999999999E-4"/>
    <n v="2.3331000000000001E-2"/>
    <n v="68594.12"/>
    <s v="NA"/>
    <n v="26"/>
    <n v="2819.6080000000002"/>
    <n v="11.65724"/>
    <n v="15.305440000000001"/>
    <s v="Y"/>
    <n v="40"/>
    <n v="0"/>
    <n v="0"/>
    <n v="0"/>
    <n v="44.438380000000002"/>
    <n v="38.254260000000002"/>
    <n v="58.123660000000001"/>
    <n v="2.4224779999999999"/>
    <n v="1.412045"/>
    <n v="3.1685059999999998"/>
    <n v="50.551279999999998"/>
    <n v="55.840820000000001"/>
    <n v="36.781269999999999"/>
    <n v="0.62475999999999998"/>
    <n v="0.64183900000000005"/>
    <n v="0.81716200000000005"/>
    <n v="0"/>
    <n v="0"/>
    <n v="0"/>
    <n v="0.48694599999999999"/>
    <n v="2.5673550000000001"/>
    <n v="0.65323699999999996"/>
    <n v="1.4761500000000001"/>
    <n v="1.2836780000000001"/>
    <n v="0.45616499999999999"/>
    <n v="0"/>
    <n v="0"/>
    <n v="0"/>
    <n v="94.783000000000001"/>
    <n v="95.973219999999998"/>
    <n v="94.783000000000001"/>
    <n v="5.2170019999999999"/>
    <n v="4.0267749999999998"/>
    <n v="5.2170019999999999"/>
    <n v="9.9865399999999998"/>
    <n v="18.529260000000001"/>
    <n v="9.9865399999999998"/>
    <n v="90.013459999999995"/>
    <n v="81.470740000000006"/>
    <n v="90.013459999999995"/>
    <n v="17.219919999999998"/>
    <n v="30"/>
    <n v="17.219919999999998"/>
    <n v="82.780079999999998"/>
    <n v="70"/>
    <n v="82.780079999999998"/>
    <n v="0"/>
    <n v="0"/>
    <n v="0"/>
    <n v="0"/>
    <n v="0"/>
    <n v="0"/>
    <n v="0"/>
    <n v="0"/>
    <n v="0"/>
    <n v="0"/>
    <n v="0"/>
    <n v="0"/>
    <s v="NA"/>
    <s v="NA"/>
    <s v="NA"/>
    <s v="NA"/>
    <s v="NA"/>
    <s v="NA"/>
    <n v="0"/>
    <n v="0"/>
    <n v="0"/>
    <n v="100"/>
    <n v="100"/>
    <n v="100"/>
    <n v="0"/>
    <n v="0"/>
    <n v="0"/>
    <n v="0"/>
    <n v="0"/>
    <n v="0"/>
    <n v="28.950700000000001"/>
    <n v="45.454549999999998"/>
    <n v="28.950700000000001"/>
    <n v="71.049300000000002"/>
    <n v="54.545450000000002"/>
    <n v="71.049300000000002"/>
    <n v="0"/>
    <n v="0"/>
    <n v="0"/>
    <n v="0"/>
    <n v="0"/>
    <n v="0"/>
    <n v="0"/>
    <n v="0"/>
    <n v="0"/>
    <n v="46.860860000000002"/>
    <n v="39.666310000000003"/>
    <n v="61.292169999999999"/>
    <n v="41.571750000000002"/>
    <n v="41.591760000000001"/>
    <n v="30.546659999999999"/>
    <n v="1.699716"/>
    <n v="3.4659300000000002"/>
    <n v="1.1303190000000001"/>
    <n v="9.8676790000000008"/>
    <n v="15.276"/>
    <n v="7.0308520000000003"/>
    <s v="NA"/>
    <s v="NA"/>
    <s v="NA"/>
    <s v="NA"/>
    <s v="NA"/>
    <s v="NA"/>
    <s v="NA"/>
    <s v="NA"/>
    <s v="NA"/>
    <s v="NA"/>
    <s v="NA"/>
    <s v="NA"/>
    <s v="NA"/>
    <s v="NA"/>
    <s v="NA"/>
    <b v="1"/>
    <n v="36.217750000000002"/>
    <b v="0"/>
    <n v="0"/>
    <b v="0"/>
    <n v="0"/>
    <b v="0"/>
    <n v="0"/>
    <b v="1"/>
    <n v="56.227409999999999"/>
    <b v="1"/>
    <n v="0.48908800000000002"/>
    <b v="1"/>
    <n v="7.0657449999999997"/>
    <b v="0"/>
    <n v="0"/>
    <n v="0"/>
    <n v="13.95349"/>
    <n v="0"/>
    <n v="0"/>
    <n v="0"/>
    <n v="0"/>
    <n v="0"/>
    <n v="0"/>
    <n v="0"/>
    <n v="100"/>
    <n v="86.046509999999998"/>
    <n v="100"/>
    <n v="0"/>
    <n v="0"/>
    <n v="0"/>
    <n v="0"/>
    <n v="0"/>
    <n v="0"/>
    <n v="0"/>
    <n v="0"/>
    <n v="0"/>
    <n v="64.047330000000002"/>
    <n v="80.232560000000007"/>
    <n v="51.863410000000002"/>
    <n v="0"/>
    <n v="0"/>
    <n v="0"/>
    <n v="35.952669999999998"/>
    <n v="19.767440000000001"/>
    <n v="48.136589999999998"/>
    <n v="0"/>
    <n v="0"/>
    <n v="0"/>
    <n v="0"/>
    <n v="0"/>
    <n v="0"/>
    <n v="0"/>
    <n v="0"/>
    <n v="0"/>
    <b v="1"/>
    <n v="64.047330000000002"/>
    <b v="0"/>
    <n v="0"/>
    <b v="0"/>
    <n v="0"/>
    <b v="0"/>
    <n v="0"/>
    <b v="1"/>
    <n v="35.952669999999998"/>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100"/>
    <n v="0"/>
    <s v="Electric Resistance"/>
    <s v="Electricity"/>
    <s v="None"/>
    <s v="5-9 Years"/>
    <s v="Electric Resistance"/>
    <s v="Electricity"/>
    <s v="None"/>
    <s v="5-9 Years"/>
    <s v="NA"/>
    <s v="NA"/>
    <s v="NA"/>
    <s v="NA"/>
    <s v="NA"/>
    <s v="NA"/>
    <s v="NA"/>
    <s v="NA"/>
    <s v="DX - Air"/>
    <s v="5-9 Years"/>
    <s v="DX - Air"/>
    <s v="5-9 Years"/>
    <s v="NA"/>
    <s v="NA"/>
    <s v="NA"/>
    <s v="NA"/>
    <s v="NA"/>
    <s v="NA"/>
    <s v="NA"/>
    <b v="0"/>
    <b v="0"/>
    <b v="0"/>
    <b v="0"/>
    <b v="1"/>
    <b v="0"/>
    <b v="0"/>
    <b v="0"/>
    <b v="0"/>
    <b v="0"/>
    <b v="0"/>
    <n v="538.87329999999997"/>
    <n v="3.5"/>
    <n v="5"/>
    <n v="100"/>
    <n v="0"/>
    <n v="0"/>
    <n v="0"/>
    <n v="0"/>
    <n v="100"/>
    <n v="0"/>
    <n v="0"/>
    <s v="NA"/>
    <s v="NA"/>
    <s v="NA"/>
    <s v="NA"/>
    <s v="NA"/>
    <s v="NA"/>
    <s v="NA"/>
    <s v="NA"/>
    <s v="NA"/>
    <b v="0"/>
    <n v="0"/>
    <s v="NA"/>
    <s v="NA"/>
    <b v="1"/>
    <n v="60"/>
    <s v="CFL"/>
    <b v="0"/>
    <n v="0"/>
    <s v="NA"/>
    <s v="NA"/>
    <n v="5"/>
    <n v="0"/>
    <n v="0"/>
    <n v="0"/>
    <n v="0"/>
    <n v="0"/>
    <n v="0"/>
    <b v="0"/>
    <b v="1"/>
    <b v="0"/>
    <b v="0"/>
    <b v="0"/>
    <b v="0"/>
    <n v="802"/>
    <s v="G"/>
    <s v="G"/>
    <s v="N"/>
    <s v="N"/>
    <s v="N"/>
    <s v="N"/>
    <s v="N"/>
    <n v="0"/>
    <n v="0"/>
    <n v="0"/>
    <s v="NA"/>
    <s v="NA"/>
    <s v="NA"/>
    <s v="NA"/>
    <s v="NA"/>
    <n v="0"/>
    <n v="0"/>
    <n v="0"/>
    <x v="1"/>
    <s v="NA"/>
    <s v="NA"/>
    <n v="0"/>
    <n v="0"/>
    <n v="0"/>
    <s v="NA"/>
    <s v="NA"/>
    <s v="NA"/>
    <s v="NA"/>
    <s v="NA"/>
    <s v="NA"/>
    <s v="NA"/>
    <n v="0"/>
    <n v="0"/>
    <n v="0"/>
    <n v="0"/>
    <n v="2"/>
    <n v="0"/>
    <n v="0"/>
    <n v="0"/>
    <s v="NA"/>
    <n v="38.577379999999998"/>
    <n v="37.420580000000001"/>
    <s v="actual"/>
    <n v="4662270"/>
    <n v="4522464"/>
    <n v="384142.8"/>
    <n v="341451.2"/>
    <n v="357165.4"/>
    <n v="351567.7"/>
    <n v="372797.7"/>
    <n v="394618.9"/>
    <n v="452393.4"/>
    <n v="461169"/>
    <n v="395944.4"/>
    <n v="367230.6"/>
    <n v="376092.7"/>
    <n v="407695.8"/>
    <n v="390271.7"/>
    <n v="346542.3"/>
    <n v="375457.7"/>
    <n v="355989.2"/>
    <n v="361523.4"/>
    <n v="357633.5"/>
    <n v="418157.7"/>
    <n v="425885.2"/>
    <n v="371779.3"/>
    <n v="361800.9"/>
    <n v="366669.1"/>
    <n v="390754.1"/>
    <n v="0.19705"/>
    <n v="0.19875200000000001"/>
    <s v="actual"/>
    <n v="23814.49"/>
    <n v="24020.21"/>
    <n v="3405.7339999999999"/>
    <n v="2323.9140000000002"/>
    <n v="2198.076"/>
    <n v="1840.4870000000001"/>
    <n v="1651.4380000000001"/>
    <n v="1331.606"/>
    <n v="1304.335"/>
    <n v="1360.1590000000001"/>
    <n v="1458.0840000000001"/>
    <n v="1778.7059999999999"/>
    <n v="2305.5329999999999"/>
    <n v="2856.42"/>
    <n v="2845.518"/>
    <n v="2383.9650000000001"/>
    <n v="2382.8440000000001"/>
    <n v="2076.203"/>
    <n v="1782.444"/>
    <n v="1439.2190000000001"/>
    <n v="1265.97"/>
    <n v="1259.5139999999999"/>
    <n v="1385.42"/>
    <n v="1928.778"/>
    <n v="2409.759"/>
    <n v="2860.5819999999999"/>
  </r>
  <r>
    <x v="836"/>
    <x v="2"/>
    <s v="core"/>
    <x v="4"/>
    <x v="0"/>
    <s v="20,001-100,000"/>
    <s v="urban"/>
    <n v="70"/>
    <n v="100.9871"/>
    <n v="2630714"/>
    <n v="2630714"/>
    <n v="2630714"/>
    <n v="1957"/>
    <n v="1957"/>
    <s v="Pre-1980"/>
    <s v="F"/>
    <m/>
    <s v="Bowling Alley"/>
    <m/>
    <s v="Other"/>
    <s v="Public Assembly"/>
    <s v="Other"/>
    <b v="0"/>
    <s v="Assembly / Recreation"/>
    <n v="81"/>
    <s v="Kitchen"/>
    <n v="10"/>
    <s v="Office"/>
    <n v="2"/>
    <n v="7"/>
    <n v="0"/>
    <n v="0"/>
    <n v="26050"/>
    <n v="26050"/>
    <n v="0"/>
    <x v="1"/>
    <n v="100"/>
    <n v="0"/>
    <n v="100"/>
    <n v="100"/>
    <n v="100"/>
    <n v="0"/>
    <n v="0"/>
    <n v="1"/>
    <n v="0"/>
    <n v="60"/>
    <s v="S"/>
    <n v="0"/>
    <n v="4615"/>
    <n v="192"/>
    <s v="&lt; 6000 HDD"/>
    <n v="100"/>
    <n v="0"/>
    <n v="0"/>
    <s v="No"/>
    <n v="97.4"/>
    <n v="150.5"/>
    <n v="168"/>
    <n v="114.9"/>
    <n v="1"/>
    <n v="1"/>
    <n v="0"/>
    <s v="80-119 Hrs/Wk"/>
    <n v="52"/>
    <b v="1"/>
    <b v="1"/>
    <b v="0"/>
    <b v="0"/>
    <b v="0"/>
    <b v="0"/>
    <b v="0"/>
    <b v="0"/>
    <b v="0"/>
    <s v="NA"/>
    <s v="NA"/>
    <s v="NA"/>
    <s v="NA"/>
    <s v="Yes"/>
    <n v="15"/>
    <n v="100"/>
    <s v="Yes"/>
    <s v="Yes"/>
    <n v="8"/>
    <s v="NA"/>
    <s v="Yes"/>
    <s v="No"/>
    <s v="NA"/>
    <s v="NA"/>
    <s v="No"/>
    <s v="Yes"/>
    <n v="1"/>
    <n v="50"/>
    <s v="Yes"/>
    <s v="Yes"/>
    <n v="3"/>
    <n v="100"/>
    <s v="No"/>
    <s v="No"/>
    <s v="NA"/>
    <s v="NA"/>
    <s v="Yes"/>
    <s v="No"/>
    <s v="NA"/>
    <s v="NA"/>
    <s v="No"/>
    <s v="Yes"/>
    <n v="22"/>
    <n v="100"/>
    <s v="No"/>
    <n v="652"/>
    <n v="0"/>
    <n v="10"/>
    <n v="6520"/>
    <n v="1"/>
    <n v="19"/>
    <n v="0"/>
    <n v="81"/>
    <n v="0"/>
    <n v="0"/>
    <n v="0"/>
    <n v="0"/>
    <n v="0"/>
    <n v="0"/>
    <n v="100"/>
    <n v="0"/>
    <n v="0"/>
    <n v="0"/>
    <n v="65.2"/>
    <n v="0"/>
    <n v="100"/>
    <n v="0"/>
    <s v="P"/>
    <n v="0"/>
    <s v="10-20 years"/>
    <n v="100"/>
    <n v="0"/>
    <n v="0"/>
    <n v="0"/>
    <n v="100"/>
    <n v="0"/>
    <n v="0"/>
    <n v="0"/>
    <n v="0"/>
    <n v="26050"/>
    <n v="100"/>
    <n v="0"/>
    <n v="0"/>
    <n v="0"/>
    <b v="0"/>
    <n v="0"/>
    <n v="100"/>
    <n v="0"/>
    <n v="0"/>
    <n v="0"/>
    <n v="0.636768"/>
    <n v="0.636768"/>
    <s v="NA"/>
    <n v="4.607E-3"/>
    <n v="0.102802"/>
    <n v="16587.8"/>
    <s v="NA"/>
    <n v="120"/>
    <n v="2678"/>
    <n v="9.6530020000000007"/>
    <n v="11.39902"/>
    <s v="Y"/>
    <n v="10"/>
    <n v="2.3683809999999998"/>
    <n v="0.91275099999999998"/>
    <n v="2.8190119999999999"/>
    <n v="70.098259999999996"/>
    <n v="58.874569999999999"/>
    <n v="83.435860000000005"/>
    <n v="1.5863069999999999"/>
    <n v="0.96912399999999999"/>
    <n v="1.8881330000000001"/>
    <n v="11.97176"/>
    <n v="32.181280000000001"/>
    <n v="7.926901"/>
    <n v="0"/>
    <n v="0"/>
    <n v="0"/>
    <n v="0"/>
    <n v="0"/>
    <n v="0"/>
    <n v="0"/>
    <n v="0"/>
    <n v="0"/>
    <n v="13.975289999999999"/>
    <n v="7.062271"/>
    <n v="3.930097"/>
    <n v="0"/>
    <n v="0"/>
    <n v="0"/>
    <n v="0"/>
    <n v="0"/>
    <n v="0"/>
    <n v="100"/>
    <n v="100"/>
    <n v="100"/>
    <n v="100"/>
    <n v="100"/>
    <n v="100"/>
    <n v="0"/>
    <n v="0"/>
    <n v="0"/>
    <n v="55.539749999999998"/>
    <n v="90.903800000000004"/>
    <n v="55.539749999999998"/>
    <n v="44.460250000000002"/>
    <n v="9.0961999999999996"/>
    <n v="44.460250000000002"/>
    <n v="0"/>
    <n v="0"/>
    <n v="0"/>
    <n v="0"/>
    <n v="0"/>
    <n v="0"/>
    <n v="0"/>
    <n v="0"/>
    <n v="0"/>
    <n v="0"/>
    <n v="0"/>
    <n v="0"/>
    <s v="NA"/>
    <s v="NA"/>
    <s v="NA"/>
    <s v="NA"/>
    <s v="NA"/>
    <s v="NA"/>
    <n v="6.583202"/>
    <n v="13.168670000000001"/>
    <n v="6.583202"/>
    <n v="72.99897"/>
    <n v="75.366720000000001"/>
    <n v="72.99897"/>
    <n v="0"/>
    <n v="0"/>
    <n v="0"/>
    <n v="20.417829999999999"/>
    <n v="11.46461"/>
    <n v="20.417829999999999"/>
    <n v="0"/>
    <n v="0"/>
    <n v="0"/>
    <n v="100"/>
    <n v="100"/>
    <n v="100"/>
    <n v="0"/>
    <n v="0"/>
    <n v="0"/>
    <n v="0"/>
    <n v="0"/>
    <n v="0"/>
    <n v="0"/>
    <n v="0"/>
    <n v="0"/>
    <n v="74.052949999999996"/>
    <n v="60.756450000000001"/>
    <n v="88.143000000000001"/>
    <n v="6.4437259999999998"/>
    <n v="17.321370000000002"/>
    <n v="4.2666040000000001"/>
    <n v="10.995990000000001"/>
    <n v="19.382490000000001"/>
    <n v="5.1979810000000004"/>
    <n v="8.5073360000000005"/>
    <n v="2.5396899999999998"/>
    <n v="2.3924129999999999"/>
    <s v="NA"/>
    <s v="NA"/>
    <s v="NA"/>
    <s v="NA"/>
    <s v="NA"/>
    <s v="NA"/>
    <s v="NA"/>
    <s v="NA"/>
    <s v="NA"/>
    <s v="NA"/>
    <s v="NA"/>
    <s v="NA"/>
    <s v="NA"/>
    <s v="NA"/>
    <s v="NA"/>
    <b v="0"/>
    <n v="0"/>
    <b v="0"/>
    <n v="0"/>
    <b v="0"/>
    <n v="0"/>
    <b v="0"/>
    <n v="0"/>
    <b v="1"/>
    <n v="100"/>
    <b v="0"/>
    <n v="0"/>
    <b v="0"/>
    <n v="0"/>
    <b v="0"/>
    <n v="0"/>
    <n v="14.11501"/>
    <n v="21.428570000000001"/>
    <n v="14.241110000000001"/>
    <n v="69.454819999999998"/>
    <n v="28.571429999999999"/>
    <n v="70.075280000000006"/>
    <n v="0"/>
    <n v="0"/>
    <n v="0"/>
    <n v="16.43017"/>
    <n v="50"/>
    <n v="15.68361"/>
    <n v="0"/>
    <n v="0"/>
    <n v="0"/>
    <n v="0"/>
    <n v="0"/>
    <n v="0"/>
    <n v="0"/>
    <n v="0"/>
    <n v="0"/>
    <n v="2.240478"/>
    <n v="21.428570000000001"/>
    <n v="1.367159"/>
    <n v="0"/>
    <n v="0"/>
    <n v="0"/>
    <n v="97.759519999999995"/>
    <n v="78.571430000000007"/>
    <n v="98.632840000000002"/>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s v="NA"/>
    <s v="NA"/>
    <n v="100"/>
    <n v="0"/>
    <s v="Heat Pump"/>
    <s v="Electricity"/>
    <s v="None"/>
    <s v="20+ Years"/>
    <s v="Heat Pump"/>
    <s v="Electricity"/>
    <s v="None"/>
    <s v="5-9 Years"/>
    <s v="NA"/>
    <s v="NA"/>
    <s v="NA"/>
    <s v="NA"/>
    <s v="NA"/>
    <s v="NA"/>
    <s v="NA"/>
    <s v="NA"/>
    <s v="DX - Air"/>
    <s v="20+ Years"/>
    <s v="DX - Air"/>
    <s v="5-9 Years"/>
    <s v="NA"/>
    <s v="NA"/>
    <s v="NA"/>
    <s v="NA"/>
    <s v="NA"/>
    <s v="NA"/>
    <s v="NA"/>
    <b v="0"/>
    <b v="0"/>
    <b v="0"/>
    <b v="0"/>
    <b v="0"/>
    <b v="1"/>
    <b v="0"/>
    <b v="0"/>
    <b v="0"/>
    <b v="1"/>
    <b v="1"/>
    <n v="61.415999999999997"/>
    <n v="8"/>
    <n v="15"/>
    <n v="100"/>
    <n v="0"/>
    <n v="0"/>
    <n v="0"/>
    <n v="0"/>
    <n v="100"/>
    <n v="0"/>
    <n v="0"/>
    <s v="NA"/>
    <s v="NA"/>
    <s v="NA"/>
    <s v="NA"/>
    <s v="NA"/>
    <s v="NA"/>
    <s v="NA"/>
    <s v="NA"/>
    <s v="NA"/>
    <b v="1"/>
    <n v="15"/>
    <n v="100"/>
    <s v="INC"/>
    <b v="1"/>
    <n v="87"/>
    <s v="INC"/>
    <b v="0"/>
    <n v="0"/>
    <s v="NA"/>
    <s v="NA"/>
    <n v="1"/>
    <n v="1"/>
    <n v="1"/>
    <n v="1"/>
    <n v="3"/>
    <n v="2"/>
    <n v="3"/>
    <b v="0"/>
    <b v="0"/>
    <b v="0"/>
    <b v="0"/>
    <b v="1"/>
    <b v="0"/>
    <n v="610"/>
    <s v="E"/>
    <s v="N"/>
    <s v="G"/>
    <s v="G"/>
    <s v="G"/>
    <s v="E"/>
    <s v="G"/>
    <s v="NA"/>
    <s v="NA"/>
    <s v="NA"/>
    <s v="NA"/>
    <s v="NA"/>
    <s v="NA"/>
    <s v="NA"/>
    <s v="NA"/>
    <n v="0"/>
    <n v="0"/>
    <n v="0"/>
    <x v="1"/>
    <s v="NA"/>
    <s v="NA"/>
    <n v="0"/>
    <n v="0"/>
    <n v="0"/>
    <s v="NA"/>
    <s v="NA"/>
    <s v="NA"/>
    <s v="NA"/>
    <s v="NA"/>
    <s v="NA"/>
    <n v="0"/>
    <n v="0"/>
    <n v="0"/>
    <n v="0"/>
    <n v="0"/>
    <n v="44"/>
    <n v="0"/>
    <n v="0"/>
    <n v="0"/>
    <n v="0"/>
    <n v="22.7651"/>
    <n v="22.59685"/>
    <s v="actual"/>
    <n v="593030.80000000005"/>
    <n v="588647.9"/>
    <n v="53640.87"/>
    <n v="44341.07"/>
    <n v="48885.54"/>
    <n v="47787.35"/>
    <n v="50365.22"/>
    <n v="49017.72"/>
    <n v="50755.17"/>
    <n v="50303.54"/>
    <n v="46574.59"/>
    <n v="46299.66"/>
    <n v="49755.14"/>
    <n v="55304.98"/>
    <n v="52590.39"/>
    <n v="46854.32"/>
    <n v="50960.14"/>
    <n v="48102.9"/>
    <n v="48195.97"/>
    <n v="45893.43"/>
    <n v="48918.98"/>
    <n v="49439.68"/>
    <n v="46512.93"/>
    <n v="48964.32"/>
    <n v="49565.19"/>
    <n v="52649.67"/>
    <n v="0.40848899999999999"/>
    <n v="2.9209969999999998"/>
    <s v="model"/>
    <n v="10641.15"/>
    <n v="76091.98"/>
    <s v="NA"/>
    <s v="NA"/>
    <s v="NA"/>
    <s v="NA"/>
    <s v="NA"/>
    <s v="NA"/>
    <s v="NA"/>
    <s v="NA"/>
    <s v="NA"/>
    <s v="NA"/>
    <s v="NA"/>
    <s v="NA"/>
    <s v="NA"/>
    <s v="NA"/>
    <s v="NA"/>
    <s v="NA"/>
    <s v="NA"/>
    <s v="NA"/>
    <s v="NA"/>
    <s v="NA"/>
    <s v="NA"/>
    <s v="NA"/>
    <s v="NA"/>
    <s v="NA"/>
  </r>
  <r>
    <x v="837"/>
    <x v="2"/>
    <s v="core"/>
    <x v="11"/>
    <x v="0"/>
    <s v="&lt;5,001"/>
    <s v="rural"/>
    <n v="17"/>
    <n v="115.53279999999999"/>
    <n v="412452.2"/>
    <n v="412452.2"/>
    <n v="412452.2"/>
    <n v="1996"/>
    <n v="1996"/>
    <s v="1981-2003"/>
    <s v="F"/>
    <m/>
    <s v="Gas Station With A Convenience Store"/>
    <m/>
    <s v="Grocery"/>
    <s v="Food Sales"/>
    <s v="MiniMart"/>
    <b v="0"/>
    <s v="Sales"/>
    <n v="71"/>
    <s v="Storage - Low Bay"/>
    <n v="19"/>
    <s v="Kitchen"/>
    <n v="10"/>
    <n v="0"/>
    <n v="0"/>
    <n v="0"/>
    <n v="3570"/>
    <n v="3570"/>
    <n v="0"/>
    <x v="4"/>
    <n v="100"/>
    <n v="100"/>
    <n v="100"/>
    <n v="100"/>
    <n v="100"/>
    <n v="0"/>
    <n v="0"/>
    <n v="1"/>
    <n v="0"/>
    <n v="10"/>
    <s v="S"/>
    <n v="0"/>
    <n v="4994"/>
    <n v="158"/>
    <s v="&lt; 6000 HDD"/>
    <n v="100"/>
    <n v="0"/>
    <n v="0"/>
    <s v="Yes"/>
    <n v="122"/>
    <n v="122"/>
    <n v="0"/>
    <n v="122"/>
    <n v="1"/>
    <n v="1"/>
    <n v="0"/>
    <s v="120-168 Hrs/Wk"/>
    <n v="52"/>
    <b v="1"/>
    <b v="1"/>
    <b v="0"/>
    <b v="0"/>
    <b v="0"/>
    <b v="0"/>
    <b v="0"/>
    <b v="0"/>
    <b v="0"/>
    <s v="NA"/>
    <s v="NA"/>
    <s v="NA"/>
    <s v="NA"/>
    <s v="Yes"/>
    <s v="NA"/>
    <n v="100"/>
    <s v="No"/>
    <s v="Yes"/>
    <s v="NA"/>
    <n v="100"/>
    <s v="No"/>
    <s v="No"/>
    <s v="NA"/>
    <s v="NA"/>
    <s v="No"/>
    <s v="No"/>
    <s v="NA"/>
    <s v="NA"/>
    <s v="No"/>
    <s v="No"/>
    <s v="NA"/>
    <s v="NA"/>
    <s v="No"/>
    <s v="No"/>
    <s v="NA"/>
    <s v="NA"/>
    <s v="No"/>
    <s v="No"/>
    <s v="NA"/>
    <s v="NA"/>
    <s v="No"/>
    <s v="No"/>
    <s v="NA"/>
    <s v="NA"/>
    <s v="No"/>
    <n v="240"/>
    <n v="0"/>
    <n v="9"/>
    <n v="2160"/>
    <n v="12"/>
    <n v="0"/>
    <n v="100"/>
    <n v="0"/>
    <n v="0"/>
    <n v="0"/>
    <n v="0"/>
    <n v="0"/>
    <n v="0"/>
    <n v="0"/>
    <n v="100"/>
    <n v="0"/>
    <n v="0"/>
    <n v="0"/>
    <n v="259.2"/>
    <n v="0"/>
    <n v="100"/>
    <n v="0"/>
    <s v="P"/>
    <n v="0"/>
    <s v="Unknown"/>
    <n v="100"/>
    <n v="0"/>
    <n v="0"/>
    <n v="0"/>
    <n v="100"/>
    <n v="0"/>
    <n v="0"/>
    <n v="0"/>
    <n v="0"/>
    <n v="3922.6790000000001"/>
    <n v="0"/>
    <n v="100"/>
    <n v="0"/>
    <n v="0"/>
    <b v="0"/>
    <n v="0"/>
    <n v="100"/>
    <n v="0"/>
    <n v="0"/>
    <n v="0"/>
    <n v="1.7096389999999999"/>
    <n v="1.7096389999999999"/>
    <s v="NA"/>
    <n v="7.9832E-2"/>
    <n v="0.51260499999999998"/>
    <n v="6103.4110000000001"/>
    <s v="NA"/>
    <n v="285"/>
    <n v="1830"/>
    <n v="9"/>
    <n v="9"/>
    <s v="Y"/>
    <n v="30"/>
    <n v="0"/>
    <n v="0"/>
    <n v="0"/>
    <n v="78.786640000000006"/>
    <n v="80.123679999999993"/>
    <n v="78.360410000000002"/>
    <n v="0"/>
    <n v="0"/>
    <n v="0"/>
    <n v="0"/>
    <n v="0"/>
    <n v="0"/>
    <n v="0"/>
    <n v="0"/>
    <n v="0"/>
    <n v="0"/>
    <n v="0"/>
    <n v="0"/>
    <n v="21.213360000000002"/>
    <n v="19.87632"/>
    <n v="21.639589999999998"/>
    <n v="0"/>
    <n v="0"/>
    <n v="0"/>
    <n v="0"/>
    <n v="0"/>
    <n v="0"/>
    <n v="0"/>
    <n v="0"/>
    <n v="0"/>
    <n v="100"/>
    <n v="100"/>
    <n v="100"/>
    <s v="NA"/>
    <s v="NA"/>
    <s v="NA"/>
    <s v="NA"/>
    <s v="NA"/>
    <s v="NA"/>
    <s v="NA"/>
    <s v="NA"/>
    <s v="NA"/>
    <s v="NA"/>
    <s v="NA"/>
    <s v="NA"/>
    <s v="NA"/>
    <s v="NA"/>
    <s v="NA"/>
    <s v="NA"/>
    <s v="NA"/>
    <s v="NA"/>
    <s v="NA"/>
    <s v="NA"/>
    <s v="NA"/>
    <s v="NA"/>
    <s v="NA"/>
    <s v="NA"/>
    <s v="NA"/>
    <s v="NA"/>
    <s v="NA"/>
    <s v="NA"/>
    <s v="NA"/>
    <s v="NA"/>
    <n v="0"/>
    <n v="0"/>
    <n v="0"/>
    <n v="0"/>
    <n v="0"/>
    <n v="0"/>
    <n v="100"/>
    <n v="100"/>
    <n v="100"/>
    <n v="0"/>
    <n v="0"/>
    <n v="0"/>
    <s v="NA"/>
    <s v="NA"/>
    <s v="NA"/>
    <s v="NA"/>
    <s v="NA"/>
    <s v="NA"/>
    <s v="NA"/>
    <s v="NA"/>
    <s v="NA"/>
    <s v="NA"/>
    <s v="NA"/>
    <s v="NA"/>
    <n v="0"/>
    <n v="0"/>
    <n v="0"/>
    <n v="78.786640000000006"/>
    <n v="80.123679999999993"/>
    <n v="78.360410000000002"/>
    <n v="0"/>
    <n v="0"/>
    <n v="0"/>
    <n v="0"/>
    <n v="0"/>
    <n v="0"/>
    <n v="21.213360000000002"/>
    <n v="19.87632"/>
    <n v="21.639589999999998"/>
    <s v="NA"/>
    <s v="NA"/>
    <s v="NA"/>
    <s v="NA"/>
    <s v="NA"/>
    <s v="NA"/>
    <s v="NA"/>
    <s v="NA"/>
    <s v="NA"/>
    <s v="NA"/>
    <s v="NA"/>
    <s v="NA"/>
    <s v="NA"/>
    <s v="NA"/>
    <s v="NA"/>
    <b v="0"/>
    <n v="0"/>
    <b v="0"/>
    <n v="0"/>
    <b v="0"/>
    <n v="0"/>
    <b v="0"/>
    <n v="0"/>
    <b v="1"/>
    <n v="78.786640000000006"/>
    <b v="0"/>
    <n v="0"/>
    <b v="1"/>
    <n v="21.213360000000002"/>
    <b v="0"/>
    <n v="0"/>
    <n v="20.491800000000001"/>
    <n v="25"/>
    <n v="5.6043099999999999"/>
    <n v="13.934430000000001"/>
    <n v="15"/>
    <n v="16.543569999999999"/>
    <n v="0"/>
    <n v="0"/>
    <n v="0"/>
    <n v="65.573769999999996"/>
    <n v="60"/>
    <n v="77.852119999999999"/>
    <n v="0"/>
    <n v="0"/>
    <n v="0"/>
    <n v="0"/>
    <n v="0"/>
    <n v="0"/>
    <n v="0"/>
    <n v="0"/>
    <n v="0"/>
    <n v="0"/>
    <n v="0"/>
    <n v="0"/>
    <n v="0"/>
    <n v="0"/>
    <n v="0"/>
    <n v="0"/>
    <n v="0"/>
    <n v="0"/>
    <n v="79.508200000000002"/>
    <n v="75"/>
    <n v="94.395690000000002"/>
    <n v="20.491800000000001"/>
    <n v="25"/>
    <n v="5.6043099999999999"/>
    <n v="0"/>
    <n v="0"/>
    <n v="0"/>
    <b v="1"/>
    <n v="79.508200000000002"/>
    <b v="0"/>
    <n v="0"/>
    <b v="0"/>
    <n v="0"/>
    <b v="0"/>
    <n v="0"/>
    <b v="0"/>
    <n v="0"/>
    <b v="1"/>
    <n v="20.491800000000001"/>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10-19 Years"/>
    <s v="None"/>
    <s v="NA"/>
    <s v="NA"/>
    <s v="NA"/>
    <s v="NA"/>
    <s v="NA"/>
    <s v="NA"/>
    <s v="NA"/>
    <s v="NA"/>
    <s v="NA"/>
    <s v="NA"/>
    <s v="NA"/>
    <s v="DX - Air"/>
    <s v="10-19 Years"/>
    <s v="None"/>
    <s v="NA"/>
    <s v="NA"/>
    <s v="NA"/>
    <s v="NA"/>
    <s v="NA"/>
    <s v="NA"/>
    <s v="NA"/>
    <s v="NA"/>
    <b v="0"/>
    <b v="0"/>
    <b v="0"/>
    <b v="0"/>
    <b v="1"/>
    <b v="1"/>
    <b v="0"/>
    <b v="0"/>
    <b v="0"/>
    <b v="1"/>
    <b v="1"/>
    <n v="40"/>
    <s v="NA"/>
    <s v="NA"/>
    <n v="100"/>
    <n v="0"/>
    <n v="0"/>
    <n v="0"/>
    <n v="0"/>
    <n v="0"/>
    <n v="100"/>
    <n v="0"/>
    <s v="NA"/>
    <s v="NA"/>
    <s v="NA"/>
    <s v="NA"/>
    <s v="NA"/>
    <s v="NA"/>
    <s v="NA"/>
    <s v="NA"/>
    <s v="NA"/>
    <b v="1"/>
    <n v="12"/>
    <n v="100"/>
    <s v="N"/>
    <b v="0"/>
    <n v="0"/>
    <s v="NA"/>
    <b v="1"/>
    <n v="389"/>
    <n v="100"/>
    <s v="LED"/>
    <n v="0"/>
    <n v="0"/>
    <n v="14"/>
    <n v="1"/>
    <n v="0"/>
    <n v="0"/>
    <n v="0"/>
    <b v="1"/>
    <b v="0"/>
    <b v="0"/>
    <b v="0"/>
    <b v="0"/>
    <b v="0"/>
    <n v="335"/>
    <s v="N"/>
    <s v="N"/>
    <s v="G"/>
    <s v="G"/>
    <s v="N"/>
    <s v="G"/>
    <s v="N"/>
    <n v="0"/>
    <n v="0"/>
    <n v="1"/>
    <s v="NA"/>
    <s v="NA"/>
    <s v="NA"/>
    <s v="NA"/>
    <s v="NA"/>
    <n v="0"/>
    <n v="0"/>
    <n v="0"/>
    <x v="1"/>
    <s v="NA"/>
    <s v="NA"/>
    <n v="0"/>
    <n v="0"/>
    <n v="0"/>
    <s v="NA"/>
    <s v="NA"/>
    <s v="NA"/>
    <s v="NA"/>
    <s v="NA"/>
    <s v="NA"/>
    <n v="3"/>
    <n v="0"/>
    <n v="0"/>
    <n v="0"/>
    <n v="0"/>
    <n v="1"/>
    <n v="0"/>
    <n v="0"/>
    <n v="0"/>
    <n v="0"/>
    <n v="71.790940000000006"/>
    <n v="95.732669999999999"/>
    <s v="model"/>
    <n v="256293.7"/>
    <n v="341765.6"/>
    <s v="NA"/>
    <s v="NA"/>
    <s v="NA"/>
    <s v="NA"/>
    <s v="NA"/>
    <s v="NA"/>
    <s v="NA"/>
    <s v="NA"/>
    <s v="NA"/>
    <s v="NA"/>
    <s v="NA"/>
    <s v="NA"/>
    <s v="NA"/>
    <s v="NA"/>
    <s v="NA"/>
    <s v="NA"/>
    <s v="NA"/>
    <s v="NA"/>
    <s v="NA"/>
    <s v="NA"/>
    <s v="NA"/>
    <s v="NA"/>
    <s v="NA"/>
    <s v="NA"/>
    <n v="0.65415400000000001"/>
    <n v="1.9156"/>
    <s v="model"/>
    <n v="2335.3290000000002"/>
    <n v="6838.692"/>
    <s v="NA"/>
    <s v="NA"/>
    <s v="NA"/>
    <s v="NA"/>
    <s v="NA"/>
    <s v="NA"/>
    <s v="NA"/>
    <s v="NA"/>
    <s v="NA"/>
    <s v="NA"/>
    <s v="NA"/>
    <s v="NA"/>
    <s v="NA"/>
    <s v="NA"/>
    <s v="NA"/>
    <s v="NA"/>
    <s v="NA"/>
    <s v="NA"/>
    <s v="NA"/>
    <s v="NA"/>
    <s v="NA"/>
    <s v="NA"/>
    <s v="NA"/>
    <s v="NA"/>
  </r>
  <r>
    <x v="838"/>
    <x v="1"/>
    <s v="core"/>
    <x v="0"/>
    <x v="0"/>
    <s v="&lt;100,001"/>
    <s v="rural"/>
    <n v="55"/>
    <n v="100.1521"/>
    <n v="8828409"/>
    <n v="8828409"/>
    <n v="8828409"/>
    <n v="1996"/>
    <n v="1996"/>
    <s v="1981-2003"/>
    <s v="F"/>
    <m/>
    <s v="Hotel"/>
    <m/>
    <s v="Hotel-Motel"/>
    <s v="Lodging"/>
    <s v="Lodging"/>
    <b v="0"/>
    <s v="Guest Room"/>
    <n v="72"/>
    <s v="NA"/>
    <n v="0"/>
    <s v="NA"/>
    <n v="0"/>
    <n v="28"/>
    <n v="0"/>
    <n v="0"/>
    <n v="88150"/>
    <n v="88150"/>
    <n v="0"/>
    <x v="2"/>
    <n v="100"/>
    <n v="0"/>
    <n v="0"/>
    <n v="100"/>
    <n v="0"/>
    <n v="0"/>
    <n v="0"/>
    <n v="4"/>
    <n v="0"/>
    <n v="110"/>
    <s v="S"/>
    <n v="0"/>
    <n v="7604"/>
    <n v="373"/>
    <s v="6000-8000 HDD"/>
    <n v="100"/>
    <n v="0"/>
    <n v="0"/>
    <s v="Yes"/>
    <n v="168"/>
    <n v="0"/>
    <n v="168"/>
    <n v="47.04"/>
    <n v="1"/>
    <n v="1"/>
    <n v="1"/>
    <s v="120-168 Hrs/Wk"/>
    <n v="52"/>
    <b v="1"/>
    <b v="1"/>
    <b v="0"/>
    <b v="0"/>
    <b v="0"/>
    <b v="0"/>
    <b v="0"/>
    <b v="0"/>
    <b v="0"/>
    <s v="NA"/>
    <s v="NA"/>
    <s v="NA"/>
    <s v="NA"/>
    <s v="Yes"/>
    <n v="2"/>
    <n v="10"/>
    <s v="Unknown"/>
    <s v="No"/>
    <s v="NA"/>
    <s v="NA"/>
    <s v="No"/>
    <s v="No"/>
    <s v="NA"/>
    <s v="NA"/>
    <s v="No"/>
    <s v="Yes"/>
    <n v="2"/>
    <n v="50"/>
    <s v="Yes"/>
    <s v="No"/>
    <s v="NA"/>
    <s v="NA"/>
    <s v="No"/>
    <s v="No"/>
    <s v="NA"/>
    <s v="NA"/>
    <s v="No"/>
    <s v="No"/>
    <s v="NA"/>
    <s v="NA"/>
    <s v="No"/>
    <s v="No"/>
    <s v="NA"/>
    <s v="NA"/>
    <s v="No"/>
    <n v="840"/>
    <n v="740"/>
    <n v="10"/>
    <n v="30600"/>
    <n v="20"/>
    <n v="0"/>
    <n v="0"/>
    <n v="0"/>
    <n v="0"/>
    <n v="0"/>
    <n v="100"/>
    <n v="0"/>
    <n v="0"/>
    <n v="0"/>
    <n v="100"/>
    <n v="0"/>
    <n v="0"/>
    <n v="0"/>
    <n v="6120"/>
    <n v="0"/>
    <n v="100"/>
    <n v="0"/>
    <s v="P"/>
    <n v="50"/>
    <s v="Age of Building"/>
    <n v="100"/>
    <n v="0"/>
    <n v="0"/>
    <n v="0"/>
    <n v="0"/>
    <n v="0"/>
    <n v="0"/>
    <n v="100"/>
    <n v="0"/>
    <n v="21000"/>
    <n v="100"/>
    <n v="0"/>
    <n v="0"/>
    <n v="0"/>
    <b v="0"/>
    <n v="0"/>
    <n v="100"/>
    <n v="0"/>
    <n v="0"/>
    <n v="0"/>
    <n v="0.71116999999999997"/>
    <n v="0.71116999999999997"/>
    <s v="NA"/>
    <n v="0"/>
    <n v="0.245003"/>
    <n v="62689.63"/>
    <s v="NA"/>
    <n v="0"/>
    <n v="21597"/>
    <n v="7.1153789999999999"/>
    <n v="8.2453640000000004"/>
    <s v="Y"/>
    <n v="100"/>
    <n v="0"/>
    <n v="0"/>
    <n v="0"/>
    <n v="35.826700000000002"/>
    <n v="22.318359999999998"/>
    <n v="44.229939999999999"/>
    <n v="0"/>
    <n v="0"/>
    <n v="0"/>
    <n v="41.76191"/>
    <n v="54.099710000000002"/>
    <n v="28.680700000000002"/>
    <n v="14.398809999999999"/>
    <n v="17.525069999999999"/>
    <n v="17.77609"/>
    <n v="6.3685960000000001"/>
    <n v="1.153688"/>
    <n v="7.2316479999999999"/>
    <n v="1.6439859999999999"/>
    <n v="4.9031729999999998"/>
    <n v="2.0816279999999998"/>
    <n v="0"/>
    <n v="0"/>
    <n v="0"/>
    <n v="0"/>
    <n v="0"/>
    <n v="0"/>
    <n v="0"/>
    <n v="0"/>
    <n v="0"/>
    <n v="100"/>
    <n v="100"/>
    <n v="100"/>
    <n v="100"/>
    <n v="100"/>
    <n v="100"/>
    <n v="0"/>
    <n v="0"/>
    <n v="0"/>
    <s v="NA"/>
    <s v="NA"/>
    <s v="NA"/>
    <s v="NA"/>
    <s v="NA"/>
    <s v="NA"/>
    <s v="NA"/>
    <s v="NA"/>
    <s v="NA"/>
    <s v="NA"/>
    <s v="NA"/>
    <s v="NA"/>
    <s v="NA"/>
    <s v="NA"/>
    <s v="NA"/>
    <s v="NA"/>
    <s v="NA"/>
    <s v="NA"/>
    <n v="0"/>
    <n v="0"/>
    <n v="0"/>
    <n v="100"/>
    <n v="100"/>
    <n v="100"/>
    <n v="0"/>
    <n v="0"/>
    <n v="0"/>
    <n v="97.030420000000007"/>
    <n v="97.846149999999994"/>
    <n v="97.030420000000007"/>
    <n v="2.969576"/>
    <n v="2.1538460000000001"/>
    <n v="2.969576"/>
    <n v="0"/>
    <n v="0"/>
    <n v="0"/>
    <s v="NA"/>
    <s v="NA"/>
    <s v="NA"/>
    <s v="NA"/>
    <s v="NA"/>
    <s v="NA"/>
    <s v="NA"/>
    <s v="NA"/>
    <s v="NA"/>
    <s v="NA"/>
    <s v="NA"/>
    <s v="NA"/>
    <n v="0"/>
    <n v="0"/>
    <n v="0"/>
    <n v="35.826700000000002"/>
    <n v="22.318359999999998"/>
    <n v="44.229939999999999"/>
    <n v="8.1677420000000005"/>
    <n v="17.607469999999999"/>
    <n v="6.5619269999999998"/>
    <n v="0"/>
    <n v="0"/>
    <n v="0"/>
    <n v="56.005560000000003"/>
    <n v="60.074170000000002"/>
    <n v="49.208129999999997"/>
    <s v="NA"/>
    <s v="NA"/>
    <s v="NA"/>
    <s v="NA"/>
    <s v="NA"/>
    <s v="NA"/>
    <s v="NA"/>
    <s v="NA"/>
    <s v="NA"/>
    <s v="NA"/>
    <s v="NA"/>
    <s v="NA"/>
    <s v="NA"/>
    <s v="NA"/>
    <s v="NA"/>
    <b v="0"/>
    <n v="0"/>
    <b v="0"/>
    <n v="0"/>
    <b v="0"/>
    <n v="0"/>
    <b v="0"/>
    <n v="0"/>
    <b v="1"/>
    <n v="100"/>
    <b v="0"/>
    <n v="0"/>
    <b v="0"/>
    <n v="0"/>
    <b v="0"/>
    <n v="0"/>
    <n v="38.824840000000002"/>
    <n v="44.827590000000001"/>
    <n v="38.88176"/>
    <n v="40.894570000000002"/>
    <n v="27.586210000000001"/>
    <n v="40.954520000000002"/>
    <n v="0"/>
    <n v="0"/>
    <n v="0"/>
    <n v="20.28059"/>
    <n v="27.586210000000001"/>
    <n v="20.163720000000001"/>
    <n v="0"/>
    <n v="0"/>
    <n v="0"/>
    <n v="0"/>
    <n v="0"/>
    <n v="0"/>
    <n v="0"/>
    <n v="0"/>
    <n v="0"/>
    <n v="0.37042199999999997"/>
    <n v="4.5977009999999998"/>
    <n v="0.22436200000000001"/>
    <n v="0"/>
    <n v="0"/>
    <n v="0"/>
    <n v="99.629580000000004"/>
    <n v="95.402299999999997"/>
    <n v="99.775639999999996"/>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n v="3"/>
    <s v="NA"/>
    <n v="72.358609999999999"/>
    <n v="27.641390000000001"/>
    <s v="Electric Resistance"/>
    <s v="Electricity"/>
    <s v="None"/>
    <s v="5-9 Years"/>
    <s v="Furnace"/>
    <s v="Natural Gas"/>
    <s v="None"/>
    <s v="NA"/>
    <n v="3"/>
    <s v="Natural Gas"/>
    <n v="212"/>
    <n v="18"/>
    <n v="18"/>
    <s v="P"/>
    <s v="N"/>
    <s v="N"/>
    <s v="DX - Air"/>
    <s v="5-9 Years"/>
    <s v="DX - Air"/>
    <s v="NA"/>
    <s v="NA"/>
    <s v="NA"/>
    <s v="NA"/>
    <s v="NA"/>
    <s v="NA"/>
    <s v="NA"/>
    <s v="NA"/>
    <b v="0"/>
    <b v="0"/>
    <b v="0"/>
    <b v="0"/>
    <b v="1"/>
    <b v="0"/>
    <b v="0"/>
    <b v="0"/>
    <b v="0"/>
    <b v="0"/>
    <b v="0"/>
    <n v="1148"/>
    <n v="8.2665509999999998"/>
    <n v="10"/>
    <n v="34.668990000000001"/>
    <n v="0"/>
    <n v="65.331010000000006"/>
    <n v="0"/>
    <n v="0"/>
    <n v="0"/>
    <n v="100"/>
    <n v="0"/>
    <s v="NA"/>
    <s v="NA"/>
    <s v="NA"/>
    <s v="NA"/>
    <s v="NA"/>
    <s v="NA"/>
    <s v="NA"/>
    <s v="NA"/>
    <s v="NA"/>
    <s v="NA"/>
    <s v="NA"/>
    <s v="NA"/>
    <s v="NA"/>
    <s v="NA"/>
    <s v="NA"/>
    <s v="NA"/>
    <s v="NA"/>
    <s v="NA"/>
    <s v="NA"/>
    <s v="NA"/>
    <n v="3"/>
    <n v="0"/>
    <n v="2"/>
    <n v="4"/>
    <n v="2"/>
    <n v="2"/>
    <n v="2"/>
    <b v="0"/>
    <b v="0"/>
    <b v="0"/>
    <b v="0"/>
    <b v="1"/>
    <b v="0"/>
    <n v="600"/>
    <s v="N"/>
    <s v="E"/>
    <s v="N"/>
    <s v="N"/>
    <s v="N"/>
    <s v="N"/>
    <s v="N"/>
    <s v="NA"/>
    <s v="NA"/>
    <s v="NA"/>
    <b v="1"/>
    <s v="L"/>
    <n v="100"/>
    <n v="0"/>
    <n v="3"/>
    <n v="127"/>
    <n v="65"/>
    <n v="7"/>
    <x v="0"/>
    <n v="0"/>
    <s v="N"/>
    <n v="0"/>
    <n v="0"/>
    <n v="0"/>
    <b v="1"/>
    <b v="0"/>
    <s v="Natural Gas"/>
    <b v="1"/>
    <b v="0"/>
    <s v="Natural Gas"/>
    <n v="0"/>
    <n v="0"/>
    <n v="0"/>
    <n v="0"/>
    <n v="0"/>
    <n v="131"/>
    <n v="0"/>
    <n v="0"/>
    <n v="0"/>
    <n v="5"/>
    <n v="13.728669999999999"/>
    <n v="13.538449999999999"/>
    <s v="model"/>
    <n v="1210183"/>
    <n v="1193414"/>
    <s v="NA"/>
    <s v="NA"/>
    <s v="NA"/>
    <s v="NA"/>
    <s v="NA"/>
    <s v="NA"/>
    <s v="NA"/>
    <s v="NA"/>
    <s v="NA"/>
    <s v="NA"/>
    <s v="NA"/>
    <s v="NA"/>
    <s v="NA"/>
    <s v="NA"/>
    <s v="NA"/>
    <s v="NA"/>
    <s v="NA"/>
    <s v="NA"/>
    <s v="NA"/>
    <s v="NA"/>
    <s v="NA"/>
    <s v="NA"/>
    <s v="NA"/>
    <s v="NA"/>
    <n v="0.48888500000000001"/>
    <n v="0.51922100000000004"/>
    <s v="model"/>
    <n v="43095.22"/>
    <n v="45769.29"/>
    <s v="NA"/>
    <s v="NA"/>
    <s v="NA"/>
    <s v="NA"/>
    <s v="NA"/>
    <s v="NA"/>
    <s v="NA"/>
    <s v="NA"/>
    <s v="NA"/>
    <s v="NA"/>
    <s v="NA"/>
    <s v="NA"/>
    <s v="NA"/>
    <s v="NA"/>
    <s v="NA"/>
    <s v="NA"/>
    <s v="NA"/>
    <s v="NA"/>
    <s v="NA"/>
    <s v="NA"/>
    <s v="NA"/>
    <s v="NA"/>
    <s v="NA"/>
    <s v="NA"/>
  </r>
  <r>
    <x v="839"/>
    <x v="2"/>
    <s v="core"/>
    <x v="8"/>
    <x v="0"/>
    <s v="100,001+"/>
    <s v="urban"/>
    <n v="3"/>
    <n v="21.175190000000001"/>
    <n v="4362090"/>
    <n v="4362090"/>
    <n v="4362090"/>
    <n v="1997"/>
    <n v="1997"/>
    <s v="1981-2003"/>
    <s v="F"/>
    <m/>
    <s v="Dept. Store W/ Grocery"/>
    <m/>
    <s v="Grocery"/>
    <s v="Mercantile - Retail"/>
    <s v="High End"/>
    <b v="0"/>
    <s v="Sales"/>
    <n v="90"/>
    <s v="Storage - Low Bay"/>
    <n v="4"/>
    <s v="Assembly / Recreation"/>
    <n v="0.5"/>
    <n v="5"/>
    <n v="0"/>
    <n v="0"/>
    <n v="206000"/>
    <n v="206000"/>
    <n v="0"/>
    <x v="3"/>
    <n v="100"/>
    <n v="0"/>
    <n v="100"/>
    <n v="100"/>
    <n v="100"/>
    <n v="0"/>
    <n v="0"/>
    <n v="1"/>
    <n v="0"/>
    <n v="586"/>
    <s v="M"/>
    <n v="3"/>
    <n v="4990"/>
    <n v="197"/>
    <s v="&lt; 6000 HDD"/>
    <n v="0"/>
    <n v="100"/>
    <n v="1"/>
    <s v="No"/>
    <n v="168"/>
    <n v="168"/>
    <n v="168"/>
    <n v="168"/>
    <n v="1"/>
    <n v="1"/>
    <n v="1"/>
    <s v="120-168 Hrs/Wk"/>
    <n v="52"/>
    <b v="1"/>
    <b v="1"/>
    <b v="0"/>
    <b v="0"/>
    <b v="0"/>
    <b v="0"/>
    <b v="0"/>
    <b v="0"/>
    <b v="0"/>
    <s v="NA"/>
    <s v="NA"/>
    <s v="NA"/>
    <s v="NA"/>
    <s v="No"/>
    <s v="NA"/>
    <s v="NA"/>
    <s v="No"/>
    <s v="No"/>
    <s v="NA"/>
    <s v="NA"/>
    <s v="No"/>
    <s v="No"/>
    <s v="NA"/>
    <s v="NA"/>
    <s v="No"/>
    <s v="No"/>
    <s v="NA"/>
    <s v="NA"/>
    <s v="No"/>
    <s v="No"/>
    <s v="NA"/>
    <s v="NA"/>
    <s v="No"/>
    <s v="No"/>
    <s v="NA"/>
    <s v="NA"/>
    <s v="No"/>
    <s v="No"/>
    <s v="NA"/>
    <s v="NA"/>
    <s v="No"/>
    <s v="No"/>
    <s v="NA"/>
    <s v="NA"/>
    <s v="No"/>
    <n v="2500"/>
    <n v="0"/>
    <n v="22"/>
    <n v="55000"/>
    <n v="5"/>
    <n v="0"/>
    <n v="100"/>
    <n v="0"/>
    <n v="0"/>
    <n v="0"/>
    <n v="0"/>
    <n v="0"/>
    <n v="0"/>
    <n v="100"/>
    <n v="0"/>
    <n v="0"/>
    <n v="0"/>
    <n v="0"/>
    <n v="2750"/>
    <n v="0"/>
    <n v="100"/>
    <n v="0"/>
    <s v="S"/>
    <n v="0"/>
    <s v="Age of Building"/>
    <n v="100"/>
    <n v="0"/>
    <n v="0"/>
    <n v="0"/>
    <n v="100"/>
    <n v="0"/>
    <n v="0"/>
    <n v="0"/>
    <n v="0"/>
    <n v="206000"/>
    <n v="100"/>
    <n v="0"/>
    <n v="0"/>
    <n v="0"/>
    <b v="1"/>
    <n v="1152"/>
    <n v="100"/>
    <n v="0"/>
    <n v="0"/>
    <n v="0"/>
    <n v="1.027385"/>
    <n v="1.027385"/>
    <s v="NA"/>
    <n v="4.2951000000000003E-2"/>
    <n v="6.2398000000000002E-2"/>
    <n v="211641.4"/>
    <s v="NA"/>
    <n v="8848"/>
    <n v="12854"/>
    <n v="15.41339"/>
    <n v="23.76821"/>
    <s v="Y"/>
    <n v="10"/>
    <n v="0"/>
    <n v="0"/>
    <n v="0"/>
    <n v="97.768680000000003"/>
    <n v="97.981880000000004"/>
    <n v="99.41207"/>
    <n v="0"/>
    <n v="0"/>
    <n v="0"/>
    <n v="0.15944800000000001"/>
    <n v="0.17807000000000001"/>
    <n v="9.0190000000000006E-2"/>
    <n v="0"/>
    <n v="0"/>
    <n v="0"/>
    <n v="0"/>
    <n v="0"/>
    <n v="0"/>
    <n v="0"/>
    <n v="0"/>
    <n v="0"/>
    <n v="2.0718709999999998"/>
    <n v="1.8400529999999999"/>
    <n v="0.49773600000000001"/>
    <n v="0"/>
    <n v="0"/>
    <n v="0"/>
    <n v="0"/>
    <n v="0"/>
    <n v="0"/>
    <n v="100"/>
    <n v="100"/>
    <n v="100"/>
    <n v="100"/>
    <n v="100"/>
    <n v="100"/>
    <n v="0"/>
    <n v="0"/>
    <n v="0"/>
    <n v="0"/>
    <n v="0"/>
    <n v="0"/>
    <n v="0"/>
    <n v="0"/>
    <n v="0"/>
    <n v="0"/>
    <n v="0"/>
    <n v="0"/>
    <n v="100"/>
    <n v="100"/>
    <n v="100"/>
    <n v="0"/>
    <n v="0"/>
    <n v="0"/>
    <n v="0"/>
    <n v="0"/>
    <n v="0"/>
    <s v="NA"/>
    <s v="NA"/>
    <s v="NA"/>
    <s v="NA"/>
    <s v="NA"/>
    <s v="NA"/>
    <n v="2.937522"/>
    <n v="5.6944359999999996"/>
    <n v="2.937522"/>
    <n v="90.413319999999999"/>
    <n v="90.687460000000002"/>
    <n v="90.413319999999999"/>
    <n v="0"/>
    <n v="0"/>
    <n v="0"/>
    <n v="6.6491559999999996"/>
    <n v="3.618106"/>
    <n v="6.6491559999999996"/>
    <s v="NA"/>
    <s v="NA"/>
    <s v="NA"/>
    <s v="NA"/>
    <s v="NA"/>
    <s v="NA"/>
    <s v="NA"/>
    <s v="NA"/>
    <s v="NA"/>
    <s v="NA"/>
    <s v="NA"/>
    <s v="NA"/>
    <n v="0"/>
    <n v="0"/>
    <n v="0"/>
    <n v="97.768680000000003"/>
    <n v="97.981880000000004"/>
    <n v="99.41207"/>
    <n v="0"/>
    <n v="0"/>
    <n v="0"/>
    <n v="2.2313190000000001"/>
    <n v="2.018122"/>
    <n v="0.58792599999999995"/>
    <n v="0"/>
    <n v="0"/>
    <n v="0"/>
    <s v="NA"/>
    <s v="NA"/>
    <s v="NA"/>
    <s v="NA"/>
    <s v="NA"/>
    <s v="NA"/>
    <s v="NA"/>
    <s v="NA"/>
    <s v="NA"/>
    <s v="NA"/>
    <s v="NA"/>
    <s v="NA"/>
    <s v="NA"/>
    <s v="NA"/>
    <s v="NA"/>
    <b v="0"/>
    <n v="0"/>
    <b v="1"/>
    <n v="98.363320000000002"/>
    <b v="0"/>
    <n v="0"/>
    <b v="0"/>
    <n v="0"/>
    <b v="1"/>
    <n v="1.636684"/>
    <b v="0"/>
    <n v="0"/>
    <b v="0"/>
    <n v="0"/>
    <b v="0"/>
    <n v="0"/>
    <n v="18.048860000000001"/>
    <n v="30.30303"/>
    <n v="18.048860000000001"/>
    <n v="81.951139999999995"/>
    <n v="69.696969999999993"/>
    <n v="81.951139999999995"/>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
    <s v="NA"/>
    <s v="NA"/>
    <n v="9.3586930000000006"/>
    <n v="90.641310000000004"/>
    <s v="Furnace"/>
    <s v="Natural Gas"/>
    <s v="None"/>
    <s v="10-19 Years"/>
    <s v="Furnace"/>
    <s v="Natural Gas"/>
    <s v="None"/>
    <s v="10-19 Years"/>
    <s v="NA"/>
    <s v="NA"/>
    <s v="NA"/>
    <s v="NA"/>
    <s v="NA"/>
    <s v="NA"/>
    <s v="NA"/>
    <s v="NA"/>
    <s v="DX - Air"/>
    <s v="10-19 Years"/>
    <s v="DX - Air"/>
    <s v="10-19 Years"/>
    <s v="NA"/>
    <s v="NA"/>
    <s v="NA"/>
    <s v="NA"/>
    <s v="NA"/>
    <s v="NA"/>
    <s v="NA"/>
    <b v="0"/>
    <b v="0"/>
    <b v="1"/>
    <b v="0"/>
    <b v="0"/>
    <b v="0"/>
    <b v="0"/>
    <b v="1"/>
    <b v="1"/>
    <b v="1"/>
    <b v="1"/>
    <n v="918.52139999999997"/>
    <s v="NA"/>
    <s v="NA"/>
    <n v="100"/>
    <n v="0"/>
    <n v="0"/>
    <n v="0"/>
    <n v="0"/>
    <n v="0"/>
    <n v="100"/>
    <n v="0"/>
    <n v="100"/>
    <n v="0"/>
    <n v="0"/>
    <s v="Unknown"/>
    <s v="Yes"/>
    <s v="None"/>
    <s v="Evap-cooled"/>
    <s v="Yes"/>
    <s v="Shaded Pole"/>
    <b v="1"/>
    <n v="444"/>
    <n v="60.810809999999996"/>
    <s v="LED"/>
    <b v="0"/>
    <n v="0"/>
    <s v="NA"/>
    <b v="1"/>
    <n v="5400"/>
    <n v="100"/>
    <s v="T8"/>
    <n v="3"/>
    <n v="0"/>
    <n v="52"/>
    <n v="1"/>
    <n v="0"/>
    <n v="0"/>
    <n v="0"/>
    <b v="0"/>
    <b v="0"/>
    <b v="0"/>
    <b v="0"/>
    <b v="0"/>
    <b v="0"/>
    <n v="0"/>
    <s v="NA"/>
    <s v="NA"/>
    <s v="NA"/>
    <s v="NA"/>
    <s v="NA"/>
    <s v="NA"/>
    <s v="NA"/>
    <n v="0"/>
    <n v="0"/>
    <n v="0"/>
    <s v="NA"/>
    <s v="NA"/>
    <s v="NA"/>
    <s v="NA"/>
    <s v="NA"/>
    <n v="0"/>
    <n v="0"/>
    <n v="0"/>
    <x v="1"/>
    <s v="NA"/>
    <s v="NA"/>
    <n v="0"/>
    <n v="0"/>
    <n v="0"/>
    <s v="NA"/>
    <s v="NA"/>
    <s v="NA"/>
    <s v="NA"/>
    <s v="NA"/>
    <s v="NA"/>
    <n v="31"/>
    <n v="8"/>
    <n v="0"/>
    <n v="0"/>
    <n v="2"/>
    <n v="50"/>
    <n v="0"/>
    <n v="1"/>
    <n v="1"/>
    <n v="0"/>
    <n v="25.219360000000002"/>
    <n v="26.15579"/>
    <s v="actual"/>
    <n v="5195188"/>
    <n v="5388094"/>
    <n v="397936.6"/>
    <n v="376106"/>
    <n v="418255.7"/>
    <n v="409454"/>
    <n v="448152.5"/>
    <n v="444009.7"/>
    <n v="512830.3"/>
    <n v="504343.4"/>
    <n v="464664"/>
    <n v="425980.1"/>
    <n v="393955.9"/>
    <n v="399499.4"/>
    <n v="450383"/>
    <n v="406797.6"/>
    <n v="450383"/>
    <n v="435854.5"/>
    <n v="451680.4"/>
    <n v="443206.5"/>
    <n v="482818.4"/>
    <n v="484115.8"/>
    <n v="446233.8"/>
    <n v="450383"/>
    <n v="435854.5"/>
    <n v="450383"/>
    <n v="0.19788900000000001"/>
    <n v="7.5399999999999998E-3"/>
    <s v="model"/>
    <n v="40765.089999999997"/>
    <n v="1553.287"/>
    <s v="NA"/>
    <s v="NA"/>
    <s v="NA"/>
    <s v="NA"/>
    <s v="NA"/>
    <s v="NA"/>
    <s v="NA"/>
    <s v="NA"/>
    <s v="NA"/>
    <s v="NA"/>
    <s v="NA"/>
    <s v="NA"/>
    <s v="NA"/>
    <s v="NA"/>
    <s v="NA"/>
    <s v="NA"/>
    <s v="NA"/>
    <s v="NA"/>
    <s v="NA"/>
    <s v="NA"/>
    <s v="NA"/>
    <s v="NA"/>
    <s v="NA"/>
    <s v="NA"/>
  </r>
  <r>
    <x v="840"/>
    <x v="2"/>
    <s v="core"/>
    <x v="1"/>
    <x v="0"/>
    <s v="&lt;50,001"/>
    <s v="rural"/>
    <n v="63"/>
    <n v="87.243549999999999"/>
    <n v="2311082"/>
    <n v="2311082"/>
    <n v="2311082"/>
    <n v="1975"/>
    <n v="1975"/>
    <s v="Pre-1980"/>
    <s v="F"/>
    <m/>
    <s v="Other K-12 School"/>
    <s v="Admin building with school"/>
    <s v="School"/>
    <s v="Education"/>
    <s v="K-12"/>
    <b v="0"/>
    <s v="Office"/>
    <n v="40"/>
    <s v="Classroom"/>
    <n v="15"/>
    <s v="NA"/>
    <n v="0"/>
    <n v="45"/>
    <n v="0"/>
    <n v="0"/>
    <n v="26490"/>
    <n v="26490"/>
    <n v="0"/>
    <x v="1"/>
    <n v="100"/>
    <n v="0"/>
    <n v="100"/>
    <n v="100"/>
    <n v="100"/>
    <n v="0"/>
    <n v="0"/>
    <n v="2"/>
    <n v="1"/>
    <n v="50"/>
    <s v="S"/>
    <n v="0"/>
    <n v="5783"/>
    <n v="1"/>
    <s v="&lt; 6000 HDD"/>
    <n v="100"/>
    <n v="0"/>
    <n v="0"/>
    <s v="Yes"/>
    <n v="40"/>
    <n v="58.5"/>
    <n v="77.400000000000006"/>
    <n v="68.900000000000006"/>
    <n v="0"/>
    <n v="0"/>
    <n v="0"/>
    <s v="&lt; 40 Hrs/Wk"/>
    <n v="48.7"/>
    <b v="1"/>
    <b v="1"/>
    <b v="1"/>
    <b v="0"/>
    <b v="0"/>
    <b v="0"/>
    <b v="0"/>
    <b v="0"/>
    <b v="0"/>
    <b v="1"/>
    <b v="0"/>
    <b v="0"/>
    <n v="90"/>
    <s v="Yes"/>
    <n v="10"/>
    <n v="95"/>
    <s v="No"/>
    <s v="Yes"/>
    <n v="10"/>
    <n v="95"/>
    <s v="No"/>
    <s v="Yes"/>
    <n v="10"/>
    <n v="95"/>
    <s v="No"/>
    <s v="Yes"/>
    <n v="10"/>
    <n v="100"/>
    <s v="No"/>
    <s v="Yes"/>
    <n v="10"/>
    <n v="100"/>
    <s v="No"/>
    <s v="No"/>
    <s v="NA"/>
    <s v="NA"/>
    <s v="No"/>
    <s v="Yes"/>
    <n v="10"/>
    <n v="10"/>
    <s v="No"/>
    <s v="Yes"/>
    <n v="10"/>
    <n v="50"/>
    <s v="No"/>
    <n v="500"/>
    <n v="284"/>
    <n v="8"/>
    <n v="6272"/>
    <n v="30"/>
    <n v="0"/>
    <n v="50"/>
    <n v="0"/>
    <n v="50"/>
    <n v="0"/>
    <n v="0"/>
    <n v="0"/>
    <n v="0"/>
    <n v="0"/>
    <n v="100"/>
    <n v="0"/>
    <n v="0"/>
    <n v="0"/>
    <n v="1881.6"/>
    <n v="0"/>
    <n v="100"/>
    <n v="0"/>
    <s v="P"/>
    <n v="0"/>
    <s v="Age of Building"/>
    <n v="0"/>
    <n v="0"/>
    <n v="0"/>
    <n v="100"/>
    <n v="100"/>
    <n v="0"/>
    <n v="0"/>
    <n v="0"/>
    <n v="0"/>
    <n v="14237.5"/>
    <n v="0"/>
    <n v="100"/>
    <n v="0"/>
    <n v="0"/>
    <b v="1"/>
    <n v="600"/>
    <n v="15"/>
    <n v="85"/>
    <n v="0"/>
    <n v="0"/>
    <n v="1.152436"/>
    <n v="1.152436"/>
    <s v="NA"/>
    <n v="0"/>
    <n v="0.12951699999999999"/>
    <n v="30528.02"/>
    <s v="NA"/>
    <n v="0"/>
    <n v="3430.9"/>
    <n v="8.9335500000000003"/>
    <n v="8.8397769999999998"/>
    <s v="Y"/>
    <n v="50"/>
    <n v="0"/>
    <n v="0"/>
    <n v="0"/>
    <n v="100"/>
    <n v="100"/>
    <n v="100"/>
    <n v="0"/>
    <n v="0"/>
    <n v="0"/>
    <n v="0"/>
    <n v="0"/>
    <n v="0"/>
    <n v="0"/>
    <n v="0"/>
    <n v="0"/>
    <n v="0"/>
    <n v="0"/>
    <n v="0"/>
    <n v="0"/>
    <n v="0"/>
    <n v="0"/>
    <n v="0"/>
    <n v="0"/>
    <n v="0"/>
    <n v="0"/>
    <n v="0"/>
    <n v="0"/>
    <n v="0"/>
    <n v="0"/>
    <n v="0"/>
    <n v="100"/>
    <n v="100"/>
    <n v="100"/>
    <s v="NA"/>
    <s v="NA"/>
    <s v="NA"/>
    <s v="NA"/>
    <s v="NA"/>
    <s v="NA"/>
    <s v="NA"/>
    <s v="NA"/>
    <s v="NA"/>
    <s v="NA"/>
    <s v="NA"/>
    <s v="NA"/>
    <s v="NA"/>
    <s v="NA"/>
    <s v="NA"/>
    <s v="NA"/>
    <s v="NA"/>
    <s v="NA"/>
    <s v="NA"/>
    <s v="NA"/>
    <s v="NA"/>
    <s v="NA"/>
    <s v="NA"/>
    <s v="NA"/>
    <s v="NA"/>
    <s v="NA"/>
    <s v="NA"/>
    <s v="NA"/>
    <s v="NA"/>
    <s v="NA"/>
    <n v="0"/>
    <n v="0"/>
    <n v="0"/>
    <n v="41.106140000000003"/>
    <n v="51.316360000000003"/>
    <n v="41.106140000000003"/>
    <n v="58.140659999999997"/>
    <n v="48.17539"/>
    <n v="58.140659999999997"/>
    <n v="0.75320500000000001"/>
    <n v="0.50824199999999997"/>
    <n v="0.75320500000000001"/>
    <s v="NA"/>
    <s v="NA"/>
    <s v="NA"/>
    <s v="NA"/>
    <s v="NA"/>
    <s v="NA"/>
    <s v="NA"/>
    <s v="NA"/>
    <s v="NA"/>
    <s v="NA"/>
    <s v="NA"/>
    <s v="NA"/>
    <n v="0"/>
    <n v="0"/>
    <n v="0"/>
    <n v="100"/>
    <n v="100"/>
    <n v="100"/>
    <n v="0"/>
    <n v="0"/>
    <n v="0"/>
    <n v="0"/>
    <n v="0"/>
    <n v="0"/>
    <n v="0"/>
    <n v="0"/>
    <n v="0"/>
    <s v="NA"/>
    <s v="NA"/>
    <s v="NA"/>
    <s v="NA"/>
    <s v="NA"/>
    <s v="NA"/>
    <s v="NA"/>
    <s v="NA"/>
    <s v="NA"/>
    <s v="NA"/>
    <s v="NA"/>
    <s v="NA"/>
    <s v="NA"/>
    <s v="NA"/>
    <s v="NA"/>
    <b v="0"/>
    <n v="0"/>
    <b v="1"/>
    <n v="100"/>
    <b v="0"/>
    <n v="0"/>
    <b v="0"/>
    <n v="0"/>
    <b v="0"/>
    <n v="0"/>
    <b v="0"/>
    <n v="0"/>
    <b v="0"/>
    <n v="0"/>
    <b v="0"/>
    <n v="0"/>
    <n v="7.9512660000000004"/>
    <n v="36.666670000000003"/>
    <n v="4.9649840000000003"/>
    <n v="64.12312"/>
    <n v="26.66667"/>
    <n v="66.203419999999994"/>
    <n v="0"/>
    <n v="0"/>
    <n v="0"/>
    <n v="27.925619999999999"/>
    <n v="36.666670000000003"/>
    <n v="28.831589999999998"/>
    <n v="0"/>
    <n v="0"/>
    <n v="0"/>
    <n v="0"/>
    <n v="0"/>
    <n v="0"/>
    <n v="0"/>
    <n v="0"/>
    <n v="0"/>
    <n v="7.9512660000000004"/>
    <n v="26.66667"/>
    <n v="4.9649840000000003"/>
    <n v="0"/>
    <n v="0"/>
    <n v="0"/>
    <n v="92.048730000000006"/>
    <n v="73.333330000000004"/>
    <n v="95.035020000000003"/>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standard"/>
    <s v="Variable Air Volume"/>
    <s v="A"/>
    <s v="N"/>
    <n v="60"/>
    <n v="21"/>
    <n v="0"/>
    <n v="100"/>
    <s v="Boiler"/>
    <s v="Natural Gas"/>
    <s v="Natural Gas"/>
    <s v="10-19 Years"/>
    <s v="Boiler"/>
    <s v="Natural Gas"/>
    <s v="Natural Gas"/>
    <s v="10-19 Years"/>
    <n v="2"/>
    <s v="Natural Gas"/>
    <n v="1611"/>
    <n v="10"/>
    <n v="10"/>
    <s v="SH"/>
    <s v="N"/>
    <s v="N"/>
    <s v="Chiller"/>
    <s v="10-19 Years"/>
    <s v="Chiller"/>
    <s v="10-19 Years"/>
    <n v="1"/>
    <n v="81"/>
    <n v="10"/>
    <n v="10"/>
    <s v="Reciprocating"/>
    <s v="N"/>
    <s v="N"/>
    <b v="1"/>
    <b v="0"/>
    <b v="0"/>
    <b v="0"/>
    <b v="0"/>
    <b v="0"/>
    <b v="0"/>
    <b v="1"/>
    <b v="1"/>
    <b v="1"/>
    <b v="1"/>
    <n v="154"/>
    <n v="10"/>
    <n v="10"/>
    <n v="100"/>
    <n v="0"/>
    <n v="0"/>
    <n v="0"/>
    <n v="0"/>
    <n v="0"/>
    <n v="100"/>
    <n v="0"/>
    <s v="NA"/>
    <s v="NA"/>
    <s v="NA"/>
    <s v="NA"/>
    <s v="NA"/>
    <s v="NA"/>
    <s v="NA"/>
    <s v="NA"/>
    <s v="NA"/>
    <s v="NA"/>
    <s v="NA"/>
    <s v="NA"/>
    <s v="NA"/>
    <s v="NA"/>
    <s v="NA"/>
    <s v="NA"/>
    <s v="NA"/>
    <s v="NA"/>
    <s v="NA"/>
    <s v="NA"/>
    <n v="2"/>
    <n v="1"/>
    <n v="0"/>
    <n v="0"/>
    <n v="0"/>
    <n v="0"/>
    <n v="0"/>
    <b v="0"/>
    <b v="0"/>
    <b v="0"/>
    <b v="0"/>
    <b v="0"/>
    <b v="0"/>
    <n v="0"/>
    <s v="NA"/>
    <s v="NA"/>
    <s v="NA"/>
    <s v="NA"/>
    <s v="NA"/>
    <s v="NA"/>
    <s v="NA"/>
    <s v="NA"/>
    <s v="NA"/>
    <s v="NA"/>
    <s v="NA"/>
    <s v="NA"/>
    <s v="NA"/>
    <s v="NA"/>
    <s v="NA"/>
    <n v="0"/>
    <n v="0"/>
    <n v="0"/>
    <x v="1"/>
    <s v="NA"/>
    <s v="NA"/>
    <n v="0"/>
    <n v="0"/>
    <n v="0"/>
    <s v="NA"/>
    <s v="NA"/>
    <s v="NA"/>
    <s v="NA"/>
    <s v="NA"/>
    <s v="NA"/>
    <n v="0"/>
    <n v="50"/>
    <s v="NA"/>
    <n v="40"/>
    <n v="4"/>
    <n v="2"/>
    <n v="0"/>
    <n v="0"/>
    <n v="0"/>
    <n v="0"/>
    <n v="9.0197610000000008"/>
    <n v="6.1268060000000002"/>
    <s v="model"/>
    <n v="238933.5"/>
    <n v="162299.1"/>
    <s v="NA"/>
    <s v="NA"/>
    <s v="NA"/>
    <s v="NA"/>
    <s v="NA"/>
    <s v="NA"/>
    <s v="NA"/>
    <s v="NA"/>
    <s v="NA"/>
    <s v="NA"/>
    <s v="NA"/>
    <s v="NA"/>
    <s v="NA"/>
    <s v="NA"/>
    <s v="NA"/>
    <s v="NA"/>
    <s v="NA"/>
    <s v="NA"/>
    <s v="NA"/>
    <s v="NA"/>
    <s v="NA"/>
    <s v="NA"/>
    <s v="NA"/>
    <s v="NA"/>
    <n v="0.34406900000000001"/>
    <n v="0.106262"/>
    <s v="model"/>
    <n v="9114.384"/>
    <n v="2814.8820000000001"/>
    <s v="NA"/>
    <s v="NA"/>
    <s v="NA"/>
    <s v="NA"/>
    <s v="NA"/>
    <s v="NA"/>
    <s v="NA"/>
    <s v="NA"/>
    <s v="NA"/>
    <s v="NA"/>
    <s v="NA"/>
    <s v="NA"/>
    <s v="NA"/>
    <s v="NA"/>
    <s v="NA"/>
    <s v="NA"/>
    <s v="NA"/>
    <s v="NA"/>
    <s v="NA"/>
    <s v="NA"/>
    <s v="NA"/>
    <s v="NA"/>
    <s v="NA"/>
    <s v="NA"/>
  </r>
  <r>
    <x v="841"/>
    <x v="2"/>
    <s v="core"/>
    <x v="1"/>
    <x v="0"/>
    <s v="50,001+"/>
    <s v="rural"/>
    <n v="64"/>
    <n v="18.35576"/>
    <n v="1599705"/>
    <n v="1599705"/>
    <n v="959822.9"/>
    <n v="1999"/>
    <n v="1999"/>
    <s v="1981-2003"/>
    <s v="F"/>
    <m/>
    <s v="Middle School"/>
    <m/>
    <s v="School"/>
    <s v="Education"/>
    <s v="K-12"/>
    <b v="0"/>
    <s v="Classroom"/>
    <n v="40"/>
    <s v="Assembly / Recreation"/>
    <n v="13"/>
    <s v="Office"/>
    <n v="7"/>
    <n v="34"/>
    <n v="0"/>
    <n v="0"/>
    <n v="87150"/>
    <n v="87150"/>
    <n v="0"/>
    <x v="2"/>
    <n v="100"/>
    <n v="0"/>
    <n v="100"/>
    <n v="60"/>
    <n v="100"/>
    <n v="0"/>
    <n v="0"/>
    <n v="2"/>
    <n v="1"/>
    <n v="90"/>
    <s v="S"/>
    <n v="0"/>
    <n v="5783"/>
    <n v="1"/>
    <s v="&lt; 6000 HDD"/>
    <n v="100"/>
    <n v="0"/>
    <n v="0"/>
    <s v="Yes"/>
    <n v="45.94"/>
    <n v="55.64"/>
    <n v="62.46"/>
    <n v="51.88"/>
    <n v="0.47"/>
    <n v="0.47"/>
    <n v="0"/>
    <s v="40-49 Hrs/Wk"/>
    <n v="30.94"/>
    <b v="1"/>
    <b v="1"/>
    <b v="0"/>
    <b v="0"/>
    <b v="0"/>
    <b v="0"/>
    <b v="0"/>
    <b v="0"/>
    <b v="0"/>
    <s v="NA"/>
    <s v="NA"/>
    <s v="NA"/>
    <s v="NA"/>
    <s v="No"/>
    <s v="NA"/>
    <s v="NA"/>
    <s v="No"/>
    <s v="No"/>
    <s v="NA"/>
    <s v="NA"/>
    <s v="No"/>
    <s v="No"/>
    <s v="NA"/>
    <s v="NA"/>
    <s v="No"/>
    <s v="No"/>
    <s v="NA"/>
    <s v="NA"/>
    <s v="No"/>
    <s v="No"/>
    <s v="NA"/>
    <s v="NA"/>
    <s v="No"/>
    <s v="No"/>
    <s v="NA"/>
    <s v="NA"/>
    <s v="No"/>
    <s v="No"/>
    <s v="NA"/>
    <s v="NA"/>
    <s v="No"/>
    <s v="No"/>
    <s v="NA"/>
    <s v="NA"/>
    <s v="No"/>
    <n v="805"/>
    <n v="720"/>
    <n v="9"/>
    <n v="13725"/>
    <n v="15"/>
    <n v="0"/>
    <n v="0"/>
    <n v="100"/>
    <n v="0"/>
    <n v="0"/>
    <n v="0"/>
    <n v="0"/>
    <n v="0"/>
    <n v="100"/>
    <n v="0"/>
    <n v="0"/>
    <n v="0"/>
    <n v="0"/>
    <n v="2058.75"/>
    <n v="0"/>
    <n v="100"/>
    <n v="0"/>
    <s v="P"/>
    <n v="10"/>
    <s v="Age of Building"/>
    <n v="100"/>
    <n v="0"/>
    <n v="0"/>
    <n v="0"/>
    <n v="100"/>
    <n v="0"/>
    <n v="0"/>
    <n v="0"/>
    <n v="0"/>
    <n v="46840.24"/>
    <n v="0"/>
    <n v="100"/>
    <n v="0"/>
    <n v="0"/>
    <b v="1"/>
    <n v="120"/>
    <n v="100"/>
    <n v="0"/>
    <n v="0"/>
    <n v="0"/>
    <n v="1.022168"/>
    <n v="1.022168"/>
    <s v="NA"/>
    <n v="2.7539999999999999E-3"/>
    <n v="0.158944"/>
    <n v="89081.96"/>
    <s v="NA"/>
    <n v="240"/>
    <n v="13852"/>
    <n v="10.618550000000001"/>
    <n v="12.195600000000001"/>
    <s v="Y"/>
    <n v="70"/>
    <n v="0"/>
    <n v="0"/>
    <n v="0"/>
    <n v="92.803640000000001"/>
    <n v="90.5852"/>
    <n v="93.32253"/>
    <n v="0"/>
    <n v="0"/>
    <n v="0"/>
    <n v="1.2531110000000001"/>
    <n v="2.9067829999999999"/>
    <n v="0.70098899999999997"/>
    <n v="5.9432489999999998"/>
    <n v="6.5080159999999996"/>
    <n v="5.9764790000000003"/>
    <n v="0"/>
    <n v="0"/>
    <n v="0"/>
    <n v="0"/>
    <n v="0"/>
    <n v="0"/>
    <n v="0"/>
    <n v="0"/>
    <n v="0"/>
    <n v="0"/>
    <n v="0"/>
    <n v="0"/>
    <n v="0"/>
    <n v="0"/>
    <n v="0"/>
    <n v="100"/>
    <n v="100"/>
    <n v="100"/>
    <n v="0"/>
    <n v="0"/>
    <n v="0"/>
    <n v="100"/>
    <n v="100"/>
    <n v="100"/>
    <s v="NA"/>
    <s v="NA"/>
    <s v="NA"/>
    <s v="NA"/>
    <s v="NA"/>
    <s v="NA"/>
    <s v="NA"/>
    <s v="NA"/>
    <s v="NA"/>
    <s v="NA"/>
    <s v="NA"/>
    <s v="NA"/>
    <s v="NA"/>
    <s v="NA"/>
    <s v="NA"/>
    <s v="NA"/>
    <s v="NA"/>
    <s v="NA"/>
    <s v="NA"/>
    <s v="NA"/>
    <s v="NA"/>
    <s v="NA"/>
    <s v="NA"/>
    <s v="NA"/>
    <n v="1.323026"/>
    <n v="3.6686429999999999"/>
    <n v="1.323026"/>
    <n v="4.2880690000000001"/>
    <n v="6.1648300000000003"/>
    <n v="4.2880690000000001"/>
    <n v="94.388900000000007"/>
    <n v="90.166529999999995"/>
    <n v="94.388900000000007"/>
    <n v="0"/>
    <n v="0"/>
    <n v="0"/>
    <s v="NA"/>
    <s v="NA"/>
    <s v="NA"/>
    <s v="NA"/>
    <s v="NA"/>
    <s v="NA"/>
    <s v="NA"/>
    <s v="NA"/>
    <s v="NA"/>
    <s v="NA"/>
    <s v="NA"/>
    <s v="NA"/>
    <n v="3.446828"/>
    <n v="1.178126"/>
    <n v="3.4661"/>
    <n v="89.356809999999996"/>
    <n v="89.407079999999993"/>
    <n v="89.856430000000003"/>
    <n v="1.2531110000000001"/>
    <n v="2.9067829999999999"/>
    <n v="0.70098899999999997"/>
    <n v="0"/>
    <n v="0"/>
    <n v="0"/>
    <n v="5.9432489999999998"/>
    <n v="6.5080159999999996"/>
    <n v="5.9764790000000003"/>
    <n v="0"/>
    <n v="0"/>
    <n v="0"/>
    <n v="100"/>
    <n v="100"/>
    <n v="100"/>
    <n v="0"/>
    <n v="0"/>
    <n v="0"/>
    <n v="0"/>
    <n v="0"/>
    <n v="0"/>
    <n v="0"/>
    <n v="0"/>
    <n v="0"/>
    <b v="0"/>
    <n v="0"/>
    <b v="0"/>
    <n v="0"/>
    <b v="0"/>
    <n v="0"/>
    <b v="1"/>
    <n v="24.498390000000001"/>
    <b v="1"/>
    <n v="75.501609999999999"/>
    <b v="0"/>
    <n v="0"/>
    <b v="0"/>
    <n v="0"/>
    <b v="0"/>
    <n v="0"/>
    <n v="11.435169999999999"/>
    <n v="27.5"/>
    <n v="11.478009999999999"/>
    <n v="59.514870000000002"/>
    <n v="22.5"/>
    <n v="59.737819999999999"/>
    <n v="0"/>
    <n v="0"/>
    <n v="0"/>
    <n v="29.049959999999999"/>
    <n v="50"/>
    <n v="28.78417"/>
    <n v="0"/>
    <n v="0"/>
    <n v="0"/>
    <n v="0.69304100000000002"/>
    <n v="3.75"/>
    <n v="0.75630799999999998"/>
    <n v="0"/>
    <n v="0"/>
    <n v="0"/>
    <n v="1.0973139999999999"/>
    <n v="5"/>
    <n v="0.66614799999999996"/>
    <n v="0"/>
    <n v="0"/>
    <n v="0"/>
    <n v="98.209639999999993"/>
    <n v="91.25"/>
    <n v="98.577539999999999"/>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
    <n v="35.299999999999997"/>
    <s v="NA"/>
    <n v="0"/>
    <n v="100"/>
    <s v="Boiler"/>
    <s v="Natural Gas"/>
    <s v="Natural Gas"/>
    <s v="10-19 Years"/>
    <s v="Boiler"/>
    <s v="Natural Gas"/>
    <s v="Natural Gas"/>
    <s v="10-19 Years"/>
    <n v="2"/>
    <s v="Natural Gas"/>
    <n v="2500"/>
    <n v="14"/>
    <n v="14"/>
    <s v="SH"/>
    <s v="N"/>
    <s v="N"/>
    <s v="DX - Air"/>
    <s v="10-19 Years"/>
    <s v="DX - Air"/>
    <s v="10-19 Years"/>
    <s v="NA"/>
    <s v="NA"/>
    <s v="NA"/>
    <s v="NA"/>
    <s v="NA"/>
    <s v="NA"/>
    <s v="NA"/>
    <b v="1"/>
    <b v="0"/>
    <b v="0"/>
    <b v="0"/>
    <b v="0"/>
    <b v="0"/>
    <b v="0"/>
    <b v="1"/>
    <b v="1"/>
    <b v="1"/>
    <b v="1"/>
    <n v="476.37200000000001"/>
    <n v="8.4198400000000007"/>
    <n v="9"/>
    <n v="100"/>
    <n v="0"/>
    <n v="0"/>
    <n v="0"/>
    <n v="0"/>
    <n v="58.015999999999998"/>
    <n v="41.984000000000002"/>
    <n v="0"/>
    <s v="NA"/>
    <s v="NA"/>
    <s v="NA"/>
    <s v="NA"/>
    <s v="NA"/>
    <s v="NA"/>
    <s v="NA"/>
    <s v="NA"/>
    <s v="NA"/>
    <b v="0"/>
    <n v="0"/>
    <s v="NA"/>
    <s v="NA"/>
    <b v="1"/>
    <n v="160"/>
    <s v="INC"/>
    <b v="0"/>
    <n v="0"/>
    <s v="NA"/>
    <s v="NA"/>
    <n v="2"/>
    <n v="1"/>
    <n v="2"/>
    <n v="1"/>
    <n v="1"/>
    <n v="0"/>
    <n v="0"/>
    <b v="0"/>
    <b v="0"/>
    <b v="0"/>
    <b v="0"/>
    <b v="1"/>
    <b v="0"/>
    <n v="900"/>
    <s v="N"/>
    <s v="E"/>
    <s v="E"/>
    <s v="N"/>
    <s v="N"/>
    <s v="E"/>
    <s v="N"/>
    <s v="NA"/>
    <s v="NA"/>
    <s v="NA"/>
    <b v="0"/>
    <s v="N"/>
    <n v="0"/>
    <n v="0"/>
    <n v="0"/>
    <n v="0"/>
    <n v="0"/>
    <n v="0"/>
    <x v="3"/>
    <n v="4"/>
    <s v="N"/>
    <n v="0"/>
    <n v="0"/>
    <n v="0"/>
    <b v="0"/>
    <b v="0"/>
    <s v="None"/>
    <b v="0"/>
    <b v="0"/>
    <s v="None"/>
    <n v="0"/>
    <n v="200"/>
    <s v="NA"/>
    <n v="5"/>
    <n v="15"/>
    <n v="2"/>
    <n v="0"/>
    <n v="0"/>
    <n v="0"/>
    <n v="0"/>
    <n v="7.092225"/>
    <n v="3.6007799999999999"/>
    <s v="model"/>
    <n v="618087.4"/>
    <n v="313807.90000000002"/>
    <s v="NA"/>
    <s v="NA"/>
    <s v="NA"/>
    <s v="NA"/>
    <s v="NA"/>
    <s v="NA"/>
    <s v="NA"/>
    <s v="NA"/>
    <s v="NA"/>
    <s v="NA"/>
    <s v="NA"/>
    <s v="NA"/>
    <s v="NA"/>
    <s v="NA"/>
    <s v="NA"/>
    <s v="NA"/>
    <s v="NA"/>
    <s v="NA"/>
    <s v="NA"/>
    <s v="NA"/>
    <s v="NA"/>
    <s v="NA"/>
    <s v="NA"/>
    <s v="NA"/>
    <n v="0.27152300000000001"/>
    <n v="9.1225000000000001E-2"/>
    <s v="model"/>
    <n v="23663.26"/>
    <n v="7950.2929999999997"/>
    <s v="NA"/>
    <s v="NA"/>
    <s v="NA"/>
    <s v="NA"/>
    <s v="NA"/>
    <s v="NA"/>
    <s v="NA"/>
    <s v="NA"/>
    <s v="NA"/>
    <s v="NA"/>
    <s v="NA"/>
    <s v="NA"/>
    <s v="NA"/>
    <s v="NA"/>
    <s v="NA"/>
    <s v="NA"/>
    <s v="NA"/>
    <s v="NA"/>
    <s v="NA"/>
    <s v="NA"/>
    <s v="NA"/>
    <s v="NA"/>
    <s v="NA"/>
    <s v="NA"/>
  </r>
  <r>
    <x v="842"/>
    <x v="2"/>
    <s v="core"/>
    <x v="9"/>
    <x v="0"/>
    <s v="All Sizes"/>
    <s v="urban"/>
    <n v="37"/>
    <n v="722.11609999999996"/>
    <n v="61452077"/>
    <n v="3072604"/>
    <n v="3072604"/>
    <n v="1961"/>
    <n v="1961"/>
    <s v="Pre-1980"/>
    <s v="F"/>
    <m/>
    <s v="Warehouse, Distribution"/>
    <m/>
    <s v="Warehouse"/>
    <s v="Warehouse and Storage"/>
    <s v="Warehouse"/>
    <b v="0"/>
    <s v="Warehouse - High Bay"/>
    <n v="95"/>
    <s v="Office"/>
    <n v="3"/>
    <s v="Sales"/>
    <n v="2"/>
    <n v="0"/>
    <n v="0"/>
    <n v="0"/>
    <n v="85100"/>
    <n v="85100"/>
    <n v="0"/>
    <x v="2"/>
    <n v="5"/>
    <n v="0"/>
    <n v="100"/>
    <n v="5"/>
    <n v="100"/>
    <n v="0"/>
    <n v="95"/>
    <n v="1"/>
    <n v="0"/>
    <n v="10"/>
    <s v="S"/>
    <n v="0"/>
    <n v="4624"/>
    <n v="219"/>
    <s v="&lt; 6000 HDD"/>
    <n v="0"/>
    <n v="100"/>
    <n v="1"/>
    <s v="No"/>
    <n v="47.5"/>
    <n v="47.5"/>
    <n v="47.5"/>
    <n v="47.5"/>
    <n v="0"/>
    <n v="0"/>
    <n v="0"/>
    <s v="40-49 Hrs/Wk"/>
    <n v="52"/>
    <b v="1"/>
    <b v="1"/>
    <b v="0"/>
    <b v="0"/>
    <b v="0"/>
    <b v="0"/>
    <b v="0"/>
    <b v="0"/>
    <b v="0"/>
    <s v="NA"/>
    <s v="NA"/>
    <s v="NA"/>
    <s v="NA"/>
    <s v="Yes"/>
    <s v="NA"/>
    <n v="100"/>
    <s v="No"/>
    <s v="Yes"/>
    <s v="NA"/>
    <n v="100"/>
    <s v="No"/>
    <s v="No"/>
    <s v="NA"/>
    <s v="NA"/>
    <s v="No"/>
    <s v="Yes"/>
    <s v="NA"/>
    <n v="100"/>
    <s v="No"/>
    <s v="Yes"/>
    <s v="NA"/>
    <n v="100"/>
    <s v="No"/>
    <s v="No"/>
    <s v="NA"/>
    <s v="NA"/>
    <s v="No"/>
    <s v="No"/>
    <s v="NA"/>
    <s v="NA"/>
    <s v="No"/>
    <s v="No"/>
    <s v="NA"/>
    <s v="NA"/>
    <s v="No"/>
    <n v="1345"/>
    <n v="0"/>
    <n v="32"/>
    <n v="43040"/>
    <n v="20"/>
    <n v="5"/>
    <n v="95"/>
    <n v="0"/>
    <n v="0"/>
    <n v="0"/>
    <n v="0"/>
    <n v="0"/>
    <n v="0"/>
    <n v="0"/>
    <n v="100"/>
    <n v="0"/>
    <n v="0"/>
    <n v="0"/>
    <n v="8608"/>
    <n v="100"/>
    <n v="0"/>
    <n v="0"/>
    <s v="P"/>
    <n v="0"/>
    <s v="Age of Building"/>
    <n v="100"/>
    <n v="0"/>
    <n v="0"/>
    <n v="0"/>
    <n v="100"/>
    <n v="0"/>
    <n v="0"/>
    <n v="0"/>
    <n v="0"/>
    <n v="85100"/>
    <n v="100"/>
    <n v="0"/>
    <n v="0"/>
    <n v="0"/>
    <b v="0"/>
    <n v="0"/>
    <n v="100"/>
    <n v="0"/>
    <n v="0"/>
    <n v="0"/>
    <n v="0.28703400000000001"/>
    <n v="0.28703400000000001"/>
    <s v="NA"/>
    <n v="0"/>
    <n v="5.9458999999999998E-2"/>
    <n v="24426.59"/>
    <s v="NA"/>
    <n v="0"/>
    <n v="5060"/>
    <n v="27.618400000000001"/>
    <n v="29.39404"/>
    <s v="Y"/>
    <n v="80"/>
    <n v="88.781819999999996"/>
    <n v="59.452579999999998"/>
    <n v="88.781819999999996"/>
    <n v="11.21818"/>
    <n v="40.547420000000002"/>
    <n v="11.21818"/>
    <n v="0"/>
    <n v="0"/>
    <n v="0"/>
    <n v="0"/>
    <n v="0"/>
    <n v="0"/>
    <n v="0"/>
    <n v="0"/>
    <n v="0"/>
    <n v="0"/>
    <n v="0"/>
    <n v="0"/>
    <n v="0"/>
    <n v="0"/>
    <n v="0"/>
    <n v="0"/>
    <n v="0"/>
    <n v="0"/>
    <n v="0"/>
    <n v="0"/>
    <n v="0"/>
    <s v="NA"/>
    <s v="NA"/>
    <s v="NA"/>
    <s v="NA"/>
    <s v="NA"/>
    <s v="NA"/>
    <s v="NA"/>
    <s v="NA"/>
    <s v="NA"/>
    <s v="NA"/>
    <s v="NA"/>
    <s v="NA"/>
    <s v="NA"/>
    <s v="NA"/>
    <s v="NA"/>
    <s v="NA"/>
    <s v="NA"/>
    <s v="NA"/>
    <s v="NA"/>
    <s v="NA"/>
    <s v="NA"/>
    <s v="NA"/>
    <s v="NA"/>
    <s v="NA"/>
    <s v="NA"/>
    <s v="NA"/>
    <s v="NA"/>
    <s v="NA"/>
    <s v="NA"/>
    <s v="NA"/>
    <s v="NA"/>
    <s v="NA"/>
    <s v="NA"/>
    <s v="NA"/>
    <s v="NA"/>
    <s v="NA"/>
    <n v="0"/>
    <n v="0"/>
    <n v="0"/>
    <n v="61.490679999999998"/>
    <n v="81.818179999999998"/>
    <n v="61.490679999999998"/>
    <n v="38.509320000000002"/>
    <n v="18.181819999999998"/>
    <n v="38.509320000000002"/>
    <n v="0"/>
    <n v="0"/>
    <n v="0"/>
    <s v="NA"/>
    <s v="NA"/>
    <s v="NA"/>
    <s v="NA"/>
    <s v="NA"/>
    <s v="NA"/>
    <s v="NA"/>
    <s v="NA"/>
    <s v="NA"/>
    <s v="NA"/>
    <s v="NA"/>
    <s v="NA"/>
    <n v="88.781819999999996"/>
    <n v="59.452579999999998"/>
    <n v="88.781819999999996"/>
    <n v="11.21818"/>
    <n v="40.547420000000002"/>
    <n v="11.21818"/>
    <n v="0"/>
    <n v="0"/>
    <n v="0"/>
    <n v="0"/>
    <n v="0"/>
    <n v="0"/>
    <n v="0"/>
    <n v="0"/>
    <n v="0"/>
    <n v="100"/>
    <n v="100"/>
    <n v="100"/>
    <n v="0"/>
    <n v="0"/>
    <n v="0"/>
    <n v="0"/>
    <n v="0"/>
    <n v="0"/>
    <n v="0"/>
    <n v="0"/>
    <n v="0"/>
    <n v="0"/>
    <n v="0"/>
    <n v="0"/>
    <b v="0"/>
    <n v="0"/>
    <b v="0"/>
    <n v="0"/>
    <b v="0"/>
    <n v="0"/>
    <b v="1"/>
    <n v="21.463740000000001"/>
    <b v="1"/>
    <n v="78.536259999999999"/>
    <b v="0"/>
    <n v="0"/>
    <b v="0"/>
    <n v="0"/>
    <b v="0"/>
    <n v="0"/>
    <n v="94.071150000000003"/>
    <n v="68.75"/>
    <n v="98.406859999999995"/>
    <n v="0"/>
    <n v="0"/>
    <n v="0"/>
    <n v="0"/>
    <n v="0"/>
    <n v="0"/>
    <n v="5.9288540000000003"/>
    <n v="31.25"/>
    <n v="1.593135"/>
    <n v="0"/>
    <n v="0"/>
    <n v="0"/>
    <n v="0"/>
    <n v="0"/>
    <n v="0"/>
    <n v="0"/>
    <n v="0"/>
    <n v="0"/>
    <n v="0"/>
    <n v="0"/>
    <n v="0"/>
    <n v="0"/>
    <n v="0"/>
    <n v="0"/>
    <n v="94.071150000000003"/>
    <n v="68.75"/>
    <n v="98.406859999999995"/>
    <n v="0"/>
    <n v="0"/>
    <n v="0"/>
    <n v="5.9288540000000003"/>
    <n v="31.25"/>
    <n v="1.593135"/>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5"/>
    <s v="Furnace"/>
    <s v="Natural Gas"/>
    <s v="None"/>
    <s v="NA"/>
    <s v="None"/>
    <s v="NA"/>
    <s v="NA"/>
    <s v="NA"/>
    <s v="NA"/>
    <s v="NA"/>
    <s v="NA"/>
    <s v="NA"/>
    <s v="NA"/>
    <s v="NA"/>
    <s v="NA"/>
    <s v="NA"/>
    <s v="DX - Air"/>
    <s v="NA"/>
    <s v="None"/>
    <s v="NA"/>
    <s v="NA"/>
    <s v="NA"/>
    <s v="NA"/>
    <s v="NA"/>
    <s v="NA"/>
    <s v="NA"/>
    <s v="NA"/>
    <b v="0"/>
    <b v="0"/>
    <b v="0"/>
    <b v="0"/>
    <b v="1"/>
    <b v="0"/>
    <b v="0"/>
    <b v="1"/>
    <b v="0"/>
    <b v="1"/>
    <b v="1"/>
    <n v="30.707999999999998"/>
    <s v="NA"/>
    <s v="NA"/>
    <n v="100"/>
    <n v="0"/>
    <n v="0"/>
    <n v="0"/>
    <n v="0"/>
    <n v="100"/>
    <n v="0"/>
    <n v="0"/>
    <s v="NA"/>
    <s v="NA"/>
    <s v="NA"/>
    <s v="NA"/>
    <s v="NA"/>
    <s v="NA"/>
    <s v="NA"/>
    <s v="NA"/>
    <s v="NA"/>
    <s v="NA"/>
    <s v="NA"/>
    <s v="NA"/>
    <s v="NA"/>
    <s v="NA"/>
    <s v="NA"/>
    <s v="NA"/>
    <s v="NA"/>
    <s v="NA"/>
    <s v="NA"/>
    <s v="NA"/>
    <n v="1"/>
    <n v="1"/>
    <n v="0"/>
    <n v="0"/>
    <n v="0"/>
    <n v="0"/>
    <n v="0"/>
    <b v="0"/>
    <b v="0"/>
    <b v="0"/>
    <b v="0"/>
    <b v="0"/>
    <b v="0"/>
    <n v="0"/>
    <s v="NA"/>
    <s v="NA"/>
    <s v="NA"/>
    <s v="NA"/>
    <s v="NA"/>
    <s v="NA"/>
    <s v="NA"/>
    <s v="NA"/>
    <s v="NA"/>
    <s v="NA"/>
    <s v="NA"/>
    <s v="NA"/>
    <s v="NA"/>
    <s v="NA"/>
    <s v="NA"/>
    <n v="0"/>
    <n v="0"/>
    <n v="0"/>
    <x v="1"/>
    <s v="NA"/>
    <s v="NA"/>
    <n v="0"/>
    <n v="0"/>
    <n v="0"/>
    <s v="NA"/>
    <s v="NA"/>
    <s v="NA"/>
    <s v="NA"/>
    <s v="NA"/>
    <s v="NA"/>
    <n v="0"/>
    <n v="10"/>
    <n v="0"/>
    <n v="0"/>
    <n v="2"/>
    <n v="2"/>
    <n v="0"/>
    <n v="0"/>
    <n v="0"/>
    <n v="0"/>
    <n v="1.9139729999999999"/>
    <n v="22.796489999999999"/>
    <s v="model"/>
    <n v="162879.1"/>
    <n v="1939982"/>
    <s v="NA"/>
    <s v="NA"/>
    <s v="NA"/>
    <s v="NA"/>
    <s v="NA"/>
    <s v="NA"/>
    <s v="NA"/>
    <s v="NA"/>
    <s v="NA"/>
    <s v="NA"/>
    <s v="NA"/>
    <s v="NA"/>
    <s v="NA"/>
    <s v="NA"/>
    <s v="NA"/>
    <s v="NA"/>
    <s v="NA"/>
    <s v="NA"/>
    <s v="NA"/>
    <s v="NA"/>
    <s v="NA"/>
    <s v="NA"/>
    <s v="NA"/>
    <s v="NA"/>
    <n v="3.2710999999999997E-2"/>
    <n v="0.44368200000000002"/>
    <s v="model"/>
    <n v="2783.6849999999999"/>
    <n v="37757.360000000001"/>
    <s v="NA"/>
    <s v="NA"/>
    <s v="NA"/>
    <s v="NA"/>
    <s v="NA"/>
    <s v="NA"/>
    <s v="NA"/>
    <s v="NA"/>
    <s v="NA"/>
    <s v="NA"/>
    <s v="NA"/>
    <s v="NA"/>
    <s v="NA"/>
    <s v="NA"/>
    <s v="NA"/>
    <s v="NA"/>
    <s v="NA"/>
    <s v="NA"/>
    <s v="NA"/>
    <s v="NA"/>
    <s v="NA"/>
    <s v="NA"/>
    <s v="NA"/>
    <s v="NA"/>
  </r>
  <r>
    <x v="843"/>
    <x v="2"/>
    <s v="core"/>
    <x v="10"/>
    <x v="1"/>
    <s v="50,001+"/>
    <s v="urban"/>
    <n v="46"/>
    <n v="16.381550000000001"/>
    <n v="1241066"/>
    <n v="1139500"/>
    <n v="1139500"/>
    <n v="2010"/>
    <n v="2010"/>
    <s v="2004-2013"/>
    <s v="F"/>
    <m/>
    <s v="Retirement Home"/>
    <m/>
    <s v="Hotel-Motel"/>
    <s v="Lodging"/>
    <s v="Lodging"/>
    <b v="0"/>
    <s v="Guest Room"/>
    <n v="63"/>
    <s v="Assembly / Recreation"/>
    <n v="11"/>
    <s v="Office"/>
    <n v="1"/>
    <n v="25"/>
    <n v="0"/>
    <n v="8.183738"/>
    <n v="75760"/>
    <n v="69560"/>
    <n v="6200"/>
    <x v="2"/>
    <n v="100"/>
    <n v="0"/>
    <n v="100"/>
    <n v="100"/>
    <n v="100"/>
    <n v="0"/>
    <n v="0"/>
    <n v="3"/>
    <n v="0"/>
    <n v="16"/>
    <s v="M"/>
    <n v="9"/>
    <n v="4650"/>
    <n v="167"/>
    <s v="&lt; 6000 HDD"/>
    <n v="100"/>
    <n v="0"/>
    <n v="0"/>
    <s v="No"/>
    <n v="129.15"/>
    <n v="62.16"/>
    <n v="168"/>
    <n v="53.28"/>
    <n v="1"/>
    <n v="1"/>
    <n v="0.63"/>
    <s v="120-168 Hrs/Wk"/>
    <n v="52"/>
    <b v="1"/>
    <b v="1"/>
    <b v="0"/>
    <b v="0"/>
    <b v="0"/>
    <b v="0"/>
    <b v="0"/>
    <b v="0"/>
    <b v="0"/>
    <s v="NA"/>
    <s v="NA"/>
    <s v="NA"/>
    <s v="NA"/>
    <s v="No"/>
    <s v="NA"/>
    <s v="NA"/>
    <s v="No"/>
    <s v="No"/>
    <s v="NA"/>
    <s v="NA"/>
    <s v="Yes"/>
    <s v="No"/>
    <s v="NA"/>
    <s v="NA"/>
    <s v="No"/>
    <s v="No"/>
    <s v="NA"/>
    <s v="NA"/>
    <s v="No"/>
    <s v="No"/>
    <s v="NA"/>
    <s v="NA"/>
    <s v="No"/>
    <s v="No"/>
    <s v="NA"/>
    <s v="NA"/>
    <s v="No"/>
    <s v="No"/>
    <s v="NA"/>
    <s v="NA"/>
    <s v="No"/>
    <s v="No"/>
    <s v="NA"/>
    <s v="NA"/>
    <s v="No"/>
    <n v="3390"/>
    <n v="1030"/>
    <n v="9"/>
    <n v="49050"/>
    <n v="45"/>
    <n v="100"/>
    <n v="0"/>
    <n v="0"/>
    <n v="0"/>
    <n v="0"/>
    <n v="0"/>
    <n v="0"/>
    <n v="0"/>
    <n v="0"/>
    <n v="100"/>
    <n v="0"/>
    <n v="0"/>
    <n v="0"/>
    <n v="22072.5"/>
    <n v="0"/>
    <n v="100"/>
    <n v="0"/>
    <s v="P"/>
    <n v="25"/>
    <s v="Age of Building"/>
    <n v="100"/>
    <n v="0"/>
    <n v="0"/>
    <n v="0"/>
    <n v="100"/>
    <n v="0"/>
    <n v="0"/>
    <n v="0"/>
    <n v="0"/>
    <n v="33400"/>
    <n v="0"/>
    <n v="100"/>
    <n v="0"/>
    <n v="0"/>
    <b v="0"/>
    <n v="0"/>
    <n v="0"/>
    <n v="100"/>
    <n v="0"/>
    <n v="0"/>
    <n v="1.079456"/>
    <n v="1.0130410000000001"/>
    <n v="0.267903"/>
    <n v="3.4499999999999999E-3"/>
    <n v="6.3686000000000006E-2"/>
    <n v="75086.95"/>
    <n v="1661"/>
    <n v="240"/>
    <n v="4430.0060000000003"/>
    <n v="9.2231000000000005"/>
    <n v="9.1790059999999993"/>
    <s v="Y"/>
    <n v="1"/>
    <n v="0"/>
    <n v="0"/>
    <n v="0"/>
    <n v="16.640419999999999"/>
    <n v="23.918279999999999"/>
    <n v="40.885579999999997"/>
    <n v="0"/>
    <n v="0"/>
    <n v="0"/>
    <n v="13.638669999999999"/>
    <n v="26.862719999999999"/>
    <n v="18.641359999999999"/>
    <n v="0"/>
    <n v="0"/>
    <n v="0"/>
    <n v="0"/>
    <n v="0"/>
    <n v="0"/>
    <n v="0"/>
    <n v="0"/>
    <n v="0"/>
    <n v="69.720920000000007"/>
    <n v="49.219000000000001"/>
    <n v="40.473059999999997"/>
    <n v="0"/>
    <n v="0"/>
    <n v="0"/>
    <n v="0"/>
    <n v="0"/>
    <n v="0"/>
    <n v="100"/>
    <n v="100"/>
    <n v="100"/>
    <n v="5.7698169999999998"/>
    <n v="2.2994119999999998"/>
    <n v="5.7698169999999998"/>
    <n v="94.230180000000004"/>
    <n v="97.700590000000005"/>
    <n v="94.230180000000004"/>
    <n v="0"/>
    <n v="0"/>
    <n v="0"/>
    <n v="100"/>
    <n v="100"/>
    <n v="100"/>
    <n v="0"/>
    <n v="0"/>
    <n v="0"/>
    <n v="0"/>
    <n v="0"/>
    <n v="0"/>
    <n v="0"/>
    <n v="0"/>
    <n v="0"/>
    <n v="0"/>
    <n v="0"/>
    <n v="0"/>
    <s v="NA"/>
    <s v="NA"/>
    <s v="NA"/>
    <s v="NA"/>
    <s v="NA"/>
    <s v="NA"/>
    <n v="15.21415"/>
    <n v="27.43487"/>
    <n v="15.21415"/>
    <n v="65.792680000000004"/>
    <n v="61.23377"/>
    <n v="65.792680000000004"/>
    <n v="15.026590000000001"/>
    <n v="9.3235799999999998"/>
    <n v="15.026590000000001"/>
    <n v="3.9665759999999999"/>
    <n v="2.0077799999999999"/>
    <n v="3.9665759999999999"/>
    <s v="NA"/>
    <s v="NA"/>
    <s v="NA"/>
    <s v="NA"/>
    <s v="NA"/>
    <s v="NA"/>
    <s v="NA"/>
    <s v="NA"/>
    <s v="NA"/>
    <s v="NA"/>
    <s v="NA"/>
    <s v="NA"/>
    <n v="0"/>
    <n v="0"/>
    <n v="0"/>
    <n v="16.640419999999999"/>
    <n v="23.918279999999999"/>
    <n v="40.885579999999997"/>
    <n v="23.919509999999999"/>
    <n v="29.87735"/>
    <n v="15.661160000000001"/>
    <n v="0"/>
    <n v="0"/>
    <n v="0"/>
    <n v="59.440080000000002"/>
    <n v="46.204369999999997"/>
    <n v="43.45326"/>
    <s v="NA"/>
    <s v="NA"/>
    <s v="NA"/>
    <s v="NA"/>
    <s v="NA"/>
    <s v="NA"/>
    <s v="NA"/>
    <s v="NA"/>
    <s v="NA"/>
    <s v="NA"/>
    <s v="NA"/>
    <s v="NA"/>
    <s v="NA"/>
    <s v="NA"/>
    <s v="NA"/>
    <b v="0"/>
    <n v="0"/>
    <b v="0"/>
    <n v="0"/>
    <b v="0"/>
    <n v="0"/>
    <b v="0"/>
    <n v="0"/>
    <b v="1"/>
    <n v="100"/>
    <b v="0"/>
    <n v="0"/>
    <b v="0"/>
    <n v="0"/>
    <b v="0"/>
    <n v="0"/>
    <n v="0"/>
    <n v="0"/>
    <n v="0"/>
    <n v="29.119599999999998"/>
    <n v="10.909090000000001"/>
    <n v="37.633240000000001"/>
    <n v="0"/>
    <n v="0"/>
    <n v="0"/>
    <n v="70.880399999999995"/>
    <n v="89.090909999999994"/>
    <n v="62.366759999999999"/>
    <n v="0"/>
    <n v="0"/>
    <n v="0"/>
    <n v="0"/>
    <n v="0"/>
    <n v="0"/>
    <n v="0"/>
    <n v="0"/>
    <n v="0"/>
    <n v="6.3076460000000001"/>
    <n v="16.36364"/>
    <n v="4.9302539999999997"/>
    <n v="0"/>
    <n v="0"/>
    <n v="0"/>
    <n v="66.60436"/>
    <n v="47.272730000000003"/>
    <n v="86.077340000000007"/>
    <n v="0"/>
    <n v="0"/>
    <n v="0"/>
    <n v="27.088000000000001"/>
    <n v="36.363639999999997"/>
    <n v="8.9924099999999996"/>
    <n v="0"/>
    <n v="0"/>
    <n v="0"/>
    <b v="0"/>
    <n v="0"/>
    <b v="0"/>
    <n v="0"/>
    <b v="1"/>
    <n v="62.515239999999999"/>
    <b v="0"/>
    <n v="0"/>
    <b v="1"/>
    <n v="37.484760000000001"/>
    <b v="0"/>
    <n v="0"/>
    <n v="0"/>
    <n v="0"/>
    <n v="0"/>
    <n v="0"/>
    <n v="0"/>
    <n v="0"/>
    <n v="0"/>
    <n v="0"/>
    <n v="0"/>
    <n v="0"/>
    <n v="0"/>
    <n v="0"/>
    <n v="0"/>
    <n v="0"/>
    <n v="0"/>
    <n v="100"/>
    <n v="100"/>
    <n v="100"/>
    <n v="0"/>
    <n v="0"/>
    <n v="0"/>
    <n v="0"/>
    <n v="0"/>
    <n v="0"/>
    <n v="0"/>
    <n v="0"/>
    <n v="0"/>
    <b v="1"/>
    <n v="100"/>
    <b v="0"/>
    <n v="0"/>
    <b v="0"/>
    <n v="0"/>
    <b v="0"/>
    <n v="0"/>
    <b v="0"/>
    <n v="0"/>
    <s v="Zonal"/>
    <s v="none"/>
    <s v="Constant Volume"/>
    <s v="N"/>
    <s v="N"/>
    <s v="NA"/>
    <s v="NA"/>
    <n v="63"/>
    <n v="37"/>
    <s v="Heat Pump"/>
    <s v="Electricity"/>
    <s v="None"/>
    <s v="0-4 Years"/>
    <s v="Furnace"/>
    <s v="Natural Gas"/>
    <s v="None"/>
    <s v="5-9 Years"/>
    <s v="NA"/>
    <s v="NA"/>
    <s v="NA"/>
    <s v="NA"/>
    <s v="NA"/>
    <s v="NA"/>
    <s v="NA"/>
    <s v="NA"/>
    <s v="DX - Air"/>
    <s v="0-4 Years"/>
    <s v="DX - Air"/>
    <s v="5-9 Years"/>
    <s v="NA"/>
    <s v="NA"/>
    <s v="NA"/>
    <s v="NA"/>
    <s v="NA"/>
    <s v="NA"/>
    <s v="NA"/>
    <b v="0"/>
    <b v="0"/>
    <b v="0"/>
    <b v="0"/>
    <b v="1"/>
    <b v="0"/>
    <b v="0"/>
    <b v="1"/>
    <b v="1"/>
    <b v="1"/>
    <b v="1"/>
    <n v="799.6"/>
    <n v="5"/>
    <n v="5"/>
    <n v="100"/>
    <n v="0"/>
    <n v="0"/>
    <n v="0"/>
    <n v="0"/>
    <n v="0"/>
    <n v="100"/>
    <n v="0"/>
    <n v="50"/>
    <n v="50"/>
    <n v="0"/>
    <s v="Unknown"/>
    <s v="No"/>
    <s v="None"/>
    <s v="Air-cooled"/>
    <s v="No"/>
    <s v="Shaded Pole"/>
    <b v="0"/>
    <n v="0"/>
    <s v="NA"/>
    <s v="NA"/>
    <b v="1"/>
    <n v="1000"/>
    <s v="INC"/>
    <b v="0"/>
    <n v="0"/>
    <s v="NA"/>
    <s v="NA"/>
    <n v="0"/>
    <n v="0"/>
    <n v="1"/>
    <n v="2"/>
    <n v="4"/>
    <n v="0"/>
    <n v="0"/>
    <b v="0"/>
    <b v="0"/>
    <b v="0"/>
    <b v="0"/>
    <b v="1"/>
    <b v="0"/>
    <n v="1660"/>
    <s v="N"/>
    <s v="E"/>
    <s v="N"/>
    <s v="E"/>
    <s v="G"/>
    <s v="G"/>
    <s v="E"/>
    <s v="NA"/>
    <s v="NA"/>
    <s v="NA"/>
    <b v="1"/>
    <s v="S"/>
    <n v="100"/>
    <n v="8"/>
    <n v="8"/>
    <s v="NA"/>
    <s v="NA"/>
    <n v="0"/>
    <x v="0"/>
    <n v="0"/>
    <s v="N"/>
    <n v="0"/>
    <n v="0"/>
    <n v="0"/>
    <b v="0"/>
    <b v="0"/>
    <s v="None"/>
    <b v="0"/>
    <b v="0"/>
    <s v="None"/>
    <n v="0"/>
    <n v="6"/>
    <n v="0"/>
    <n v="2"/>
    <n v="2"/>
    <n v="84"/>
    <n v="0"/>
    <n v="0"/>
    <n v="0"/>
    <n v="0"/>
    <n v="12.66464"/>
    <n v="9.3252360000000003"/>
    <s v="model"/>
    <n v="880952.6"/>
    <n v="648663.4"/>
    <s v="NA"/>
    <s v="NA"/>
    <s v="NA"/>
    <s v="NA"/>
    <s v="NA"/>
    <s v="NA"/>
    <s v="NA"/>
    <s v="NA"/>
    <s v="NA"/>
    <s v="NA"/>
    <s v="NA"/>
    <s v="NA"/>
    <s v="NA"/>
    <s v="NA"/>
    <s v="NA"/>
    <s v="NA"/>
    <s v="NA"/>
    <s v="NA"/>
    <s v="NA"/>
    <s v="NA"/>
    <s v="NA"/>
    <s v="NA"/>
    <s v="NA"/>
    <s v="NA"/>
    <n v="0.27604400000000001"/>
    <n v="0.27441500000000002"/>
    <s v="model"/>
    <n v="19201.63"/>
    <n v="19088.34"/>
    <s v="NA"/>
    <s v="NA"/>
    <s v="NA"/>
    <s v="NA"/>
    <s v="NA"/>
    <s v="NA"/>
    <s v="NA"/>
    <s v="NA"/>
    <s v="NA"/>
    <s v="NA"/>
    <s v="NA"/>
    <s v="NA"/>
    <s v="NA"/>
    <s v="NA"/>
    <s v="NA"/>
    <s v="NA"/>
    <s v="NA"/>
    <s v="NA"/>
    <s v="NA"/>
    <s v="NA"/>
    <s v="NA"/>
    <s v="NA"/>
    <s v="NA"/>
    <s v="NA"/>
  </r>
  <r>
    <x v="844"/>
    <x v="3"/>
    <s v="core"/>
    <x v="10"/>
    <x v="0"/>
    <s v="50,001+"/>
    <s v="rural"/>
    <n v="48"/>
    <n v="9.3202929999999995"/>
    <n v="477562.5"/>
    <n v="477562.5"/>
    <n v="477562.5"/>
    <n v="1975"/>
    <n v="1975"/>
    <s v="Pre-1980"/>
    <s v="F"/>
    <m/>
    <s v="Assisted Living"/>
    <m/>
    <s v="Hotel-Motel"/>
    <s v="Lodging"/>
    <s v="Lodging"/>
    <b v="0"/>
    <s v="Guest Room"/>
    <n v="46"/>
    <s v="Other"/>
    <n v="10"/>
    <s v="Office"/>
    <n v="6"/>
    <n v="38"/>
    <n v="0"/>
    <n v="0"/>
    <n v="51239"/>
    <n v="51239"/>
    <n v="0"/>
    <x v="2"/>
    <n v="100"/>
    <n v="10"/>
    <n v="0"/>
    <n v="100"/>
    <n v="0"/>
    <n v="0"/>
    <n v="0"/>
    <n v="1"/>
    <n v="1"/>
    <n v="52"/>
    <s v="S"/>
    <n v="0"/>
    <n v="9399"/>
    <n v="127"/>
    <s v="8000+ HDD"/>
    <n v="100"/>
    <n v="0"/>
    <n v="0"/>
    <s v="No"/>
    <n v="140.24"/>
    <n v="24.88"/>
    <n v="168"/>
    <n v="47.6"/>
    <n v="0.94"/>
    <n v="0.94"/>
    <n v="0.56000000000000005"/>
    <s v="120-168 Hrs/Wk"/>
    <n v="52"/>
    <b v="1"/>
    <b v="1"/>
    <b v="0"/>
    <b v="0"/>
    <b v="0"/>
    <b v="0"/>
    <b v="0"/>
    <b v="0"/>
    <b v="0"/>
    <b v="1"/>
    <b v="0"/>
    <b v="0"/>
    <n v="45"/>
    <s v="Yes"/>
    <n v="5"/>
    <n v="100"/>
    <s v="No"/>
    <s v="Yes"/>
    <n v="5"/>
    <n v="95"/>
    <s v="No"/>
    <s v="No"/>
    <s v="NA"/>
    <s v="NA"/>
    <s v="No"/>
    <s v="Yes"/>
    <n v="5"/>
    <n v="75"/>
    <s v="Unknown"/>
    <s v="Yes"/>
    <n v="5"/>
    <n v="10"/>
    <s v="Yes"/>
    <s v="No"/>
    <s v="NA"/>
    <s v="NA"/>
    <s v="No"/>
    <s v="Yes"/>
    <n v="1"/>
    <n v="1"/>
    <s v="Unknown"/>
    <s v="No"/>
    <s v="NA"/>
    <s v="NA"/>
    <s v="Yes"/>
    <n v="1062"/>
    <n v="0"/>
    <n v="12"/>
    <n v="12744"/>
    <n v="15"/>
    <n v="0"/>
    <n v="0"/>
    <n v="0"/>
    <n v="0"/>
    <n v="0"/>
    <n v="100"/>
    <n v="0"/>
    <n v="0"/>
    <n v="0"/>
    <n v="100"/>
    <n v="0"/>
    <n v="0"/>
    <n v="0"/>
    <n v="1911.6"/>
    <n v="0"/>
    <n v="100"/>
    <n v="0"/>
    <s v="P"/>
    <n v="50"/>
    <s v="10-20 years"/>
    <n v="100"/>
    <n v="0"/>
    <n v="0"/>
    <n v="0"/>
    <n v="0"/>
    <n v="0"/>
    <n v="0"/>
    <n v="100"/>
    <n v="0"/>
    <n v="46893"/>
    <n v="100"/>
    <n v="0"/>
    <n v="0"/>
    <n v="0"/>
    <b v="1"/>
    <s v="NA"/>
    <n v="0"/>
    <n v="0"/>
    <n v="0"/>
    <n v="100"/>
    <n v="0.88360399999999995"/>
    <n v="0.88360399999999995"/>
    <s v="NA"/>
    <n v="2.2049999999999999E-3"/>
    <n v="3.9227999999999999E-2"/>
    <n v="45274.97"/>
    <s v="NA"/>
    <n v="113"/>
    <n v="2010"/>
    <n v="8.9910219999999992"/>
    <n v="9.8957529999999991"/>
    <s v="Y"/>
    <n v="0"/>
    <n v="0"/>
    <n v="0"/>
    <n v="0"/>
    <n v="59.244450000000001"/>
    <n v="52.870730000000002"/>
    <n v="77.635350000000003"/>
    <n v="1.8781509999999999"/>
    <n v="2.0622569999999998"/>
    <n v="2.4611740000000002"/>
    <n v="18.758749999999999"/>
    <n v="41.904879999999999"/>
    <n v="13.674630000000001"/>
    <n v="0"/>
    <n v="0"/>
    <n v="0"/>
    <n v="0"/>
    <n v="0"/>
    <n v="0"/>
    <n v="0"/>
    <n v="0"/>
    <n v="0"/>
    <n v="20.118649999999999"/>
    <n v="3.162128"/>
    <n v="6.2288480000000002"/>
    <n v="0"/>
    <n v="0"/>
    <n v="0"/>
    <n v="0"/>
    <n v="0"/>
    <n v="0"/>
    <n v="100"/>
    <n v="100"/>
    <n v="100"/>
    <n v="75.101960000000005"/>
    <n v="69.13503"/>
    <n v="75.101960000000005"/>
    <n v="24.898040000000002"/>
    <n v="30.86497"/>
    <n v="24.898040000000002"/>
    <n v="0"/>
    <n v="0"/>
    <n v="0"/>
    <n v="100"/>
    <n v="100"/>
    <n v="100"/>
    <n v="0"/>
    <n v="0"/>
    <n v="0"/>
    <n v="0"/>
    <n v="0"/>
    <n v="0"/>
    <n v="0"/>
    <n v="0"/>
    <n v="0"/>
    <n v="0"/>
    <n v="0"/>
    <n v="0"/>
    <s v="NA"/>
    <s v="NA"/>
    <s v="NA"/>
    <s v="NA"/>
    <s v="NA"/>
    <s v="NA"/>
    <n v="0"/>
    <n v="0"/>
    <n v="0"/>
    <n v="55.69079"/>
    <n v="62.791629999999998"/>
    <n v="55.69079"/>
    <n v="0"/>
    <n v="0"/>
    <n v="0"/>
    <n v="44.30921"/>
    <n v="37.208370000000002"/>
    <n v="44.30921"/>
    <n v="0"/>
    <n v="0"/>
    <n v="0"/>
    <n v="100"/>
    <n v="100"/>
    <n v="100"/>
    <n v="0"/>
    <n v="0"/>
    <n v="0"/>
    <n v="0"/>
    <n v="0"/>
    <n v="0"/>
    <n v="0"/>
    <n v="0"/>
    <n v="0"/>
    <n v="61.122599999999998"/>
    <n v="54.932989999999997"/>
    <n v="80.096519999999998"/>
    <n v="0"/>
    <n v="0"/>
    <n v="0"/>
    <n v="1.6463620000000001"/>
    <n v="6.8797490000000003"/>
    <n v="1.2001539999999999"/>
    <n v="37.23104"/>
    <n v="38.187260000000002"/>
    <n v="18.703320000000001"/>
    <s v="NA"/>
    <s v="NA"/>
    <s v="NA"/>
    <s v="NA"/>
    <s v="NA"/>
    <s v="NA"/>
    <s v="NA"/>
    <s v="NA"/>
    <s v="NA"/>
    <s v="NA"/>
    <s v="NA"/>
    <s v="NA"/>
    <s v="NA"/>
    <s v="NA"/>
    <s v="NA"/>
    <b v="0"/>
    <n v="0"/>
    <b v="0"/>
    <n v="0"/>
    <b v="0"/>
    <n v="0"/>
    <b v="0"/>
    <n v="0"/>
    <b v="1"/>
    <n v="90.808549999999997"/>
    <b v="0"/>
    <n v="0"/>
    <b v="1"/>
    <n v="9.1914540000000002"/>
    <b v="0"/>
    <n v="0"/>
    <n v="0"/>
    <n v="0"/>
    <n v="0"/>
    <n v="0"/>
    <n v="0"/>
    <n v="0"/>
    <n v="0"/>
    <n v="0"/>
    <n v="0"/>
    <n v="100"/>
    <n v="100"/>
    <n v="100"/>
    <n v="0"/>
    <n v="0"/>
    <n v="0"/>
    <n v="0"/>
    <n v="0"/>
    <n v="0"/>
    <n v="0"/>
    <n v="0"/>
    <n v="0"/>
    <n v="11.940300000000001"/>
    <n v="50"/>
    <n v="7.5792010000000003"/>
    <n v="0"/>
    <n v="0"/>
    <n v="0"/>
    <n v="88.059700000000007"/>
    <n v="50"/>
    <n v="92.4208"/>
    <n v="0"/>
    <n v="0"/>
    <n v="0"/>
    <n v="0"/>
    <n v="0"/>
    <n v="0"/>
    <n v="0"/>
    <n v="0"/>
    <n v="0"/>
    <b v="0"/>
    <n v="0"/>
    <b v="1"/>
    <n v="88.059700000000007"/>
    <b v="0"/>
    <n v="0"/>
    <b v="0"/>
    <n v="0"/>
    <b v="1"/>
    <n v="11.940300000000001"/>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5-9 Years"/>
    <s v="Furnace"/>
    <s v="Natural Gas"/>
    <s v="None"/>
    <s v="20+ Years"/>
    <n v="3"/>
    <s v="Natural Gas"/>
    <n v="1475"/>
    <n v="19"/>
    <n v="39"/>
    <s v="SH"/>
    <s v="N"/>
    <s v="N"/>
    <s v="DX - Air"/>
    <s v="5-9 Years"/>
    <s v="DX - Air"/>
    <s v="20+ Years"/>
    <s v="NA"/>
    <s v="NA"/>
    <s v="NA"/>
    <s v="NA"/>
    <s v="NA"/>
    <s v="NA"/>
    <s v="NA"/>
    <b v="0"/>
    <b v="0"/>
    <b v="0"/>
    <b v="0"/>
    <b v="1"/>
    <b v="0"/>
    <b v="0"/>
    <b v="0"/>
    <b v="0"/>
    <b v="0"/>
    <b v="0"/>
    <n v="1320"/>
    <n v="8"/>
    <n v="8"/>
    <n v="0"/>
    <n v="0"/>
    <n v="100"/>
    <n v="0"/>
    <n v="0"/>
    <n v="0"/>
    <n v="100"/>
    <n v="0"/>
    <s v="NA"/>
    <s v="NA"/>
    <s v="NA"/>
    <s v="NA"/>
    <s v="NA"/>
    <s v="NA"/>
    <s v="NA"/>
    <s v="NA"/>
    <s v="NA"/>
    <b v="0"/>
    <n v="0"/>
    <s v="NA"/>
    <s v="NA"/>
    <b v="1"/>
    <n v="105"/>
    <s v="INC"/>
    <b v="0"/>
    <n v="0"/>
    <s v="NA"/>
    <s v="NA"/>
    <n v="0"/>
    <n v="0"/>
    <n v="1"/>
    <n v="1"/>
    <n v="2"/>
    <n v="0"/>
    <n v="0"/>
    <b v="0"/>
    <b v="0"/>
    <b v="0"/>
    <b v="1"/>
    <b v="0"/>
    <b v="0"/>
    <n v="939"/>
    <s v="E"/>
    <s v="N"/>
    <s v="N"/>
    <s v="E"/>
    <s v="E"/>
    <s v="E"/>
    <s v="G"/>
    <s v="NA"/>
    <s v="NA"/>
    <s v="NA"/>
    <b v="1"/>
    <s v="L"/>
    <n v="100"/>
    <n v="0"/>
    <n v="2"/>
    <n v="84"/>
    <n v="95"/>
    <n v="0"/>
    <x v="0"/>
    <n v="0"/>
    <s v="N"/>
    <n v="0"/>
    <n v="0"/>
    <n v="0"/>
    <b v="0"/>
    <b v="0"/>
    <s v="None"/>
    <b v="0"/>
    <b v="0"/>
    <s v="None"/>
    <n v="0"/>
    <n v="14"/>
    <n v="11"/>
    <n v="0"/>
    <n v="12"/>
    <n v="85"/>
    <n v="0"/>
    <n v="0"/>
    <n v="1"/>
    <s v="NA"/>
    <n v="11.633889999999999"/>
    <n v="11.477169999999999"/>
    <s v="actual"/>
    <n v="596109.1"/>
    <n v="588078.5"/>
    <n v="51623.07"/>
    <n v="45409.66"/>
    <n v="48792.5"/>
    <n v="46601.79"/>
    <n v="49245.71"/>
    <n v="49360"/>
    <n v="55254.19"/>
    <n v="54012.09"/>
    <n v="49365.440000000002"/>
    <n v="48965.52"/>
    <n v="47645.43"/>
    <n v="49833.7"/>
    <n v="51392.5"/>
    <n v="45967.97"/>
    <n v="50021.7"/>
    <n v="47499.13"/>
    <n v="48153.38"/>
    <n v="46495.42"/>
    <n v="51284.26"/>
    <n v="51575.35"/>
    <n v="46705.9"/>
    <n v="48877.05"/>
    <n v="48737.72"/>
    <n v="51368.14"/>
    <n v="0.59743500000000005"/>
    <n v="0.199347"/>
    <s v="model"/>
    <n v="30611.99"/>
    <n v="10214.33"/>
    <s v="NA"/>
    <s v="NA"/>
    <s v="NA"/>
    <s v="NA"/>
    <s v="NA"/>
    <s v="NA"/>
    <s v="NA"/>
    <s v="NA"/>
    <s v="NA"/>
    <s v="NA"/>
    <s v="NA"/>
    <s v="NA"/>
    <s v="NA"/>
    <s v="NA"/>
    <s v="NA"/>
    <s v="NA"/>
    <s v="NA"/>
    <s v="NA"/>
    <s v="NA"/>
    <s v="NA"/>
    <s v="NA"/>
    <s v="NA"/>
    <s v="NA"/>
    <s v="NA"/>
  </r>
  <r>
    <x v="845"/>
    <x v="3"/>
    <s v="core"/>
    <x v="11"/>
    <x v="1"/>
    <s v="&lt;5,001"/>
    <s v="rural"/>
    <n v="15"/>
    <n v="86.201499999999996"/>
    <n v="425663"/>
    <n v="425663"/>
    <n v="425663"/>
    <n v="2006"/>
    <n v="2006"/>
    <s v="2004-2013"/>
    <s v="F"/>
    <m/>
    <s v="Other Grocery"/>
    <s v="Health food store"/>
    <s v="Grocery"/>
    <s v="Food Sales"/>
    <s v="Supermarket"/>
    <b v="0"/>
    <s v="Sales"/>
    <n v="76"/>
    <s v="Office"/>
    <n v="14"/>
    <s v="Storage - Low Bay"/>
    <n v="10"/>
    <n v="0"/>
    <n v="0"/>
    <n v="0"/>
    <n v="4938"/>
    <n v="4938"/>
    <n v="0"/>
    <x v="4"/>
    <n v="100"/>
    <n v="0"/>
    <n v="100"/>
    <n v="100"/>
    <n v="100"/>
    <n v="0"/>
    <n v="0"/>
    <n v="2"/>
    <n v="0"/>
    <n v="0"/>
    <s v="S"/>
    <n v="0"/>
    <n v="8076"/>
    <n v="167"/>
    <s v="8000+ HDD"/>
    <n v="100"/>
    <n v="0"/>
    <n v="0"/>
    <s v="No"/>
    <n v="54"/>
    <n v="60"/>
    <n v="144"/>
    <n v="60"/>
    <n v="1"/>
    <n v="0"/>
    <n v="0"/>
    <s v="50-59 Hrs/Wk"/>
    <n v="52"/>
    <b v="1"/>
    <b v="1"/>
    <b v="0"/>
    <b v="0"/>
    <b v="0"/>
    <b v="0"/>
    <b v="0"/>
    <b v="0"/>
    <b v="0"/>
    <s v="NA"/>
    <s v="NA"/>
    <s v="NA"/>
    <s v="NA"/>
    <s v="No"/>
    <s v="NA"/>
    <s v="NA"/>
    <s v="No"/>
    <s v="Yes"/>
    <n v="2"/>
    <n v="5"/>
    <s v="Yes"/>
    <s v="No"/>
    <s v="NA"/>
    <s v="NA"/>
    <s v="No"/>
    <s v="No"/>
    <s v="NA"/>
    <s v="NA"/>
    <s v="No"/>
    <s v="No"/>
    <s v="NA"/>
    <s v="NA"/>
    <s v="No"/>
    <s v="No"/>
    <s v="NA"/>
    <s v="NA"/>
    <s v="No"/>
    <s v="No"/>
    <s v="NA"/>
    <s v="NA"/>
    <s v="No"/>
    <s v="No"/>
    <s v="NA"/>
    <s v="NA"/>
    <s v="No"/>
    <n v="290"/>
    <n v="1"/>
    <n v="12"/>
    <n v="6960"/>
    <n v="6"/>
    <n v="100"/>
    <n v="0"/>
    <n v="0"/>
    <n v="0"/>
    <n v="0"/>
    <n v="0"/>
    <n v="0"/>
    <n v="0"/>
    <n v="0"/>
    <n v="100"/>
    <n v="0"/>
    <n v="0"/>
    <n v="0"/>
    <n v="417.6"/>
    <n v="0"/>
    <n v="100"/>
    <n v="0"/>
    <s v="P"/>
    <n v="31.66667"/>
    <s v="Age of Building"/>
    <n v="100"/>
    <n v="0"/>
    <n v="0"/>
    <n v="0"/>
    <n v="0"/>
    <n v="0"/>
    <n v="0"/>
    <n v="0"/>
    <n v="100"/>
    <n v="4266"/>
    <n v="100"/>
    <n v="0"/>
    <n v="0"/>
    <n v="0"/>
    <b v="0"/>
    <n v="0"/>
    <n v="100"/>
    <n v="0"/>
    <n v="0"/>
    <n v="0"/>
    <n v="0.661721"/>
    <n v="0.661721"/>
    <s v="NA"/>
    <n v="0.13122700000000001"/>
    <n v="1.2758E-2"/>
    <n v="3267.578"/>
    <s v="NA"/>
    <n v="648"/>
    <n v="63"/>
    <n v="9.6752939999999992"/>
    <n v="11.64738"/>
    <s v="Y"/>
    <n v="1"/>
    <n v="0"/>
    <n v="0"/>
    <n v="0"/>
    <n v="13.886799999999999"/>
    <n v="8.3910590000000003"/>
    <n v="22.76829"/>
    <n v="0"/>
    <n v="0"/>
    <n v="0"/>
    <n v="64.569860000000006"/>
    <n v="78.378230000000002"/>
    <n v="58.892189999999999"/>
    <n v="0"/>
    <n v="0"/>
    <n v="0"/>
    <n v="0"/>
    <n v="0"/>
    <n v="0"/>
    <n v="7.722175"/>
    <n v="8.8137460000000001"/>
    <n v="12.98563"/>
    <n v="13.821160000000001"/>
    <n v="4.4169600000000004"/>
    <n v="5.3538930000000002"/>
    <n v="0"/>
    <n v="0"/>
    <n v="0"/>
    <n v="0"/>
    <n v="0"/>
    <n v="0"/>
    <n v="100"/>
    <n v="100"/>
    <n v="100"/>
    <n v="87.322680000000005"/>
    <n v="74.96763"/>
    <n v="87.322680000000005"/>
    <n v="12.67732"/>
    <n v="25.03237"/>
    <n v="12.67732"/>
    <n v="0"/>
    <n v="0"/>
    <n v="0"/>
    <n v="100"/>
    <n v="100"/>
    <n v="100"/>
    <n v="0"/>
    <n v="0"/>
    <n v="0"/>
    <n v="0"/>
    <n v="0"/>
    <n v="0"/>
    <n v="0"/>
    <n v="0"/>
    <n v="0"/>
    <n v="0"/>
    <n v="0"/>
    <n v="0"/>
    <s v="NA"/>
    <s v="NA"/>
    <s v="NA"/>
    <s v="NA"/>
    <s v="NA"/>
    <s v="NA"/>
    <n v="0"/>
    <n v="0"/>
    <n v="0"/>
    <n v="52.100839999999998"/>
    <n v="66.666669999999996"/>
    <n v="52.100839999999998"/>
    <n v="0"/>
    <n v="0"/>
    <n v="0"/>
    <n v="47.899160000000002"/>
    <n v="33.333329999999997"/>
    <n v="47.899160000000002"/>
    <s v="NA"/>
    <s v="NA"/>
    <s v="NA"/>
    <s v="NA"/>
    <s v="NA"/>
    <s v="NA"/>
    <s v="NA"/>
    <s v="NA"/>
    <s v="NA"/>
    <s v="NA"/>
    <s v="NA"/>
    <s v="NA"/>
    <n v="0"/>
    <n v="0"/>
    <n v="0"/>
    <n v="13.886799999999999"/>
    <n v="8.3910590000000003"/>
    <n v="22.76829"/>
    <n v="8.1857260000000007"/>
    <n v="19.61993"/>
    <n v="7.4659500000000003"/>
    <n v="0"/>
    <n v="0"/>
    <n v="0"/>
    <n v="77.92747"/>
    <n v="71.989009999999993"/>
    <n v="69.76576"/>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100"/>
    <n v="100"/>
    <n v="100"/>
    <n v="0"/>
    <n v="0"/>
    <n v="0"/>
    <n v="0"/>
    <n v="0"/>
    <n v="0"/>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5-9 Years"/>
    <s v="Furnace"/>
    <s v="Natural Gas"/>
    <s v="None"/>
    <s v="5-9 Years"/>
    <s v="NA"/>
    <s v="NA"/>
    <s v="NA"/>
    <s v="NA"/>
    <s v="NA"/>
    <s v="NA"/>
    <s v="NA"/>
    <s v="NA"/>
    <s v="DX - Air"/>
    <s v="5-9 Years"/>
    <s v="DX - Air"/>
    <s v="5-9 Years"/>
    <s v="NA"/>
    <s v="NA"/>
    <s v="NA"/>
    <s v="NA"/>
    <s v="NA"/>
    <s v="NA"/>
    <s v="NA"/>
    <b v="0"/>
    <b v="0"/>
    <b v="0"/>
    <b v="0"/>
    <b v="1"/>
    <b v="0"/>
    <b v="0"/>
    <b v="0"/>
    <b v="0"/>
    <b v="0"/>
    <b v="0"/>
    <n v="68.515230000000003"/>
    <n v="9"/>
    <n v="9"/>
    <n v="100"/>
    <n v="0"/>
    <n v="0"/>
    <n v="0"/>
    <n v="0"/>
    <n v="100"/>
    <n v="0"/>
    <n v="0"/>
    <n v="33.333329999999997"/>
    <n v="33.333329999999997"/>
    <n v="33.333329999999997"/>
    <s v="Non-VSD"/>
    <s v="No"/>
    <s v="None"/>
    <s v="Air-cooled"/>
    <s v="No"/>
    <s v="NA"/>
    <b v="1"/>
    <n v="12"/>
    <n v="0"/>
    <s v="T8"/>
    <b v="0"/>
    <n v="0"/>
    <s v="NA"/>
    <b v="1"/>
    <n v="512"/>
    <n v="100"/>
    <s v="LED"/>
    <n v="0"/>
    <n v="0"/>
    <n v="1"/>
    <n v="0"/>
    <n v="0"/>
    <n v="0"/>
    <n v="0"/>
    <b v="0"/>
    <b v="0"/>
    <b v="0"/>
    <b v="0"/>
    <b v="0"/>
    <b v="0"/>
    <n v="0"/>
    <s v="NA"/>
    <s v="NA"/>
    <s v="NA"/>
    <s v="NA"/>
    <s v="NA"/>
    <s v="NA"/>
    <s v="NA"/>
    <n v="0"/>
    <n v="0"/>
    <n v="1"/>
    <s v="NA"/>
    <s v="NA"/>
    <s v="NA"/>
    <s v="NA"/>
    <s v="NA"/>
    <n v="0"/>
    <n v="0"/>
    <n v="0"/>
    <x v="1"/>
    <s v="NA"/>
    <s v="NA"/>
    <n v="0"/>
    <n v="0"/>
    <n v="0"/>
    <s v="NA"/>
    <s v="NA"/>
    <s v="NA"/>
    <s v="NA"/>
    <s v="NA"/>
    <s v="NA"/>
    <n v="3"/>
    <n v="3"/>
    <n v="2"/>
    <n v="0"/>
    <n v="4"/>
    <n v="1"/>
    <n v="0"/>
    <n v="0"/>
    <n v="0"/>
    <n v="0"/>
    <n v="42.69782"/>
    <n v="10.3439"/>
    <s v="model"/>
    <n v="210841.8"/>
    <n v="51078.2"/>
    <s v="NA"/>
    <s v="NA"/>
    <s v="NA"/>
    <s v="NA"/>
    <s v="NA"/>
    <s v="NA"/>
    <s v="NA"/>
    <s v="NA"/>
    <s v="NA"/>
    <s v="NA"/>
    <s v="NA"/>
    <s v="NA"/>
    <s v="NA"/>
    <s v="NA"/>
    <s v="NA"/>
    <s v="NA"/>
    <s v="NA"/>
    <s v="NA"/>
    <s v="NA"/>
    <s v="NA"/>
    <s v="NA"/>
    <s v="NA"/>
    <s v="NA"/>
    <s v="NA"/>
    <n v="0.54084900000000002"/>
    <n v="0.30167300000000002"/>
    <s v="model"/>
    <n v="2670.7139999999999"/>
    <n v="1489.6590000000001"/>
    <s v="NA"/>
    <s v="NA"/>
    <s v="NA"/>
    <s v="NA"/>
    <s v="NA"/>
    <s v="NA"/>
    <s v="NA"/>
    <s v="NA"/>
    <s v="NA"/>
    <s v="NA"/>
    <s v="NA"/>
    <s v="NA"/>
    <s v="NA"/>
    <s v="NA"/>
    <s v="NA"/>
    <s v="NA"/>
    <s v="NA"/>
    <s v="NA"/>
    <s v="NA"/>
    <s v="NA"/>
    <s v="NA"/>
    <s v="NA"/>
    <s v="NA"/>
    <s v="NA"/>
  </r>
  <r>
    <x v="846"/>
    <x v="2"/>
    <s v="core"/>
    <x v="6"/>
    <x v="0"/>
    <s v="100,001+"/>
    <s v="urban"/>
    <n v="23"/>
    <n v="22.786349999999999"/>
    <n v="17946527"/>
    <n v="17946527"/>
    <n v="17946527"/>
    <n v="1981"/>
    <n v="1993"/>
    <s v="1981-2003"/>
    <s v="F"/>
    <m/>
    <s v="Office- Admin, Professional, Government, Financial"/>
    <m/>
    <s v="Office"/>
    <s v="Office"/>
    <s v="Medium Office"/>
    <b v="0"/>
    <s v="Other"/>
    <n v="7.9207919999999996"/>
    <s v="Office"/>
    <n v="5.9405939999999999"/>
    <s v="NA"/>
    <n v="0"/>
    <n v="0.99009899999999995"/>
    <n v="85.148510000000002"/>
    <n v="0"/>
    <n v="787600"/>
    <n v="787600"/>
    <n v="0"/>
    <x v="3"/>
    <n v="100"/>
    <n v="0"/>
    <n v="0"/>
    <n v="100"/>
    <n v="0"/>
    <n v="0"/>
    <n v="0"/>
    <n v="2"/>
    <n v="1"/>
    <n v="388"/>
    <s v="M"/>
    <n v="4"/>
    <n v="4990"/>
    <n v="197"/>
    <s v="&lt; 6000 HDD"/>
    <n v="80"/>
    <n v="20"/>
    <s v="NA"/>
    <s v="No"/>
    <n v="50"/>
    <n v="13.366339999999999"/>
    <n v="17.82178"/>
    <n v="13.366339999999999"/>
    <n v="0"/>
    <n v="0"/>
    <n v="0"/>
    <s v="50-59 Hrs/Wk"/>
    <n v="52"/>
    <b v="1"/>
    <b v="1"/>
    <b v="1"/>
    <b v="0"/>
    <b v="0"/>
    <b v="0"/>
    <b v="0"/>
    <b v="0"/>
    <b v="0"/>
    <s v="NA"/>
    <s v="NA"/>
    <s v="NA"/>
    <s v="NA"/>
    <s v="Yes"/>
    <n v="1"/>
    <n v="15"/>
    <s v="No"/>
    <s v="Yes"/>
    <n v="1"/>
    <n v="25"/>
    <s v="No"/>
    <s v="No"/>
    <s v="NA"/>
    <s v="NA"/>
    <s v="No"/>
    <s v="Yes"/>
    <n v="1"/>
    <n v="100"/>
    <s v="No"/>
    <s v="Yes"/>
    <n v="1"/>
    <n v="100"/>
    <s v="No"/>
    <s v="No"/>
    <s v="NA"/>
    <s v="NA"/>
    <s v="No"/>
    <s v="No"/>
    <s v="NA"/>
    <s v="NA"/>
    <s v="No"/>
    <s v="No"/>
    <s v="NA"/>
    <s v="NA"/>
    <s v="No"/>
    <n v="6800"/>
    <n v="6800"/>
    <n v="10"/>
    <n v="136000"/>
    <n v="35"/>
    <n v="0"/>
    <n v="100"/>
    <n v="0"/>
    <n v="0"/>
    <n v="0"/>
    <n v="0"/>
    <n v="0"/>
    <n v="0"/>
    <n v="0"/>
    <n v="0"/>
    <n v="100"/>
    <n v="0"/>
    <n v="0"/>
    <n v="47600"/>
    <n v="0"/>
    <n v="100"/>
    <n v="0"/>
    <s v="P"/>
    <n v="0"/>
    <s v="Unknown"/>
    <n v="100"/>
    <n v="0"/>
    <n v="0"/>
    <n v="0"/>
    <n v="0"/>
    <n v="100"/>
    <n v="0"/>
    <n v="0"/>
    <n v="0"/>
    <n v="417842.9"/>
    <n v="100"/>
    <n v="0"/>
    <n v="0"/>
    <n v="0"/>
    <b v="0"/>
    <n v="0"/>
    <n v="0"/>
    <n v="0"/>
    <n v="0"/>
    <n v="100"/>
    <n v="1.5295259999999999"/>
    <n v="1.5295259999999999"/>
    <s v="NA"/>
    <n v="0"/>
    <n v="6.5519999999999997E-3"/>
    <n v="1204655"/>
    <s v="NA"/>
    <n v="0"/>
    <n v="5160"/>
    <n v="11.972569999999999"/>
    <n v="11.972569999999999"/>
    <s v="Y"/>
    <n v="0"/>
    <n v="0"/>
    <n v="0"/>
    <n v="0"/>
    <n v="99.249549999999999"/>
    <n v="98.907880000000006"/>
    <n v="99.786559999999994"/>
    <n v="0"/>
    <n v="0"/>
    <n v="0"/>
    <n v="4.5342E-2"/>
    <n v="0.11544"/>
    <n v="2.5360000000000001E-2"/>
    <n v="0"/>
    <n v="0"/>
    <n v="0"/>
    <n v="0"/>
    <n v="0"/>
    <n v="0"/>
    <n v="2.5943999999999998E-2"/>
    <n v="0.35419299999999998"/>
    <n v="2.6752999999999999E-2"/>
    <n v="0.67916699999999997"/>
    <n v="0.62248800000000004"/>
    <n v="0.161331"/>
    <n v="0"/>
    <n v="0"/>
    <n v="0"/>
    <n v="0"/>
    <n v="0"/>
    <n v="0"/>
    <n v="100"/>
    <n v="100"/>
    <n v="100"/>
    <n v="0"/>
    <n v="0"/>
    <n v="0"/>
    <n v="100"/>
    <n v="100"/>
    <n v="100"/>
    <n v="0"/>
    <n v="0"/>
    <n v="0"/>
    <n v="100"/>
    <n v="100"/>
    <n v="100"/>
    <n v="0"/>
    <n v="0"/>
    <n v="0"/>
    <n v="0"/>
    <n v="0"/>
    <n v="0"/>
    <n v="0"/>
    <n v="0"/>
    <n v="0"/>
    <n v="0"/>
    <n v="0"/>
    <n v="0"/>
    <s v="NA"/>
    <s v="NA"/>
    <s v="NA"/>
    <s v="NA"/>
    <s v="NA"/>
    <s v="NA"/>
    <n v="0"/>
    <n v="0"/>
    <n v="0"/>
    <n v="75.687510000000003"/>
    <n v="84.319730000000007"/>
    <n v="75.687510000000003"/>
    <n v="7.071383"/>
    <n v="5.2462299999999997"/>
    <n v="7.071383"/>
    <n v="17.241109999999999"/>
    <n v="10.43404"/>
    <n v="17.241109999999999"/>
    <s v="NA"/>
    <s v="NA"/>
    <s v="NA"/>
    <s v="NA"/>
    <s v="NA"/>
    <s v="NA"/>
    <s v="NA"/>
    <s v="NA"/>
    <s v="NA"/>
    <s v="NA"/>
    <s v="NA"/>
    <s v="NA"/>
    <n v="0"/>
    <n v="0"/>
    <n v="0"/>
    <n v="99.249549999999999"/>
    <n v="98.907880000000006"/>
    <n v="99.786559999999994"/>
    <n v="0.72450899999999996"/>
    <n v="0.73792800000000003"/>
    <n v="0.186691"/>
    <n v="0"/>
    <n v="0"/>
    <n v="0"/>
    <n v="2.5943999999999998E-2"/>
    <n v="0.35419299999999998"/>
    <n v="2.6752999999999999E-2"/>
    <s v="NA"/>
    <s v="NA"/>
    <s v="NA"/>
    <s v="NA"/>
    <s v="NA"/>
    <s v="NA"/>
    <s v="NA"/>
    <s v="NA"/>
    <s v="NA"/>
    <s v="NA"/>
    <s v="NA"/>
    <s v="NA"/>
    <s v="NA"/>
    <s v="NA"/>
    <s v="NA"/>
    <b v="1"/>
    <n v="100"/>
    <b v="0"/>
    <n v="0"/>
    <b v="0"/>
    <n v="0"/>
    <b v="0"/>
    <n v="0"/>
    <b v="0"/>
    <n v="0"/>
    <b v="0"/>
    <n v="0"/>
    <b v="0"/>
    <n v="0"/>
    <b v="0"/>
    <n v="0"/>
    <n v="0"/>
    <n v="0"/>
    <n v="0"/>
    <n v="100"/>
    <n v="100"/>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VAV"/>
    <s v="none"/>
    <s v="NA"/>
    <s v="NA"/>
    <s v="NA"/>
    <s v="NA"/>
    <s v="NA"/>
    <n v="0"/>
    <n v="100"/>
    <s v="Boiler"/>
    <s v="Natural Gas"/>
    <s v="Natural Gas"/>
    <s v="NA"/>
    <s v="Boiler"/>
    <s v="Natural Gas"/>
    <s v="Natural Gas"/>
    <s v="NA"/>
    <n v="4"/>
    <s v="Natural Gas"/>
    <n v="3035.75"/>
    <n v="33"/>
    <n v="33"/>
    <s v="C"/>
    <s v="Y"/>
    <s v="Y"/>
    <s v="Chiller"/>
    <s v="NA"/>
    <s v="Chiller"/>
    <s v="NA"/>
    <n v="5"/>
    <s v="NA"/>
    <s v="NA"/>
    <s v="NA"/>
    <s v="Screw"/>
    <s v="NA"/>
    <s v="NA"/>
    <b v="0"/>
    <b v="0"/>
    <b v="1"/>
    <b v="0"/>
    <b v="0"/>
    <b v="0"/>
    <b v="0"/>
    <b v="0"/>
    <b v="0"/>
    <b v="0"/>
    <b v="0"/>
    <n v="4381.92"/>
    <s v="NA"/>
    <s v="NA"/>
    <n v="0"/>
    <n v="0"/>
    <n v="0"/>
    <n v="0"/>
    <n v="100"/>
    <n v="0"/>
    <n v="100"/>
    <n v="0"/>
    <s v="NA"/>
    <s v="NA"/>
    <s v="NA"/>
    <s v="NA"/>
    <s v="NA"/>
    <s v="NA"/>
    <s v="NA"/>
    <s v="NA"/>
    <s v="NA"/>
    <s v="NA"/>
    <s v="NA"/>
    <s v="NA"/>
    <s v="NA"/>
    <s v="NA"/>
    <s v="NA"/>
    <s v="NA"/>
    <s v="NA"/>
    <s v="NA"/>
    <s v="NA"/>
    <s v="NA"/>
    <n v="4"/>
    <n v="0"/>
    <n v="4"/>
    <n v="0"/>
    <n v="0"/>
    <n v="0"/>
    <n v="0"/>
    <b v="0"/>
    <b v="0"/>
    <b v="0"/>
    <b v="0"/>
    <b v="0"/>
    <b v="0"/>
    <n v="0"/>
    <s v="NA"/>
    <s v="NA"/>
    <s v="NA"/>
    <s v="NA"/>
    <s v="NA"/>
    <s v="NA"/>
    <s v="NA"/>
    <s v="NA"/>
    <s v="NA"/>
    <s v="NA"/>
    <s v="NA"/>
    <s v="NA"/>
    <s v="NA"/>
    <s v="NA"/>
    <s v="NA"/>
    <n v="0"/>
    <n v="0"/>
    <n v="0"/>
    <x v="1"/>
    <s v="NA"/>
    <s v="NA"/>
    <n v="0"/>
    <n v="0"/>
    <n v="0"/>
    <s v="NA"/>
    <s v="NA"/>
    <s v="NA"/>
    <s v="NA"/>
    <s v="NA"/>
    <s v="NA"/>
    <n v="0"/>
    <n v="1000"/>
    <s v="NA"/>
    <n v="500"/>
    <s v="NA"/>
    <n v="6"/>
    <n v="0"/>
    <n v="0"/>
    <n v="0"/>
    <n v="0"/>
    <n v="10.97794"/>
    <n v="3.8771550000000001"/>
    <s v="model"/>
    <n v="8646225"/>
    <n v="3053648"/>
    <s v="NA"/>
    <s v="NA"/>
    <s v="NA"/>
    <s v="NA"/>
    <s v="NA"/>
    <s v="NA"/>
    <s v="NA"/>
    <s v="NA"/>
    <s v="NA"/>
    <s v="NA"/>
    <s v="NA"/>
    <s v="NA"/>
    <s v="NA"/>
    <s v="NA"/>
    <s v="NA"/>
    <s v="NA"/>
    <s v="NA"/>
    <s v="NA"/>
    <s v="NA"/>
    <s v="NA"/>
    <s v="NA"/>
    <s v="NA"/>
    <s v="NA"/>
    <s v="NA"/>
    <n v="0.111555"/>
    <n v="3.3201000000000001E-2"/>
    <s v="model"/>
    <n v="87860.66"/>
    <n v="26149.22"/>
    <s v="NA"/>
    <s v="NA"/>
    <s v="NA"/>
    <s v="NA"/>
    <s v="NA"/>
    <s v="NA"/>
    <s v="NA"/>
    <s v="NA"/>
    <s v="NA"/>
    <s v="NA"/>
    <s v="NA"/>
    <s v="NA"/>
    <s v="NA"/>
    <s v="NA"/>
    <s v="NA"/>
    <s v="NA"/>
    <s v="NA"/>
    <s v="NA"/>
    <s v="NA"/>
    <s v="NA"/>
    <s v="NA"/>
    <s v="NA"/>
    <s v="NA"/>
    <s v="NA"/>
  </r>
  <r>
    <x v="847"/>
    <x v="3"/>
    <s v="core"/>
    <x v="6"/>
    <x v="0"/>
    <s v="20,001-100,000"/>
    <s v="rural"/>
    <n v="28"/>
    <n v="111.91379999999999"/>
    <n v="2566072"/>
    <n v="2566072"/>
    <n v="2566072"/>
    <s v="NA"/>
    <s v="NA"/>
    <s v="Pre-1980"/>
    <s v="F"/>
    <m/>
    <s v="Office- Admin, Professional, Government, Financial"/>
    <m/>
    <s v="Office"/>
    <s v="Office"/>
    <s v="Medium Office"/>
    <b v="0"/>
    <s v="Office"/>
    <n v="78"/>
    <s v="NA"/>
    <n v="0"/>
    <s v="NA"/>
    <n v="0"/>
    <n v="22"/>
    <n v="0"/>
    <n v="0"/>
    <n v="22929"/>
    <n v="22929"/>
    <n v="0"/>
    <x v="1"/>
    <n v="100"/>
    <n v="0"/>
    <n v="100"/>
    <n v="100"/>
    <n v="100"/>
    <n v="0"/>
    <n v="0"/>
    <n v="1"/>
    <n v="0"/>
    <n v="60"/>
    <s v="S"/>
    <n v="0"/>
    <n v="8180"/>
    <n v="378"/>
    <s v="8000+ HDD"/>
    <n v="0"/>
    <n v="100"/>
    <n v="3"/>
    <s v="No"/>
    <n v="45"/>
    <n v="66.121830000000003"/>
    <n v="77.969030000000004"/>
    <n v="2.3395519999999999"/>
    <n v="0"/>
    <n v="0"/>
    <n v="0"/>
    <s v="40-49 Hrs/Wk"/>
    <n v="52"/>
    <b v="1"/>
    <b v="1"/>
    <b v="1"/>
    <b v="0"/>
    <b v="0"/>
    <b v="0"/>
    <b v="0"/>
    <b v="0"/>
    <b v="0"/>
    <b v="1"/>
    <b v="0"/>
    <b v="0"/>
    <s v="NA"/>
    <s v="Yes"/>
    <n v="4"/>
    <n v="20"/>
    <s v="No"/>
    <s v="Yes"/>
    <n v="4"/>
    <n v="20"/>
    <s v="Yes"/>
    <s v="Yes"/>
    <n v="4"/>
    <n v="20"/>
    <s v="Yes"/>
    <s v="Yes"/>
    <n v="3"/>
    <n v="66"/>
    <s v="Unknown"/>
    <s v="Yes"/>
    <n v="3"/>
    <n v="66"/>
    <s v="Unknown"/>
    <s v="No"/>
    <s v="NA"/>
    <s v="NA"/>
    <s v="No"/>
    <s v="No"/>
    <s v="NA"/>
    <s v="NA"/>
    <s v="No"/>
    <s v="Yes"/>
    <n v="3"/>
    <s v="NA"/>
    <s v="Unknown"/>
    <n v="636"/>
    <n v="0"/>
    <n v="10"/>
    <n v="6360"/>
    <n v="5"/>
    <n v="0"/>
    <n v="0"/>
    <n v="0"/>
    <n v="0"/>
    <n v="0"/>
    <n v="100"/>
    <n v="0"/>
    <n v="0"/>
    <n v="100"/>
    <n v="0"/>
    <n v="0"/>
    <n v="0"/>
    <n v="0"/>
    <n v="318"/>
    <n v="0"/>
    <n v="100"/>
    <n v="0"/>
    <s v="P"/>
    <n v="0"/>
    <s v="10-20 years"/>
    <n v="100"/>
    <n v="0"/>
    <n v="0"/>
    <n v="0"/>
    <n v="100"/>
    <n v="0"/>
    <n v="0"/>
    <n v="0"/>
    <n v="0"/>
    <n v="22929"/>
    <n v="100"/>
    <n v="0"/>
    <n v="0"/>
    <n v="0"/>
    <b v="0"/>
    <n v="0"/>
    <n v="100"/>
    <n v="0"/>
    <n v="0"/>
    <n v="0"/>
    <n v="1.453678"/>
    <n v="1.453678"/>
    <s v="NA"/>
    <n v="0"/>
    <n v="0.148731"/>
    <n v="33331.39"/>
    <s v="NA"/>
    <n v="0"/>
    <n v="3410.248"/>
    <n v="9.0393539999999994"/>
    <n v="9.0393539999999994"/>
    <s v="Y"/>
    <n v="10"/>
    <n v="0"/>
    <n v="0"/>
    <n v="0"/>
    <n v="93.430700000000002"/>
    <n v="91.424319999999994"/>
    <n v="98.365930000000006"/>
    <n v="0"/>
    <n v="0"/>
    <n v="0"/>
    <n v="0"/>
    <n v="0"/>
    <n v="0"/>
    <n v="0"/>
    <n v="0"/>
    <n v="0"/>
    <n v="0"/>
    <n v="0"/>
    <n v="0"/>
    <n v="0"/>
    <n v="0"/>
    <n v="0"/>
    <n v="6.5692959999999996"/>
    <n v="8.5756759999999996"/>
    <n v="1.6340710000000001"/>
    <n v="0"/>
    <n v="0"/>
    <n v="0"/>
    <n v="0"/>
    <n v="0"/>
    <n v="0"/>
    <n v="100"/>
    <n v="100"/>
    <n v="100"/>
    <s v="NA"/>
    <s v="NA"/>
    <s v="NA"/>
    <s v="NA"/>
    <s v="NA"/>
    <s v="NA"/>
    <n v="0"/>
    <n v="0"/>
    <n v="0"/>
    <n v="100"/>
    <n v="100"/>
    <n v="100"/>
    <n v="0"/>
    <n v="0"/>
    <n v="0"/>
    <n v="0"/>
    <n v="0"/>
    <n v="0"/>
    <n v="0"/>
    <n v="0"/>
    <n v="0"/>
    <n v="0"/>
    <n v="0"/>
    <n v="0"/>
    <s v="NA"/>
    <s v="NA"/>
    <s v="NA"/>
    <s v="NA"/>
    <s v="NA"/>
    <s v="NA"/>
    <n v="0"/>
    <n v="0"/>
    <n v="0"/>
    <n v="14.763920000000001"/>
    <n v="23.978580000000001"/>
    <n v="14.763920000000001"/>
    <n v="2.181295"/>
    <n v="2.3450199999999999"/>
    <n v="2.181295"/>
    <n v="83.054789999999997"/>
    <n v="73.676400000000001"/>
    <n v="83.054789999999997"/>
    <s v="NA"/>
    <s v="NA"/>
    <s v="NA"/>
    <s v="NA"/>
    <s v="NA"/>
    <s v="NA"/>
    <s v="NA"/>
    <s v="NA"/>
    <s v="NA"/>
    <s v="NA"/>
    <s v="NA"/>
    <s v="NA"/>
    <n v="0"/>
    <n v="0"/>
    <n v="0"/>
    <n v="93.430700000000002"/>
    <n v="91.424319999999994"/>
    <n v="98.365930000000006"/>
    <n v="6.5692959999999996"/>
    <n v="8.5756759999999996"/>
    <n v="1.6340710000000001"/>
    <n v="0"/>
    <n v="0"/>
    <n v="0"/>
    <n v="0"/>
    <n v="0"/>
    <n v="0"/>
    <s v="NA"/>
    <s v="NA"/>
    <s v="NA"/>
    <s v="NA"/>
    <s v="NA"/>
    <s v="NA"/>
    <s v="NA"/>
    <s v="NA"/>
    <s v="NA"/>
    <s v="NA"/>
    <s v="NA"/>
    <s v="NA"/>
    <s v="NA"/>
    <s v="NA"/>
    <s v="NA"/>
    <b v="0"/>
    <n v="0"/>
    <b v="0"/>
    <n v="0"/>
    <b v="0"/>
    <n v="0"/>
    <b v="1"/>
    <n v="80.524519999999995"/>
    <b v="1"/>
    <n v="12.906180000000001"/>
    <b v="1"/>
    <n v="6.5692959999999996"/>
    <b v="0"/>
    <n v="0"/>
    <b v="0"/>
    <n v="0"/>
    <n v="0"/>
    <n v="55.55556"/>
    <n v="0"/>
    <n v="100"/>
    <n v="44.44444"/>
    <n v="100"/>
    <n v="0"/>
    <n v="0"/>
    <n v="0"/>
    <n v="0"/>
    <n v="0"/>
    <n v="0"/>
    <n v="0"/>
    <n v="0"/>
    <n v="0"/>
    <n v="0"/>
    <n v="0"/>
    <n v="0"/>
    <n v="0"/>
    <n v="0"/>
    <n v="0"/>
    <n v="0"/>
    <n v="0"/>
    <n v="0"/>
    <n v="0"/>
    <n v="0"/>
    <n v="0"/>
    <n v="100"/>
    <n v="100"/>
    <n v="100"/>
    <n v="0"/>
    <n v="0"/>
    <n v="0"/>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100"/>
    <s v="Furnace"/>
    <s v="Natural Gas"/>
    <s v="None"/>
    <s v="0-4 Years"/>
    <s v="None"/>
    <s v="NA"/>
    <s v="NA"/>
    <s v="NA"/>
    <s v="NA"/>
    <s v="NA"/>
    <s v="NA"/>
    <s v="NA"/>
    <s v="NA"/>
    <s v="NA"/>
    <s v="NA"/>
    <s v="NA"/>
    <s v="DX - Air"/>
    <s v="0-4 Years"/>
    <s v="None"/>
    <s v="NA"/>
    <s v="NA"/>
    <s v="NA"/>
    <s v="NA"/>
    <s v="NA"/>
    <s v="NA"/>
    <s v="NA"/>
    <s v="NA"/>
    <b v="0"/>
    <b v="0"/>
    <b v="0"/>
    <b v="0"/>
    <b v="1"/>
    <b v="0"/>
    <b v="0"/>
    <b v="1"/>
    <b v="0"/>
    <b v="1"/>
    <b v="0"/>
    <n v="127.5686"/>
    <n v="15"/>
    <n v="15"/>
    <n v="100"/>
    <n v="0"/>
    <n v="0"/>
    <n v="0"/>
    <n v="0"/>
    <n v="100"/>
    <n v="0"/>
    <n v="0"/>
    <s v="NA"/>
    <s v="NA"/>
    <s v="NA"/>
    <s v="NA"/>
    <s v="NA"/>
    <s v="NA"/>
    <s v="NA"/>
    <s v="NA"/>
    <s v="NA"/>
    <s v="NA"/>
    <s v="NA"/>
    <s v="NA"/>
    <s v="NA"/>
    <s v="NA"/>
    <s v="NA"/>
    <s v="NA"/>
    <s v="NA"/>
    <s v="NA"/>
    <s v="NA"/>
    <s v="NA"/>
    <n v="1"/>
    <n v="0"/>
    <n v="0"/>
    <n v="0"/>
    <n v="0"/>
    <n v="0"/>
    <n v="0"/>
    <b v="0"/>
    <b v="0"/>
    <b v="0"/>
    <b v="0"/>
    <b v="0"/>
    <b v="0"/>
    <n v="0"/>
    <s v="NA"/>
    <s v="NA"/>
    <s v="NA"/>
    <s v="NA"/>
    <s v="NA"/>
    <s v="NA"/>
    <s v="NA"/>
    <s v="NA"/>
    <s v="NA"/>
    <s v="NA"/>
    <s v="NA"/>
    <s v="NA"/>
    <s v="NA"/>
    <s v="NA"/>
    <s v="NA"/>
    <n v="0"/>
    <n v="0"/>
    <n v="0"/>
    <x v="1"/>
    <s v="NA"/>
    <s v="NA"/>
    <n v="0"/>
    <n v="0"/>
    <n v="0"/>
    <s v="NA"/>
    <s v="NA"/>
    <s v="NA"/>
    <s v="NA"/>
    <s v="NA"/>
    <s v="NA"/>
    <n v="0"/>
    <n v="35"/>
    <n v="20"/>
    <s v="NA"/>
    <n v="36"/>
    <n v="6"/>
    <n v="0"/>
    <n v="0"/>
    <n v="0"/>
    <n v="0"/>
    <n v="13.385540000000001"/>
    <n v="13.39228"/>
    <s v="actual"/>
    <n v="306917.2"/>
    <n v="307071.59999999998"/>
    <n v="29641.25"/>
    <n v="23191.72"/>
    <n v="25093.83"/>
    <n v="23359.82"/>
    <n v="24483.52"/>
    <n v="25856.2"/>
    <n v="28737.38"/>
    <n v="29212.41"/>
    <n v="25413.71"/>
    <n v="24606.639999999999"/>
    <n v="23240.639999999999"/>
    <n v="24080.03"/>
    <n v="26887.3"/>
    <n v="23835.14"/>
    <n v="25730.47"/>
    <n v="24040.06"/>
    <n v="24100.31"/>
    <n v="24454.36"/>
    <n v="28166.58"/>
    <n v="29055.09"/>
    <n v="24568.82"/>
    <n v="24603.360000000001"/>
    <n v="25088.78"/>
    <n v="26541.33"/>
    <n v="0.30877500000000002"/>
    <n v="0.69397399999999998"/>
    <s v="model"/>
    <n v="7079.9009999999998"/>
    <n v="15912.12"/>
    <s v="NA"/>
    <s v="NA"/>
    <s v="NA"/>
    <s v="NA"/>
    <s v="NA"/>
    <s v="NA"/>
    <s v="NA"/>
    <s v="NA"/>
    <s v="NA"/>
    <s v="NA"/>
    <s v="NA"/>
    <s v="NA"/>
    <s v="NA"/>
    <s v="NA"/>
    <s v="NA"/>
    <s v="NA"/>
    <s v="NA"/>
    <s v="NA"/>
    <s v="NA"/>
    <s v="NA"/>
    <s v="NA"/>
    <s v="NA"/>
    <s v="NA"/>
    <s v="NA"/>
  </r>
  <r>
    <x v="848"/>
    <x v="2"/>
    <s v="core"/>
    <x v="10"/>
    <x v="0"/>
    <s v="50,001+"/>
    <s v="urban"/>
    <n v="44"/>
    <n v="24.08231"/>
    <n v="1228198"/>
    <n v="1228198"/>
    <n v="1228198"/>
    <n v="2001"/>
    <n v="2001"/>
    <s v="1981-2003"/>
    <s v="F"/>
    <m/>
    <s v="Nursing Home"/>
    <m/>
    <s v="Hotel-Motel"/>
    <s v="Lodging"/>
    <s v="Lodging"/>
    <b v="0"/>
    <s v="Guest Room"/>
    <n v="44"/>
    <s v="Kitchen"/>
    <n v="13"/>
    <s v="Office"/>
    <n v="9"/>
    <n v="30"/>
    <n v="0"/>
    <n v="0"/>
    <n v="51000"/>
    <n v="51000"/>
    <n v="0"/>
    <x v="2"/>
    <n v="100"/>
    <n v="0"/>
    <n v="56"/>
    <n v="100"/>
    <n v="56"/>
    <n v="0"/>
    <n v="0"/>
    <n v="1"/>
    <n v="0"/>
    <n v="70"/>
    <s v="S"/>
    <n v="0"/>
    <n v="4650"/>
    <n v="167"/>
    <s v="&lt; 6000 HDD"/>
    <n v="0"/>
    <n v="100"/>
    <n v="1"/>
    <s v="No"/>
    <n v="140.69999999999999"/>
    <n v="142.52000000000001"/>
    <n v="168"/>
    <n v="16.38"/>
    <n v="1"/>
    <n v="1"/>
    <n v="0.74"/>
    <s v="120-168 Hrs/Wk"/>
    <n v="52"/>
    <b v="1"/>
    <b v="1"/>
    <b v="1"/>
    <b v="0"/>
    <b v="0"/>
    <b v="0"/>
    <b v="0"/>
    <b v="0"/>
    <b v="0"/>
    <b v="1"/>
    <b v="0"/>
    <b v="0"/>
    <s v="NA"/>
    <s v="No"/>
    <s v="NA"/>
    <s v="NA"/>
    <s v="No"/>
    <s v="Yes"/>
    <n v="1"/>
    <n v="100"/>
    <s v="No"/>
    <s v="No"/>
    <s v="NA"/>
    <s v="NA"/>
    <s v="No"/>
    <s v="No"/>
    <s v="NA"/>
    <s v="NA"/>
    <s v="No"/>
    <s v="No"/>
    <s v="NA"/>
    <s v="NA"/>
    <s v="No"/>
    <s v="No"/>
    <s v="NA"/>
    <s v="NA"/>
    <s v="No"/>
    <s v="No"/>
    <s v="NA"/>
    <s v="NA"/>
    <s v="No"/>
    <s v="No"/>
    <s v="NA"/>
    <s v="NA"/>
    <s v="No"/>
    <n v="1376"/>
    <n v="0"/>
    <n v="8"/>
    <n v="11008"/>
    <n v="32"/>
    <n v="0"/>
    <n v="0"/>
    <n v="0"/>
    <n v="100"/>
    <n v="0"/>
    <n v="0"/>
    <n v="0"/>
    <n v="0"/>
    <n v="0"/>
    <n v="100"/>
    <n v="0"/>
    <n v="0"/>
    <n v="0"/>
    <n v="3522.56"/>
    <n v="0"/>
    <n v="100"/>
    <n v="0"/>
    <s v="P"/>
    <n v="18.75"/>
    <s v="Age of Building"/>
    <n v="100"/>
    <n v="0"/>
    <n v="0"/>
    <n v="0"/>
    <n v="0"/>
    <n v="0"/>
    <n v="0"/>
    <n v="100"/>
    <n v="0"/>
    <n v="58356.69"/>
    <n v="0"/>
    <n v="100"/>
    <n v="0"/>
    <n v="0"/>
    <b v="0"/>
    <n v="0"/>
    <n v="100"/>
    <n v="0"/>
    <n v="0"/>
    <n v="0"/>
    <n v="1.0134609999999999"/>
    <n v="1.0134609999999999"/>
    <s v="NA"/>
    <n v="1.686E-3"/>
    <n v="7.8627000000000002E-2"/>
    <n v="51686.51"/>
    <s v="NA"/>
    <n v="86"/>
    <n v="4010"/>
    <n v="7.3232049999999997"/>
    <n v="8.2154209999999992"/>
    <s v="Y"/>
    <n v="10"/>
    <n v="0"/>
    <n v="0"/>
    <n v="0"/>
    <n v="83.134200000000007"/>
    <n v="65.690650000000005"/>
    <n v="84.582350000000005"/>
    <n v="6.5065280000000003"/>
    <n v="6.6960439999999997"/>
    <n v="6.6198680000000003"/>
    <n v="4.2137520000000004"/>
    <n v="6.6960439999999997"/>
    <n v="2.3848919999999998"/>
    <n v="0"/>
    <n v="0"/>
    <n v="0"/>
    <n v="0"/>
    <n v="0"/>
    <n v="0"/>
    <n v="6.145518"/>
    <n v="20.917259999999999"/>
    <n v="6.4128910000000001"/>
    <n v="0"/>
    <n v="0"/>
    <n v="0"/>
    <n v="0"/>
    <n v="0"/>
    <n v="0"/>
    <n v="0"/>
    <n v="0"/>
    <n v="0"/>
    <n v="100"/>
    <n v="100"/>
    <n v="100"/>
    <n v="100"/>
    <n v="100"/>
    <n v="100"/>
    <n v="0"/>
    <n v="0"/>
    <n v="0"/>
    <s v="NA"/>
    <s v="NA"/>
    <s v="NA"/>
    <s v="NA"/>
    <s v="NA"/>
    <s v="NA"/>
    <s v="NA"/>
    <s v="NA"/>
    <s v="NA"/>
    <s v="NA"/>
    <s v="NA"/>
    <s v="NA"/>
    <s v="NA"/>
    <s v="NA"/>
    <s v="NA"/>
    <s v="NA"/>
    <s v="NA"/>
    <s v="NA"/>
    <s v="NA"/>
    <s v="NA"/>
    <s v="NA"/>
    <s v="NA"/>
    <s v="NA"/>
    <s v="NA"/>
    <n v="0.701349"/>
    <n v="1.5345759999999999"/>
    <n v="0.701349"/>
    <n v="62.884219999999999"/>
    <n v="74.023449999999997"/>
    <n v="62.884219999999999"/>
    <n v="7.7357699999999996"/>
    <n v="6.0940349999999999"/>
    <n v="7.7357699999999996"/>
    <n v="28.678660000000001"/>
    <n v="18.347940000000001"/>
    <n v="28.678660000000001"/>
    <n v="0"/>
    <n v="0"/>
    <n v="0"/>
    <n v="100"/>
    <n v="100"/>
    <n v="100"/>
    <n v="0"/>
    <n v="0"/>
    <n v="0"/>
    <n v="0"/>
    <n v="0"/>
    <n v="0"/>
    <n v="0"/>
    <n v="0"/>
    <n v="0"/>
    <n v="89.640730000000005"/>
    <n v="72.386700000000005"/>
    <n v="91.202219999999997"/>
    <n v="0"/>
    <n v="0"/>
    <n v="0"/>
    <n v="0.71790100000000001"/>
    <n v="1.2681899999999999"/>
    <n v="0.749135"/>
    <n v="9.6413689999999992"/>
    <n v="26.345109999999998"/>
    <n v="8.0486489999999993"/>
    <s v="NA"/>
    <s v="NA"/>
    <s v="NA"/>
    <s v="NA"/>
    <s v="NA"/>
    <s v="NA"/>
    <s v="NA"/>
    <s v="NA"/>
    <s v="NA"/>
    <s v="NA"/>
    <s v="NA"/>
    <s v="NA"/>
    <s v="NA"/>
    <s v="NA"/>
    <s v="NA"/>
    <b v="0"/>
    <n v="0"/>
    <b v="0"/>
    <n v="0"/>
    <b v="0"/>
    <n v="0"/>
    <b v="0"/>
    <n v="0"/>
    <b v="1"/>
    <n v="81.981350000000006"/>
    <b v="0"/>
    <n v="0"/>
    <b v="1"/>
    <n v="18.018650000000001"/>
    <b v="0"/>
    <n v="0"/>
    <n v="9.57606"/>
    <n v="6.9767440000000001"/>
    <n v="10.11613"/>
    <n v="73.566079999999999"/>
    <n v="23.25581"/>
    <n v="77.715050000000005"/>
    <n v="0"/>
    <n v="0"/>
    <n v="0"/>
    <n v="16.857859999999999"/>
    <n v="69.767439999999993"/>
    <n v="12.16882"/>
    <n v="0"/>
    <n v="0"/>
    <n v="0"/>
    <n v="0"/>
    <n v="0"/>
    <n v="0"/>
    <n v="0"/>
    <n v="0"/>
    <n v="0"/>
    <n v="14.264340000000001"/>
    <n v="51.162790000000001"/>
    <n v="9.1137040000000002"/>
    <n v="0"/>
    <n v="0"/>
    <n v="0"/>
    <n v="83.142139999999998"/>
    <n v="30.232559999999999"/>
    <n v="87.831180000000003"/>
    <n v="2.5935160000000002"/>
    <n v="18.604649999999999"/>
    <n v="3.0551170000000001"/>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50.412210000000002"/>
    <n v="49.587789999999998"/>
    <s v="Heat Pump"/>
    <s v="Electricity"/>
    <s v="None"/>
    <s v="10-19 Years"/>
    <s v="Boiler"/>
    <s v="Natural Gas"/>
    <s v="Natural Gas"/>
    <s v="10-19 Years"/>
    <n v="2"/>
    <s v="Natural Gas"/>
    <n v="985"/>
    <n v="13"/>
    <n v="13"/>
    <s v="SH"/>
    <s v="N"/>
    <s v="N"/>
    <s v="DX - Air"/>
    <s v="10-19 Years"/>
    <s v="DX - Air"/>
    <s v="10-19 Years"/>
    <s v="NA"/>
    <s v="NA"/>
    <s v="NA"/>
    <s v="NA"/>
    <s v="NA"/>
    <s v="NA"/>
    <s v="NA"/>
    <b v="0"/>
    <b v="0"/>
    <b v="0"/>
    <b v="0"/>
    <b v="1"/>
    <b v="0"/>
    <b v="0"/>
    <b v="1"/>
    <b v="0"/>
    <b v="1"/>
    <b v="1"/>
    <n v="1596"/>
    <n v="13"/>
    <n v="13"/>
    <n v="100"/>
    <n v="0"/>
    <n v="0"/>
    <n v="0"/>
    <n v="0"/>
    <n v="0"/>
    <n v="100"/>
    <n v="0"/>
    <s v="NA"/>
    <s v="NA"/>
    <s v="NA"/>
    <s v="NA"/>
    <s v="NA"/>
    <s v="NA"/>
    <s v="NA"/>
    <s v="NA"/>
    <s v="NA"/>
    <b v="0"/>
    <n v="0"/>
    <s v="NA"/>
    <s v="NA"/>
    <b v="1"/>
    <n v="50"/>
    <s v="CFL"/>
    <b v="1"/>
    <n v="90"/>
    <n v="100"/>
    <s v="CFL"/>
    <n v="1"/>
    <n v="1"/>
    <n v="3"/>
    <n v="2"/>
    <n v="2"/>
    <n v="2"/>
    <n v="0"/>
    <b v="0"/>
    <b v="0"/>
    <b v="0"/>
    <b v="1"/>
    <b v="0"/>
    <b v="0"/>
    <n v="1600"/>
    <s v="E"/>
    <s v="N"/>
    <s v="G"/>
    <s v="G"/>
    <s v="N"/>
    <s v="G"/>
    <s v="G"/>
    <s v="NA"/>
    <s v="NA"/>
    <s v="NA"/>
    <b v="1"/>
    <s v="L"/>
    <n v="100"/>
    <n v="0"/>
    <n v="3"/>
    <n v="63"/>
    <n v="90"/>
    <n v="0"/>
    <x v="0"/>
    <n v="0"/>
    <s v="N"/>
    <n v="0"/>
    <n v="0"/>
    <n v="0"/>
    <b v="0"/>
    <b v="0"/>
    <s v="None"/>
    <b v="0"/>
    <b v="0"/>
    <s v="None"/>
    <n v="0"/>
    <n v="0"/>
    <n v="0"/>
    <n v="0"/>
    <n v="0"/>
    <n v="119"/>
    <n v="0"/>
    <n v="0"/>
    <n v="0"/>
    <n v="0"/>
    <n v="14.12886"/>
    <n v="50.848260000000003"/>
    <s v="model"/>
    <n v="720572"/>
    <n v="2593261"/>
    <s v="NA"/>
    <s v="NA"/>
    <s v="NA"/>
    <s v="NA"/>
    <s v="NA"/>
    <s v="NA"/>
    <s v="NA"/>
    <s v="NA"/>
    <s v="NA"/>
    <s v="NA"/>
    <s v="NA"/>
    <s v="NA"/>
    <s v="NA"/>
    <s v="NA"/>
    <s v="NA"/>
    <s v="NA"/>
    <s v="NA"/>
    <s v="NA"/>
    <s v="NA"/>
    <s v="NA"/>
    <s v="NA"/>
    <s v="NA"/>
    <s v="NA"/>
    <s v="NA"/>
    <n v="0.29944500000000002"/>
    <n v="0.629139"/>
    <s v="model"/>
    <n v="15271.69"/>
    <n v="32086.07"/>
    <s v="NA"/>
    <s v="NA"/>
    <s v="NA"/>
    <s v="NA"/>
    <s v="NA"/>
    <s v="NA"/>
    <s v="NA"/>
    <s v="NA"/>
    <s v="NA"/>
    <s v="NA"/>
    <s v="NA"/>
    <s v="NA"/>
    <s v="NA"/>
    <s v="NA"/>
    <s v="NA"/>
    <s v="NA"/>
    <s v="NA"/>
    <s v="NA"/>
    <s v="NA"/>
    <s v="NA"/>
    <s v="NA"/>
    <s v="NA"/>
    <s v="NA"/>
    <s v="NA"/>
  </r>
  <r>
    <x v="849"/>
    <x v="2"/>
    <s v="core"/>
    <x v="1"/>
    <x v="0"/>
    <s v="&lt;50,001"/>
    <s v="urban"/>
    <n v="59"/>
    <n v="127.1157"/>
    <n v="6101552"/>
    <n v="6101552"/>
    <n v="0"/>
    <n v="2003"/>
    <n v="2003"/>
    <s v="1981-2003"/>
    <s v="F"/>
    <m/>
    <s v="Middle School"/>
    <m/>
    <s v="School"/>
    <s v="Education"/>
    <s v="K-12"/>
    <b v="0"/>
    <s v="Classroom"/>
    <n v="53"/>
    <s v="Assembly / Recreation"/>
    <n v="24"/>
    <s v="Office"/>
    <n v="6"/>
    <n v="17"/>
    <n v="0"/>
    <n v="0"/>
    <n v="48000"/>
    <n v="48000"/>
    <n v="0"/>
    <x v="1"/>
    <n v="100"/>
    <n v="0"/>
    <n v="100"/>
    <n v="0"/>
    <n v="0"/>
    <n v="0"/>
    <n v="0"/>
    <n v="1"/>
    <n v="0"/>
    <n v="120"/>
    <s v="S"/>
    <n v="0"/>
    <n v="5522"/>
    <n v="124"/>
    <s v="&lt; 6000 HDD"/>
    <n v="100"/>
    <n v="0"/>
    <n v="0"/>
    <s v="No"/>
    <n v="45"/>
    <n v="45"/>
    <n v="45"/>
    <n v="45"/>
    <n v="0"/>
    <n v="0"/>
    <n v="0"/>
    <s v="40-49 Hrs/Wk"/>
    <n v="44"/>
    <b v="1"/>
    <b v="1"/>
    <b v="0"/>
    <b v="0"/>
    <b v="0"/>
    <b v="0"/>
    <b v="0"/>
    <b v="0"/>
    <b v="0"/>
    <s v="NA"/>
    <s v="NA"/>
    <s v="NA"/>
    <s v="NA"/>
    <s v="No"/>
    <s v="NA"/>
    <s v="NA"/>
    <s v="No"/>
    <s v="No"/>
    <s v="NA"/>
    <s v="NA"/>
    <s v="No"/>
    <s v="No"/>
    <s v="NA"/>
    <s v="NA"/>
    <s v="No"/>
    <s v="No"/>
    <s v="NA"/>
    <s v="NA"/>
    <s v="No"/>
    <s v="No"/>
    <s v="NA"/>
    <s v="NA"/>
    <s v="No"/>
    <s v="No"/>
    <s v="NA"/>
    <s v="NA"/>
    <s v="No"/>
    <s v="No"/>
    <s v="NA"/>
    <s v="NA"/>
    <s v="No"/>
    <s v="No"/>
    <s v="NA"/>
    <s v="NA"/>
    <s v="No"/>
    <n v="1670"/>
    <n v="0"/>
    <n v="10"/>
    <n v="16700"/>
    <n v="25"/>
    <n v="100"/>
    <n v="0"/>
    <n v="0"/>
    <n v="0"/>
    <n v="0"/>
    <n v="0"/>
    <n v="0"/>
    <n v="0"/>
    <n v="0"/>
    <n v="100"/>
    <n v="0"/>
    <n v="0"/>
    <n v="0"/>
    <n v="4175"/>
    <n v="0"/>
    <n v="100"/>
    <n v="0"/>
    <s v="P"/>
    <n v="0"/>
    <s v="Age of Building"/>
    <n v="100"/>
    <n v="0"/>
    <n v="0"/>
    <n v="0"/>
    <n v="100"/>
    <n v="0"/>
    <n v="0"/>
    <n v="0"/>
    <n v="0"/>
    <n v="51596.82"/>
    <n v="0"/>
    <n v="100"/>
    <n v="0"/>
    <n v="0"/>
    <b v="0"/>
    <n v="0"/>
    <n v="100"/>
    <n v="0"/>
    <n v="0"/>
    <n v="0"/>
    <n v="0.684643"/>
    <n v="0.684643"/>
    <s v="NA"/>
    <n v="0"/>
    <n v="4.8750000000000002E-2"/>
    <n v="32862.879999999997"/>
    <s v="NA"/>
    <n v="0"/>
    <n v="2340"/>
    <n v="11.18777"/>
    <n v="11.492089999999999"/>
    <s v="Y"/>
    <n v="3"/>
    <n v="0"/>
    <n v="0"/>
    <n v="0"/>
    <n v="93.432950000000005"/>
    <n v="95.637"/>
    <n v="96.664230000000003"/>
    <n v="0"/>
    <n v="0"/>
    <n v="0"/>
    <n v="5.2268100000000004"/>
    <n v="4.1632540000000002"/>
    <n v="3.0081690000000001"/>
    <n v="0"/>
    <n v="0"/>
    <n v="0"/>
    <n v="0"/>
    <n v="0"/>
    <n v="0"/>
    <n v="0"/>
    <n v="0"/>
    <n v="0"/>
    <n v="1.340241"/>
    <n v="0.19974600000000001"/>
    <n v="0.32760099999999998"/>
    <n v="0"/>
    <n v="0"/>
    <n v="0"/>
    <n v="0"/>
    <n v="0"/>
    <n v="0"/>
    <n v="100"/>
    <n v="100"/>
    <n v="100"/>
    <n v="100"/>
    <n v="100"/>
    <n v="100"/>
    <n v="0"/>
    <n v="0"/>
    <n v="0"/>
    <n v="0"/>
    <n v="0"/>
    <n v="0"/>
    <n v="100"/>
    <n v="100"/>
    <n v="100"/>
    <n v="0"/>
    <n v="0"/>
    <n v="0"/>
    <n v="0"/>
    <n v="0"/>
    <n v="0"/>
    <n v="0"/>
    <n v="0"/>
    <n v="0"/>
    <n v="0"/>
    <n v="0"/>
    <n v="0"/>
    <s v="NA"/>
    <s v="NA"/>
    <s v="NA"/>
    <s v="NA"/>
    <s v="NA"/>
    <s v="NA"/>
    <n v="0"/>
    <n v="0"/>
    <n v="0"/>
    <n v="78.799059999999997"/>
    <n v="85.130579999999995"/>
    <n v="78.799059999999997"/>
    <n v="12.47954"/>
    <n v="9.8568049999999996"/>
    <n v="12.47954"/>
    <n v="8.721406"/>
    <n v="5.0126109999999997"/>
    <n v="8.721406"/>
    <s v="NA"/>
    <s v="NA"/>
    <s v="NA"/>
    <s v="NA"/>
    <s v="NA"/>
    <s v="NA"/>
    <s v="NA"/>
    <s v="NA"/>
    <s v="NA"/>
    <s v="NA"/>
    <s v="NA"/>
    <s v="NA"/>
    <n v="8.1486669999999997"/>
    <n v="4.7939109999999996"/>
    <n v="8.4304799999999993"/>
    <n v="85.284279999999995"/>
    <n v="90.843090000000004"/>
    <n v="88.233750000000001"/>
    <n v="0"/>
    <n v="0"/>
    <n v="0"/>
    <n v="1.340241"/>
    <n v="0.19974600000000001"/>
    <n v="0.32760099999999998"/>
    <n v="5.2268100000000004"/>
    <n v="4.1632540000000002"/>
    <n v="3.0081690000000001"/>
    <n v="0"/>
    <n v="0"/>
    <n v="0"/>
    <n v="100"/>
    <n v="100"/>
    <n v="100"/>
    <n v="0"/>
    <n v="0"/>
    <n v="0"/>
    <n v="0"/>
    <n v="0"/>
    <n v="0"/>
    <n v="0"/>
    <n v="0"/>
    <n v="0"/>
    <b v="0"/>
    <n v="0"/>
    <b v="0"/>
    <n v="0"/>
    <b v="0"/>
    <n v="0"/>
    <b v="0"/>
    <n v="0"/>
    <b v="1"/>
    <n v="100"/>
    <b v="0"/>
    <n v="0"/>
    <b v="0"/>
    <n v="0"/>
    <b v="0"/>
    <n v="0"/>
    <n v="0"/>
    <n v="0"/>
    <n v="0"/>
    <n v="97.435900000000004"/>
    <n v="50"/>
    <n v="97.149199999999993"/>
    <n v="0"/>
    <n v="0"/>
    <n v="0"/>
    <n v="2.5641029999999998"/>
    <n v="50"/>
    <n v="2.8508010000000001"/>
    <n v="0"/>
    <n v="0"/>
    <n v="0"/>
    <n v="0"/>
    <n v="0"/>
    <n v="0"/>
    <n v="0"/>
    <n v="0"/>
    <n v="0"/>
    <n v="0"/>
    <n v="0"/>
    <n v="0"/>
    <n v="0"/>
    <n v="0"/>
    <n v="0"/>
    <n v="97.435900000000004"/>
    <n v="50"/>
    <n v="97.149199999999993"/>
    <n v="2.5641029999999998"/>
    <n v="50"/>
    <n v="2.8508010000000001"/>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Boiler"/>
    <s v="Natural Gas"/>
    <s v="Natural Gas"/>
    <s v="10-19 Years"/>
    <s v="None"/>
    <s v="NA"/>
    <s v="NA"/>
    <s v="NA"/>
    <n v="2"/>
    <s v="Natural Gas"/>
    <n v="1014"/>
    <n v="11"/>
    <n v="11"/>
    <s v="SH"/>
    <s v="N"/>
    <s v="N"/>
    <s v="None"/>
    <s v="NA"/>
    <s v="None"/>
    <s v="NA"/>
    <s v="NA"/>
    <s v="NA"/>
    <s v="NA"/>
    <s v="NA"/>
    <s v="NA"/>
    <s v="NA"/>
    <s v="NA"/>
    <b v="0"/>
    <b v="0"/>
    <b v="1"/>
    <b v="0"/>
    <b v="0"/>
    <b v="0"/>
    <b v="0"/>
    <b v="1"/>
    <b v="1"/>
    <b v="1"/>
    <b v="1"/>
    <n v="1000"/>
    <n v="11"/>
    <n v="11"/>
    <n v="100"/>
    <n v="0"/>
    <n v="0"/>
    <n v="0"/>
    <n v="0"/>
    <n v="0"/>
    <n v="100"/>
    <n v="0"/>
    <s v="NA"/>
    <s v="NA"/>
    <s v="NA"/>
    <s v="NA"/>
    <s v="NA"/>
    <s v="NA"/>
    <s v="NA"/>
    <s v="NA"/>
    <s v="NA"/>
    <s v="NA"/>
    <s v="NA"/>
    <s v="NA"/>
    <s v="NA"/>
    <s v="NA"/>
    <s v="NA"/>
    <s v="NA"/>
    <s v="NA"/>
    <s v="NA"/>
    <s v="NA"/>
    <s v="NA"/>
    <n v="0"/>
    <n v="0"/>
    <n v="0"/>
    <n v="0"/>
    <n v="2"/>
    <n v="0"/>
    <n v="0"/>
    <b v="0"/>
    <b v="0"/>
    <b v="0"/>
    <b v="0"/>
    <b v="1"/>
    <b v="0"/>
    <n v="870"/>
    <s v="N"/>
    <s v="E"/>
    <s v="N"/>
    <s v="G"/>
    <s v="N"/>
    <s v="G"/>
    <s v="E"/>
    <s v="NA"/>
    <s v="NA"/>
    <s v="NA"/>
    <s v="NA"/>
    <s v="NA"/>
    <s v="NA"/>
    <s v="NA"/>
    <s v="NA"/>
    <n v="0"/>
    <n v="0"/>
    <n v="0"/>
    <x v="1"/>
    <s v="NA"/>
    <s v="NA"/>
    <n v="0"/>
    <n v="0"/>
    <n v="0"/>
    <s v="NA"/>
    <s v="NA"/>
    <s v="NA"/>
    <s v="NA"/>
    <s v="NA"/>
    <s v="NA"/>
    <n v="0"/>
    <n v="8"/>
    <n v="0"/>
    <n v="4"/>
    <n v="2"/>
    <n v="2"/>
    <n v="0"/>
    <n v="0"/>
    <n v="0"/>
    <n v="0"/>
    <n v="5.3476749999999997"/>
    <n v="0.81376599999999999"/>
    <s v="model"/>
    <n v="256688.4"/>
    <n v="39060.76"/>
    <s v="NA"/>
    <s v="NA"/>
    <s v="NA"/>
    <s v="NA"/>
    <s v="NA"/>
    <s v="NA"/>
    <s v="NA"/>
    <s v="NA"/>
    <s v="NA"/>
    <s v="NA"/>
    <s v="NA"/>
    <s v="NA"/>
    <s v="NA"/>
    <s v="NA"/>
    <s v="NA"/>
    <s v="NA"/>
    <s v="NA"/>
    <s v="NA"/>
    <s v="NA"/>
    <s v="NA"/>
    <s v="NA"/>
    <s v="NA"/>
    <s v="NA"/>
    <s v="NA"/>
    <n v="0.24940499999999999"/>
    <n v="3.5464000000000002E-2"/>
    <s v="model"/>
    <n v="11971.45"/>
    <n v="1702.2919999999999"/>
    <s v="NA"/>
    <s v="NA"/>
    <s v="NA"/>
    <s v="NA"/>
    <s v="NA"/>
    <s v="NA"/>
    <s v="NA"/>
    <s v="NA"/>
    <s v="NA"/>
    <s v="NA"/>
    <s v="NA"/>
    <s v="NA"/>
    <s v="NA"/>
    <s v="NA"/>
    <s v="NA"/>
    <s v="NA"/>
    <s v="NA"/>
    <s v="NA"/>
    <s v="NA"/>
    <s v="NA"/>
    <s v="NA"/>
    <s v="NA"/>
    <s v="NA"/>
    <s v="NA"/>
  </r>
  <r>
    <x v="850"/>
    <x v="2"/>
    <s v="core"/>
    <x v="11"/>
    <x v="1"/>
    <s v="5,001+"/>
    <s v="rural"/>
    <n v="16"/>
    <n v="97.814350000000005"/>
    <n v="1185510"/>
    <n v="1078814"/>
    <n v="1078814"/>
    <n v="2008"/>
    <n v="2008"/>
    <s v="2004-2013"/>
    <s v="F"/>
    <m/>
    <s v="Grocery (&gt; 5000sf)"/>
    <m/>
    <s v="Grocery"/>
    <s v="Food Sales"/>
    <s v="Supermarket"/>
    <b v="0"/>
    <s v="Sales"/>
    <n v="66"/>
    <s v="Kitchen"/>
    <n v="14"/>
    <s v="Office"/>
    <n v="11"/>
    <n v="0"/>
    <n v="0"/>
    <n v="0"/>
    <n v="12120"/>
    <n v="12120"/>
    <n v="0"/>
    <x v="0"/>
    <n v="91"/>
    <n v="0"/>
    <n v="100"/>
    <n v="91"/>
    <n v="100"/>
    <n v="0"/>
    <n v="9"/>
    <n v="2"/>
    <n v="0"/>
    <n v="46"/>
    <s v="S"/>
    <n v="0"/>
    <n v="5542"/>
    <n v="100"/>
    <s v="&lt; 6000 HDD"/>
    <n v="100"/>
    <n v="0"/>
    <n v="0"/>
    <s v="Yes"/>
    <n v="105"/>
    <n v="126"/>
    <n v="112"/>
    <n v="119"/>
    <n v="1"/>
    <n v="1"/>
    <n v="0"/>
    <s v="80-119 Hrs/Wk"/>
    <n v="52"/>
    <b v="1"/>
    <b v="0"/>
    <b v="0"/>
    <b v="1"/>
    <b v="0"/>
    <b v="0"/>
    <b v="0"/>
    <b v="0"/>
    <b v="0"/>
    <b v="1"/>
    <b v="0"/>
    <b v="0"/>
    <n v="70"/>
    <s v="Yes"/>
    <n v="1"/>
    <n v="100"/>
    <s v="Yes"/>
    <s v="Yes"/>
    <n v="1"/>
    <n v="100"/>
    <s v="Yes"/>
    <s v="Yes"/>
    <n v="5"/>
    <n v="80"/>
    <s v="Yes"/>
    <s v="No"/>
    <s v="NA"/>
    <s v="NA"/>
    <s v="No"/>
    <s v="Yes"/>
    <n v="5"/>
    <n v="100"/>
    <s v="No"/>
    <s v="No"/>
    <s v="NA"/>
    <s v="NA"/>
    <s v="No"/>
    <s v="No"/>
    <s v="NA"/>
    <s v="NA"/>
    <s v="No"/>
    <s v="No"/>
    <s v="NA"/>
    <s v="NA"/>
    <s v="No"/>
    <n v="420"/>
    <n v="125"/>
    <n v="20"/>
    <n v="10900"/>
    <n v="4"/>
    <n v="0"/>
    <n v="0"/>
    <n v="0"/>
    <n v="0"/>
    <n v="100"/>
    <n v="0"/>
    <n v="0"/>
    <n v="0"/>
    <n v="100"/>
    <n v="0"/>
    <n v="0"/>
    <n v="0"/>
    <n v="0"/>
    <n v="436"/>
    <n v="0"/>
    <n v="100"/>
    <n v="0"/>
    <s v="S"/>
    <n v="0"/>
    <s v="Age of Building"/>
    <n v="100"/>
    <n v="0"/>
    <n v="0"/>
    <n v="0"/>
    <n v="50"/>
    <n v="0"/>
    <n v="0"/>
    <n v="50"/>
    <n v="0"/>
    <n v="10900"/>
    <n v="100"/>
    <n v="0"/>
    <n v="0"/>
    <n v="0"/>
    <b v="1"/>
    <n v="336"/>
    <n v="0"/>
    <n v="0"/>
    <n v="100"/>
    <n v="0"/>
    <n v="0.87920699999999996"/>
    <n v="0.87920699999999996"/>
    <s v="NA"/>
    <n v="0.314191"/>
    <n v="4.5379999999999997E-2"/>
    <n v="10655.99"/>
    <s v="NA"/>
    <n v="3808"/>
    <n v="550"/>
    <n v="13.25414"/>
    <n v="19.869289999999999"/>
    <s v="Y"/>
    <n v="50"/>
    <n v="0"/>
    <n v="0"/>
    <n v="0"/>
    <n v="97.635369999999995"/>
    <n v="82.957130000000006"/>
    <n v="97.576210000000003"/>
    <n v="0"/>
    <n v="0"/>
    <n v="0"/>
    <n v="0"/>
    <n v="0"/>
    <n v="0"/>
    <n v="0"/>
    <n v="0"/>
    <n v="0"/>
    <n v="0"/>
    <n v="0"/>
    <n v="0"/>
    <n v="2.36463"/>
    <n v="17.042870000000001"/>
    <n v="2.4237920000000002"/>
    <n v="0"/>
    <n v="0"/>
    <n v="0"/>
    <n v="0"/>
    <n v="0"/>
    <n v="0"/>
    <s v="NA"/>
    <s v="NA"/>
    <s v="NA"/>
    <s v="NA"/>
    <s v="NA"/>
    <s v="NA"/>
    <s v="NA"/>
    <s v="NA"/>
    <s v="NA"/>
    <s v="NA"/>
    <s v="NA"/>
    <s v="NA"/>
    <s v="NA"/>
    <s v="NA"/>
    <s v="NA"/>
    <s v="NA"/>
    <s v="NA"/>
    <s v="NA"/>
    <s v="NA"/>
    <s v="NA"/>
    <s v="NA"/>
    <s v="NA"/>
    <s v="NA"/>
    <s v="NA"/>
    <s v="NA"/>
    <s v="NA"/>
    <s v="NA"/>
    <s v="NA"/>
    <s v="NA"/>
    <s v="NA"/>
    <s v="NA"/>
    <s v="NA"/>
    <s v="NA"/>
    <s v="NA"/>
    <s v="NA"/>
    <s v="NA"/>
    <n v="2.8626999999999998"/>
    <n v="5.5681609999999999"/>
    <n v="2.8626999999999998"/>
    <n v="97.137299999999996"/>
    <n v="94.431839999999994"/>
    <n v="97.137299999999996"/>
    <n v="0"/>
    <n v="0"/>
    <n v="0"/>
    <n v="0"/>
    <n v="0"/>
    <n v="0"/>
    <s v="NA"/>
    <s v="NA"/>
    <s v="NA"/>
    <s v="NA"/>
    <s v="NA"/>
    <s v="NA"/>
    <s v="NA"/>
    <s v="NA"/>
    <s v="NA"/>
    <s v="NA"/>
    <s v="NA"/>
    <s v="NA"/>
    <n v="0"/>
    <n v="0"/>
    <n v="0"/>
    <n v="97.635369999999995"/>
    <n v="82.957130000000006"/>
    <n v="97.576210000000003"/>
    <n v="0"/>
    <n v="0"/>
    <n v="0"/>
    <n v="2.36463"/>
    <n v="17.042870000000001"/>
    <n v="2.4237920000000002"/>
    <n v="0"/>
    <n v="0"/>
    <n v="0"/>
    <s v="NA"/>
    <s v="NA"/>
    <s v="NA"/>
    <s v="NA"/>
    <s v="NA"/>
    <s v="NA"/>
    <s v="NA"/>
    <s v="NA"/>
    <s v="NA"/>
    <s v="NA"/>
    <s v="NA"/>
    <s v="NA"/>
    <s v="NA"/>
    <s v="NA"/>
    <s v="NA"/>
    <b v="0"/>
    <n v="0"/>
    <b v="1"/>
    <n v="36.257660000000001"/>
    <b v="0"/>
    <n v="0"/>
    <b v="0"/>
    <n v="0"/>
    <b v="1"/>
    <n v="33.161119999999997"/>
    <b v="0"/>
    <n v="0"/>
    <b v="0"/>
    <n v="0"/>
    <b v="1"/>
    <n v="30.581219999999998"/>
    <n v="23.63636"/>
    <n v="68.421049999999994"/>
    <n v="25.451339999999998"/>
    <n v="7.2727269999999997"/>
    <n v="21.052630000000001"/>
    <n v="7.8311820000000001"/>
    <n v="0"/>
    <n v="0"/>
    <n v="0"/>
    <n v="69.090909999999994"/>
    <n v="10.52632"/>
    <n v="66.717479999999995"/>
    <n v="0"/>
    <n v="0"/>
    <n v="0"/>
    <n v="0"/>
    <n v="0"/>
    <n v="0"/>
    <n v="0"/>
    <n v="0"/>
    <n v="0"/>
    <n v="0"/>
    <n v="0"/>
    <n v="0"/>
    <n v="0"/>
    <n v="0"/>
    <n v="0"/>
    <n v="69.090909999999994"/>
    <n v="10.52632"/>
    <n v="66.717479999999995"/>
    <n v="30.909089999999999"/>
    <n v="89.473680000000002"/>
    <n v="33.282519999999998"/>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SZ Ducted"/>
    <s v="none"/>
    <s v="Variable Air Volume"/>
    <s v="A"/>
    <s v="NA"/>
    <s v="NA"/>
    <s v="NA"/>
    <n v="69"/>
    <n v="0"/>
    <s v="Heat Pump"/>
    <s v="Electricity"/>
    <s v="None"/>
    <s v="5-9 Years"/>
    <s v="Unknown"/>
    <s v="None"/>
    <s v="None"/>
    <s v="0-4 Years"/>
    <s v="NA"/>
    <s v="NA"/>
    <s v="NA"/>
    <s v="NA"/>
    <s v="NA"/>
    <s v="NA"/>
    <s v="NA"/>
    <s v="NA"/>
    <s v="DX - Air"/>
    <s v="5-9 Years"/>
    <s v="DX - Air"/>
    <s v="5-9 Years"/>
    <s v="NA"/>
    <s v="NA"/>
    <s v="NA"/>
    <s v="NA"/>
    <s v="NA"/>
    <s v="NA"/>
    <s v="NA"/>
    <b v="1"/>
    <b v="0"/>
    <b v="0"/>
    <b v="0"/>
    <b v="0"/>
    <b v="0"/>
    <b v="0"/>
    <b v="1"/>
    <b v="1"/>
    <b v="1"/>
    <b v="1"/>
    <n v="91.941999999999993"/>
    <n v="6"/>
    <n v="6"/>
    <n v="12.988619999999999"/>
    <n v="0"/>
    <n v="0"/>
    <n v="0"/>
    <n v="87.011380000000003"/>
    <n v="12.988619999999999"/>
    <n v="0"/>
    <n v="87.011380000000003"/>
    <n v="50"/>
    <n v="50"/>
    <n v="0"/>
    <s v="Non-VSD"/>
    <s v="Yes"/>
    <s v="Space Heating &amp; Domestic Water Heating"/>
    <s v="Air-cooled"/>
    <s v="Yes"/>
    <s v="Electronically Commutated"/>
    <b v="1"/>
    <n v="245"/>
    <n v="36.734690000000001"/>
    <s v="T8"/>
    <b v="1"/>
    <n v="748"/>
    <s v="T12"/>
    <b v="1"/>
    <n v="580"/>
    <n v="100"/>
    <s v="T8"/>
    <n v="0"/>
    <n v="0"/>
    <n v="3"/>
    <n v="2"/>
    <n v="0"/>
    <n v="1"/>
    <n v="2"/>
    <b v="0"/>
    <b v="0"/>
    <b v="0"/>
    <b v="1"/>
    <b v="1"/>
    <b v="0"/>
    <n v="1480"/>
    <s v="N"/>
    <s v="E"/>
    <s v="E"/>
    <s v="G"/>
    <s v="N"/>
    <s v="E"/>
    <s v="G"/>
    <n v="1"/>
    <n v="1"/>
    <n v="1"/>
    <s v="NA"/>
    <s v="NA"/>
    <s v="NA"/>
    <s v="NA"/>
    <s v="NA"/>
    <n v="0"/>
    <n v="0"/>
    <n v="0"/>
    <x v="1"/>
    <s v="NA"/>
    <s v="NA"/>
    <n v="0"/>
    <n v="0"/>
    <n v="0"/>
    <s v="NA"/>
    <s v="NA"/>
    <s v="NA"/>
    <s v="NA"/>
    <s v="NA"/>
    <s v="NA"/>
    <n v="4"/>
    <n v="0"/>
    <n v="0"/>
    <n v="0"/>
    <n v="0"/>
    <n v="0"/>
    <n v="0"/>
    <n v="0"/>
    <n v="0"/>
    <n v="0"/>
    <n v="56.447090000000003"/>
    <n v="56.381819999999998"/>
    <s v="actual"/>
    <n v="684138.8"/>
    <n v="683347.7"/>
    <n v="70757.850000000006"/>
    <n v="57735.48"/>
    <n v="58562.07"/>
    <n v="51804.6"/>
    <n v="54490.91"/>
    <n v="51985.279999999999"/>
    <n v="54441.01"/>
    <n v="54310.07"/>
    <n v="50488.82"/>
    <n v="54568.76"/>
    <n v="59348.480000000003"/>
    <n v="65645.45"/>
    <n v="64525.4"/>
    <n v="56511.11"/>
    <n v="60124.93"/>
    <n v="55245.55"/>
    <n v="52898.9"/>
    <n v="49481.59"/>
    <n v="56298.14"/>
    <n v="58008.25"/>
    <n v="51585.42"/>
    <n v="55539.18"/>
    <n v="58974.37"/>
    <n v="64154.84"/>
    <s v="NA"/>
    <s v="NA"/>
    <s v="no gas"/>
    <s v="NA"/>
    <s v="NA"/>
    <s v="NA"/>
    <s v="NA"/>
    <s v="NA"/>
    <s v="NA"/>
    <s v="NA"/>
    <s v="NA"/>
    <s v="NA"/>
    <s v="NA"/>
    <s v="NA"/>
    <s v="NA"/>
    <s v="NA"/>
    <s v="NA"/>
    <s v="NA"/>
    <s v="NA"/>
    <s v="NA"/>
    <s v="NA"/>
    <s v="NA"/>
    <s v="NA"/>
    <s v="NA"/>
    <s v="NA"/>
    <s v="NA"/>
    <s v="NA"/>
    <s v="NA"/>
    <s v="NA"/>
  </r>
  <r>
    <x v="851"/>
    <x v="0"/>
    <s v="core"/>
    <x v="7"/>
    <x v="1"/>
    <s v="&lt;20,001"/>
    <s v="urban"/>
    <n v="84"/>
    <n v="641.81460000000004"/>
    <n v="4456761"/>
    <n v="4456761"/>
    <n v="4456761"/>
    <n v="2012"/>
    <n v="2012"/>
    <s v="2004-2013"/>
    <s v="F"/>
    <s v="Police Station"/>
    <s v="Police &amp; Fire"/>
    <m/>
    <s v="Other"/>
    <s v="Public Order and Safety"/>
    <s v="Other"/>
    <b v="0"/>
    <s v="Office"/>
    <n v="29"/>
    <s v="Storage - Low Bay"/>
    <n v="21"/>
    <s v="NA"/>
    <n v="0"/>
    <n v="50"/>
    <n v="0"/>
    <n v="0"/>
    <n v="6944"/>
    <n v="6944"/>
    <n v="0"/>
    <x v="0"/>
    <n v="100"/>
    <n v="0"/>
    <n v="0"/>
    <n v="100"/>
    <n v="0"/>
    <n v="0"/>
    <n v="0"/>
    <n v="2"/>
    <n v="0"/>
    <n v="31"/>
    <s v="S"/>
    <n v="0"/>
    <n v="4721"/>
    <n v="272"/>
    <s v="&lt; 6000 HDD"/>
    <n v="100"/>
    <n v="0"/>
    <n v="0"/>
    <s v="No"/>
    <n v="40"/>
    <n v="168"/>
    <n v="168"/>
    <n v="168"/>
    <n v="0"/>
    <n v="0"/>
    <n v="0"/>
    <s v="&lt; 40 Hrs/Wk"/>
    <n v="52"/>
    <b v="1"/>
    <b v="1"/>
    <b v="0"/>
    <b v="1"/>
    <b v="0"/>
    <b v="0"/>
    <b v="0"/>
    <b v="0"/>
    <b v="0"/>
    <b v="1"/>
    <b v="0"/>
    <b v="0"/>
    <s v="NA"/>
    <s v="Unknown"/>
    <s v="NA"/>
    <s v="NA"/>
    <s v="No"/>
    <s v="Yes"/>
    <n v="1"/>
    <n v="40"/>
    <s v="Yes"/>
    <s v="No"/>
    <s v="NA"/>
    <s v="NA"/>
    <s v="No"/>
    <s v="No"/>
    <s v="NA"/>
    <s v="NA"/>
    <s v="No"/>
    <s v="No"/>
    <s v="NA"/>
    <s v="NA"/>
    <s v="No"/>
    <s v="No"/>
    <s v="NA"/>
    <s v="NA"/>
    <s v="No"/>
    <s v="No"/>
    <s v="NA"/>
    <s v="NA"/>
    <s v="No"/>
    <s v="No"/>
    <s v="NA"/>
    <s v="NA"/>
    <s v="No"/>
    <n v="236"/>
    <n v="236"/>
    <n v="9"/>
    <n v="4248"/>
    <n v="30"/>
    <n v="0"/>
    <n v="0"/>
    <n v="0"/>
    <n v="100"/>
    <n v="0"/>
    <n v="0"/>
    <n v="0"/>
    <n v="0"/>
    <n v="0"/>
    <n v="100"/>
    <n v="0"/>
    <n v="0"/>
    <n v="0"/>
    <n v="1274.4000000000001"/>
    <n v="0"/>
    <n v="100"/>
    <n v="0"/>
    <s v="P"/>
    <n v="20"/>
    <s v="Age of Building"/>
    <n v="100"/>
    <n v="0"/>
    <n v="0"/>
    <n v="0"/>
    <n v="0"/>
    <n v="0"/>
    <n v="0"/>
    <n v="0"/>
    <n v="100"/>
    <n v="3472"/>
    <n v="100"/>
    <n v="0"/>
    <n v="0"/>
    <n v="0"/>
    <b v="0"/>
    <n v="0"/>
    <n v="100"/>
    <n v="0"/>
    <n v="0"/>
    <n v="0"/>
    <n v="0.82409500000000002"/>
    <n v="0.82409500000000002"/>
    <s v="NA"/>
    <n v="0"/>
    <n v="0.18865199999999999"/>
    <n v="5722.5169999999998"/>
    <s v="NA"/>
    <n v="0"/>
    <n v="1310"/>
    <n v="8.603078"/>
    <n v="10.18017"/>
    <s v="Y"/>
    <n v="15"/>
    <n v="0"/>
    <n v="0"/>
    <n v="0"/>
    <n v="89.864599999999996"/>
    <n v="85.566050000000004"/>
    <n v="94.930120000000002"/>
    <n v="0"/>
    <n v="0"/>
    <n v="0"/>
    <n v="7.5141770000000001"/>
    <n v="12.02829"/>
    <n v="4.4156700000000004"/>
    <n v="0"/>
    <n v="0"/>
    <n v="0"/>
    <n v="0"/>
    <n v="0"/>
    <n v="0"/>
    <n v="0"/>
    <n v="0"/>
    <n v="0"/>
    <n v="2.6212240000000002"/>
    <n v="2.4056579999999999"/>
    <n v="0.65420900000000004"/>
    <n v="0"/>
    <n v="0"/>
    <n v="0"/>
    <n v="0.97228700000000001"/>
    <n v="1.874309"/>
    <n v="0.97228700000000001"/>
    <n v="99.027709999999999"/>
    <n v="98.125690000000006"/>
    <n v="99.027709999999999"/>
    <n v="0"/>
    <n v="0"/>
    <n v="0"/>
    <n v="100"/>
    <n v="100"/>
    <n v="100"/>
    <n v="0"/>
    <n v="0"/>
    <n v="0"/>
    <n v="0"/>
    <n v="0"/>
    <n v="0"/>
    <n v="0"/>
    <n v="0"/>
    <n v="0"/>
    <n v="100"/>
    <n v="100"/>
    <n v="100"/>
    <n v="0"/>
    <n v="0"/>
    <n v="0"/>
    <n v="0"/>
    <n v="0"/>
    <n v="0"/>
    <s v="NA"/>
    <s v="NA"/>
    <s v="NA"/>
    <s v="NA"/>
    <s v="NA"/>
    <s v="NA"/>
    <n v="0.97228700000000001"/>
    <n v="1.874309"/>
    <n v="0.97228700000000001"/>
    <n v="99.027709999999999"/>
    <n v="98.125690000000006"/>
    <n v="99.027709999999999"/>
    <n v="0"/>
    <n v="0"/>
    <n v="0"/>
    <n v="0"/>
    <n v="0"/>
    <n v="0"/>
    <s v="NA"/>
    <s v="NA"/>
    <s v="NA"/>
    <s v="NA"/>
    <s v="NA"/>
    <s v="NA"/>
    <s v="NA"/>
    <s v="NA"/>
    <s v="NA"/>
    <s v="NA"/>
    <s v="NA"/>
    <s v="NA"/>
    <n v="0"/>
    <n v="0"/>
    <n v="0"/>
    <n v="89.864599999999996"/>
    <n v="85.566050000000004"/>
    <n v="94.930120000000002"/>
    <n v="7.5141770000000001"/>
    <n v="12.02829"/>
    <n v="4.4156700000000004"/>
    <n v="0"/>
    <n v="0"/>
    <n v="0"/>
    <n v="2.6212240000000002"/>
    <n v="2.4056579999999999"/>
    <n v="0.65420900000000004"/>
    <s v="NA"/>
    <s v="NA"/>
    <s v="NA"/>
    <s v="NA"/>
    <s v="NA"/>
    <s v="NA"/>
    <s v="NA"/>
    <s v="NA"/>
    <s v="NA"/>
    <s v="NA"/>
    <s v="NA"/>
    <s v="NA"/>
    <s v="NA"/>
    <s v="NA"/>
    <s v="NA"/>
    <b v="0"/>
    <n v="0"/>
    <b v="0"/>
    <n v="0"/>
    <b v="0"/>
    <n v="0"/>
    <b v="1"/>
    <n v="43.771949999999997"/>
    <b v="1"/>
    <n v="56.228050000000003"/>
    <b v="0"/>
    <n v="0"/>
    <b v="0"/>
    <n v="0"/>
    <b v="0"/>
    <n v="0"/>
    <n v="10.305339999999999"/>
    <n v="20.83333"/>
    <n v="8.3166860000000007"/>
    <n v="35.1145"/>
    <n v="20.83333"/>
    <n v="28.338339999999999"/>
    <n v="0"/>
    <n v="0"/>
    <n v="0"/>
    <n v="54.580150000000003"/>
    <n v="58.333329999999997"/>
    <n v="63.34498"/>
    <n v="0"/>
    <n v="0"/>
    <n v="0"/>
    <n v="13.969469999999999"/>
    <n v="25"/>
    <n v="20.265989999999999"/>
    <n v="0"/>
    <n v="0"/>
    <n v="0"/>
    <n v="66.488550000000004"/>
    <n v="66.666669999999996"/>
    <n v="53.65802"/>
    <n v="0"/>
    <n v="0"/>
    <n v="0"/>
    <n v="19.541979999999999"/>
    <n v="8.3333329999999997"/>
    <n v="26.075990000000001"/>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0-4 Years"/>
    <s v="None"/>
    <s v="NA"/>
    <s v="NA"/>
    <s v="NA"/>
    <s v="NA"/>
    <s v="NA"/>
    <s v="NA"/>
    <s v="NA"/>
    <s v="NA"/>
    <s v="NA"/>
    <s v="NA"/>
    <s v="NA"/>
    <s v="DX - Air"/>
    <s v="0-4 Years"/>
    <s v="DX - Air"/>
    <s v="0-4 Years"/>
    <s v="NA"/>
    <s v="NA"/>
    <s v="NA"/>
    <s v="NA"/>
    <s v="NA"/>
    <s v="NA"/>
    <s v="NA"/>
    <b v="0"/>
    <b v="0"/>
    <b v="0"/>
    <b v="0"/>
    <b v="1"/>
    <b v="0"/>
    <b v="0"/>
    <b v="0"/>
    <b v="0"/>
    <b v="0"/>
    <b v="0"/>
    <n v="125"/>
    <n v="2"/>
    <n v="2"/>
    <n v="100"/>
    <n v="0"/>
    <n v="0"/>
    <n v="0"/>
    <n v="0"/>
    <n v="0"/>
    <n v="100"/>
    <n v="0"/>
    <s v="NA"/>
    <s v="NA"/>
    <s v="NA"/>
    <s v="NA"/>
    <s v="NA"/>
    <s v="NA"/>
    <s v="NA"/>
    <s v="NA"/>
    <s v="NA"/>
    <s v="NA"/>
    <s v="NA"/>
    <s v="NA"/>
    <s v="NA"/>
    <s v="NA"/>
    <s v="NA"/>
    <s v="NA"/>
    <s v="NA"/>
    <s v="NA"/>
    <s v="NA"/>
    <s v="NA"/>
    <n v="0"/>
    <n v="0"/>
    <n v="0"/>
    <n v="0"/>
    <n v="0"/>
    <n v="0"/>
    <n v="0"/>
    <b v="0"/>
    <b v="0"/>
    <b v="0"/>
    <b v="0"/>
    <b v="1"/>
    <b v="0"/>
    <n v="235"/>
    <s v="N"/>
    <s v="N"/>
    <s v="N"/>
    <s v="N"/>
    <s v="E"/>
    <s v="N"/>
    <s v="N"/>
    <s v="NA"/>
    <s v="NA"/>
    <s v="NA"/>
    <b v="1"/>
    <s v="S"/>
    <n v="100"/>
    <n v="1"/>
    <n v="0"/>
    <n v="0"/>
    <n v="0"/>
    <n v="0"/>
    <x v="0"/>
    <n v="0"/>
    <s v="N"/>
    <n v="0"/>
    <n v="0"/>
    <n v="0"/>
    <b v="0"/>
    <b v="0"/>
    <s v="None"/>
    <b v="0"/>
    <b v="0"/>
    <s v="None"/>
    <n v="0"/>
    <n v="2"/>
    <n v="0"/>
    <n v="12"/>
    <n v="4"/>
    <n v="7"/>
    <n v="0"/>
    <n v="0"/>
    <n v="0"/>
    <n v="0"/>
    <n v="12.83164"/>
    <n v="12.842750000000001"/>
    <s v="actual"/>
    <n v="89102.91"/>
    <n v="89180.03"/>
    <n v="7059.31"/>
    <n v="6262.9589999999998"/>
    <n v="7019.8"/>
    <n v="7073.1030000000001"/>
    <n v="7380"/>
    <n v="7308"/>
    <n v="8984"/>
    <n v="9068"/>
    <n v="8186.8969999999999"/>
    <n v="7180.69"/>
    <n v="6677.8680000000004"/>
    <n v="6902.2870000000003"/>
    <n v="7267.1679999999997"/>
    <n v="6563.8940000000002"/>
    <n v="7267.1679999999997"/>
    <n v="7032.7430000000004"/>
    <n v="7373.491"/>
    <n v="7285.2610000000004"/>
    <n v="8529.7559999999994"/>
    <n v="8596.2080000000005"/>
    <n v="7670.6819999999998"/>
    <n v="7293.7489999999998"/>
    <n v="7032.7430000000004"/>
    <n v="7267.1679999999997"/>
    <n v="0.16456999999999999"/>
    <n v="1.35"/>
    <s v="model"/>
    <n v="1142.7719999999999"/>
    <n v="9374.3979999999992"/>
    <s v="NA"/>
    <s v="NA"/>
    <s v="NA"/>
    <s v="NA"/>
    <s v="NA"/>
    <s v="NA"/>
    <s v="NA"/>
    <s v="NA"/>
    <s v="NA"/>
    <s v="NA"/>
    <s v="NA"/>
    <s v="NA"/>
    <s v="NA"/>
    <s v="NA"/>
    <s v="NA"/>
    <s v="NA"/>
    <s v="NA"/>
    <s v="NA"/>
    <s v="NA"/>
    <s v="NA"/>
    <s v="NA"/>
    <s v="NA"/>
    <s v="NA"/>
    <s v="NA"/>
  </r>
  <r>
    <x v="852"/>
    <x v="2"/>
    <s v="core"/>
    <x v="1"/>
    <x v="1"/>
    <s v="&lt;50,001"/>
    <s v="rural"/>
    <n v="61"/>
    <n v="143.53389999999999"/>
    <n v="5920775"/>
    <n v="5920775"/>
    <n v="5920775"/>
    <n v="2005"/>
    <n v="2005"/>
    <s v="2004-2013"/>
    <s v="F"/>
    <m/>
    <s v="Elementary School"/>
    <m/>
    <s v="School"/>
    <s v="Education"/>
    <s v="K-12"/>
    <b v="0"/>
    <s v="Classroom"/>
    <n v="41"/>
    <s v="Assembly / Recreation"/>
    <n v="21"/>
    <s v="NA"/>
    <n v="0"/>
    <n v="38"/>
    <n v="0"/>
    <n v="0"/>
    <n v="41250"/>
    <n v="41250"/>
    <n v="0"/>
    <x v="1"/>
    <n v="100"/>
    <n v="0"/>
    <n v="100"/>
    <n v="100"/>
    <n v="100"/>
    <n v="0"/>
    <n v="0"/>
    <n v="1"/>
    <n v="0"/>
    <n v="200"/>
    <s v="S"/>
    <n v="0"/>
    <n v="5553"/>
    <n v="779"/>
    <s v="&lt; 6000 HDD"/>
    <n v="100"/>
    <n v="0"/>
    <n v="0"/>
    <s v="Yes"/>
    <n v="60"/>
    <n v="40"/>
    <n v="60"/>
    <n v="60"/>
    <n v="0"/>
    <n v="0"/>
    <n v="0"/>
    <s v="60-79 Hrs/Wk"/>
    <n v="27"/>
    <b v="1"/>
    <b v="1"/>
    <b v="0"/>
    <b v="0"/>
    <b v="0"/>
    <b v="0"/>
    <b v="0"/>
    <b v="0"/>
    <b v="0"/>
    <s v="NA"/>
    <s v="NA"/>
    <s v="NA"/>
    <s v="NA"/>
    <s v="Unknown"/>
    <s v="NA"/>
    <s v="NA"/>
    <s v="Unknown"/>
    <s v="No"/>
    <s v="NA"/>
    <s v="NA"/>
    <s v="Unknown"/>
    <s v="No"/>
    <s v="NA"/>
    <s v="NA"/>
    <s v="No"/>
    <s v="No"/>
    <s v="NA"/>
    <s v="NA"/>
    <s v="No"/>
    <s v="No"/>
    <s v="NA"/>
    <s v="NA"/>
    <s v="Yes"/>
    <s v="No"/>
    <s v="NA"/>
    <s v="NA"/>
    <s v="No"/>
    <s v="No"/>
    <s v="NA"/>
    <s v="NA"/>
    <s v="No"/>
    <s v="No"/>
    <s v="NA"/>
    <s v="NA"/>
    <s v="No"/>
    <n v="1500"/>
    <n v="0"/>
    <n v="10"/>
    <n v="15000"/>
    <n v="5"/>
    <n v="0"/>
    <n v="0"/>
    <n v="100"/>
    <n v="0"/>
    <n v="0"/>
    <n v="0"/>
    <n v="0"/>
    <n v="0"/>
    <n v="0"/>
    <n v="0"/>
    <n v="0"/>
    <n v="0"/>
    <n v="0"/>
    <n v="750"/>
    <n v="0"/>
    <n v="100"/>
    <n v="0"/>
    <s v="P"/>
    <n v="25"/>
    <s v="Age of Building"/>
    <n v="100"/>
    <n v="0"/>
    <n v="0"/>
    <n v="0"/>
    <n v="100"/>
    <n v="0"/>
    <n v="0"/>
    <n v="0"/>
    <n v="0"/>
    <n v="44341.02"/>
    <n v="0"/>
    <n v="100"/>
    <n v="0"/>
    <n v="0"/>
    <b v="0"/>
    <n v="0"/>
    <n v="100"/>
    <n v="0"/>
    <n v="0"/>
    <n v="0"/>
    <n v="0.928172"/>
    <n v="0.928172"/>
    <s v="NA"/>
    <n v="3.8790000000000001E-3"/>
    <n v="0.34622799999999998"/>
    <n v="38287.11"/>
    <s v="NA"/>
    <n v="160"/>
    <n v="14281.92"/>
    <n v="12.97932"/>
    <n v="12.993830000000001"/>
    <s v="Y"/>
    <n v="0"/>
    <n v="0"/>
    <n v="0"/>
    <n v="0"/>
    <n v="72.060559999999995"/>
    <n v="89.339969999999994"/>
    <n v="74.104179999999999"/>
    <n v="3.7477830000000001"/>
    <n v="2.6854309999999999"/>
    <n v="3.854069"/>
    <n v="2.24796"/>
    <n v="4.9534900000000004"/>
    <n v="1.2859780000000001"/>
    <n v="0"/>
    <n v="0"/>
    <n v="0"/>
    <n v="21.94369"/>
    <n v="3.0211100000000002"/>
    <n v="20.755769999999998"/>
    <n v="0"/>
    <n v="0"/>
    <n v="0"/>
    <n v="0"/>
    <n v="0"/>
    <n v="0"/>
    <n v="0"/>
    <n v="0"/>
    <n v="0"/>
    <n v="0"/>
    <n v="0"/>
    <n v="0"/>
    <n v="100"/>
    <n v="100"/>
    <n v="100"/>
    <n v="0"/>
    <n v="0"/>
    <n v="0"/>
    <n v="100"/>
    <n v="100"/>
    <n v="100"/>
    <s v="NA"/>
    <s v="NA"/>
    <s v="NA"/>
    <s v="NA"/>
    <s v="NA"/>
    <s v="NA"/>
    <s v="NA"/>
    <s v="NA"/>
    <s v="NA"/>
    <s v="NA"/>
    <s v="NA"/>
    <s v="NA"/>
    <s v="NA"/>
    <s v="NA"/>
    <s v="NA"/>
    <s v="NA"/>
    <s v="NA"/>
    <s v="NA"/>
    <n v="0"/>
    <n v="0"/>
    <n v="0"/>
    <n v="100"/>
    <n v="100"/>
    <n v="100"/>
    <n v="13.28321"/>
    <n v="21.111899999999999"/>
    <n v="13.28321"/>
    <n v="75.018500000000003"/>
    <n v="72.490549999999999"/>
    <n v="75.018500000000003"/>
    <n v="11.69829"/>
    <n v="6.3975460000000002"/>
    <n v="11.69829"/>
    <n v="0"/>
    <n v="0"/>
    <n v="0"/>
    <n v="0"/>
    <n v="0"/>
    <n v="0"/>
    <n v="100"/>
    <n v="100"/>
    <n v="100"/>
    <n v="0"/>
    <n v="0"/>
    <n v="0"/>
    <n v="0"/>
    <n v="0"/>
    <n v="0"/>
    <n v="21.94369"/>
    <n v="3.0211100000000002"/>
    <n v="20.755769999999998"/>
    <n v="75.808350000000004"/>
    <n v="92.025400000000005"/>
    <n v="77.958250000000007"/>
    <n v="2.24796"/>
    <n v="4.9534900000000004"/>
    <n v="1.2859780000000001"/>
    <n v="0"/>
    <n v="0"/>
    <n v="0"/>
    <n v="0"/>
    <n v="0"/>
    <n v="0"/>
    <n v="0"/>
    <n v="0"/>
    <n v="0"/>
    <n v="0"/>
    <n v="0"/>
    <n v="0"/>
    <n v="0"/>
    <n v="0"/>
    <n v="0"/>
    <n v="100"/>
    <n v="100"/>
    <n v="100"/>
    <n v="0"/>
    <n v="0"/>
    <n v="0"/>
    <b v="0"/>
    <n v="0"/>
    <b v="0"/>
    <n v="0"/>
    <b v="0"/>
    <n v="0"/>
    <b v="0"/>
    <n v="0"/>
    <b v="1"/>
    <n v="100"/>
    <b v="0"/>
    <n v="0"/>
    <b v="0"/>
    <n v="0"/>
    <b v="0"/>
    <n v="0"/>
    <n v="11.693099999999999"/>
    <n v="34.482759999999999"/>
    <n v="11.68426"/>
    <n v="87.438659999999999"/>
    <n v="58.620690000000003"/>
    <n v="87.372500000000002"/>
    <n v="0"/>
    <n v="0"/>
    <n v="0"/>
    <n v="0.86823099999999998"/>
    <n v="6.8965519999999998"/>
    <n v="0.94323999999999997"/>
    <n v="0.86823099999999998"/>
    <n v="6.8965519999999998"/>
    <n v="0.94323999999999997"/>
    <n v="0"/>
    <n v="0"/>
    <n v="0"/>
    <n v="0"/>
    <n v="0"/>
    <n v="0"/>
    <n v="0"/>
    <n v="0"/>
    <n v="0"/>
    <n v="0"/>
    <n v="0"/>
    <n v="0"/>
    <n v="99.131770000000003"/>
    <n v="93.103449999999995"/>
    <n v="99.056759999999997"/>
    <n v="0"/>
    <n v="0"/>
    <n v="0"/>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n v="10"/>
    <n v="0"/>
    <n v="100"/>
    <s v="Furnace"/>
    <s v="Natural Gas"/>
    <s v="None"/>
    <s v="5-9 Years"/>
    <s v="Furnace"/>
    <s v="Natural Gas"/>
    <s v="None"/>
    <s v="5-9 Years"/>
    <s v="NA"/>
    <s v="NA"/>
    <s v="NA"/>
    <s v="NA"/>
    <s v="NA"/>
    <s v="NA"/>
    <s v="NA"/>
    <s v="NA"/>
    <s v="DX - Air"/>
    <s v="5-9 Years"/>
    <s v="DX - Air"/>
    <s v="5-9 Years"/>
    <s v="NA"/>
    <s v="NA"/>
    <s v="NA"/>
    <s v="NA"/>
    <s v="NA"/>
    <s v="NA"/>
    <s v="NA"/>
    <b v="1"/>
    <b v="0"/>
    <b v="0"/>
    <b v="0"/>
    <b v="0"/>
    <b v="0"/>
    <b v="0"/>
    <b v="1"/>
    <b v="1"/>
    <b v="1"/>
    <b v="1"/>
    <n v="398"/>
    <n v="9"/>
    <n v="9"/>
    <n v="100"/>
    <n v="0"/>
    <n v="0"/>
    <n v="0"/>
    <n v="0"/>
    <n v="0"/>
    <n v="100"/>
    <n v="0"/>
    <s v="NA"/>
    <s v="NA"/>
    <s v="NA"/>
    <s v="NA"/>
    <s v="NA"/>
    <s v="NA"/>
    <s v="NA"/>
    <s v="NA"/>
    <s v="NA"/>
    <b v="0"/>
    <n v="0"/>
    <s v="NA"/>
    <s v="NA"/>
    <b v="1"/>
    <n v="252"/>
    <s v="T12"/>
    <b v="0"/>
    <n v="0"/>
    <s v="NA"/>
    <s v="NA"/>
    <n v="3"/>
    <n v="1"/>
    <n v="0"/>
    <n v="0"/>
    <n v="0"/>
    <n v="0"/>
    <n v="0"/>
    <b v="0"/>
    <b v="0"/>
    <b v="0"/>
    <b v="1"/>
    <b v="0"/>
    <b v="0"/>
    <n v="1050"/>
    <s v="E"/>
    <s v="E"/>
    <s v="N"/>
    <s v="N"/>
    <s v="N"/>
    <s v="E"/>
    <s v="N"/>
    <s v="NA"/>
    <s v="NA"/>
    <s v="NA"/>
    <s v="NA"/>
    <s v="NA"/>
    <s v="NA"/>
    <s v="NA"/>
    <s v="NA"/>
    <n v="0"/>
    <n v="0"/>
    <n v="0"/>
    <x v="1"/>
    <s v="NA"/>
    <s v="NA"/>
    <n v="0"/>
    <n v="0"/>
    <n v="0"/>
    <s v="NA"/>
    <s v="NA"/>
    <s v="NA"/>
    <s v="NA"/>
    <s v="NA"/>
    <s v="NA"/>
    <n v="0"/>
    <n v="100"/>
    <n v="5"/>
    <n v="3"/>
    <n v="7"/>
    <n v="19"/>
    <n v="0"/>
    <n v="0"/>
    <n v="0"/>
    <n v="0"/>
    <n v="10.87757"/>
    <n v="45.658540000000002"/>
    <s v="model"/>
    <n v="448699.9"/>
    <n v="1883415"/>
    <s v="NA"/>
    <s v="NA"/>
    <s v="NA"/>
    <s v="NA"/>
    <s v="NA"/>
    <s v="NA"/>
    <s v="NA"/>
    <s v="NA"/>
    <s v="NA"/>
    <s v="NA"/>
    <s v="NA"/>
    <s v="NA"/>
    <s v="NA"/>
    <s v="NA"/>
    <s v="NA"/>
    <s v="NA"/>
    <s v="NA"/>
    <s v="NA"/>
    <s v="NA"/>
    <s v="NA"/>
    <s v="NA"/>
    <s v="NA"/>
    <s v="NA"/>
    <s v="NA"/>
    <n v="0.31450899999999998"/>
    <n v="0.82462500000000005"/>
    <s v="model"/>
    <n v="12973.5"/>
    <n v="34015.800000000003"/>
    <s v="NA"/>
    <s v="NA"/>
    <s v="NA"/>
    <s v="NA"/>
    <s v="NA"/>
    <s v="NA"/>
    <s v="NA"/>
    <s v="NA"/>
    <s v="NA"/>
    <s v="NA"/>
    <s v="NA"/>
    <s v="NA"/>
    <s v="NA"/>
    <s v="NA"/>
    <s v="NA"/>
    <s v="NA"/>
    <s v="NA"/>
    <s v="NA"/>
    <s v="NA"/>
    <s v="NA"/>
    <s v="NA"/>
    <s v="NA"/>
    <s v="NA"/>
    <s v="NA"/>
  </r>
  <r>
    <x v="853"/>
    <x v="0"/>
    <s v="core"/>
    <x v="6"/>
    <x v="0"/>
    <s v="100,001+"/>
    <s v="urban"/>
    <n v="23"/>
    <n v="22.786349999999999"/>
    <n v="8869813"/>
    <n v="8869813"/>
    <n v="8869813"/>
    <n v="1979"/>
    <n v="1979"/>
    <s v="Pre-1980"/>
    <s v="F"/>
    <m/>
    <s v="Office- Admin, Professional, Government, Financial"/>
    <m/>
    <s v="Office"/>
    <s v="Office"/>
    <s v="Medium Office"/>
    <b v="0"/>
    <s v="Office"/>
    <n v="90"/>
    <s v="Storage - Low Bay"/>
    <n v="5"/>
    <s v="NA"/>
    <n v="0"/>
    <n v="5"/>
    <n v="0"/>
    <n v="0"/>
    <n v="389260"/>
    <n v="389260"/>
    <n v="0"/>
    <x v="3"/>
    <n v="100"/>
    <n v="0"/>
    <n v="100"/>
    <n v="100"/>
    <n v="100"/>
    <n v="0"/>
    <n v="0"/>
    <n v="23"/>
    <n v="1"/>
    <n v="0"/>
    <s v="S"/>
    <n v="0"/>
    <n v="4300"/>
    <n v="393"/>
    <s v="&lt; 6000 HDD"/>
    <n v="0"/>
    <n v="100"/>
    <n v="45"/>
    <s v="Yes"/>
    <n v="65"/>
    <n v="87.5"/>
    <n v="0"/>
    <n v="70"/>
    <n v="1"/>
    <n v="0"/>
    <n v="0"/>
    <s v="60-79 Hrs/Wk"/>
    <n v="52"/>
    <b v="1"/>
    <b v="0"/>
    <b v="1"/>
    <b v="0"/>
    <b v="0"/>
    <b v="0"/>
    <b v="0"/>
    <b v="0"/>
    <b v="0"/>
    <b v="1"/>
    <b v="0"/>
    <b v="0"/>
    <n v="450"/>
    <s v="Yes"/>
    <n v="4"/>
    <n v="100"/>
    <s v="Yes"/>
    <s v="Yes"/>
    <n v="4"/>
    <n v="100"/>
    <s v="Yes"/>
    <s v="Yes"/>
    <n v="9"/>
    <n v="15"/>
    <s v="Yes"/>
    <s v="No"/>
    <s v="NA"/>
    <s v="NA"/>
    <s v="Yes"/>
    <s v="Yes"/>
    <n v="1"/>
    <n v="100"/>
    <s v="Unknown"/>
    <s v="No"/>
    <s v="NA"/>
    <s v="NA"/>
    <s v="No"/>
    <s v="No"/>
    <s v="NA"/>
    <s v="NA"/>
    <s v="No"/>
    <s v="Yes"/>
    <n v="3"/>
    <n v="100"/>
    <s v="No"/>
    <n v="619"/>
    <n v="493"/>
    <n v="10"/>
    <n v="114650"/>
    <n v="90"/>
    <n v="0"/>
    <n v="10"/>
    <n v="0"/>
    <n v="0"/>
    <n v="0"/>
    <n v="0"/>
    <n v="90"/>
    <n v="0"/>
    <n v="100"/>
    <n v="0"/>
    <n v="0"/>
    <n v="0"/>
    <n v="0"/>
    <n v="103185"/>
    <n v="0"/>
    <n v="100"/>
    <n v="0"/>
    <s v="C"/>
    <n v="0"/>
    <s v="Age of Building"/>
    <n v="0"/>
    <n v="0"/>
    <n v="0"/>
    <n v="100"/>
    <n v="0"/>
    <n v="0"/>
    <n v="100"/>
    <n v="0"/>
    <n v="0"/>
    <n v="16300"/>
    <n v="100"/>
    <n v="0"/>
    <n v="0"/>
    <n v="0"/>
    <b v="0"/>
    <n v="0"/>
    <n v="0"/>
    <n v="0"/>
    <n v="0"/>
    <n v="100"/>
    <n v="0.70897100000000002"/>
    <n v="0.70897100000000002"/>
    <s v="NA"/>
    <n v="8.7299999999999994E-5"/>
    <n v="5.1590000000000004E-3"/>
    <n v="275973.90000000002"/>
    <s v="NA"/>
    <n v="34"/>
    <n v="2008"/>
    <n v="8.7180730000000004"/>
    <n v="8.8369649999999993"/>
    <s v="Y"/>
    <n v="20"/>
    <n v="0"/>
    <n v="0"/>
    <n v="0"/>
    <n v="90.253919999999994"/>
    <n v="81.748249999999999"/>
    <n v="93.36524"/>
    <n v="0"/>
    <n v="0"/>
    <n v="0"/>
    <n v="6.3140460000000003"/>
    <n v="9.4321710000000003"/>
    <n v="3.6335130000000002"/>
    <n v="0"/>
    <n v="0"/>
    <n v="0"/>
    <n v="1.940029"/>
    <n v="0.612483"/>
    <n v="1.8459140000000001"/>
    <n v="0.96826100000000004"/>
    <n v="7.839607"/>
    <n v="1.027323"/>
    <n v="0.52374100000000001"/>
    <n v="0.36748999999999998"/>
    <n v="0.12800700000000001"/>
    <n v="0"/>
    <n v="0"/>
    <n v="0"/>
    <n v="87.621129999999994"/>
    <n v="91.093869999999995"/>
    <n v="87.621129999999994"/>
    <n v="12.378869999999999"/>
    <n v="8.906129"/>
    <n v="12.378869999999999"/>
    <n v="0"/>
    <n v="0"/>
    <n v="0"/>
    <n v="100"/>
    <n v="100"/>
    <n v="100"/>
    <n v="100"/>
    <n v="100"/>
    <n v="100"/>
    <n v="0"/>
    <n v="0"/>
    <n v="0"/>
    <n v="0"/>
    <n v="0"/>
    <n v="0"/>
    <n v="0"/>
    <n v="0"/>
    <n v="0"/>
    <n v="0"/>
    <n v="0"/>
    <n v="0"/>
    <n v="0"/>
    <n v="0"/>
    <n v="0"/>
    <n v="0"/>
    <n v="0"/>
    <n v="0"/>
    <n v="100"/>
    <n v="100"/>
    <n v="100"/>
    <n v="0.68366800000000005"/>
    <n v="1.331966"/>
    <n v="0.68366800000000005"/>
    <n v="98.099019999999996"/>
    <n v="97.835549999999998"/>
    <n v="98.099019999999996"/>
    <n v="1.217317"/>
    <n v="0.83247899999999997"/>
    <n v="1.217317"/>
    <n v="0"/>
    <n v="0"/>
    <n v="0"/>
    <s v="NA"/>
    <s v="NA"/>
    <s v="NA"/>
    <s v="NA"/>
    <s v="NA"/>
    <s v="NA"/>
    <s v="NA"/>
    <s v="NA"/>
    <s v="NA"/>
    <s v="NA"/>
    <s v="NA"/>
    <s v="NA"/>
    <n v="0.86223499999999997"/>
    <n v="0.27221499999999998"/>
    <n v="0.82040599999999997"/>
    <n v="90.253919999999994"/>
    <n v="81.748249999999999"/>
    <n v="93.36524"/>
    <n v="7.5434049999999999"/>
    <n v="9.9085470000000004"/>
    <n v="4.6960639999999998"/>
    <n v="0.37217600000000001"/>
    <n v="0.23138300000000001"/>
    <n v="9.0963000000000002E-2"/>
    <n v="0.96826100000000004"/>
    <n v="7.839607"/>
    <n v="1.027323"/>
    <n v="0"/>
    <n v="0"/>
    <n v="0"/>
    <n v="0"/>
    <n v="0"/>
    <n v="0"/>
    <n v="0"/>
    <n v="0"/>
    <n v="0"/>
    <n v="100"/>
    <n v="100"/>
    <n v="100"/>
    <n v="0"/>
    <n v="0"/>
    <n v="0"/>
    <b v="0"/>
    <n v="0"/>
    <b v="1"/>
    <n v="2.0946250000000002"/>
    <b v="0"/>
    <n v="0"/>
    <b v="1"/>
    <n v="30.354179999999999"/>
    <b v="1"/>
    <n v="58.77364"/>
    <b v="1"/>
    <n v="0.37217600000000001"/>
    <b v="1"/>
    <n v="0.96826100000000004"/>
    <b v="1"/>
    <n v="7.4371159999999996"/>
    <n v="55.776890000000002"/>
    <n v="76.086960000000005"/>
    <n v="33.534370000000003"/>
    <n v="0"/>
    <n v="0"/>
    <n v="0"/>
    <n v="0"/>
    <n v="0"/>
    <n v="0"/>
    <n v="44.223109999999998"/>
    <n v="23.913039999999999"/>
    <n v="66.465630000000004"/>
    <n v="0"/>
    <n v="0"/>
    <n v="0"/>
    <n v="0"/>
    <n v="0"/>
    <n v="0"/>
    <n v="0"/>
    <n v="0"/>
    <n v="0"/>
    <n v="11.95219"/>
    <n v="17.391300000000001"/>
    <n v="16.919440000000002"/>
    <n v="0"/>
    <n v="0"/>
    <n v="0"/>
    <n v="17.330680000000001"/>
    <n v="4.3478260000000004"/>
    <n v="40.563769999999998"/>
    <n v="0"/>
    <n v="0"/>
    <n v="0"/>
    <n v="70.717129999999997"/>
    <n v="78.260869999999997"/>
    <n v="42.51679"/>
    <n v="0"/>
    <n v="0"/>
    <n v="0"/>
    <b v="1"/>
    <n v="44.223109999999998"/>
    <b v="0"/>
    <n v="0"/>
    <b v="0"/>
    <n v="0"/>
    <b v="0"/>
    <n v="0"/>
    <b v="1"/>
    <n v="55.776890000000002"/>
    <b v="0"/>
    <n v="0"/>
    <s v="NA"/>
    <s v="NA"/>
    <s v="NA"/>
    <s v="NA"/>
    <s v="NA"/>
    <s v="NA"/>
    <s v="NA"/>
    <s v="NA"/>
    <s v="NA"/>
    <s v="NA"/>
    <s v="NA"/>
    <s v="NA"/>
    <s v="NA"/>
    <s v="NA"/>
    <s v="NA"/>
    <s v="NA"/>
    <s v="NA"/>
    <s v="NA"/>
    <s v="NA"/>
    <s v="NA"/>
    <s v="NA"/>
    <s v="NA"/>
    <s v="NA"/>
    <s v="NA"/>
    <s v="NA"/>
    <s v="NA"/>
    <s v="NA"/>
    <s v="NA"/>
    <s v="NA"/>
    <s v="NA"/>
    <s v="NA"/>
    <s v="NA"/>
    <s v="NA"/>
    <s v="NA"/>
    <s v="NA"/>
    <s v="NA"/>
    <s v="NA"/>
    <s v="Unknown"/>
    <s v="none"/>
    <s v="Variable Air Volume"/>
    <s v="A"/>
    <s v="N"/>
    <n v="380"/>
    <s v="NA"/>
    <n v="100"/>
    <n v="0"/>
    <s v="Electric Resistance"/>
    <s v="Electricity"/>
    <s v="Electricity"/>
    <s v="NA"/>
    <s v="Electric Resistance"/>
    <s v="Electricity"/>
    <s v="Electricity"/>
    <s v="NA"/>
    <n v="3"/>
    <s v="Electricity"/>
    <s v="NA"/>
    <s v="NA"/>
    <s v="NA"/>
    <s v="SH"/>
    <s v="N"/>
    <s v="N"/>
    <s v="Chiller"/>
    <s v="NA"/>
    <s v="Chiller"/>
    <s v="NA"/>
    <n v="2"/>
    <n v="340"/>
    <n v="36"/>
    <n v="36"/>
    <s v="Screw"/>
    <s v="N"/>
    <s v="N"/>
    <b v="0"/>
    <b v="0"/>
    <b v="0"/>
    <b v="0"/>
    <b v="1"/>
    <b v="0"/>
    <b v="0"/>
    <b v="1"/>
    <b v="1"/>
    <b v="1"/>
    <b v="1"/>
    <n v="2343.125"/>
    <n v="14.84319"/>
    <n v="15"/>
    <n v="53.786059999999999"/>
    <n v="0"/>
    <n v="46.213940000000001"/>
    <n v="0"/>
    <n v="0"/>
    <n v="100"/>
    <n v="0"/>
    <n v="0"/>
    <s v="NA"/>
    <s v="NA"/>
    <s v="NA"/>
    <s v="NA"/>
    <s v="NA"/>
    <s v="NA"/>
    <s v="NA"/>
    <s v="NA"/>
    <s v="NA"/>
    <b v="1"/>
    <n v="11"/>
    <n v="100"/>
    <s v="N"/>
    <b v="0"/>
    <n v="0"/>
    <s v="NA"/>
    <b v="0"/>
    <n v="0"/>
    <s v="NA"/>
    <s v="NA"/>
    <n v="0"/>
    <n v="0"/>
    <n v="0"/>
    <n v="0"/>
    <n v="0"/>
    <n v="0"/>
    <n v="1"/>
    <b v="0"/>
    <b v="0"/>
    <b v="0"/>
    <b v="0"/>
    <b v="0"/>
    <b v="1"/>
    <n v="675"/>
    <s v="N"/>
    <s v="N"/>
    <s v="N"/>
    <s v="N"/>
    <s v="N"/>
    <s v="N"/>
    <s v="N"/>
    <s v="NA"/>
    <s v="NA"/>
    <s v="NA"/>
    <s v="NA"/>
    <s v="NA"/>
    <s v="NA"/>
    <s v="NA"/>
    <s v="NA"/>
    <n v="0"/>
    <n v="0"/>
    <n v="0"/>
    <x v="1"/>
    <s v="NA"/>
    <s v="NA"/>
    <n v="0"/>
    <n v="0"/>
    <n v="0"/>
    <s v="NA"/>
    <s v="NA"/>
    <s v="NA"/>
    <s v="NA"/>
    <s v="NA"/>
    <s v="NA"/>
    <n v="0"/>
    <n v="460"/>
    <n v="1071"/>
    <n v="428"/>
    <s v="NA"/>
    <n v="16"/>
    <n v="0"/>
    <n v="0"/>
    <n v="0"/>
    <n v="0"/>
    <n v="12.734349999999999"/>
    <n v="12.562329999999999"/>
    <s v="actual"/>
    <n v="4956974"/>
    <n v="4890013"/>
    <n v="506537.5"/>
    <n v="390754.6"/>
    <n v="398085.4"/>
    <n v="361220.2"/>
    <n v="366273.1"/>
    <n v="399857"/>
    <n v="430549.5"/>
    <n v="463242.9"/>
    <n v="406061.5"/>
    <n v="352088.3"/>
    <n v="392051.8"/>
    <n v="490252.1"/>
    <n v="457803.5"/>
    <n v="393915.4"/>
    <n v="410426.9"/>
    <n v="370194.9"/>
    <n v="364229"/>
    <n v="357619.3"/>
    <n v="455450.4"/>
    <n v="463926"/>
    <n v="390225.2"/>
    <n v="363788.6"/>
    <n v="406824"/>
    <n v="455610.1"/>
    <s v="NA"/>
    <s v="NA"/>
    <s v="no gas"/>
    <s v="NA"/>
    <s v="NA"/>
    <n v="9.4746450000000006"/>
    <n v="8.7724139999999995"/>
    <n v="9.7928569999999997"/>
    <n v="8.5036950000000004"/>
    <n v="7.6489029999999998"/>
    <n v="7.8545449999999999"/>
    <n v="8.0516129999999997"/>
    <n v="8.2150540000000003"/>
    <n v="8"/>
    <n v="7.8333329999999997"/>
    <n v="7.2878790000000002"/>
    <n v="8.0944739999999999"/>
    <n v="9.0586099999999998"/>
    <n v="8.0365800000000007"/>
    <n v="8.7068989999999999"/>
    <n v="8.2256459999999993"/>
    <n v="8.2395790000000009"/>
    <n v="7.768097"/>
    <n v="7.9041509999999997"/>
    <n v="7.8960100000000004"/>
    <n v="7.7436720000000001"/>
    <n v="8.3340200000000006"/>
    <n v="8.4975710000000007"/>
    <n v="9.0423270000000002"/>
  </r>
  <r>
    <x v="854"/>
    <x v="3"/>
    <s v="core"/>
    <x v="7"/>
    <x v="0"/>
    <s v="&lt;20,001"/>
    <s v="rural"/>
    <n v="87"/>
    <n v="285.81290000000001"/>
    <n v="4812803"/>
    <n v="4812803"/>
    <n v="1966953"/>
    <n v="1957"/>
    <n v="1957"/>
    <s v="Pre-1980"/>
    <s v="F"/>
    <s v="-"/>
    <s v="Other"/>
    <s v="Airport Firestation/TSA/Customs"/>
    <s v="Other"/>
    <s v="Other"/>
    <s v="Other"/>
    <b v="1"/>
    <s v="Storage - Low Bay"/>
    <n v="40.808599999999998"/>
    <s v="Office"/>
    <n v="34.206539999999997"/>
    <s v="Other"/>
    <n v="18.322230000000001"/>
    <n v="0"/>
    <n v="0"/>
    <n v="0"/>
    <n v="16839"/>
    <n v="16839"/>
    <n v="0"/>
    <x v="0"/>
    <n v="100"/>
    <n v="0"/>
    <n v="0"/>
    <n v="40.869169999999997"/>
    <n v="100"/>
    <n v="0"/>
    <n v="0"/>
    <n v="1"/>
    <n v="1"/>
    <n v="140"/>
    <s v="S"/>
    <n v="0"/>
    <n v="7729"/>
    <n v="298"/>
    <s v="6000-8000 HDD"/>
    <n v="100"/>
    <n v="0"/>
    <n v="0"/>
    <s v="Yes"/>
    <n v="4"/>
    <n v="0"/>
    <n v="0"/>
    <n v="0"/>
    <n v="0"/>
    <n v="0"/>
    <n v="0"/>
    <s v="&lt; 40 Hrs/Wk"/>
    <n v="52"/>
    <b v="1"/>
    <b v="1"/>
    <b v="1"/>
    <b v="0"/>
    <b v="0"/>
    <b v="0"/>
    <b v="0"/>
    <b v="0"/>
    <b v="0"/>
    <b v="1"/>
    <b v="0"/>
    <b v="0"/>
    <n v="400"/>
    <s v="Yes"/>
    <n v="3"/>
    <n v="20"/>
    <s v="Yes"/>
    <s v="Yes"/>
    <n v="3"/>
    <n v="20"/>
    <s v="Yes"/>
    <s v="Yes"/>
    <n v="3"/>
    <n v="17"/>
    <s v="Unknown"/>
    <s v="Yes"/>
    <n v="3"/>
    <n v="100"/>
    <s v="No"/>
    <s v="Yes"/>
    <n v="3"/>
    <n v="100"/>
    <s v="No"/>
    <s v="Unknown"/>
    <s v="NA"/>
    <s v="NA"/>
    <s v="Unknown"/>
    <s v="Yes"/>
    <n v="3"/>
    <n v="5"/>
    <s v="No"/>
    <s v="Unknown"/>
    <s v="NA"/>
    <s v="NA"/>
    <s v="Unknown"/>
    <s v="NA"/>
    <n v="0"/>
    <n v="9"/>
    <n v="15091.71"/>
    <n v="30.517499999999998"/>
    <n v="100"/>
    <n v="0"/>
    <n v="0"/>
    <n v="0"/>
    <n v="0"/>
    <n v="0"/>
    <n v="0"/>
    <n v="0"/>
    <n v="0"/>
    <n v="0"/>
    <n v="100"/>
    <n v="0"/>
    <n v="0"/>
    <n v="4605.6130000000003"/>
    <n v="0"/>
    <n v="100"/>
    <n v="0"/>
    <s v="P"/>
    <n v="0"/>
    <s v="20-30 years"/>
    <n v="100"/>
    <n v="0"/>
    <n v="0"/>
    <n v="0"/>
    <n v="100"/>
    <n v="0"/>
    <n v="0"/>
    <n v="0"/>
    <n v="0"/>
    <n v="10282"/>
    <n v="100"/>
    <n v="0"/>
    <n v="0"/>
    <n v="0"/>
    <b v="0"/>
    <n v="0"/>
    <n v="18.322230000000001"/>
    <n v="0"/>
    <n v="0"/>
    <n v="81.677769999999995"/>
    <n v="1.3548990000000001"/>
    <n v="1.3548990000000001"/>
    <s v="NA"/>
    <n v="0"/>
    <n v="0.19341700000000001"/>
    <n v="22815.14"/>
    <s v="NA"/>
    <n v="0"/>
    <n v="3256.9470000000001"/>
    <n v="9.9345060000000007"/>
    <n v="10.667579999999999"/>
    <s v="Y"/>
    <n v="0"/>
    <n v="16.988720000000001"/>
    <n v="22.657409999999999"/>
    <n v="24.030670000000001"/>
    <n v="4.7494459999999998"/>
    <n v="6.8480150000000002"/>
    <n v="6.718127"/>
    <n v="23.62443"/>
    <n v="18.647210000000001"/>
    <n v="33.416930000000001"/>
    <n v="38.823779999999999"/>
    <n v="27.35501"/>
    <n v="30.549410000000002"/>
    <n v="0"/>
    <n v="0"/>
    <n v="0"/>
    <n v="0"/>
    <n v="0"/>
    <n v="0"/>
    <n v="0"/>
    <n v="0"/>
    <n v="0"/>
    <n v="15.81363"/>
    <n v="24.492349999999998"/>
    <n v="5.2848639999999998"/>
    <n v="0"/>
    <n v="0"/>
    <n v="0"/>
    <n v="0"/>
    <n v="0"/>
    <n v="0"/>
    <n v="100"/>
    <n v="100"/>
    <n v="100"/>
    <n v="0"/>
    <n v="0"/>
    <n v="0"/>
    <n v="100"/>
    <n v="100"/>
    <n v="100"/>
    <n v="0"/>
    <n v="0"/>
    <n v="0"/>
    <n v="100"/>
    <n v="100"/>
    <n v="100"/>
    <n v="0"/>
    <n v="0"/>
    <n v="0"/>
    <n v="0"/>
    <n v="0"/>
    <n v="0"/>
    <n v="0"/>
    <n v="0"/>
    <n v="0"/>
    <n v="0"/>
    <n v="0"/>
    <n v="0"/>
    <s v="NA"/>
    <s v="NA"/>
    <s v="NA"/>
    <s v="NA"/>
    <s v="NA"/>
    <s v="NA"/>
    <n v="0"/>
    <n v="0"/>
    <n v="0"/>
    <n v="100"/>
    <n v="100"/>
    <n v="100"/>
    <n v="0"/>
    <n v="0"/>
    <n v="0"/>
    <n v="0"/>
    <n v="0"/>
    <n v="0"/>
    <n v="0"/>
    <n v="0"/>
    <n v="0"/>
    <n v="50.559530000000002"/>
    <n v="66.71866"/>
    <n v="50.559530000000002"/>
    <n v="0"/>
    <n v="0"/>
    <n v="0"/>
    <n v="49.440469999999998"/>
    <n v="33.28134"/>
    <n v="49.440469999999998"/>
    <n v="6.6536720000000003"/>
    <n v="1.592211"/>
    <n v="5.2355989999999997"/>
    <n v="45.3626"/>
    <n v="48.152630000000002"/>
    <n v="64.165729999999996"/>
    <n v="0"/>
    <n v="0"/>
    <n v="0"/>
    <n v="0"/>
    <n v="0"/>
    <n v="0"/>
    <n v="47.983730000000001"/>
    <n v="50.255159999999997"/>
    <n v="30.598669999999998"/>
    <n v="0"/>
    <n v="0"/>
    <n v="0"/>
    <n v="0"/>
    <n v="0"/>
    <n v="0"/>
    <n v="0"/>
    <n v="0"/>
    <n v="0"/>
    <n v="0"/>
    <n v="0"/>
    <n v="0"/>
    <n v="100"/>
    <n v="100"/>
    <n v="100"/>
    <b v="0"/>
    <n v="0"/>
    <b v="0"/>
    <n v="0"/>
    <b v="0"/>
    <n v="0"/>
    <b v="1"/>
    <n v="15.68276"/>
    <b v="1"/>
    <n v="84.317239999999998"/>
    <b v="0"/>
    <n v="0"/>
    <b v="0"/>
    <n v="0"/>
    <b v="0"/>
    <n v="0"/>
    <n v="0"/>
    <n v="0"/>
    <n v="0"/>
    <n v="77.217929999999996"/>
    <n v="36.363639999999997"/>
    <n v="82.761200000000002"/>
    <n v="0"/>
    <n v="0"/>
    <n v="0"/>
    <n v="22.782070000000001"/>
    <n v="63.636360000000003"/>
    <n v="17.238800000000001"/>
    <n v="0"/>
    <n v="0"/>
    <n v="0"/>
    <n v="0"/>
    <n v="0"/>
    <n v="0"/>
    <n v="0"/>
    <n v="0"/>
    <n v="0"/>
    <n v="16.94839"/>
    <n v="54.545450000000002"/>
    <n v="10.986330000000001"/>
    <n v="0"/>
    <n v="0"/>
    <n v="0"/>
    <n v="83.051609999999997"/>
    <n v="45.454549999999998"/>
    <n v="89.013670000000005"/>
    <n v="0"/>
    <n v="0"/>
    <n v="0"/>
    <n v="0"/>
    <n v="0"/>
    <n v="0"/>
    <n v="0"/>
    <n v="0"/>
    <n v="0"/>
    <b v="0"/>
    <n v="0"/>
    <b v="1"/>
    <n v="83.051609999999997"/>
    <b v="0"/>
    <n v="0"/>
    <b v="0"/>
    <n v="0"/>
    <b v="0"/>
    <n v="0"/>
    <b v="1"/>
    <n v="16.94839"/>
    <s v="NA"/>
    <s v="NA"/>
    <s v="NA"/>
    <s v="NA"/>
    <s v="NA"/>
    <s v="NA"/>
    <s v="NA"/>
    <s v="NA"/>
    <s v="NA"/>
    <s v="NA"/>
    <s v="NA"/>
    <s v="NA"/>
    <s v="NA"/>
    <s v="NA"/>
    <s v="NA"/>
    <s v="NA"/>
    <s v="NA"/>
    <s v="NA"/>
    <s v="NA"/>
    <s v="NA"/>
    <s v="NA"/>
    <s v="NA"/>
    <s v="NA"/>
    <s v="NA"/>
    <s v="NA"/>
    <s v="NA"/>
    <s v="NA"/>
    <s v="NA"/>
    <s v="NA"/>
    <s v="NA"/>
    <s v="NA"/>
    <s v="NA"/>
    <s v="NA"/>
    <s v="NA"/>
    <s v="NA"/>
    <s v="NA"/>
    <s v="NA"/>
    <s v="SZ Ducted"/>
    <s v="none"/>
    <s v="NA"/>
    <s v="A"/>
    <s v="NA"/>
    <s v="NA"/>
    <s v="NA"/>
    <n v="3.343429"/>
    <n v="96.656570000000002"/>
    <s v="Boiler"/>
    <s v="Natural Gas"/>
    <s v="Natural Gas"/>
    <s v="NA"/>
    <s v="Boiler"/>
    <s v="Natural Gas"/>
    <s v="Natural Gas"/>
    <s v="5-9 Years"/>
    <n v="2"/>
    <s v="Natural Gas"/>
    <n v="500"/>
    <n v="9"/>
    <n v="9"/>
    <s v="SH"/>
    <s v="NA"/>
    <s v="NA"/>
    <s v="DX - Air"/>
    <s v="5-9 Years"/>
    <s v="DX - Air"/>
    <s v="5-9 Years"/>
    <s v="NA"/>
    <s v="NA"/>
    <s v="NA"/>
    <s v="NA"/>
    <s v="NA"/>
    <s v="NA"/>
    <s v="NA"/>
    <b v="0"/>
    <b v="0"/>
    <b v="1"/>
    <b v="0"/>
    <b v="0"/>
    <b v="0"/>
    <b v="0"/>
    <b v="1"/>
    <b v="0"/>
    <b v="1"/>
    <b v="0"/>
    <n v="60"/>
    <n v="9"/>
    <n v="9"/>
    <n v="100"/>
    <n v="0"/>
    <n v="0"/>
    <n v="0"/>
    <n v="0"/>
    <n v="100"/>
    <n v="0"/>
    <n v="0"/>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s v="NA"/>
    <n v="0"/>
    <n v="0"/>
    <n v="0"/>
    <x v="1"/>
    <s v="NA"/>
    <s v="NA"/>
    <n v="0"/>
    <n v="0"/>
    <n v="0"/>
    <s v="NA"/>
    <s v="NA"/>
    <s v="NA"/>
    <s v="NA"/>
    <s v="NA"/>
    <s v="NA"/>
    <n v="0"/>
    <n v="10"/>
    <n v="1"/>
    <n v="0"/>
    <n v="2"/>
    <n v="1"/>
    <n v="0"/>
    <n v="0"/>
    <n v="0"/>
    <n v="0"/>
    <n v="2.0026579999999998"/>
    <s v="NA"/>
    <s v="model"/>
    <n v="33722.76"/>
    <s v="NA"/>
    <s v="NA"/>
    <s v="NA"/>
    <s v="NA"/>
    <s v="NA"/>
    <s v="NA"/>
    <s v="NA"/>
    <s v="NA"/>
    <s v="NA"/>
    <s v="NA"/>
    <s v="NA"/>
    <s v="NA"/>
    <s v="NA"/>
    <s v="NA"/>
    <s v="NA"/>
    <s v="NA"/>
    <s v="NA"/>
    <s v="NA"/>
    <s v="NA"/>
    <s v="NA"/>
    <s v="NA"/>
    <s v="NA"/>
    <s v="NA"/>
    <s v="NA"/>
    <s v="NA"/>
    <n v="0.187664"/>
    <s v="NA"/>
    <s v="model"/>
    <n v="3160.0720000000001"/>
    <s v="NA"/>
    <s v="NA"/>
    <s v="NA"/>
    <s v="NA"/>
    <s v="NA"/>
    <s v="NA"/>
    <s v="NA"/>
    <s v="NA"/>
    <s v="NA"/>
    <s v="NA"/>
    <s v="NA"/>
    <s v="NA"/>
    <s v="NA"/>
    <s v="NA"/>
    <s v="NA"/>
    <s v="NA"/>
    <s v="NA"/>
    <s v="NA"/>
    <s v="NA"/>
    <s v="NA"/>
    <s v="NA"/>
    <s v="NA"/>
    <s v="NA"/>
    <s v="NA"/>
    <s v="NA"/>
  </r>
  <r>
    <x v="855"/>
    <x v="0"/>
    <s v="core"/>
    <x v="7"/>
    <x v="1"/>
    <s v="20,001-100,000"/>
    <s v="rural"/>
    <n v="85"/>
    <n v="140.53190000000001"/>
    <n v="7962537"/>
    <n v="7962537"/>
    <n v="7962537"/>
    <n v="2004"/>
    <n v="2004"/>
    <s v="2004-2013"/>
    <s v="F"/>
    <s v="Jail"/>
    <s v="Jail"/>
    <m/>
    <s v="Other"/>
    <s v="Public Order and Safety"/>
    <s v="Other"/>
    <b v="0"/>
    <s v="Other"/>
    <n v="42"/>
    <s v="Office"/>
    <n v="16"/>
    <s v="Storage - Low Bay"/>
    <n v="13"/>
    <n v="18"/>
    <n v="0"/>
    <n v="0"/>
    <n v="56660"/>
    <n v="56660"/>
    <n v="0"/>
    <x v="2"/>
    <n v="100"/>
    <n v="0"/>
    <n v="47"/>
    <n v="100"/>
    <n v="47"/>
    <n v="0"/>
    <n v="0"/>
    <n v="3"/>
    <n v="1"/>
    <n v="71"/>
    <s v="S"/>
    <n v="0"/>
    <n v="4894"/>
    <n v="426"/>
    <s v="&lt; 6000 HDD"/>
    <n v="100"/>
    <n v="0"/>
    <n v="0"/>
    <s v="No"/>
    <n v="114.9"/>
    <n v="114.9"/>
    <n v="133.35"/>
    <n v="31.5"/>
    <n v="0.55000000000000004"/>
    <n v="0.55000000000000004"/>
    <n v="0.55000000000000004"/>
    <s v="80-119 Hrs/Wk"/>
    <n v="52"/>
    <b v="1"/>
    <b v="1"/>
    <b v="1"/>
    <b v="0"/>
    <b v="0"/>
    <b v="0"/>
    <b v="0"/>
    <b v="0"/>
    <b v="0"/>
    <b v="1"/>
    <b v="0"/>
    <b v="0"/>
    <n v="350"/>
    <s v="No"/>
    <s v="NA"/>
    <s v="NA"/>
    <s v="No"/>
    <s v="No"/>
    <s v="NA"/>
    <s v="NA"/>
    <s v="No"/>
    <s v="No"/>
    <s v="NA"/>
    <s v="NA"/>
    <s v="No"/>
    <s v="No"/>
    <s v="NA"/>
    <s v="NA"/>
    <s v="Yes"/>
    <s v="Yes"/>
    <n v="1"/>
    <n v="100"/>
    <s v="No"/>
    <s v="No"/>
    <s v="NA"/>
    <s v="NA"/>
    <s v="No"/>
    <s v="No"/>
    <s v="NA"/>
    <s v="NA"/>
    <s v="No"/>
    <s v="No"/>
    <s v="NA"/>
    <s v="NA"/>
    <s v="No"/>
    <n v="676"/>
    <n v="676"/>
    <n v="10"/>
    <n v="20280"/>
    <n v="20"/>
    <n v="100"/>
    <n v="0"/>
    <n v="0"/>
    <n v="0"/>
    <n v="0"/>
    <n v="0"/>
    <n v="0"/>
    <n v="0"/>
    <n v="100"/>
    <n v="0"/>
    <n v="0"/>
    <n v="0"/>
    <n v="0"/>
    <n v="4056"/>
    <n v="0"/>
    <n v="100"/>
    <n v="0"/>
    <s v="P"/>
    <n v="0"/>
    <s v="Age of Building"/>
    <n v="50"/>
    <n v="50"/>
    <n v="0"/>
    <n v="0"/>
    <n v="0"/>
    <n v="50"/>
    <n v="50"/>
    <n v="0"/>
    <n v="0"/>
    <n v="27886"/>
    <n v="100"/>
    <n v="0"/>
    <n v="0"/>
    <n v="0"/>
    <b v="1"/>
    <n v="288"/>
    <n v="0"/>
    <n v="0"/>
    <n v="0"/>
    <n v="100"/>
    <n v="0.68330199999999996"/>
    <n v="0.68330199999999996"/>
    <s v="NA"/>
    <n v="0"/>
    <n v="6.7313999999999999E-2"/>
    <n v="38715.89"/>
    <s v="NA"/>
    <n v="0"/>
    <n v="3814"/>
    <n v="11.765840000000001"/>
    <n v="12.03018"/>
    <s v="Y"/>
    <n v="25"/>
    <n v="4.9403949999999996"/>
    <n v="8.5058799999999994"/>
    <n v="5.578659"/>
    <n v="56.293089999999999"/>
    <n v="64.688000000000002"/>
    <n v="63.565750000000001"/>
    <n v="0"/>
    <n v="0"/>
    <n v="0"/>
    <n v="23.433910000000001"/>
    <n v="16.277080000000002"/>
    <n v="14.72017"/>
    <n v="0"/>
    <n v="0"/>
    <n v="0"/>
    <n v="13.56888"/>
    <n v="2.2011579999999999"/>
    <n v="14.09276"/>
    <n v="1.7637309999999999"/>
    <n v="8.3278750000000006"/>
    <n v="2.0426600000000001"/>
    <n v="0"/>
    <n v="0"/>
    <n v="0"/>
    <n v="0"/>
    <n v="0"/>
    <n v="0"/>
    <n v="100"/>
    <n v="100"/>
    <n v="100"/>
    <n v="0"/>
    <n v="0"/>
    <n v="0"/>
    <n v="9.5959339999999997"/>
    <n v="33.056350000000002"/>
    <n v="9.5959339999999997"/>
    <n v="90.404070000000004"/>
    <n v="66.943650000000005"/>
    <n v="90.404070000000004"/>
    <s v="NA"/>
    <s v="NA"/>
    <s v="NA"/>
    <s v="NA"/>
    <s v="NA"/>
    <s v="NA"/>
    <s v="NA"/>
    <s v="NA"/>
    <s v="NA"/>
    <s v="NA"/>
    <s v="NA"/>
    <s v="NA"/>
    <s v="NA"/>
    <s v="NA"/>
    <s v="NA"/>
    <s v="NA"/>
    <s v="NA"/>
    <s v="NA"/>
    <n v="0"/>
    <n v="0"/>
    <n v="0"/>
    <n v="100"/>
    <n v="100"/>
    <n v="100"/>
    <n v="3.8405849999999999"/>
    <n v="7.0561939999999996"/>
    <n v="3.8405849999999999"/>
    <n v="94.872870000000006"/>
    <n v="92.183840000000004"/>
    <n v="94.872870000000006"/>
    <n v="1.2865409999999999"/>
    <n v="0.75996799999999998"/>
    <n v="1.2865409999999999"/>
    <n v="0"/>
    <n v="0"/>
    <n v="0"/>
    <s v="NA"/>
    <s v="NA"/>
    <s v="NA"/>
    <s v="NA"/>
    <s v="NA"/>
    <s v="NA"/>
    <s v="NA"/>
    <s v="NA"/>
    <s v="NA"/>
    <s v="NA"/>
    <s v="NA"/>
    <s v="NA"/>
    <n v="13.56888"/>
    <n v="2.2011579999999999"/>
    <n v="14.09276"/>
    <n v="61.23348"/>
    <n v="73.193879999999993"/>
    <n v="69.144409999999993"/>
    <n v="9.0649080000000009"/>
    <n v="6.9565919999999997"/>
    <n v="5.6941819999999996"/>
    <n v="0"/>
    <n v="0"/>
    <n v="0"/>
    <n v="16.132729999999999"/>
    <n v="17.64837"/>
    <n v="11.06864"/>
    <n v="0"/>
    <n v="0"/>
    <n v="0"/>
    <n v="0"/>
    <n v="0"/>
    <n v="0"/>
    <n v="0"/>
    <n v="0"/>
    <n v="0"/>
    <n v="100"/>
    <n v="100"/>
    <n v="100"/>
    <n v="0"/>
    <n v="0"/>
    <n v="0"/>
    <b v="0"/>
    <n v="0"/>
    <b v="1"/>
    <n v="38.064399999999999"/>
    <b v="0"/>
    <n v="0"/>
    <b v="1"/>
    <n v="1.1182460000000001"/>
    <b v="1"/>
    <n v="11.70861"/>
    <b v="0"/>
    <n v="0"/>
    <b v="1"/>
    <n v="1.5357400000000001"/>
    <b v="1"/>
    <n v="47.573009999999996"/>
    <n v="8.8096490000000003"/>
    <n v="29.411760000000001"/>
    <n v="5.9892050000000001"/>
    <n v="61.877290000000002"/>
    <n v="23.529409999999999"/>
    <n v="69.554640000000006"/>
    <n v="0"/>
    <n v="0"/>
    <n v="0"/>
    <n v="29.31306"/>
    <n v="47.058819999999997"/>
    <n v="24.456150000000001"/>
    <n v="0"/>
    <n v="0"/>
    <n v="0"/>
    <n v="0"/>
    <n v="0"/>
    <n v="0"/>
    <n v="0"/>
    <n v="0"/>
    <n v="0"/>
    <n v="21.02779"/>
    <n v="58.823529999999998"/>
    <n v="14.29566"/>
    <n v="0"/>
    <n v="0"/>
    <n v="0"/>
    <n v="75.301519999999996"/>
    <n v="35.294119999999999"/>
    <n v="84.644459999999995"/>
    <n v="0"/>
    <n v="0"/>
    <n v="0"/>
    <n v="3.670687"/>
    <n v="5.8823530000000002"/>
    <n v="1.059876"/>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VAV"/>
    <s v="none"/>
    <s v="Variable Air Volume"/>
    <s v="W"/>
    <s v="Y"/>
    <s v="NA"/>
    <s v="NA"/>
    <n v="88.320970000000003"/>
    <n v="11.679029999999999"/>
    <s v="Electric Resistance"/>
    <s v="Electricity"/>
    <s v="Natural Gas"/>
    <s v="10-19 Years"/>
    <s v="Electric Resistance"/>
    <s v="Electricity"/>
    <s v="Natural Gas"/>
    <s v="10-19 Years"/>
    <s v="NA"/>
    <s v="NA"/>
    <s v="NA"/>
    <s v="NA"/>
    <s v="NA"/>
    <s v="NA"/>
    <s v="NA"/>
    <s v="NA"/>
    <s v="DX - Air"/>
    <s v="10-19 Years"/>
    <s v="DX - Air"/>
    <s v="10-19 Years"/>
    <s v="NA"/>
    <s v="NA"/>
    <s v="NA"/>
    <s v="NA"/>
    <s v="NA"/>
    <s v="NA"/>
    <s v="NA"/>
    <b v="1"/>
    <b v="0"/>
    <b v="0"/>
    <b v="0"/>
    <b v="0"/>
    <b v="0"/>
    <b v="0"/>
    <b v="1"/>
    <b v="0"/>
    <b v="1"/>
    <b v="1"/>
    <n v="1087.6769999999999"/>
    <n v="1"/>
    <n v="1"/>
    <n v="0"/>
    <n v="0.705816"/>
    <n v="99.294179999999997"/>
    <n v="0"/>
    <n v="0"/>
    <n v="0.705816"/>
    <n v="99.294179999999997"/>
    <n v="0"/>
    <s v="NA"/>
    <s v="NA"/>
    <s v="NA"/>
    <s v="NA"/>
    <s v="NA"/>
    <s v="NA"/>
    <s v="NA"/>
    <s v="NA"/>
    <s v="NA"/>
    <s v="NA"/>
    <s v="NA"/>
    <s v="NA"/>
    <s v="NA"/>
    <s v="NA"/>
    <s v="NA"/>
    <s v="NA"/>
    <s v="NA"/>
    <s v="NA"/>
    <s v="NA"/>
    <s v="NA"/>
    <n v="1"/>
    <n v="1"/>
    <n v="0"/>
    <n v="0"/>
    <n v="0"/>
    <n v="0"/>
    <n v="0"/>
    <b v="0"/>
    <b v="0"/>
    <b v="0"/>
    <b v="0"/>
    <b v="0"/>
    <b v="0"/>
    <n v="0"/>
    <s v="NA"/>
    <s v="NA"/>
    <s v="NA"/>
    <s v="NA"/>
    <s v="NA"/>
    <s v="NA"/>
    <s v="NA"/>
    <s v="NA"/>
    <s v="NA"/>
    <s v="NA"/>
    <b v="1"/>
    <s v="S"/>
    <n v="5"/>
    <n v="2"/>
    <n v="0"/>
    <n v="0"/>
    <n v="0"/>
    <n v="0"/>
    <x v="0"/>
    <n v="0"/>
    <s v="N"/>
    <n v="0"/>
    <n v="0"/>
    <n v="0"/>
    <b v="0"/>
    <b v="0"/>
    <s v="None"/>
    <b v="0"/>
    <b v="0"/>
    <s v="None"/>
    <n v="0"/>
    <n v="0"/>
    <n v="0"/>
    <n v="0"/>
    <n v="0"/>
    <n v="3"/>
    <n v="0"/>
    <n v="0"/>
    <n v="0"/>
    <n v="0"/>
    <n v="29.268339999999998"/>
    <n v="30.223089999999999"/>
    <s v="actual"/>
    <n v="1658344"/>
    <n v="1712440"/>
    <n v="139851.9"/>
    <n v="125436.1"/>
    <n v="144207.20000000001"/>
    <n v="141480.29999999999"/>
    <n v="147336.79999999999"/>
    <n v="147938.79999999999"/>
    <n v="154479"/>
    <n v="151643.29999999999"/>
    <n v="137450.1"/>
    <n v="124679.1"/>
    <n v="116253.6"/>
    <n v="127588.1"/>
    <n v="144385"/>
    <n v="130412.2"/>
    <n v="144385"/>
    <n v="139727.4"/>
    <n v="144647.4"/>
    <n v="141389.70000000001"/>
    <n v="149401.1"/>
    <n v="148701.20000000001"/>
    <n v="140893.9"/>
    <n v="144385"/>
    <n v="139727.4"/>
    <n v="144385"/>
    <n v="0.17866499999999999"/>
    <n v="0.18084700000000001"/>
    <s v="actual"/>
    <n v="10123.18"/>
    <n v="10246.81"/>
    <n v="1342.5820000000001"/>
    <n v="711.0598"/>
    <n v="500.04579999999999"/>
    <n v="341.59070000000003"/>
    <n v="305.52530000000002"/>
    <n v="249.4152"/>
    <n v="226.6045"/>
    <n v="256.2937"/>
    <n v="430.64519999999999"/>
    <n v="1189.6130000000001"/>
    <n v="1867.182"/>
    <n v="2702.6179999999999"/>
    <n v="1590.527"/>
    <n v="1234.3720000000001"/>
    <n v="1170.2940000000001"/>
    <n v="883.24130000000002"/>
    <n v="584.13120000000004"/>
    <n v="291.66829999999999"/>
    <n v="172.91579999999999"/>
    <n v="172.91579999999999"/>
    <n v="347.57909999999998"/>
    <n v="840.23900000000003"/>
    <n v="1321.51"/>
    <n v="1637.42"/>
  </r>
  <r>
    <x v="856"/>
    <x v="1"/>
    <s v="core"/>
    <x v="8"/>
    <x v="0"/>
    <s v="100,001+"/>
    <s v="urban"/>
    <n v="3"/>
    <n v="21.175190000000001"/>
    <n v="3398004"/>
    <n v="3398004"/>
    <n v="3398004"/>
    <n v="2003"/>
    <n v="2003"/>
    <s v="1981-2003"/>
    <s v="F"/>
    <m/>
    <s v="Warehouse Club"/>
    <m/>
    <s v="Dry Goods Retail"/>
    <s v="Mercantile - Retail"/>
    <s v="Big Box"/>
    <b v="0"/>
    <s v="Sales"/>
    <n v="85"/>
    <s v="Storage - Low Bay"/>
    <n v="6"/>
    <s v="Kitchen"/>
    <n v="5"/>
    <n v="0"/>
    <n v="0"/>
    <n v="0"/>
    <n v="160471"/>
    <n v="160471"/>
    <n v="0"/>
    <x v="3"/>
    <n v="100"/>
    <n v="5"/>
    <n v="95"/>
    <n v="100"/>
    <n v="100"/>
    <n v="0"/>
    <n v="0"/>
    <n v="1"/>
    <n v="0"/>
    <n v="861"/>
    <s v="S"/>
    <n v="0"/>
    <n v="5752"/>
    <n v="579"/>
    <s v="&lt; 6000 HDD"/>
    <n v="100"/>
    <n v="0"/>
    <n v="0"/>
    <s v="No"/>
    <n v="69"/>
    <n v="128"/>
    <n v="168"/>
    <n v="128"/>
    <n v="1"/>
    <n v="1"/>
    <n v="0"/>
    <s v="60-79 Hrs/Wk"/>
    <n v="52"/>
    <b v="1"/>
    <b v="1"/>
    <b v="0"/>
    <b v="0"/>
    <b v="0"/>
    <b v="0"/>
    <b v="0"/>
    <b v="0"/>
    <b v="0"/>
    <s v="NA"/>
    <s v="NA"/>
    <s v="NA"/>
    <s v="NA"/>
    <s v="No"/>
    <s v="NA"/>
    <s v="NA"/>
    <s v="Unknown"/>
    <s v="No"/>
    <s v="NA"/>
    <s v="NA"/>
    <s v="Unknown"/>
    <s v="No"/>
    <s v="NA"/>
    <s v="NA"/>
    <s v="Unknown"/>
    <s v="No"/>
    <s v="NA"/>
    <s v="NA"/>
    <s v="No"/>
    <s v="No"/>
    <s v="NA"/>
    <s v="NA"/>
    <s v="No"/>
    <s v="No"/>
    <s v="NA"/>
    <s v="NA"/>
    <s v="No"/>
    <s v="No"/>
    <s v="NA"/>
    <s v="NA"/>
    <s v="No"/>
    <s v="No"/>
    <s v="NA"/>
    <s v="NA"/>
    <s v="No"/>
    <n v="1624"/>
    <n v="0"/>
    <n v="30"/>
    <n v="48720"/>
    <n v="2"/>
    <n v="0"/>
    <n v="0"/>
    <n v="0"/>
    <n v="0"/>
    <n v="100"/>
    <n v="0"/>
    <n v="0"/>
    <n v="0"/>
    <n v="0"/>
    <n v="0"/>
    <n v="100"/>
    <n v="0"/>
    <n v="0"/>
    <n v="974.4"/>
    <n v="0"/>
    <n v="100"/>
    <n v="0"/>
    <s v="S"/>
    <n v="0"/>
    <s v="Age of Building"/>
    <n v="100"/>
    <n v="0"/>
    <n v="0"/>
    <n v="0"/>
    <n v="100"/>
    <n v="0"/>
    <n v="0"/>
    <n v="0"/>
    <n v="0"/>
    <n v="160471"/>
    <n v="100"/>
    <n v="0"/>
    <n v="0"/>
    <n v="0"/>
    <b v="1"/>
    <n v="7800"/>
    <n v="100"/>
    <n v="0"/>
    <n v="0"/>
    <n v="0"/>
    <n v="1.6717299999999999"/>
    <n v="1.6717299999999999"/>
    <s v="NA"/>
    <n v="7.2356000000000004E-2"/>
    <n v="0.35613899999999998"/>
    <n v="268264.2"/>
    <s v="NA"/>
    <n v="11611"/>
    <n v="57150"/>
    <n v="24.781580000000002"/>
    <n v="27.565270000000002"/>
    <s v="Y"/>
    <n v="20"/>
    <n v="0"/>
    <n v="0"/>
    <n v="0"/>
    <n v="7.2103130000000002"/>
    <n v="24.394929999999999"/>
    <n v="7.7901809999999996"/>
    <n v="0"/>
    <n v="0"/>
    <n v="0"/>
    <n v="0"/>
    <n v="0"/>
    <n v="0"/>
    <n v="0"/>
    <n v="0"/>
    <n v="0"/>
    <n v="92.789689999999993"/>
    <n v="75.605069999999998"/>
    <n v="92.209819999999993"/>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3.390765"/>
    <n v="6.0371480000000002"/>
    <n v="3.390765"/>
    <n v="0"/>
    <n v="0"/>
    <n v="0"/>
    <n v="96.60924"/>
    <n v="93.962850000000003"/>
    <n v="96.60924"/>
    <s v="NA"/>
    <s v="NA"/>
    <s v="NA"/>
    <s v="NA"/>
    <s v="NA"/>
    <s v="NA"/>
    <s v="NA"/>
    <s v="NA"/>
    <s v="NA"/>
    <s v="NA"/>
    <s v="NA"/>
    <s v="NA"/>
    <n v="92.789689999999993"/>
    <n v="75.605069999999998"/>
    <n v="92.209819999999993"/>
    <n v="7.2103130000000002"/>
    <n v="24.394929999999999"/>
    <n v="7.7901809999999996"/>
    <n v="0"/>
    <n v="0"/>
    <n v="0"/>
    <n v="0"/>
    <n v="0"/>
    <n v="0"/>
    <n v="0"/>
    <n v="0"/>
    <n v="0"/>
    <n v="0"/>
    <n v="0"/>
    <n v="0"/>
    <n v="0"/>
    <n v="0"/>
    <n v="0"/>
    <n v="0"/>
    <n v="0"/>
    <n v="0"/>
    <n v="100"/>
    <n v="100"/>
    <n v="100"/>
    <n v="0"/>
    <n v="0"/>
    <n v="0"/>
    <b v="0"/>
    <n v="0"/>
    <b v="1"/>
    <n v="49.758870000000002"/>
    <b v="1"/>
    <n v="46.682940000000002"/>
    <b v="0"/>
    <n v="0"/>
    <b v="1"/>
    <n v="3.5581900000000002"/>
    <b v="0"/>
    <n v="0"/>
    <b v="0"/>
    <n v="0"/>
    <b v="0"/>
    <n v="0"/>
    <n v="0"/>
    <n v="0"/>
    <n v="0"/>
    <n v="90.708659999999995"/>
    <n v="72.727270000000004"/>
    <n v="90.708659999999995"/>
    <n v="0"/>
    <n v="0"/>
    <n v="0"/>
    <n v="9.2913390000000007"/>
    <n v="27.272729999999999"/>
    <n v="9.2913390000000007"/>
    <n v="0"/>
    <n v="0"/>
    <n v="0"/>
    <n v="0"/>
    <n v="0"/>
    <n v="0"/>
    <n v="0"/>
    <n v="0"/>
    <n v="0"/>
    <n v="0"/>
    <n v="0"/>
    <n v="0"/>
    <n v="0"/>
    <n v="0"/>
    <n v="0"/>
    <n v="100"/>
    <n v="100"/>
    <n v="100"/>
    <n v="0"/>
    <n v="0"/>
    <n v="0"/>
    <n v="0"/>
    <n v="0"/>
    <n v="0"/>
    <n v="0"/>
    <n v="0"/>
    <n v="0"/>
    <b v="0"/>
    <n v="0"/>
    <b v="0"/>
    <n v="0"/>
    <b v="1"/>
    <n v="90.708659999999995"/>
    <b v="0"/>
    <n v="0"/>
    <b v="0"/>
    <n v="0"/>
    <b v="1"/>
    <n v="9.2913390000000007"/>
    <s v="NA"/>
    <s v="NA"/>
    <s v="NA"/>
    <s v="NA"/>
    <s v="NA"/>
    <s v="NA"/>
    <s v="NA"/>
    <s v="NA"/>
    <s v="NA"/>
    <s v="NA"/>
    <s v="NA"/>
    <s v="NA"/>
    <s v="NA"/>
    <s v="NA"/>
    <s v="NA"/>
    <s v="NA"/>
    <s v="NA"/>
    <s v="NA"/>
    <s v="NA"/>
    <s v="NA"/>
    <s v="NA"/>
    <s v="NA"/>
    <s v="NA"/>
    <s v="NA"/>
    <s v="NA"/>
    <s v="NA"/>
    <s v="NA"/>
    <s v="NA"/>
    <s v="NA"/>
    <s v="NA"/>
    <s v="NA"/>
    <s v="NA"/>
    <s v="NA"/>
    <s v="NA"/>
    <s v="NA"/>
    <s v="NA"/>
    <s v="NA"/>
    <s v="SZ Ducted"/>
    <s v="none"/>
    <s v="NA"/>
    <s v="A"/>
    <s v="N"/>
    <s v="NA"/>
    <s v="NA"/>
    <n v="0"/>
    <n v="100"/>
    <s v="Furnace"/>
    <s v="Natural Gas"/>
    <s v="None"/>
    <s v="10-19 Years"/>
    <s v="Furnace"/>
    <s v="Natural Gas"/>
    <s v="None"/>
    <s v="10-19 Years"/>
    <s v="NA"/>
    <s v="NA"/>
    <s v="NA"/>
    <s v="NA"/>
    <s v="NA"/>
    <s v="NA"/>
    <s v="NA"/>
    <s v="NA"/>
    <s v="DX - Air"/>
    <s v="10-19 Years"/>
    <s v="DX - Air"/>
    <s v="10-19 Years"/>
    <s v="NA"/>
    <s v="NA"/>
    <s v="NA"/>
    <s v="NA"/>
    <s v="NA"/>
    <s v="NA"/>
    <s v="NA"/>
    <b v="1"/>
    <b v="0"/>
    <b v="0"/>
    <b v="0"/>
    <b v="0"/>
    <b v="0"/>
    <b v="0"/>
    <b v="0"/>
    <b v="0"/>
    <b v="0"/>
    <b v="0"/>
    <n v="710.47199999999998"/>
    <n v="11"/>
    <n v="11"/>
    <n v="100"/>
    <n v="0"/>
    <n v="0"/>
    <n v="0"/>
    <n v="0"/>
    <n v="2.8814649999999999"/>
    <n v="97.118539999999996"/>
    <n v="0"/>
    <n v="100"/>
    <n v="0"/>
    <n v="0"/>
    <s v="Non-VSD"/>
    <s v="NA"/>
    <s v="None"/>
    <s v="Air-cooled"/>
    <s v="NA"/>
    <s v="NA"/>
    <b v="1"/>
    <n v="150"/>
    <n v="56.666670000000003"/>
    <s v="LED"/>
    <b v="1"/>
    <n v="8603"/>
    <s v="OT"/>
    <b v="1"/>
    <n v="3770"/>
    <n v="100"/>
    <s v="LED"/>
    <n v="0"/>
    <n v="0"/>
    <n v="0"/>
    <n v="3"/>
    <n v="0"/>
    <n v="1"/>
    <n v="1"/>
    <b v="1"/>
    <b v="0"/>
    <b v="0"/>
    <b v="0"/>
    <b v="0"/>
    <b v="0"/>
    <n v="750"/>
    <s v="E"/>
    <s v="E"/>
    <s v="N"/>
    <s v="N"/>
    <s v="G"/>
    <s v="E"/>
    <s v="N"/>
    <n v="1"/>
    <n v="1"/>
    <n v="1"/>
    <b v="0"/>
    <s v="N"/>
    <n v="0"/>
    <n v="0"/>
    <n v="0"/>
    <n v="0"/>
    <n v="0"/>
    <n v="0"/>
    <x v="0"/>
    <n v="0"/>
    <s v="N"/>
    <n v="0"/>
    <n v="0"/>
    <n v="0"/>
    <b v="0"/>
    <b v="0"/>
    <s v="None"/>
    <b v="0"/>
    <b v="0"/>
    <s v="None"/>
    <n v="35"/>
    <n v="15"/>
    <n v="0"/>
    <n v="0"/>
    <n v="8"/>
    <n v="57"/>
    <n v="0"/>
    <n v="18"/>
    <n v="2"/>
    <n v="0"/>
    <n v="11.24943"/>
    <n v="0.28381800000000001"/>
    <s v="model"/>
    <n v="1805208"/>
    <n v="45544.639999999999"/>
    <s v="NA"/>
    <s v="NA"/>
    <s v="NA"/>
    <s v="NA"/>
    <s v="NA"/>
    <s v="NA"/>
    <s v="NA"/>
    <s v="NA"/>
    <s v="NA"/>
    <s v="NA"/>
    <s v="NA"/>
    <s v="NA"/>
    <s v="NA"/>
    <s v="NA"/>
    <s v="NA"/>
    <s v="NA"/>
    <s v="NA"/>
    <s v="NA"/>
    <s v="NA"/>
    <s v="NA"/>
    <s v="NA"/>
    <s v="NA"/>
    <s v="NA"/>
    <s v="NA"/>
    <n v="0.17735100000000001"/>
    <n v="8.2719999999999998E-3"/>
    <s v="model"/>
    <n v="28459.64"/>
    <n v="1327.338"/>
    <s v="NA"/>
    <s v="NA"/>
    <s v="NA"/>
    <s v="NA"/>
    <s v="NA"/>
    <s v="NA"/>
    <s v="NA"/>
    <s v="NA"/>
    <s v="NA"/>
    <s v="NA"/>
    <s v="NA"/>
    <s v="NA"/>
    <s v="NA"/>
    <s v="NA"/>
    <s v="NA"/>
    <s v="NA"/>
    <s v="NA"/>
    <s v="NA"/>
    <s v="NA"/>
    <s v="NA"/>
    <s v="NA"/>
    <s v="NA"/>
    <s v="NA"/>
    <s v="NA"/>
  </r>
  <r>
    <x v="857"/>
    <x v="2"/>
    <s v="core"/>
    <x v="1"/>
    <x v="0"/>
    <s v="50,001+"/>
    <s v="urban"/>
    <n v="60"/>
    <n v="34.400460000000002"/>
    <n v="4547604"/>
    <n v="4547604"/>
    <n v="0"/>
    <n v="1962"/>
    <n v="1962"/>
    <s v="Pre-1980"/>
    <s v="F"/>
    <m/>
    <s v="Middle School"/>
    <m/>
    <s v="School"/>
    <s v="Education"/>
    <s v="K-12"/>
    <b v="0"/>
    <s v="Classroom"/>
    <n v="48"/>
    <s v="Assembly / Recreation"/>
    <n v="26"/>
    <s v="Office"/>
    <n v="9"/>
    <n v="14"/>
    <n v="0"/>
    <n v="0"/>
    <n v="132196"/>
    <n v="132196"/>
    <n v="0"/>
    <x v="3"/>
    <n v="100"/>
    <n v="0"/>
    <n v="88"/>
    <n v="0"/>
    <n v="0"/>
    <n v="0"/>
    <n v="0"/>
    <n v="2"/>
    <n v="0"/>
    <n v="100"/>
    <s v="S"/>
    <n v="0"/>
    <n v="4624"/>
    <n v="219"/>
    <s v="&lt; 6000 HDD"/>
    <n v="100"/>
    <n v="0"/>
    <n v="0"/>
    <s v="Yes"/>
    <n v="53.65"/>
    <n v="53.65"/>
    <n v="53.65"/>
    <n v="53.65"/>
    <n v="0"/>
    <n v="0"/>
    <n v="0"/>
    <s v="50-59 Hrs/Wk"/>
    <n v="33.28"/>
    <b v="1"/>
    <b v="1"/>
    <b v="1"/>
    <b v="0"/>
    <b v="0"/>
    <b v="0"/>
    <b v="0"/>
    <b v="0"/>
    <b v="0"/>
    <s v="NA"/>
    <s v="NA"/>
    <s v="NA"/>
    <s v="NA"/>
    <s v="Yes"/>
    <n v="2"/>
    <n v="98"/>
    <s v="No"/>
    <s v="No"/>
    <s v="NA"/>
    <s v="NA"/>
    <s v="No"/>
    <s v="No"/>
    <s v="NA"/>
    <s v="NA"/>
    <s v="No"/>
    <s v="No"/>
    <s v="NA"/>
    <s v="NA"/>
    <s v="Yes"/>
    <s v="Unknown"/>
    <s v="NA"/>
    <s v="NA"/>
    <s v="Unknown"/>
    <s v="No"/>
    <s v="NA"/>
    <s v="NA"/>
    <s v="No"/>
    <s v="Yes"/>
    <n v="2"/>
    <n v="10"/>
    <s v="Yes"/>
    <s v="No"/>
    <s v="NA"/>
    <s v="NA"/>
    <s v="No"/>
    <n v="2275"/>
    <n v="1000"/>
    <n v="9"/>
    <n v="29475"/>
    <n v="30"/>
    <n v="100"/>
    <n v="0"/>
    <n v="0"/>
    <n v="0"/>
    <n v="0"/>
    <n v="0"/>
    <n v="0"/>
    <n v="0"/>
    <n v="0"/>
    <n v="100"/>
    <n v="0"/>
    <n v="0"/>
    <n v="0"/>
    <n v="8842.5"/>
    <n v="100"/>
    <n v="0"/>
    <n v="0"/>
    <s v="P"/>
    <n v="15"/>
    <s v="Unknown"/>
    <n v="100"/>
    <n v="0"/>
    <n v="0"/>
    <n v="0"/>
    <n v="100"/>
    <n v="0"/>
    <n v="0"/>
    <n v="0"/>
    <n v="0"/>
    <n v="1600"/>
    <n v="50"/>
    <n v="50"/>
    <n v="0"/>
    <n v="0"/>
    <b v="0"/>
    <n v="0"/>
    <n v="100"/>
    <n v="0"/>
    <n v="0"/>
    <n v="0"/>
    <n v="0.79012099999999996"/>
    <n v="0.79012099999999996"/>
    <s v="NA"/>
    <n v="4.84E-4"/>
    <n v="3.2058000000000003E-2"/>
    <n v="104450.8"/>
    <s v="NA"/>
    <n v="64"/>
    <n v="4238"/>
    <n v="10.96777"/>
    <n v="11.83738"/>
    <s v="Y"/>
    <n v="60"/>
    <n v="0"/>
    <n v="0"/>
    <n v="0"/>
    <n v="100"/>
    <n v="100"/>
    <n v="100"/>
    <n v="0"/>
    <n v="0"/>
    <n v="0"/>
    <n v="0"/>
    <n v="0"/>
    <n v="0"/>
    <n v="0"/>
    <n v="0"/>
    <n v="0"/>
    <n v="0"/>
    <n v="0"/>
    <n v="0"/>
    <n v="0"/>
    <n v="0"/>
    <n v="0"/>
    <n v="0"/>
    <n v="0"/>
    <n v="0"/>
    <n v="0"/>
    <n v="0"/>
    <n v="0"/>
    <n v="100"/>
    <n v="100"/>
    <n v="100"/>
    <n v="0"/>
    <n v="0"/>
    <n v="0"/>
    <s v="NA"/>
    <s v="NA"/>
    <s v="NA"/>
    <s v="NA"/>
    <s v="NA"/>
    <s v="NA"/>
    <s v="NA"/>
    <s v="NA"/>
    <s v="NA"/>
    <s v="NA"/>
    <s v="NA"/>
    <s v="NA"/>
    <s v="NA"/>
    <s v="NA"/>
    <s v="NA"/>
    <s v="NA"/>
    <s v="NA"/>
    <s v="NA"/>
    <s v="NA"/>
    <s v="NA"/>
    <s v="NA"/>
    <s v="NA"/>
    <s v="NA"/>
    <s v="NA"/>
    <s v="NA"/>
    <s v="NA"/>
    <s v="NA"/>
    <s v="NA"/>
    <s v="NA"/>
    <s v="NA"/>
    <n v="0"/>
    <n v="0"/>
    <n v="0"/>
    <n v="61.5563"/>
    <n v="78.475290000000001"/>
    <n v="61.5563"/>
    <n v="0"/>
    <n v="0"/>
    <n v="0"/>
    <n v="38.4437"/>
    <n v="21.524709999999999"/>
    <n v="38.4437"/>
    <s v="NA"/>
    <s v="NA"/>
    <s v="NA"/>
    <s v="NA"/>
    <s v="NA"/>
    <s v="NA"/>
    <s v="NA"/>
    <s v="NA"/>
    <s v="NA"/>
    <s v="NA"/>
    <s v="NA"/>
    <s v="NA"/>
    <n v="15.42398"/>
    <n v="8.6444939999999999"/>
    <n v="15.42398"/>
    <n v="84.57602"/>
    <n v="91.355509999999995"/>
    <n v="84.57602"/>
    <n v="0"/>
    <n v="0"/>
    <n v="0"/>
    <n v="0"/>
    <n v="0"/>
    <n v="0"/>
    <n v="0"/>
    <n v="0"/>
    <n v="0"/>
    <n v="0"/>
    <n v="0"/>
    <n v="0"/>
    <n v="100"/>
    <n v="100"/>
    <n v="100"/>
    <n v="0"/>
    <n v="0"/>
    <n v="0"/>
    <n v="0"/>
    <n v="0"/>
    <n v="0"/>
    <n v="0"/>
    <n v="0"/>
    <n v="0"/>
    <b v="1"/>
    <n v="14.92475"/>
    <b v="0"/>
    <n v="0"/>
    <b v="0"/>
    <n v="0"/>
    <b v="1"/>
    <n v="69.026669999999996"/>
    <b v="1"/>
    <n v="16.048580000000001"/>
    <b v="0"/>
    <n v="0"/>
    <b v="0"/>
    <n v="0"/>
    <b v="0"/>
    <n v="0"/>
    <n v="7.8338840000000003"/>
    <n v="58.823529999999998"/>
    <n v="8.6574559999999998"/>
    <n v="92.166120000000006"/>
    <n v="41.176470000000002"/>
    <n v="91.34254"/>
    <n v="0"/>
    <n v="0"/>
    <n v="0"/>
    <n v="0"/>
    <n v="0"/>
    <n v="0"/>
    <n v="0"/>
    <n v="0"/>
    <n v="0"/>
    <n v="0"/>
    <n v="0"/>
    <n v="0"/>
    <n v="0"/>
    <n v="0"/>
    <n v="0"/>
    <n v="0"/>
    <n v="0"/>
    <n v="0"/>
    <n v="0"/>
    <n v="0"/>
    <n v="0"/>
    <n v="92.166120000000006"/>
    <n v="41.176470000000002"/>
    <n v="91.34254"/>
    <n v="7.8338840000000003"/>
    <n v="58.823529999999998"/>
    <n v="8.6574559999999998"/>
    <n v="0"/>
    <n v="0"/>
    <n v="0"/>
    <n v="0"/>
    <n v="0"/>
    <n v="0"/>
    <b v="0"/>
    <n v="0"/>
    <b v="0"/>
    <n v="0"/>
    <b v="1"/>
    <n v="100"/>
    <b v="0"/>
    <n v="0"/>
    <b v="0"/>
    <n v="0"/>
    <b v="0"/>
    <n v="0"/>
    <s v="NA"/>
    <s v="NA"/>
    <s v="NA"/>
    <s v="NA"/>
    <s v="NA"/>
    <s v="NA"/>
    <s v="NA"/>
    <s v="NA"/>
    <s v="NA"/>
    <s v="NA"/>
    <s v="NA"/>
    <s v="NA"/>
    <s v="NA"/>
    <s v="NA"/>
    <s v="NA"/>
    <s v="NA"/>
    <s v="NA"/>
    <s v="NA"/>
    <s v="NA"/>
    <s v="NA"/>
    <s v="NA"/>
    <s v="NA"/>
    <s v="NA"/>
    <s v="NA"/>
    <s v="NA"/>
    <s v="NA"/>
    <s v="NA"/>
    <s v="NA"/>
    <s v="NA"/>
    <s v="NA"/>
    <s v="NA"/>
    <s v="NA"/>
    <s v="NA"/>
    <s v="NA"/>
    <s v="NA"/>
    <s v="NA"/>
    <s v="NA"/>
    <s v="Zonal"/>
    <s v="none"/>
    <s v="Constant Volume"/>
    <s v="N"/>
    <s v="N"/>
    <s v="NA"/>
    <s v="NA"/>
    <n v="0"/>
    <n v="100"/>
    <s v="Boiler"/>
    <s v="Natural Gas"/>
    <s v="Natural Gas"/>
    <s v="NA"/>
    <s v="Boiler"/>
    <s v="Natural Gas"/>
    <s v="Natural Gas"/>
    <s v="20+ Years"/>
    <n v="2"/>
    <s v="Natural Gas"/>
    <n v="8037"/>
    <n v="52"/>
    <n v="52"/>
    <s v="SH"/>
    <s v="N"/>
    <s v="N"/>
    <s v="None"/>
    <s v="NA"/>
    <s v="None"/>
    <s v="NA"/>
    <s v="NA"/>
    <s v="NA"/>
    <s v="NA"/>
    <s v="NA"/>
    <s v="NA"/>
    <s v="NA"/>
    <s v="NA"/>
    <b v="1"/>
    <b v="0"/>
    <b v="0"/>
    <b v="0"/>
    <b v="0"/>
    <b v="0"/>
    <b v="0"/>
    <b v="0"/>
    <b v="1"/>
    <b v="0"/>
    <b v="1"/>
    <n v="798"/>
    <s v="NA"/>
    <s v="NA"/>
    <n v="100"/>
    <n v="0"/>
    <n v="0"/>
    <n v="0"/>
    <n v="0"/>
    <n v="0"/>
    <n v="100"/>
    <n v="0"/>
    <s v="NA"/>
    <s v="NA"/>
    <s v="NA"/>
    <s v="NA"/>
    <s v="NA"/>
    <s v="NA"/>
    <s v="NA"/>
    <s v="NA"/>
    <s v="NA"/>
    <b v="0"/>
    <n v="0"/>
    <s v="NA"/>
    <s v="NA"/>
    <b v="1"/>
    <n v="86"/>
    <s v="T8"/>
    <b v="0"/>
    <n v="0"/>
    <s v="NA"/>
    <s v="NA"/>
    <n v="1"/>
    <n v="1"/>
    <n v="0"/>
    <n v="1"/>
    <n v="2"/>
    <n v="2"/>
    <n v="6"/>
    <b v="0"/>
    <b v="0"/>
    <b v="1"/>
    <b v="0"/>
    <b v="0"/>
    <b v="0"/>
    <n v="1368"/>
    <s v="N"/>
    <s v="E"/>
    <s v="N"/>
    <s v="N"/>
    <s v="N"/>
    <s v="E"/>
    <s v="N"/>
    <s v="NA"/>
    <s v="NA"/>
    <s v="NA"/>
    <b v="1"/>
    <s v="S"/>
    <n v="1"/>
    <n v="2"/>
    <n v="0"/>
    <n v="0"/>
    <n v="0"/>
    <n v="0"/>
    <x v="0"/>
    <n v="0"/>
    <s v="N"/>
    <n v="0"/>
    <n v="0"/>
    <n v="0"/>
    <b v="0"/>
    <b v="0"/>
    <s v="None"/>
    <b v="0"/>
    <b v="0"/>
    <s v="None"/>
    <n v="0"/>
    <n v="260"/>
    <n v="173"/>
    <n v="2"/>
    <n v="51"/>
    <n v="1"/>
    <n v="0"/>
    <n v="0"/>
    <n v="0"/>
    <n v="0"/>
    <n v="5.5382230000000003"/>
    <n v="1.0602560000000001"/>
    <s v="model"/>
    <n v="732131"/>
    <n v="140161.70000000001"/>
    <s v="NA"/>
    <s v="NA"/>
    <s v="NA"/>
    <s v="NA"/>
    <s v="NA"/>
    <s v="NA"/>
    <s v="NA"/>
    <s v="NA"/>
    <s v="NA"/>
    <s v="NA"/>
    <s v="NA"/>
    <s v="NA"/>
    <s v="NA"/>
    <s v="NA"/>
    <s v="NA"/>
    <s v="NA"/>
    <s v="NA"/>
    <s v="NA"/>
    <s v="NA"/>
    <s v="NA"/>
    <s v="NA"/>
    <s v="NA"/>
    <s v="NA"/>
    <s v="NA"/>
    <n v="0.30094599999999999"/>
    <n v="3.8621000000000003E-2"/>
    <s v="model"/>
    <n v="39783.910000000003"/>
    <n v="5105.5680000000002"/>
    <s v="NA"/>
    <s v="NA"/>
    <s v="NA"/>
    <s v="NA"/>
    <s v="NA"/>
    <s v="NA"/>
    <s v="NA"/>
    <s v="NA"/>
    <s v="NA"/>
    <s v="NA"/>
    <s v="NA"/>
    <s v="NA"/>
    <s v="NA"/>
    <s v="NA"/>
    <s v="NA"/>
    <s v="NA"/>
    <s v="NA"/>
    <s v="NA"/>
    <s v="NA"/>
    <s v="NA"/>
    <s v="NA"/>
    <s v="NA"/>
    <s v="NA"/>
    <s v="NA"/>
  </r>
  <r>
    <x v="858"/>
    <x v="2"/>
    <s v="core"/>
    <x v="4"/>
    <x v="0"/>
    <s v="&lt;20,001"/>
    <s v="urban"/>
    <n v="69"/>
    <n v="411.108"/>
    <n v="1666632"/>
    <n v="1666632"/>
    <n v="0"/>
    <n v="1947"/>
    <n v="1947"/>
    <s v="Pre-1980"/>
    <s v="F"/>
    <m/>
    <s v="Religious Assembly"/>
    <m/>
    <s v="Other"/>
    <s v="Religious Worship"/>
    <s v="Other"/>
    <b v="0"/>
    <s v="Assembly / Recreation"/>
    <n v="47"/>
    <s v="Office"/>
    <n v="32"/>
    <s v="NA"/>
    <n v="0"/>
    <n v="21"/>
    <n v="0"/>
    <n v="0"/>
    <n v="4054"/>
    <n v="4054"/>
    <n v="0"/>
    <x v="4"/>
    <n v="100"/>
    <n v="0"/>
    <n v="100"/>
    <n v="0"/>
    <n v="0"/>
    <n v="0"/>
    <n v="0"/>
    <n v="1"/>
    <n v="0"/>
    <n v="15"/>
    <s v="S"/>
    <n v="0"/>
    <n v="4650"/>
    <n v="167"/>
    <s v="&lt; 6000 HDD"/>
    <n v="0"/>
    <n v="100"/>
    <n v="1"/>
    <s v="No"/>
    <n v="11"/>
    <n v="11"/>
    <n v="11"/>
    <n v="11"/>
    <n v="0"/>
    <n v="1"/>
    <n v="0"/>
    <s v="&lt; 40 Hrs/Wk"/>
    <n v="52"/>
    <b v="1"/>
    <b v="1"/>
    <b v="0"/>
    <b v="0"/>
    <b v="0"/>
    <b v="0"/>
    <b v="0"/>
    <b v="0"/>
    <b v="0"/>
    <s v="NA"/>
    <s v="NA"/>
    <s v="NA"/>
    <s v="NA"/>
    <s v="Yes"/>
    <n v="11"/>
    <n v="80"/>
    <s v="No"/>
    <s v="Yes"/>
    <n v="11"/>
    <n v="80"/>
    <s v="No"/>
    <s v="Yes"/>
    <n v="11"/>
    <n v="80"/>
    <s v="No"/>
    <s v="Yes"/>
    <s v="NA"/>
    <s v="NA"/>
    <s v="No"/>
    <s v="Yes"/>
    <s v="NA"/>
    <s v="NA"/>
    <s v="No"/>
    <s v="No"/>
    <s v="NA"/>
    <s v="NA"/>
    <s v="No"/>
    <s v="Unknown"/>
    <s v="NA"/>
    <s v="NA"/>
    <s v="No"/>
    <s v="Unknown"/>
    <s v="NA"/>
    <s v="NA"/>
    <s v="No"/>
    <n v="380"/>
    <n v="0"/>
    <n v="8"/>
    <n v="3040"/>
    <n v="15"/>
    <n v="100"/>
    <n v="0"/>
    <n v="0"/>
    <n v="0"/>
    <n v="0"/>
    <n v="0"/>
    <n v="0"/>
    <n v="0"/>
    <n v="0"/>
    <n v="0"/>
    <n v="100"/>
    <n v="0"/>
    <n v="0"/>
    <n v="456"/>
    <n v="0"/>
    <n v="100"/>
    <n v="0"/>
    <s v="P"/>
    <n v="10"/>
    <s v="Unknown"/>
    <n v="100"/>
    <n v="0"/>
    <n v="0"/>
    <n v="0"/>
    <n v="100"/>
    <n v="0"/>
    <n v="0"/>
    <n v="0"/>
    <n v="0"/>
    <n v="4853.8249999999998"/>
    <n v="0"/>
    <n v="100"/>
    <n v="0"/>
    <n v="0"/>
    <b v="0"/>
    <n v="0"/>
    <n v="100"/>
    <n v="0"/>
    <n v="0"/>
    <n v="0"/>
    <n v="1.046122"/>
    <n v="1.046122"/>
    <s v="NA"/>
    <n v="0"/>
    <n v="0.37148500000000001"/>
    <n v="4240.9769999999999"/>
    <s v="NA"/>
    <n v="0"/>
    <n v="1506"/>
    <n v="9.0039400000000001"/>
    <n v="9.6446349999999992"/>
    <s v="Y"/>
    <n v="0"/>
    <n v="0"/>
    <n v="0"/>
    <n v="0"/>
    <n v="63.700769999999999"/>
    <n v="34.878300000000003"/>
    <n v="75.930419999999998"/>
    <n v="0"/>
    <n v="0"/>
    <n v="0"/>
    <n v="36.299230000000001"/>
    <n v="65.121700000000004"/>
    <n v="24.069579999999998"/>
    <n v="0"/>
    <n v="0"/>
    <n v="0"/>
    <n v="0"/>
    <n v="0"/>
    <n v="0"/>
    <n v="0"/>
    <n v="0"/>
    <n v="0"/>
    <n v="0"/>
    <n v="0"/>
    <n v="0"/>
    <n v="0"/>
    <n v="0"/>
    <n v="0"/>
    <s v="NA"/>
    <s v="NA"/>
    <s v="NA"/>
    <s v="NA"/>
    <s v="NA"/>
    <s v="NA"/>
    <n v="58.834479999999999"/>
    <n v="55.091929999999998"/>
    <n v="58.834479999999999"/>
    <n v="41.165520000000001"/>
    <n v="44.908070000000002"/>
    <n v="41.165520000000001"/>
    <s v="NA"/>
    <s v="NA"/>
    <s v="NA"/>
    <s v="NA"/>
    <s v="NA"/>
    <s v="NA"/>
    <s v="NA"/>
    <s v="NA"/>
    <s v="NA"/>
    <s v="NA"/>
    <s v="NA"/>
    <s v="NA"/>
    <s v="NA"/>
    <s v="NA"/>
    <s v="NA"/>
    <s v="NA"/>
    <s v="NA"/>
    <s v="NA"/>
    <s v="NA"/>
    <s v="NA"/>
    <s v="NA"/>
    <s v="NA"/>
    <s v="NA"/>
    <s v="NA"/>
    <n v="0"/>
    <n v="0"/>
    <n v="0"/>
    <n v="0"/>
    <n v="0"/>
    <n v="0"/>
    <n v="0"/>
    <n v="0"/>
    <n v="0"/>
    <n v="100"/>
    <n v="100"/>
    <n v="100"/>
    <s v="NA"/>
    <s v="NA"/>
    <s v="NA"/>
    <s v="NA"/>
    <s v="NA"/>
    <s v="NA"/>
    <s v="NA"/>
    <s v="NA"/>
    <s v="NA"/>
    <s v="NA"/>
    <s v="NA"/>
    <s v="NA"/>
    <n v="0"/>
    <n v="0"/>
    <n v="0"/>
    <n v="63.700769999999999"/>
    <n v="34.878300000000003"/>
    <n v="75.930419999999998"/>
    <n v="0"/>
    <n v="0"/>
    <n v="0"/>
    <n v="16.157240000000002"/>
    <n v="30.136510000000001"/>
    <n v="10.71367"/>
    <n v="20.14199"/>
    <n v="34.985190000000003"/>
    <n v="13.35591"/>
    <s v="NA"/>
    <s v="NA"/>
    <s v="NA"/>
    <s v="NA"/>
    <s v="NA"/>
    <s v="NA"/>
    <s v="NA"/>
    <s v="NA"/>
    <s v="NA"/>
    <s v="NA"/>
    <s v="NA"/>
    <s v="NA"/>
    <s v="NA"/>
    <s v="NA"/>
    <s v="NA"/>
    <b v="0"/>
    <n v="0"/>
    <b v="0"/>
    <n v="0"/>
    <b v="0"/>
    <n v="0"/>
    <b v="0"/>
    <n v="0"/>
    <b v="1"/>
    <n v="100"/>
    <b v="0"/>
    <n v="0"/>
    <b v="0"/>
    <n v="0"/>
    <b v="0"/>
    <n v="0"/>
    <n v="0"/>
    <n v="0"/>
    <n v="0"/>
    <n v="0"/>
    <n v="0"/>
    <n v="0"/>
    <n v="0"/>
    <n v="0"/>
    <n v="0"/>
    <n v="100"/>
    <n v="100"/>
    <n v="100"/>
    <n v="0"/>
    <n v="0"/>
    <n v="0"/>
    <n v="0"/>
    <n v="0"/>
    <n v="0"/>
    <n v="0"/>
    <n v="0"/>
    <n v="0"/>
    <n v="5.046481"/>
    <n v="18.181819999999998"/>
    <n v="4.2792209999999997"/>
    <n v="0"/>
    <n v="0"/>
    <n v="0"/>
    <n v="54.448869999999999"/>
    <n v="36.363639999999997"/>
    <n v="76.339489999999998"/>
    <n v="3.984064"/>
    <n v="18.181819999999998"/>
    <n v="6.2287080000000001"/>
    <n v="36.520580000000002"/>
    <n v="27.272729999999999"/>
    <n v="13.15258"/>
    <n v="0"/>
    <n v="0"/>
    <n v="0"/>
    <b v="0"/>
    <n v="0"/>
    <b v="0"/>
    <n v="0"/>
    <b v="0"/>
    <n v="0"/>
    <b v="1"/>
    <n v="86.055779999999999"/>
    <b v="0"/>
    <n v="0"/>
    <b v="1"/>
    <n v="13.94422"/>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0"/>
    <n v="100"/>
    <s v="Furnace"/>
    <s v="Natural Gas"/>
    <s v="None"/>
    <s v="NA"/>
    <s v="None"/>
    <s v="NA"/>
    <s v="NA"/>
    <s v="NA"/>
    <s v="NA"/>
    <s v="NA"/>
    <s v="NA"/>
    <s v="NA"/>
    <s v="NA"/>
    <s v="NA"/>
    <s v="NA"/>
    <s v="NA"/>
    <s v="None"/>
    <s v="NA"/>
    <s v="None"/>
    <s v="NA"/>
    <s v="NA"/>
    <s v="NA"/>
    <s v="NA"/>
    <s v="NA"/>
    <s v="NA"/>
    <s v="NA"/>
    <s v="NA"/>
    <b v="0"/>
    <b v="0"/>
    <b v="0"/>
    <b v="0"/>
    <b v="1"/>
    <b v="0"/>
    <b v="0"/>
    <b v="0"/>
    <b v="0"/>
    <b v="1"/>
    <b v="1"/>
    <n v="46.061999999999998"/>
    <s v="NA"/>
    <s v="NA"/>
    <n v="0"/>
    <n v="100"/>
    <n v="0"/>
    <n v="0"/>
    <n v="0"/>
    <n v="100"/>
    <n v="0"/>
    <n v="0"/>
    <s v="NA"/>
    <s v="NA"/>
    <s v="NA"/>
    <s v="NA"/>
    <s v="NA"/>
    <s v="NA"/>
    <s v="NA"/>
    <s v="NA"/>
    <s v="NA"/>
    <s v="NA"/>
    <s v="NA"/>
    <s v="NA"/>
    <s v="NA"/>
    <s v="NA"/>
    <s v="NA"/>
    <s v="NA"/>
    <s v="NA"/>
    <s v="NA"/>
    <s v="NA"/>
    <s v="NA"/>
    <n v="0"/>
    <n v="0"/>
    <n v="0"/>
    <n v="0"/>
    <n v="0"/>
    <n v="0"/>
    <n v="0"/>
    <b v="0"/>
    <b v="0"/>
    <b v="0"/>
    <b v="0"/>
    <b v="1"/>
    <b v="0"/>
    <n v="192"/>
    <s v="N"/>
    <s v="N"/>
    <s v="N"/>
    <s v="N"/>
    <s v="N"/>
    <s v="E"/>
    <s v="E"/>
    <s v="NA"/>
    <s v="NA"/>
    <s v="NA"/>
    <s v="NA"/>
    <s v="NA"/>
    <s v="NA"/>
    <s v="NA"/>
    <s v="NA"/>
    <n v="0"/>
    <n v="0"/>
    <n v="0"/>
    <x v="1"/>
    <s v="NA"/>
    <s v="NA"/>
    <n v="0"/>
    <n v="0"/>
    <n v="0"/>
    <s v="NA"/>
    <s v="NA"/>
    <s v="NA"/>
    <s v="NA"/>
    <s v="NA"/>
    <s v="NA"/>
    <n v="0"/>
    <n v="0"/>
    <n v="0"/>
    <n v="0"/>
    <n v="0"/>
    <n v="1"/>
    <n v="0"/>
    <n v="0"/>
    <n v="0"/>
    <n v="0"/>
    <n v="2.2859099999999999"/>
    <n v="1183.9159999999999"/>
    <s v="model"/>
    <n v="9267.0789999999997"/>
    <n v="4799594"/>
    <s v="NA"/>
    <s v="NA"/>
    <s v="NA"/>
    <s v="NA"/>
    <s v="NA"/>
    <s v="NA"/>
    <s v="NA"/>
    <s v="NA"/>
    <s v="NA"/>
    <s v="NA"/>
    <s v="NA"/>
    <s v="NA"/>
    <s v="NA"/>
    <s v="NA"/>
    <s v="NA"/>
    <s v="NA"/>
    <s v="NA"/>
    <s v="NA"/>
    <s v="NA"/>
    <s v="NA"/>
    <s v="NA"/>
    <s v="NA"/>
    <s v="NA"/>
    <s v="NA"/>
    <n v="0.29235800000000001"/>
    <n v="16.09778"/>
    <s v="model"/>
    <n v="1185.2180000000001"/>
    <n v="65260.4"/>
    <s v="NA"/>
    <s v="NA"/>
    <s v="NA"/>
    <s v="NA"/>
    <s v="NA"/>
    <s v="NA"/>
    <s v="NA"/>
    <s v="NA"/>
    <s v="NA"/>
    <s v="NA"/>
    <s v="NA"/>
    <s v="NA"/>
    <s v="NA"/>
    <s v="NA"/>
    <s v="NA"/>
    <s v="NA"/>
    <s v="NA"/>
    <s v="NA"/>
    <s v="NA"/>
    <s v="NA"/>
    <s v="NA"/>
    <s v="NA"/>
    <s v="NA"/>
    <s v="NA"/>
  </r>
  <r>
    <x v="859"/>
    <x v="2"/>
    <s v="core"/>
    <x v="1"/>
    <x v="0"/>
    <s v="50,001+"/>
    <s v="urban"/>
    <n v="60"/>
    <n v="34.400460000000002"/>
    <n v="3986876"/>
    <n v="3986876"/>
    <n v="119606.3"/>
    <n v="1959"/>
    <n v="1959"/>
    <s v="Pre-1980"/>
    <s v="F"/>
    <m/>
    <s v="Middle School"/>
    <m/>
    <s v="School"/>
    <s v="Education"/>
    <s v="K-12"/>
    <b v="0"/>
    <s v="Classroom"/>
    <n v="53"/>
    <s v="Assembly / Recreation"/>
    <n v="27"/>
    <s v="Dining"/>
    <n v="4"/>
    <n v="13"/>
    <n v="0"/>
    <n v="0"/>
    <n v="115896"/>
    <n v="115896"/>
    <n v="0"/>
    <x v="3"/>
    <n v="100"/>
    <n v="0"/>
    <n v="100"/>
    <n v="3"/>
    <n v="0"/>
    <n v="0"/>
    <n v="0"/>
    <n v="1"/>
    <n v="1"/>
    <s v="NA"/>
    <s v="S"/>
    <n v="0"/>
    <n v="6839"/>
    <n v="303"/>
    <s v="6000-8000 HDD"/>
    <n v="100"/>
    <n v="0"/>
    <n v="0"/>
    <s v="Yes"/>
    <n v="40"/>
    <n v="62.255769999999998"/>
    <n v="34.006149999999998"/>
    <n v="62.442689999999999"/>
    <n v="0.18692300000000001"/>
    <n v="0"/>
    <n v="0"/>
    <s v="&lt; 40 Hrs/Wk"/>
    <n v="52"/>
    <b v="1"/>
    <b v="1"/>
    <b v="0"/>
    <b v="0"/>
    <b v="0"/>
    <b v="0"/>
    <b v="0"/>
    <b v="0"/>
    <b v="0"/>
    <s v="NA"/>
    <s v="NA"/>
    <s v="NA"/>
    <s v="NA"/>
    <s v="Yes"/>
    <n v="10"/>
    <n v="100"/>
    <s v="No"/>
    <s v="Yes"/>
    <n v="10"/>
    <n v="25"/>
    <s v="No"/>
    <s v="No"/>
    <s v="NA"/>
    <s v="NA"/>
    <s v="No"/>
    <s v="Yes"/>
    <n v="6"/>
    <n v="5"/>
    <s v="No"/>
    <s v="Yes"/>
    <n v="3"/>
    <s v="NA"/>
    <s v="No"/>
    <s v="Yes"/>
    <n v="6"/>
    <n v="100"/>
    <s v="No"/>
    <s v="No"/>
    <s v="NA"/>
    <s v="NA"/>
    <s v="No"/>
    <s v="No"/>
    <s v="NA"/>
    <s v="NA"/>
    <s v="No"/>
    <n v="3834"/>
    <n v="0"/>
    <n v="13"/>
    <n v="49842"/>
    <n v="5"/>
    <n v="100"/>
    <n v="0"/>
    <n v="0"/>
    <n v="0"/>
    <n v="0"/>
    <n v="0"/>
    <n v="0"/>
    <n v="0"/>
    <n v="0"/>
    <n v="100"/>
    <n v="0"/>
    <n v="0"/>
    <n v="0"/>
    <n v="2492.1"/>
    <n v="0"/>
    <n v="100"/>
    <n v="0"/>
    <s v="P"/>
    <n v="25"/>
    <s v="Age of Building"/>
    <n v="100"/>
    <n v="0"/>
    <n v="0"/>
    <n v="0"/>
    <n v="100"/>
    <n v="0"/>
    <n v="0"/>
    <n v="0"/>
    <n v="0"/>
    <n v="117454.3"/>
    <n v="86.5"/>
    <n v="0"/>
    <n v="13.5"/>
    <n v="0"/>
    <b v="0"/>
    <n v="0"/>
    <n v="31"/>
    <n v="0"/>
    <n v="0"/>
    <n v="69"/>
    <n v="0.69446300000000005"/>
    <n v="0.69446300000000005"/>
    <s v="NA"/>
    <n v="3.1100000000000002E-4"/>
    <n v="7.2160000000000002E-3"/>
    <n v="80485.52"/>
    <s v="NA"/>
    <n v="36"/>
    <n v="836.35850000000005"/>
    <n v="12.11251"/>
    <n v="14.11731"/>
    <s v="Y"/>
    <n v="0"/>
    <n v="0"/>
    <n v="0"/>
    <n v="0"/>
    <n v="69.584909999999994"/>
    <n v="94.243409999999997"/>
    <n v="71.325159999999997"/>
    <n v="0"/>
    <n v="0"/>
    <n v="0"/>
    <n v="0"/>
    <n v="0"/>
    <n v="0"/>
    <n v="0"/>
    <n v="0"/>
    <n v="0"/>
    <n v="30.415089999999999"/>
    <n v="5.7565900000000001"/>
    <n v="28.67484"/>
    <n v="0"/>
    <n v="0"/>
    <n v="0"/>
    <n v="0"/>
    <n v="0"/>
    <n v="0"/>
    <n v="0"/>
    <n v="0"/>
    <n v="0"/>
    <n v="0"/>
    <n v="0"/>
    <n v="0"/>
    <n v="100"/>
    <n v="100"/>
    <n v="100"/>
    <s v="NA"/>
    <s v="NA"/>
    <s v="NA"/>
    <s v="NA"/>
    <s v="NA"/>
    <s v="NA"/>
    <s v="NA"/>
    <s v="NA"/>
    <s v="NA"/>
    <s v="NA"/>
    <s v="NA"/>
    <s v="NA"/>
    <s v="NA"/>
    <s v="NA"/>
    <s v="NA"/>
    <s v="NA"/>
    <s v="NA"/>
    <s v="NA"/>
    <s v="NA"/>
    <s v="NA"/>
    <s v="NA"/>
    <s v="NA"/>
    <s v="NA"/>
    <s v="NA"/>
    <n v="0"/>
    <n v="0"/>
    <n v="0"/>
    <n v="100"/>
    <n v="100"/>
    <n v="100"/>
    <n v="0"/>
    <n v="0"/>
    <n v="0"/>
    <n v="100"/>
    <n v="100"/>
    <n v="100"/>
    <n v="0"/>
    <n v="0"/>
    <n v="0"/>
    <n v="0"/>
    <n v="0"/>
    <n v="0"/>
    <s v="NA"/>
    <s v="NA"/>
    <s v="NA"/>
    <s v="NA"/>
    <s v="NA"/>
    <s v="NA"/>
    <s v="NA"/>
    <s v="NA"/>
    <s v="NA"/>
    <s v="NA"/>
    <s v="NA"/>
    <s v="NA"/>
    <n v="30.415089999999999"/>
    <n v="5.7565900000000001"/>
    <n v="28.67484"/>
    <n v="69.584909999999994"/>
    <n v="94.243409999999997"/>
    <n v="71.325159999999997"/>
    <n v="0"/>
    <n v="0"/>
    <n v="0"/>
    <n v="0"/>
    <n v="0"/>
    <n v="0"/>
    <n v="0"/>
    <n v="0"/>
    <n v="0"/>
    <n v="0"/>
    <n v="0"/>
    <n v="0"/>
    <n v="0"/>
    <n v="0"/>
    <n v="0"/>
    <n v="0"/>
    <n v="0"/>
    <n v="0"/>
    <n v="100"/>
    <n v="100"/>
    <n v="100"/>
    <n v="0"/>
    <n v="0"/>
    <n v="0"/>
    <b v="0"/>
    <n v="0"/>
    <b v="0"/>
    <n v="0"/>
    <b v="0"/>
    <n v="0"/>
    <b v="0"/>
    <n v="0"/>
    <b v="1"/>
    <n v="100"/>
    <b v="0"/>
    <n v="0"/>
    <b v="0"/>
    <n v="0"/>
    <b v="0"/>
    <n v="0"/>
    <n v="61.738900000000001"/>
    <n v="17.241379999999999"/>
    <n v="57.149740000000001"/>
    <n v="19.130549999999999"/>
    <n v="27.586210000000001"/>
    <n v="21.425129999999999"/>
    <n v="0"/>
    <n v="0"/>
    <n v="0"/>
    <n v="19.130549999999999"/>
    <n v="55.172409999999999"/>
    <n v="21.425129999999999"/>
    <n v="0"/>
    <n v="0"/>
    <n v="0"/>
    <n v="0"/>
    <n v="0"/>
    <n v="0"/>
    <n v="0"/>
    <n v="0"/>
    <n v="0"/>
    <n v="12.23859"/>
    <n v="6.8965519999999998"/>
    <n v="7.434158"/>
    <n v="0"/>
    <n v="0"/>
    <n v="0"/>
    <n v="49.500300000000003"/>
    <n v="10.34483"/>
    <n v="49.715580000000003"/>
    <n v="38.261099999999999"/>
    <n v="82.758619999999993"/>
    <n v="42.850259999999999"/>
    <n v="0"/>
    <n v="0"/>
    <n v="0"/>
    <n v="0"/>
    <n v="0"/>
    <n v="0"/>
    <b v="0"/>
    <n v="0"/>
    <b v="0"/>
    <n v="0"/>
    <b v="1"/>
    <n v="80.869450000000001"/>
    <b v="0"/>
    <n v="0"/>
    <b v="0"/>
    <n v="0"/>
    <b v="1"/>
    <n v="19.130549999999999"/>
    <s v="NA"/>
    <s v="NA"/>
    <s v="NA"/>
    <s v="NA"/>
    <s v="NA"/>
    <s v="NA"/>
    <s v="NA"/>
    <s v="NA"/>
    <s v="NA"/>
    <s v="NA"/>
    <s v="NA"/>
    <s v="NA"/>
    <s v="NA"/>
    <s v="NA"/>
    <s v="NA"/>
    <s v="NA"/>
    <s v="NA"/>
    <s v="NA"/>
    <s v="NA"/>
    <s v="NA"/>
    <s v="NA"/>
    <s v="NA"/>
    <s v="NA"/>
    <s v="NA"/>
    <s v="NA"/>
    <s v="NA"/>
    <s v="NA"/>
    <s v="NA"/>
    <s v="NA"/>
    <s v="NA"/>
    <s v="NA"/>
    <s v="NA"/>
    <s v="NA"/>
    <s v="NA"/>
    <s v="NA"/>
    <s v="NA"/>
    <s v="NA"/>
    <s v="CV Reheat"/>
    <s v="none"/>
    <s v="None"/>
    <s v="N"/>
    <s v="N"/>
    <n v="25"/>
    <s v="NA"/>
    <n v="0"/>
    <n v="100"/>
    <s v="Boiler"/>
    <s v="Natural Gas"/>
    <s v="Natural Gas"/>
    <s v="NA"/>
    <s v="Furnace"/>
    <s v="Natural Gas"/>
    <s v="None"/>
    <s v="NA"/>
    <n v="2"/>
    <s v="Natural Gas"/>
    <n v="3791"/>
    <n v="55"/>
    <n v="55"/>
    <s v="SH"/>
    <s v="N"/>
    <s v="N"/>
    <s v="DX - Air"/>
    <s v="NA"/>
    <s v="None"/>
    <s v="NA"/>
    <s v="NA"/>
    <s v="NA"/>
    <s v="NA"/>
    <s v="NA"/>
    <s v="NA"/>
    <s v="NA"/>
    <s v="NA"/>
    <b v="0"/>
    <b v="1"/>
    <b v="0"/>
    <b v="0"/>
    <b v="0"/>
    <b v="1"/>
    <b v="0"/>
    <b v="0"/>
    <b v="1"/>
    <b v="1"/>
    <b v="1"/>
    <n v="599"/>
    <n v="10"/>
    <n v="10"/>
    <n v="100"/>
    <n v="0"/>
    <n v="0"/>
    <n v="0"/>
    <n v="0"/>
    <n v="0"/>
    <n v="100"/>
    <n v="0"/>
    <s v="NA"/>
    <s v="NA"/>
    <s v="NA"/>
    <s v="NA"/>
    <s v="NA"/>
    <s v="NA"/>
    <s v="NA"/>
    <s v="NA"/>
    <s v="NA"/>
    <b v="0"/>
    <n v="0"/>
    <s v="NA"/>
    <s v="NA"/>
    <b v="1"/>
    <n v="121"/>
    <s v="LED"/>
    <b v="0"/>
    <n v="0"/>
    <s v="NA"/>
    <s v="NA"/>
    <n v="2"/>
    <n v="0"/>
    <n v="2"/>
    <n v="1"/>
    <n v="0"/>
    <n v="0"/>
    <n v="1"/>
    <b v="0"/>
    <b v="0"/>
    <b v="1"/>
    <b v="1"/>
    <b v="0"/>
    <b v="0"/>
    <n v="1898"/>
    <s v="E"/>
    <s v="E"/>
    <s v="N"/>
    <s v="G"/>
    <s v="E"/>
    <s v="G"/>
    <s v="N"/>
    <s v="NA"/>
    <s v="NA"/>
    <s v="NA"/>
    <b v="1"/>
    <s v="S"/>
    <n v="100"/>
    <n v="3"/>
    <n v="0"/>
    <n v="0"/>
    <n v="0"/>
    <n v="0"/>
    <x v="0"/>
    <n v="0"/>
    <s v="N"/>
    <n v="0"/>
    <n v="0"/>
    <n v="0"/>
    <b v="0"/>
    <b v="0"/>
    <s v="None"/>
    <b v="0"/>
    <b v="0"/>
    <s v="None"/>
    <n v="0"/>
    <n v="225"/>
    <n v="100"/>
    <n v="10"/>
    <n v="78"/>
    <n v="0"/>
    <n v="0"/>
    <n v="0"/>
    <n v="3"/>
    <n v="0"/>
    <n v="4.5485959999999999"/>
    <n v="4.9482860000000004"/>
    <s v="model"/>
    <n v="527164.1"/>
    <n v="573486.6"/>
    <s v="NA"/>
    <s v="NA"/>
    <s v="NA"/>
    <s v="NA"/>
    <s v="NA"/>
    <s v="NA"/>
    <s v="NA"/>
    <s v="NA"/>
    <s v="NA"/>
    <s v="NA"/>
    <s v="NA"/>
    <s v="NA"/>
    <s v="NA"/>
    <s v="NA"/>
    <s v="NA"/>
    <s v="NA"/>
    <s v="NA"/>
    <s v="NA"/>
    <s v="NA"/>
    <s v="NA"/>
    <s v="NA"/>
    <s v="NA"/>
    <s v="NA"/>
    <s v="NA"/>
    <n v="0.39297599999999999"/>
    <n v="0.20432"/>
    <s v="model"/>
    <n v="45544.33"/>
    <n v="23679.91"/>
    <s v="NA"/>
    <s v="NA"/>
    <s v="NA"/>
    <s v="NA"/>
    <s v="NA"/>
    <s v="NA"/>
    <s v="NA"/>
    <s v="NA"/>
    <s v="NA"/>
    <s v="NA"/>
    <s v="NA"/>
    <s v="NA"/>
    <s v="NA"/>
    <s v="NA"/>
    <s v="NA"/>
    <s v="NA"/>
    <s v="NA"/>
    <s v="NA"/>
    <s v="NA"/>
    <s v="NA"/>
    <s v="NA"/>
    <s v="NA"/>
    <s v="NA"/>
    <s v="NA"/>
  </r>
  <r>
    <x v="860"/>
    <x v="2"/>
    <s v="core"/>
    <x v="4"/>
    <x v="0"/>
    <s v="&lt;20,001"/>
    <s v="urban"/>
    <n v="69"/>
    <n v="411.108"/>
    <n v="7157390"/>
    <n v="7157390"/>
    <n v="0"/>
    <n v="1940"/>
    <n v="1940"/>
    <s v="Pre-1980"/>
    <s v="F"/>
    <m/>
    <s v="Religious Assembly"/>
    <m/>
    <s v="Other"/>
    <s v="Religious Worship"/>
    <s v="Other"/>
    <b v="0"/>
    <s v="Assembly / Recreation"/>
    <n v="49"/>
    <s v="Office"/>
    <n v="26"/>
    <s v="Classroom"/>
    <n v="11"/>
    <n v="14"/>
    <n v="0"/>
    <n v="0"/>
    <n v="17410"/>
    <n v="17410"/>
    <n v="0"/>
    <x v="0"/>
    <n v="100"/>
    <n v="0"/>
    <n v="100"/>
    <n v="0"/>
    <n v="0"/>
    <n v="0"/>
    <n v="0"/>
    <n v="2"/>
    <n v="1"/>
    <n v="0"/>
    <s v="S"/>
    <n v="0"/>
    <n v="4756"/>
    <n v="174"/>
    <s v="&lt; 6000 HDD"/>
    <n v="100"/>
    <n v="0"/>
    <n v="0"/>
    <s v="No"/>
    <n v="43"/>
    <n v="43"/>
    <n v="43"/>
    <n v="43"/>
    <n v="0"/>
    <n v="1"/>
    <n v="0"/>
    <s v="40-49 Hrs/Wk"/>
    <n v="52"/>
    <b v="1"/>
    <b v="1"/>
    <b v="0"/>
    <b v="0"/>
    <b v="0"/>
    <b v="0"/>
    <b v="0"/>
    <b v="0"/>
    <b v="0"/>
    <s v="NA"/>
    <s v="NA"/>
    <s v="NA"/>
    <s v="NA"/>
    <s v="Yes"/>
    <n v="5"/>
    <n v="60"/>
    <s v="No"/>
    <s v="Yes"/>
    <n v="5"/>
    <n v="60"/>
    <s v="No"/>
    <s v="No"/>
    <s v="NA"/>
    <s v="NA"/>
    <s v="No"/>
    <s v="Yes"/>
    <s v="NA"/>
    <n v="50"/>
    <s v="No"/>
    <s v="Yes"/>
    <s v="NA"/>
    <n v="50"/>
    <s v="No"/>
    <s v="No"/>
    <s v="NA"/>
    <s v="NA"/>
    <s v="No"/>
    <s v="Yes"/>
    <s v="NA"/>
    <s v="NA"/>
    <s v="No"/>
    <s v="Unknown"/>
    <s v="NA"/>
    <s v="NA"/>
    <s v="No"/>
    <n v="488"/>
    <n v="208"/>
    <n v="8"/>
    <n v="5568"/>
    <n v="20"/>
    <n v="0"/>
    <n v="0"/>
    <n v="0"/>
    <n v="0"/>
    <n v="0"/>
    <n v="0"/>
    <n v="0"/>
    <n v="100"/>
    <n v="0"/>
    <n v="100"/>
    <n v="0"/>
    <n v="0"/>
    <n v="0"/>
    <n v="1113.5999999999999"/>
    <n v="100"/>
    <n v="0"/>
    <n v="0"/>
    <s v="P"/>
    <n v="5"/>
    <s v="Unknown"/>
    <n v="100"/>
    <n v="0"/>
    <n v="0"/>
    <n v="0"/>
    <n v="100"/>
    <n v="0"/>
    <n v="0"/>
    <n v="0"/>
    <n v="0"/>
    <n v="10422.43"/>
    <n v="0"/>
    <n v="100"/>
    <n v="0"/>
    <n v="0"/>
    <b v="0"/>
    <n v="0"/>
    <n v="0"/>
    <n v="0"/>
    <n v="0"/>
    <n v="100"/>
    <n v="0.97729500000000002"/>
    <n v="0.97729500000000002"/>
    <s v="NA"/>
    <n v="0"/>
    <n v="4.7836999999999998E-2"/>
    <n v="17014.7"/>
    <s v="NA"/>
    <n v="0"/>
    <n v="832.84220000000005"/>
    <n v="8.9796370000000003"/>
    <n v="9.9385290000000008"/>
    <s v="Y"/>
    <n v="10"/>
    <n v="0"/>
    <n v="0"/>
    <n v="0"/>
    <n v="69.214320000000001"/>
    <n v="77.216350000000006"/>
    <n v="86.245170000000002"/>
    <n v="3.7593570000000001"/>
    <n v="3.112098"/>
    <n v="4.6843830000000004"/>
    <n v="2.7934320000000001"/>
    <n v="6.5835679999999996"/>
    <n v="1.936318"/>
    <n v="0"/>
    <n v="0"/>
    <n v="0"/>
    <n v="0"/>
    <n v="0"/>
    <n v="0"/>
    <n v="0"/>
    <n v="0"/>
    <n v="0"/>
    <n v="24.232890000000001"/>
    <n v="13.08798"/>
    <n v="7.134131"/>
    <n v="0"/>
    <n v="0"/>
    <n v="0"/>
    <n v="0"/>
    <n v="0"/>
    <n v="0"/>
    <n v="100"/>
    <n v="100"/>
    <n v="100"/>
    <n v="100"/>
    <n v="100"/>
    <n v="100"/>
    <n v="0"/>
    <n v="0"/>
    <n v="0"/>
    <n v="0"/>
    <n v="0"/>
    <n v="0"/>
    <n v="100"/>
    <n v="100"/>
    <n v="100"/>
    <n v="0"/>
    <n v="0"/>
    <n v="0"/>
    <n v="0"/>
    <n v="0"/>
    <n v="0"/>
    <n v="0"/>
    <n v="0"/>
    <n v="0"/>
    <n v="0"/>
    <n v="0"/>
    <n v="0"/>
    <s v="NA"/>
    <s v="NA"/>
    <s v="NA"/>
    <s v="NA"/>
    <s v="NA"/>
    <s v="NA"/>
    <n v="0"/>
    <n v="0"/>
    <n v="0"/>
    <n v="18.453299999999999"/>
    <n v="29.50159"/>
    <n v="18.453299999999999"/>
    <n v="0"/>
    <n v="0"/>
    <n v="0"/>
    <n v="81.546700000000001"/>
    <n v="70.498410000000007"/>
    <n v="81.546700000000001"/>
    <n v="0"/>
    <n v="0"/>
    <n v="0"/>
    <n v="100"/>
    <n v="100"/>
    <n v="100"/>
    <n v="0"/>
    <n v="0"/>
    <n v="0"/>
    <n v="0"/>
    <n v="0"/>
    <n v="0"/>
    <n v="0"/>
    <n v="0"/>
    <n v="0"/>
    <n v="72.973680000000002"/>
    <n v="80.328450000000004"/>
    <n v="90.929550000000006"/>
    <n v="1.159743"/>
    <n v="3.8868170000000002"/>
    <n v="0.80389699999999997"/>
    <n v="1.828756"/>
    <n v="3.3709380000000002"/>
    <n v="0.53838299999999994"/>
    <n v="24.03782"/>
    <n v="12.413790000000001"/>
    <n v="7.7281690000000003"/>
    <s v="NA"/>
    <s v="NA"/>
    <s v="NA"/>
    <s v="NA"/>
    <s v="NA"/>
    <s v="NA"/>
    <s v="NA"/>
    <s v="NA"/>
    <s v="NA"/>
    <s v="NA"/>
    <s v="NA"/>
    <s v="NA"/>
    <s v="NA"/>
    <s v="NA"/>
    <s v="NA"/>
    <b v="0"/>
    <n v="0"/>
    <b v="0"/>
    <n v="0"/>
    <b v="0"/>
    <n v="0"/>
    <b v="0"/>
    <n v="0"/>
    <b v="1"/>
    <n v="100"/>
    <b v="0"/>
    <n v="0"/>
    <b v="0"/>
    <n v="0"/>
    <b v="0"/>
    <n v="0"/>
    <n v="57.887970000000003"/>
    <n v="37.5"/>
    <n v="63.600999999999999"/>
    <n v="2.4014150000000001"/>
    <n v="12.5"/>
    <n v="2.0756329999999998"/>
    <n v="0"/>
    <n v="0"/>
    <n v="0"/>
    <n v="39.710619999999999"/>
    <n v="50"/>
    <n v="34.323369999999997"/>
    <n v="0"/>
    <n v="0"/>
    <n v="0"/>
    <n v="0"/>
    <n v="0"/>
    <n v="0"/>
    <n v="0"/>
    <n v="0"/>
    <n v="0"/>
    <n v="42.112029999999997"/>
    <n v="62.5"/>
    <n v="36.399000000000001"/>
    <n v="0"/>
    <n v="0"/>
    <n v="0"/>
    <n v="39.87735"/>
    <n v="25"/>
    <n v="56.989359999999998"/>
    <n v="0"/>
    <n v="0"/>
    <n v="0"/>
    <n v="18.01061"/>
    <n v="12.5"/>
    <n v="6.611637"/>
    <n v="0"/>
    <n v="0"/>
    <n v="0"/>
    <b v="0"/>
    <n v="0"/>
    <b v="1"/>
    <n v="57.887970000000003"/>
    <b v="0"/>
    <n v="0"/>
    <b v="0"/>
    <n v="0"/>
    <b v="1"/>
    <n v="42.112029999999997"/>
    <b v="0"/>
    <n v="0"/>
    <s v="NA"/>
    <s v="NA"/>
    <s v="NA"/>
    <s v="NA"/>
    <s v="NA"/>
    <s v="NA"/>
    <s v="NA"/>
    <s v="NA"/>
    <s v="NA"/>
    <s v="NA"/>
    <s v="NA"/>
    <s v="NA"/>
    <s v="NA"/>
    <s v="NA"/>
    <s v="NA"/>
    <s v="NA"/>
    <s v="NA"/>
    <s v="NA"/>
    <s v="NA"/>
    <s v="NA"/>
    <s v="NA"/>
    <s v="NA"/>
    <s v="NA"/>
    <s v="NA"/>
    <s v="NA"/>
    <s v="NA"/>
    <s v="NA"/>
    <s v="NA"/>
    <s v="NA"/>
    <s v="NA"/>
    <s v="NA"/>
    <s v="NA"/>
    <s v="NA"/>
    <s v="NA"/>
    <s v="NA"/>
    <s v="NA"/>
    <s v="NA"/>
    <s v="SZ Ducted"/>
    <s v="none"/>
    <s v="Constant Volume"/>
    <s v="N"/>
    <s v="N"/>
    <s v="NA"/>
    <s v="NA"/>
    <n v="75.5"/>
    <n v="24.5"/>
    <s v="Electric Resistance"/>
    <s v="Electricity"/>
    <s v="None"/>
    <s v="NA"/>
    <s v="Furnace"/>
    <s v="Natural Gas"/>
    <s v="None"/>
    <s v="NA"/>
    <s v="NA"/>
    <s v="NA"/>
    <s v="NA"/>
    <s v="NA"/>
    <s v="NA"/>
    <s v="NA"/>
    <s v="NA"/>
    <s v="NA"/>
    <s v="None"/>
    <s v="NA"/>
    <s v="None"/>
    <s v="NA"/>
    <s v="NA"/>
    <s v="NA"/>
    <s v="NA"/>
    <s v="NA"/>
    <s v="NA"/>
    <s v="NA"/>
    <s v="NA"/>
    <b v="0"/>
    <b v="0"/>
    <b v="0"/>
    <b v="0"/>
    <b v="0"/>
    <b v="1"/>
    <b v="0"/>
    <b v="0"/>
    <b v="0"/>
    <b v="1"/>
    <b v="0"/>
    <n v="75.063999999999993"/>
    <s v="NA"/>
    <s v="NA"/>
    <n v="100"/>
    <n v="0"/>
    <n v="0"/>
    <n v="0"/>
    <n v="0"/>
    <n v="100"/>
    <n v="0"/>
    <n v="0"/>
    <s v="NA"/>
    <s v="NA"/>
    <s v="NA"/>
    <s v="NA"/>
    <s v="NA"/>
    <s v="NA"/>
    <s v="NA"/>
    <s v="NA"/>
    <s v="NA"/>
    <s v="NA"/>
    <s v="NA"/>
    <s v="NA"/>
    <s v="NA"/>
    <s v="NA"/>
    <s v="NA"/>
    <s v="NA"/>
    <s v="NA"/>
    <s v="NA"/>
    <s v="NA"/>
    <s v="NA"/>
    <n v="0"/>
    <n v="0"/>
    <n v="0"/>
    <n v="0"/>
    <n v="0"/>
    <n v="0"/>
    <n v="0"/>
    <b v="0"/>
    <b v="0"/>
    <b v="0"/>
    <b v="0"/>
    <b v="1"/>
    <b v="0"/>
    <n v="420"/>
    <s v="N"/>
    <s v="N"/>
    <s v="N"/>
    <s v="N"/>
    <s v="N"/>
    <s v="E"/>
    <s v="E"/>
    <s v="NA"/>
    <s v="NA"/>
    <s v="NA"/>
    <s v="NA"/>
    <s v="NA"/>
    <s v="NA"/>
    <s v="NA"/>
    <s v="NA"/>
    <n v="0"/>
    <n v="0"/>
    <n v="0"/>
    <x v="1"/>
    <s v="NA"/>
    <s v="NA"/>
    <n v="0"/>
    <n v="0"/>
    <n v="0"/>
    <s v="NA"/>
    <s v="NA"/>
    <s v="NA"/>
    <s v="NA"/>
    <s v="NA"/>
    <s v="NA"/>
    <n v="0"/>
    <n v="5"/>
    <n v="2"/>
    <n v="1"/>
    <n v="3"/>
    <n v="3"/>
    <n v="0"/>
    <n v="0"/>
    <n v="0"/>
    <n v="0"/>
    <n v="4.0240039999999997"/>
    <n v="4.2757250000000004"/>
    <s v="actual"/>
    <n v="70057.91"/>
    <n v="74440.37"/>
    <n v="8699.6830000000009"/>
    <n v="7857.7780000000002"/>
    <n v="5731.16"/>
    <n v="5120.6899999999996"/>
    <n v="4832.9849999999997"/>
    <n v="4662.2950000000001"/>
    <n v="2636.7660000000001"/>
    <n v="2708.6439999999998"/>
    <n v="4650"/>
    <n v="5222.09"/>
    <n v="8820.8960000000006"/>
    <n v="9114.9249999999993"/>
    <n v="9141.6059999999998"/>
    <n v="7761.0159999999996"/>
    <n v="7861.8329999999996"/>
    <n v="6580.8530000000001"/>
    <n v="5358.9849999999997"/>
    <n v="4118.5050000000001"/>
    <n v="3439.326"/>
    <n v="3374.527"/>
    <n v="4045.6060000000002"/>
    <n v="5998.8720000000003"/>
    <n v="7609.5320000000002"/>
    <n v="9149.7060000000001"/>
    <n v="0.32964900000000003"/>
    <n v="1.379572"/>
    <s v="model"/>
    <n v="5739.1840000000002"/>
    <n v="24018.35"/>
    <s v="NA"/>
    <s v="NA"/>
    <s v="NA"/>
    <s v="NA"/>
    <s v="NA"/>
    <s v="NA"/>
    <s v="NA"/>
    <s v="NA"/>
    <s v="NA"/>
    <s v="NA"/>
    <s v="NA"/>
    <s v="NA"/>
    <s v="NA"/>
    <s v="NA"/>
    <s v="NA"/>
    <s v="NA"/>
    <s v="NA"/>
    <s v="NA"/>
    <s v="NA"/>
    <s v="NA"/>
    <s v="NA"/>
    <s v="NA"/>
    <s v="NA"/>
    <s v="NA"/>
  </r>
  <r>
    <x v="861"/>
    <x v="2"/>
    <s v="core"/>
    <x v="11"/>
    <x v="1"/>
    <s v="5,001+"/>
    <s v="rural"/>
    <n v="16"/>
    <n v="97.814350000000005"/>
    <n v="581995.4"/>
    <n v="581995.4"/>
    <n v="470627.9"/>
    <n v="2009"/>
    <n v="2009"/>
    <s v="2004-2013"/>
    <s v="F"/>
    <m/>
    <s v="Gas Station With A Convenience Store"/>
    <m/>
    <s v="Grocery"/>
    <s v="Food Sales"/>
    <s v="MiniMart"/>
    <b v="1"/>
    <s v="Sales"/>
    <n v="48.63597"/>
    <s v="Other"/>
    <n v="19.135459999999998"/>
    <s v="Storage - Low Bay"/>
    <n v="11.95966"/>
    <n v="0"/>
    <n v="12.941179999999999"/>
    <n v="0"/>
    <n v="5950"/>
    <n v="5950"/>
    <n v="0"/>
    <x v="0"/>
    <n v="100"/>
    <n v="0"/>
    <n v="0"/>
    <n v="80.864540000000005"/>
    <n v="0"/>
    <n v="0"/>
    <n v="0"/>
    <n v="1"/>
    <n v="0"/>
    <n v="16"/>
    <s v="M"/>
    <n v="2"/>
    <n v="4731"/>
    <n v="909"/>
    <s v="&lt; 6000 HDD"/>
    <n v="0"/>
    <n v="100"/>
    <n v="2"/>
    <s v="Yes"/>
    <n v="160.4247"/>
    <n v="160.4247"/>
    <n v="168"/>
    <n v="160.4247"/>
    <n v="1"/>
    <n v="0.91583000000000003"/>
    <n v="0.91583000000000003"/>
    <s v="120-168 Hrs/Wk"/>
    <n v="45.270589999999999"/>
    <b v="1"/>
    <b v="1"/>
    <b v="0"/>
    <b v="0"/>
    <b v="0"/>
    <b v="0"/>
    <b v="0"/>
    <b v="0"/>
    <b v="0"/>
    <s v="NA"/>
    <s v="NA"/>
    <s v="NA"/>
    <s v="NA"/>
    <s v="No"/>
    <s v="NA"/>
    <s v="NA"/>
    <s v="No"/>
    <s v="Yes"/>
    <n v="1"/>
    <n v="10"/>
    <s v="No"/>
    <s v="Yes"/>
    <n v="1"/>
    <n v="10"/>
    <s v="No"/>
    <s v="No"/>
    <s v="NA"/>
    <s v="NA"/>
    <s v="No"/>
    <s v="No"/>
    <s v="NA"/>
    <s v="NA"/>
    <s v="No"/>
    <s v="No"/>
    <s v="NA"/>
    <s v="NA"/>
    <s v="No"/>
    <s v="No"/>
    <s v="NA"/>
    <s v="NA"/>
    <s v="No"/>
    <s v="No"/>
    <s v="NA"/>
    <s v="NA"/>
    <s v="No"/>
    <n v="460"/>
    <n v="0"/>
    <n v="11"/>
    <n v="5060"/>
    <n v="15"/>
    <n v="0"/>
    <n v="0"/>
    <n v="19.135459999999998"/>
    <n v="0"/>
    <n v="0"/>
    <n v="80.864540000000005"/>
    <n v="0"/>
    <n v="0"/>
    <n v="0"/>
    <n v="80.864540000000005"/>
    <n v="19.135459999999998"/>
    <n v="0"/>
    <n v="0"/>
    <n v="759"/>
    <n v="0"/>
    <n v="100"/>
    <n v="0"/>
    <s v="S"/>
    <n v="2"/>
    <s v="Age of Building"/>
    <n v="100"/>
    <n v="0"/>
    <n v="0"/>
    <n v="0"/>
    <n v="0"/>
    <n v="100"/>
    <n v="0"/>
    <n v="0"/>
    <n v="0"/>
    <n v="5514"/>
    <n v="100"/>
    <n v="0"/>
    <n v="0"/>
    <n v="0"/>
    <b v="0"/>
    <n v="0"/>
    <n v="100"/>
    <n v="0"/>
    <n v="0"/>
    <n v="0"/>
    <n v="1.150309"/>
    <n v="1.150309"/>
    <s v="NA"/>
    <n v="1.7646999999999999E-2"/>
    <n v="0.858487"/>
    <n v="6844.3379999999997"/>
    <s v="NA"/>
    <n v="105"/>
    <n v="5108"/>
    <n v="10.52885"/>
    <n v="10.70585"/>
    <s v="Y"/>
    <n v="90"/>
    <n v="0"/>
    <n v="0"/>
    <n v="0"/>
    <n v="83.631640000000004"/>
    <n v="72.054109999999994"/>
    <n v="93.164529999999999"/>
    <n v="0"/>
    <n v="0"/>
    <n v="0"/>
    <n v="5.8627659999999997"/>
    <n v="9.3300319999999992"/>
    <n v="3.6331419999999999"/>
    <n v="0"/>
    <n v="0"/>
    <n v="0"/>
    <n v="0"/>
    <n v="0"/>
    <n v="0"/>
    <n v="0.49731700000000001"/>
    <n v="6.9901559999999998"/>
    <n v="0.56820899999999996"/>
    <n v="10.00827"/>
    <n v="11.6257"/>
    <n v="2.6341239999999999"/>
    <n v="0"/>
    <n v="0"/>
    <n v="0"/>
    <n v="0"/>
    <n v="0"/>
    <n v="0"/>
    <n v="100"/>
    <n v="100"/>
    <n v="100"/>
    <n v="0"/>
    <n v="0"/>
    <n v="0"/>
    <n v="100"/>
    <n v="100"/>
    <n v="100"/>
    <n v="58.394159999999999"/>
    <n v="40"/>
    <n v="58.394159999999999"/>
    <n v="41.605840000000001"/>
    <n v="60"/>
    <n v="41.605840000000001"/>
    <n v="0"/>
    <n v="0"/>
    <n v="0"/>
    <n v="0"/>
    <n v="0"/>
    <n v="0"/>
    <n v="0"/>
    <n v="0"/>
    <n v="0"/>
    <n v="0"/>
    <n v="0"/>
    <n v="0"/>
    <s v="NA"/>
    <s v="NA"/>
    <s v="NA"/>
    <s v="NA"/>
    <s v="NA"/>
    <s v="NA"/>
    <n v="0"/>
    <n v="0"/>
    <n v="0"/>
    <n v="4.3271369999999996"/>
    <n v="6.4457199999999997"/>
    <n v="4.3271369999999996"/>
    <n v="87.71651"/>
    <n v="87.108559999999997"/>
    <n v="87.71651"/>
    <n v="7.9563490000000003"/>
    <n v="6.4457199999999997"/>
    <n v="7.9563490000000003"/>
    <s v="NA"/>
    <s v="NA"/>
    <s v="NA"/>
    <s v="NA"/>
    <s v="NA"/>
    <s v="NA"/>
    <s v="NA"/>
    <s v="NA"/>
    <s v="NA"/>
    <s v="NA"/>
    <s v="NA"/>
    <s v="NA"/>
    <n v="0"/>
    <n v="0"/>
    <n v="0"/>
    <n v="83.631640000000004"/>
    <n v="72.054109999999994"/>
    <n v="93.164529999999999"/>
    <n v="15.31584"/>
    <n v="22.118300000000001"/>
    <n v="6.4037930000000003"/>
    <n v="0"/>
    <n v="0"/>
    <n v="0"/>
    <n v="1.0525199999999999"/>
    <n v="5.8275860000000002"/>
    <n v="0.43168099999999998"/>
    <s v="NA"/>
    <s v="NA"/>
    <s v="NA"/>
    <s v="NA"/>
    <s v="NA"/>
    <s v="NA"/>
    <s v="NA"/>
    <s v="NA"/>
    <s v="NA"/>
    <s v="NA"/>
    <s v="NA"/>
    <s v="NA"/>
    <s v="NA"/>
    <s v="NA"/>
    <s v="NA"/>
    <b v="0"/>
    <n v="0"/>
    <b v="0"/>
    <n v="0"/>
    <b v="0"/>
    <n v="0"/>
    <b v="1"/>
    <n v="8.8599309999999996"/>
    <b v="1"/>
    <n v="84.310159999999996"/>
    <b v="0"/>
    <n v="0"/>
    <b v="1"/>
    <n v="6.8299089999999998"/>
    <b v="0"/>
    <n v="0"/>
    <n v="25.2545"/>
    <n v="15"/>
    <n v="25.371300000000002"/>
    <n v="34.651530000000001"/>
    <n v="15"/>
    <n v="34.811779999999999"/>
    <n v="0"/>
    <n v="0"/>
    <n v="0"/>
    <n v="40.093969999999999"/>
    <n v="70"/>
    <n v="39.816920000000003"/>
    <n v="0"/>
    <n v="0"/>
    <n v="0"/>
    <n v="0"/>
    <n v="0"/>
    <n v="0"/>
    <n v="0"/>
    <n v="0"/>
    <n v="0"/>
    <n v="9.9451839999999994"/>
    <n v="35"/>
    <n v="6.0427200000000001"/>
    <n v="0"/>
    <n v="0"/>
    <n v="0"/>
    <n v="59.906030000000001"/>
    <n v="30"/>
    <n v="60.183079999999997"/>
    <n v="30.148790000000002"/>
    <n v="35"/>
    <n v="33.7742"/>
    <n v="0"/>
    <n v="0"/>
    <n v="0"/>
    <n v="0"/>
    <n v="0"/>
    <n v="0"/>
    <b v="0"/>
    <n v="0"/>
    <b v="1"/>
    <n v="10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NA"/>
    <s v="NA"/>
    <s v="NA"/>
    <s v="NA"/>
    <n v="0"/>
    <n v="100"/>
    <s v="Furnace"/>
    <s v="Natural Gas"/>
    <s v="None"/>
    <s v="0-4 Years"/>
    <s v="Boiler"/>
    <s v="Natural Gas"/>
    <s v="Natural Gas"/>
    <s v="0-4 Years"/>
    <n v="1"/>
    <s v="Natural Gas"/>
    <s v="NA"/>
    <n v="4"/>
    <n v="4"/>
    <s v="C"/>
    <s v="NA"/>
    <s v="N"/>
    <s v="DX - Air"/>
    <s v="0-4 Years"/>
    <s v="None"/>
    <s v="NA"/>
    <s v="NA"/>
    <s v="NA"/>
    <s v="NA"/>
    <s v="NA"/>
    <s v="NA"/>
    <s v="NA"/>
    <s v="NA"/>
    <b v="0"/>
    <b v="0"/>
    <b v="0"/>
    <b v="0"/>
    <b v="1"/>
    <b v="0"/>
    <b v="0"/>
    <b v="0"/>
    <b v="0"/>
    <b v="0"/>
    <b v="0"/>
    <n v="75.099999999999994"/>
    <n v="4"/>
    <n v="4"/>
    <n v="100"/>
    <n v="0"/>
    <n v="0"/>
    <n v="0"/>
    <n v="0"/>
    <n v="0"/>
    <n v="100"/>
    <n v="0"/>
    <s v="NA"/>
    <s v="NA"/>
    <s v="NA"/>
    <s v="Unknown"/>
    <s v="NA"/>
    <s v="NA"/>
    <s v="NA"/>
    <s v="NA"/>
    <s v="NA"/>
    <b v="1"/>
    <n v="33"/>
    <n v="100"/>
    <s v="LED"/>
    <b v="1"/>
    <n v="415"/>
    <s v="CFL"/>
    <b v="0"/>
    <n v="0"/>
    <s v="NA"/>
    <s v="NA"/>
    <n v="0"/>
    <n v="0"/>
    <n v="3"/>
    <n v="2"/>
    <n v="3"/>
    <n v="2"/>
    <n v="3"/>
    <b v="0"/>
    <b v="1"/>
    <b v="0"/>
    <b v="0"/>
    <b v="0"/>
    <b v="0"/>
    <n v="436"/>
    <s v="N"/>
    <s v="N"/>
    <s v="N"/>
    <s v="N"/>
    <s v="N"/>
    <s v="E"/>
    <s v="N"/>
    <n v="0"/>
    <n v="0"/>
    <n v="1"/>
    <s v="NA"/>
    <s v="NA"/>
    <s v="NA"/>
    <s v="NA"/>
    <s v="NA"/>
    <n v="0"/>
    <n v="0"/>
    <n v="0"/>
    <x v="1"/>
    <s v="NA"/>
    <s v="NA"/>
    <n v="0"/>
    <n v="0"/>
    <n v="0"/>
    <s v="NA"/>
    <s v="NA"/>
    <s v="NA"/>
    <s v="NA"/>
    <s v="NA"/>
    <s v="NA"/>
    <n v="3"/>
    <n v="0"/>
    <n v="0"/>
    <n v="0"/>
    <n v="0"/>
    <n v="0"/>
    <n v="0"/>
    <n v="0"/>
    <n v="0"/>
    <n v="5"/>
    <n v="74.254729999999995"/>
    <n v="447.08949999999999"/>
    <s v="model"/>
    <n v="441815.6"/>
    <n v="2660183"/>
    <s v="NA"/>
    <s v="NA"/>
    <s v="NA"/>
    <s v="NA"/>
    <s v="NA"/>
    <s v="NA"/>
    <s v="NA"/>
    <s v="NA"/>
    <s v="NA"/>
    <s v="NA"/>
    <s v="NA"/>
    <s v="NA"/>
    <s v="NA"/>
    <s v="NA"/>
    <s v="NA"/>
    <s v="NA"/>
    <s v="NA"/>
    <s v="NA"/>
    <s v="NA"/>
    <s v="NA"/>
    <s v="NA"/>
    <s v="NA"/>
    <s v="NA"/>
    <s v="NA"/>
    <n v="0.50686799999999999"/>
    <n v="3.276818"/>
    <s v="model"/>
    <n v="3015.864"/>
    <n v="19497.07"/>
    <s v="NA"/>
    <s v="NA"/>
    <s v="NA"/>
    <s v="NA"/>
    <s v="NA"/>
    <s v="NA"/>
    <s v="NA"/>
    <s v="NA"/>
    <s v="NA"/>
    <s v="NA"/>
    <s v="NA"/>
    <s v="NA"/>
    <s v="NA"/>
    <s v="NA"/>
    <s v="NA"/>
    <s v="NA"/>
    <s v="NA"/>
    <s v="NA"/>
    <s v="NA"/>
    <s v="NA"/>
    <s v="NA"/>
    <s v="NA"/>
    <s v="NA"/>
    <s v="NA"/>
  </r>
  <r>
    <x v="862"/>
    <x v="3"/>
    <s v="core"/>
    <x v="8"/>
    <x v="0"/>
    <s v="100,001+"/>
    <s v="rural"/>
    <n v="9"/>
    <n v="11.7918"/>
    <n v="1413389"/>
    <n v="1413389"/>
    <n v="1413389"/>
    <n v="2003"/>
    <n v="2003"/>
    <s v="1981-2003"/>
    <s v="F"/>
    <m/>
    <s v="Department Store"/>
    <m/>
    <s v="Dry Goods Retail"/>
    <s v="Mercantile - Retail"/>
    <s v="High End"/>
    <b v="1"/>
    <s v="Sales"/>
    <n v="75.228359999999995"/>
    <s v="Storage - Low Bay"/>
    <n v="24.771640000000001"/>
    <s v="NA"/>
    <n v="0"/>
    <n v="0"/>
    <n v="0"/>
    <n v="0"/>
    <n v="119862"/>
    <n v="119862"/>
    <n v="0"/>
    <x v="3"/>
    <n v="100"/>
    <n v="0"/>
    <n v="0"/>
    <n v="100"/>
    <n v="0"/>
    <n v="0"/>
    <n v="0"/>
    <n v="1"/>
    <n v="0"/>
    <s v="NA"/>
    <s v="S"/>
    <n v="0"/>
    <n v="8076"/>
    <n v="167"/>
    <s v="8000+ HDD"/>
    <n v="0"/>
    <n v="100"/>
    <n v="5"/>
    <s v="No"/>
    <n v="77.642759999999996"/>
    <n v="99.941739999999996"/>
    <n v="168"/>
    <n v="40.098930000000003"/>
    <n v="1"/>
    <n v="1"/>
    <n v="0"/>
    <s v="60-79 Hrs/Wk"/>
    <n v="52"/>
    <b v="1"/>
    <b v="1"/>
    <b v="1"/>
    <b v="0"/>
    <b v="0"/>
    <b v="0"/>
    <b v="0"/>
    <b v="0"/>
    <b v="1"/>
    <b v="1"/>
    <b v="0"/>
    <b v="0"/>
    <s v="NA"/>
    <s v="Yes"/>
    <n v="1"/>
    <n v="16"/>
    <s v="Unknown"/>
    <s v="Yes"/>
    <n v="1"/>
    <n v="16"/>
    <s v="Unknown"/>
    <s v="Yes"/>
    <n v="1"/>
    <n v="16"/>
    <s v="Unknown"/>
    <s v="No"/>
    <s v="NA"/>
    <s v="NA"/>
    <s v="No"/>
    <s v="Yes"/>
    <n v="1"/>
    <n v="16"/>
    <s v="No"/>
    <s v="Yes"/>
    <n v="1"/>
    <n v="100"/>
    <s v="No"/>
    <s v="Yes"/>
    <n v="1"/>
    <n v="16"/>
    <s v="No"/>
    <s v="No"/>
    <s v="NA"/>
    <s v="NA"/>
    <s v="No"/>
    <n v="1895"/>
    <n v="0"/>
    <n v="19"/>
    <n v="36005"/>
    <n v="7"/>
    <n v="0"/>
    <n v="0"/>
    <n v="100"/>
    <n v="0"/>
    <n v="0"/>
    <n v="0"/>
    <n v="0"/>
    <n v="0"/>
    <n v="100"/>
    <n v="0"/>
    <n v="0"/>
    <n v="0"/>
    <n v="0"/>
    <n v="2520.35"/>
    <n v="0"/>
    <n v="100"/>
    <n v="0"/>
    <s v="S"/>
    <n v="0"/>
    <s v="Age of Building"/>
    <n v="100"/>
    <n v="0"/>
    <n v="0"/>
    <n v="0"/>
    <n v="100"/>
    <n v="0"/>
    <n v="0"/>
    <n v="0"/>
    <n v="0"/>
    <n v="121021"/>
    <n v="100"/>
    <n v="0"/>
    <n v="0"/>
    <n v="0"/>
    <b v="0"/>
    <n v="0"/>
    <n v="100"/>
    <n v="0"/>
    <n v="0"/>
    <n v="0"/>
    <n v="0.527223"/>
    <n v="0.527223"/>
    <s v="NA"/>
    <n v="5.339E-3"/>
    <n v="8.3260000000000001E-3"/>
    <n v="63193.95"/>
    <s v="NA"/>
    <n v="640"/>
    <n v="998"/>
    <n v="10.58859"/>
    <n v="12.03974"/>
    <s v="Y"/>
    <s v="NA"/>
    <n v="0"/>
    <n v="0"/>
    <n v="0"/>
    <n v="57.1387"/>
    <n v="48.173439999999999"/>
    <n v="62.519649999999999"/>
    <n v="0"/>
    <n v="0"/>
    <n v="0"/>
    <n v="0.122229"/>
    <n v="0.40449000000000002"/>
    <n v="7.4398000000000006E-2"/>
    <n v="0"/>
    <n v="0"/>
    <n v="0"/>
    <n v="0"/>
    <n v="0"/>
    <n v="0"/>
    <n v="30.516200000000001"/>
    <n v="47.377180000000003"/>
    <n v="34.246169999999999"/>
    <n v="12.22287"/>
    <n v="4.0448969999999997"/>
    <n v="3.1597789999999999"/>
    <n v="0"/>
    <n v="0"/>
    <n v="0"/>
    <n v="0"/>
    <n v="0"/>
    <n v="0"/>
    <n v="100"/>
    <n v="100"/>
    <n v="100"/>
    <s v="NA"/>
    <s v="NA"/>
    <s v="NA"/>
    <s v="NA"/>
    <s v="NA"/>
    <s v="NA"/>
    <n v="0"/>
    <n v="0"/>
    <n v="0"/>
    <n v="0"/>
    <n v="0"/>
    <n v="0"/>
    <n v="0"/>
    <n v="0"/>
    <n v="0"/>
    <n v="0"/>
    <n v="0"/>
    <n v="0"/>
    <n v="0"/>
    <n v="0"/>
    <n v="0"/>
    <n v="100"/>
    <n v="100"/>
    <n v="100"/>
    <s v="NA"/>
    <s v="NA"/>
    <s v="NA"/>
    <s v="NA"/>
    <s v="NA"/>
    <s v="NA"/>
    <n v="3.6508310000000002"/>
    <n v="6.7172239999999999"/>
    <n v="3.6508310000000002"/>
    <n v="92.312929999999994"/>
    <n v="91.198189999999997"/>
    <n v="92.312929999999994"/>
    <n v="0"/>
    <n v="0"/>
    <n v="0"/>
    <n v="4.036238"/>
    <n v="2.084587"/>
    <n v="4.036238"/>
    <s v="NA"/>
    <s v="NA"/>
    <s v="NA"/>
    <s v="NA"/>
    <s v="NA"/>
    <s v="NA"/>
    <s v="NA"/>
    <s v="NA"/>
    <s v="NA"/>
    <s v="NA"/>
    <s v="NA"/>
    <s v="NA"/>
    <n v="0"/>
    <n v="0"/>
    <n v="0"/>
    <n v="57.1387"/>
    <n v="48.173439999999999"/>
    <n v="62.519649999999999"/>
    <n v="2.3262260000000001"/>
    <n v="8.8824719999999999"/>
    <n v="2.6105580000000002"/>
    <n v="0"/>
    <n v="0"/>
    <n v="0"/>
    <n v="40.535080000000001"/>
    <n v="42.944090000000003"/>
    <n v="34.869790000000002"/>
    <s v="NA"/>
    <s v="NA"/>
    <s v="NA"/>
    <s v="NA"/>
    <s v="NA"/>
    <s v="NA"/>
    <s v="NA"/>
    <s v="NA"/>
    <s v="NA"/>
    <s v="NA"/>
    <s v="NA"/>
    <s v="NA"/>
    <s v="NA"/>
    <s v="NA"/>
    <s v="NA"/>
    <b v="0"/>
    <n v="0"/>
    <b v="1"/>
    <n v="86.474279999999993"/>
    <b v="0"/>
    <n v="0"/>
    <b v="1"/>
    <n v="7.5694059999999999"/>
    <b v="1"/>
    <n v="3.536187"/>
    <b v="0"/>
    <n v="0"/>
    <b v="1"/>
    <n v="2.4201290000000002"/>
    <b v="0"/>
    <n v="0"/>
    <n v="15.230460000000001"/>
    <n v="25"/>
    <n v="9.7084899999999994"/>
    <n v="0"/>
    <n v="0"/>
    <n v="0"/>
    <n v="0"/>
    <n v="0"/>
    <n v="0"/>
    <n v="84.769540000000006"/>
    <n v="75"/>
    <n v="90.291510000000002"/>
    <n v="0"/>
    <n v="0"/>
    <n v="0"/>
    <n v="0"/>
    <n v="0"/>
    <n v="0"/>
    <n v="0"/>
    <n v="0"/>
    <n v="0"/>
    <n v="15.230460000000001"/>
    <n v="25"/>
    <n v="9.7084899999999994"/>
    <n v="0"/>
    <n v="0"/>
    <n v="0"/>
    <n v="76.953909999999993"/>
    <n v="37.5"/>
    <n v="81.106110000000001"/>
    <n v="7.8156309999999998"/>
    <n v="37.5"/>
    <n v="9.1854040000000001"/>
    <n v="0"/>
    <n v="0"/>
    <n v="0"/>
    <n v="0"/>
    <n v="0"/>
    <n v="0"/>
    <b v="0"/>
    <n v="0"/>
    <b v="0"/>
    <n v="0"/>
    <b v="0"/>
    <n v="0"/>
    <b v="0"/>
    <n v="0"/>
    <b v="0"/>
    <n v="0"/>
    <b v="1"/>
    <n v="100"/>
    <s v="NA"/>
    <s v="NA"/>
    <s v="NA"/>
    <s v="NA"/>
    <s v="NA"/>
    <s v="NA"/>
    <s v="NA"/>
    <s v="NA"/>
    <s v="NA"/>
    <s v="NA"/>
    <s v="NA"/>
    <s v="NA"/>
    <s v="NA"/>
    <s v="NA"/>
    <s v="NA"/>
    <s v="NA"/>
    <s v="NA"/>
    <s v="NA"/>
    <s v="NA"/>
    <s v="NA"/>
    <s v="NA"/>
    <s v="NA"/>
    <s v="NA"/>
    <s v="NA"/>
    <s v="NA"/>
    <s v="NA"/>
    <s v="NA"/>
    <s v="NA"/>
    <s v="NA"/>
    <s v="NA"/>
    <s v="NA"/>
    <s v="NA"/>
    <s v="NA"/>
    <s v="NA"/>
    <s v="NA"/>
    <s v="NA"/>
    <s v="NA"/>
    <s v="SZ Ducted"/>
    <s v="none"/>
    <s v="Constant Volume"/>
    <s v="A"/>
    <s v="NA"/>
    <s v="NA"/>
    <s v="NA"/>
    <n v="0"/>
    <n v="100"/>
    <s v="Furnace"/>
    <s v="Natural Gas"/>
    <s v="None"/>
    <s v="10-19 Years"/>
    <s v="Furnace"/>
    <s v="Natural Gas"/>
    <s v="None"/>
    <s v="0-4 Years"/>
    <s v="NA"/>
    <s v="NA"/>
    <s v="NA"/>
    <s v="NA"/>
    <s v="NA"/>
    <s v="NA"/>
    <s v="NA"/>
    <s v="NA"/>
    <s v="DX - Air"/>
    <s v="10-19 Years"/>
    <s v="DX - Air"/>
    <s v="0-4 Years"/>
    <s v="NA"/>
    <s v="NA"/>
    <s v="NA"/>
    <s v="NA"/>
    <s v="NA"/>
    <s v="NA"/>
    <s v="NA"/>
    <b v="0"/>
    <b v="0"/>
    <b v="0"/>
    <b v="0"/>
    <b v="1"/>
    <b v="0"/>
    <b v="0"/>
    <b v="0"/>
    <b v="0"/>
    <b v="0"/>
    <b v="0"/>
    <n v="105.708"/>
    <n v="4.6144850000000002"/>
    <n v="11"/>
    <n v="100"/>
    <n v="0"/>
    <n v="0"/>
    <n v="0"/>
    <n v="0"/>
    <n v="29.04984"/>
    <n v="70.950159999999997"/>
    <n v="0"/>
    <n v="50"/>
    <n v="50"/>
    <n v="0"/>
    <s v="Non-VSD"/>
    <s v="NA"/>
    <s v="None"/>
    <s v="Air-cooled"/>
    <s v="No"/>
    <s v="NA"/>
    <b v="1"/>
    <n v="84"/>
    <n v="0"/>
    <s v="LED"/>
    <b v="1"/>
    <n v="150"/>
    <s v="LED"/>
    <b v="1"/>
    <n v="579"/>
    <n v="100"/>
    <s v="LED"/>
    <n v="0"/>
    <n v="0"/>
    <n v="4"/>
    <n v="0"/>
    <n v="0"/>
    <n v="2"/>
    <n v="0"/>
    <b v="0"/>
    <b v="0"/>
    <b v="0"/>
    <b v="0"/>
    <b v="0"/>
    <b v="1"/>
    <s v="NA"/>
    <s v="N"/>
    <s v="N"/>
    <s v="N"/>
    <s v="N"/>
    <s v="N"/>
    <s v="N"/>
    <s v="E"/>
    <n v="0"/>
    <n v="0"/>
    <n v="0"/>
    <s v="NA"/>
    <s v="NA"/>
    <s v="NA"/>
    <s v="NA"/>
    <s v="NA"/>
    <n v="0"/>
    <n v="0"/>
    <n v="0"/>
    <x v="1"/>
    <s v="NA"/>
    <s v="NA"/>
    <n v="0"/>
    <n v="0"/>
    <n v="0"/>
    <s v="NA"/>
    <s v="NA"/>
    <s v="NA"/>
    <s v="NA"/>
    <s v="NA"/>
    <s v="NA"/>
    <n v="10"/>
    <n v="4"/>
    <n v="0"/>
    <n v="0"/>
    <n v="2"/>
    <n v="2"/>
    <n v="0"/>
    <n v="0"/>
    <n v="1"/>
    <n v="0"/>
    <n v="11.52575"/>
    <n v="1.156649"/>
    <s v="model"/>
    <n v="1381499"/>
    <n v="138638.29999999999"/>
    <s v="NA"/>
    <s v="NA"/>
    <s v="NA"/>
    <s v="NA"/>
    <s v="NA"/>
    <s v="NA"/>
    <s v="NA"/>
    <s v="NA"/>
    <s v="NA"/>
    <s v="NA"/>
    <s v="NA"/>
    <s v="NA"/>
    <s v="NA"/>
    <s v="NA"/>
    <s v="NA"/>
    <s v="NA"/>
    <s v="NA"/>
    <s v="NA"/>
    <s v="NA"/>
    <s v="NA"/>
    <s v="NA"/>
    <s v="NA"/>
    <s v="NA"/>
    <s v="NA"/>
    <n v="0.249587"/>
    <n v="1.6105999999999999E-2"/>
    <s v="model"/>
    <n v="29916.05"/>
    <n v="1930.5119999999999"/>
    <s v="NA"/>
    <s v="NA"/>
    <s v="NA"/>
    <s v="NA"/>
    <s v="NA"/>
    <s v="NA"/>
    <s v="NA"/>
    <s v="NA"/>
    <s v="NA"/>
    <s v="NA"/>
    <s v="NA"/>
    <s v="NA"/>
    <s v="NA"/>
    <s v="NA"/>
    <s v="NA"/>
    <s v="NA"/>
    <s v="NA"/>
    <s v="NA"/>
    <s v="NA"/>
    <s v="NA"/>
    <s v="NA"/>
    <s v="NA"/>
    <s v="NA"/>
    <s v="NA"/>
  </r>
  <r>
    <x v="863"/>
    <x v="2"/>
    <s v="core"/>
    <x v="8"/>
    <x v="0"/>
    <s v="100,001+"/>
    <s v="urban"/>
    <n v="3"/>
    <n v="21.175190000000001"/>
    <n v="3860238"/>
    <n v="2740769"/>
    <n v="2740769"/>
    <n v="1999"/>
    <n v="1999"/>
    <s v="1981-2003"/>
    <s v="F"/>
    <m/>
    <s v="Home Improvement"/>
    <m/>
    <s v="Dry Goods Retail"/>
    <s v="Mercantile - Retail"/>
    <s v="Big Box"/>
    <b v="0"/>
    <s v="Sales"/>
    <n v="55"/>
    <s v="Warehouse - High Bay"/>
    <n v="29"/>
    <s v="Storage - Low Bay"/>
    <n v="14"/>
    <n v="1"/>
    <n v="0"/>
    <n v="0"/>
    <n v="182300"/>
    <n v="182300"/>
    <n v="0"/>
    <x v="3"/>
    <n v="71"/>
    <n v="0"/>
    <n v="100"/>
    <n v="71"/>
    <n v="100"/>
    <n v="0"/>
    <n v="29"/>
    <n v="1"/>
    <n v="0"/>
    <s v="NA"/>
    <s v="S"/>
    <n v="0"/>
    <n v="5199"/>
    <n v="121"/>
    <s v="&lt; 6000 HDD"/>
    <n v="100"/>
    <n v="0"/>
    <n v="0"/>
    <s v="Yes"/>
    <n v="109"/>
    <n v="158"/>
    <n v="102"/>
    <n v="168"/>
    <n v="1"/>
    <n v="1"/>
    <n v="0"/>
    <s v="80-119 Hrs/Wk"/>
    <n v="52"/>
    <b v="1"/>
    <b v="1"/>
    <b v="1"/>
    <b v="0"/>
    <b v="0"/>
    <b v="0"/>
    <b v="0"/>
    <b v="0"/>
    <b v="0"/>
    <b v="1"/>
    <b v="0"/>
    <b v="0"/>
    <s v="NA"/>
    <s v="Yes"/>
    <n v="5"/>
    <n v="95"/>
    <s v="No"/>
    <s v="Yes"/>
    <n v="5"/>
    <n v="95"/>
    <s v="Yes"/>
    <s v="Yes"/>
    <n v="5"/>
    <n v="100"/>
    <s v="No"/>
    <s v="No"/>
    <s v="NA"/>
    <s v="NA"/>
    <s v="No"/>
    <s v="No"/>
    <s v="NA"/>
    <s v="NA"/>
    <s v="No"/>
    <s v="No"/>
    <s v="NA"/>
    <s v="NA"/>
    <s v="No"/>
    <s v="No"/>
    <s v="NA"/>
    <s v="NA"/>
    <s v="No"/>
    <s v="No"/>
    <s v="NA"/>
    <s v="NA"/>
    <s v="No"/>
    <n v="1740"/>
    <n v="700"/>
    <n v="26"/>
    <n v="45240"/>
    <n v="5"/>
    <n v="0"/>
    <n v="100"/>
    <n v="0"/>
    <n v="0"/>
    <n v="0"/>
    <n v="0"/>
    <n v="0"/>
    <n v="0"/>
    <n v="100"/>
    <n v="0"/>
    <n v="0"/>
    <n v="0"/>
    <n v="0"/>
    <n v="2262"/>
    <n v="0"/>
    <n v="100"/>
    <n v="0"/>
    <s v="P"/>
    <n v="0"/>
    <s v="Age of Building"/>
    <n v="100"/>
    <n v="0"/>
    <n v="0"/>
    <n v="0"/>
    <n v="100"/>
    <n v="0"/>
    <n v="0"/>
    <n v="0"/>
    <n v="0"/>
    <n v="168480"/>
    <n v="100"/>
    <n v="0"/>
    <n v="0"/>
    <n v="0"/>
    <b v="1"/>
    <n v="5400"/>
    <n v="100"/>
    <n v="0"/>
    <n v="0"/>
    <n v="0"/>
    <n v="0.80931699999999995"/>
    <n v="0.80931699999999995"/>
    <s v="NA"/>
    <n v="0"/>
    <n v="0.16523299999999999"/>
    <n v="147538.5"/>
    <s v="NA"/>
    <n v="0"/>
    <n v="30122"/>
    <n v="24.689250000000001"/>
    <n v="25.929220000000001"/>
    <s v="Y"/>
    <n v="50"/>
    <n v="0"/>
    <n v="0"/>
    <n v="0"/>
    <n v="93.64658"/>
    <n v="92.749619999999993"/>
    <n v="93.796019999999999"/>
    <n v="4.841704"/>
    <n v="5.9312810000000002"/>
    <n v="4.8494299999999999"/>
    <n v="0.10470400000000001"/>
    <n v="0.38297700000000001"/>
    <n v="5.8339000000000002E-2"/>
    <n v="0"/>
    <n v="0"/>
    <n v="0"/>
    <n v="1.4070149999999999"/>
    <n v="0.93611999999999995"/>
    <n v="1.2962100000000001"/>
    <n v="0"/>
    <n v="0"/>
    <n v="0"/>
    <n v="0"/>
    <n v="0"/>
    <n v="0"/>
    <n v="0"/>
    <n v="0"/>
    <n v="0"/>
    <n v="0"/>
    <n v="0"/>
    <n v="0"/>
    <n v="100"/>
    <n v="100"/>
    <n v="100"/>
    <n v="0"/>
    <n v="0"/>
    <n v="0"/>
    <n v="100"/>
    <n v="100"/>
    <n v="100"/>
    <s v="NA"/>
    <s v="NA"/>
    <s v="NA"/>
    <s v="NA"/>
    <s v="NA"/>
    <s v="NA"/>
    <s v="NA"/>
    <s v="NA"/>
    <s v="NA"/>
    <s v="NA"/>
    <s v="NA"/>
    <s v="NA"/>
    <s v="NA"/>
    <s v="NA"/>
    <s v="NA"/>
    <s v="NA"/>
    <s v="NA"/>
    <s v="NA"/>
    <n v="0"/>
    <n v="0"/>
    <n v="0"/>
    <n v="100"/>
    <n v="100"/>
    <n v="100"/>
    <n v="10.91605"/>
    <n v="27.619789999999998"/>
    <n v="10.91605"/>
    <n v="52.037930000000003"/>
    <n v="39.788589999999999"/>
    <n v="52.037930000000003"/>
    <n v="37.046030000000002"/>
    <n v="32.591619999999999"/>
    <n v="37.046030000000002"/>
    <n v="0"/>
    <n v="0"/>
    <n v="0"/>
    <n v="0"/>
    <n v="0"/>
    <n v="0"/>
    <n v="100"/>
    <n v="100"/>
    <n v="100"/>
    <n v="0"/>
    <n v="0"/>
    <n v="0"/>
    <n v="0"/>
    <n v="0"/>
    <n v="0"/>
    <n v="78.460319999999996"/>
    <n v="62.052190000000003"/>
    <n v="78.472480000000004"/>
    <n v="21.434979999999999"/>
    <n v="37.564830000000001"/>
    <n v="21.469180000000001"/>
    <n v="0.10470400000000001"/>
    <n v="0.38297700000000001"/>
    <n v="5.8339000000000002E-2"/>
    <n v="0"/>
    <n v="0"/>
    <n v="0"/>
    <n v="0"/>
    <n v="0"/>
    <n v="0"/>
    <n v="0"/>
    <n v="0"/>
    <n v="0"/>
    <n v="98.206720000000004"/>
    <n v="98.491399999999999"/>
    <n v="98.348200000000006"/>
    <n v="0"/>
    <n v="0"/>
    <n v="0"/>
    <n v="1.793282"/>
    <n v="1.5086010000000001"/>
    <n v="1.651802"/>
    <n v="0"/>
    <n v="0"/>
    <n v="0"/>
    <b v="0"/>
    <n v="0"/>
    <b v="1"/>
    <n v="98.618020000000001"/>
    <b v="0"/>
    <n v="0"/>
    <b v="1"/>
    <n v="0.44196800000000003"/>
    <b v="1"/>
    <n v="0.94001400000000002"/>
    <b v="0"/>
    <n v="0"/>
    <b v="0"/>
    <n v="0"/>
    <b v="0"/>
    <n v="0"/>
    <n v="21.54571"/>
    <n v="22.91667"/>
    <n v="21.54571"/>
    <n v="54.737400000000001"/>
    <n v="37.5"/>
    <n v="54.737400000000001"/>
    <n v="0"/>
    <n v="0"/>
    <n v="0"/>
    <n v="23.71688"/>
    <n v="39.583329999999997"/>
    <n v="23.71688"/>
    <n v="0"/>
    <n v="0"/>
    <n v="0"/>
    <n v="0"/>
    <n v="0"/>
    <n v="0"/>
    <n v="0"/>
    <n v="0"/>
    <n v="0"/>
    <n v="0"/>
    <n v="0"/>
    <n v="0"/>
    <n v="0"/>
    <n v="0"/>
    <n v="0"/>
    <n v="100"/>
    <n v="100"/>
    <n v="100"/>
    <n v="0"/>
    <n v="0"/>
    <n v="0"/>
    <n v="0"/>
    <n v="0"/>
    <n v="0"/>
    <n v="0"/>
    <n v="0"/>
    <n v="0"/>
    <b v="1"/>
    <n v="100"/>
    <b v="0"/>
    <n v="0"/>
    <b v="0"/>
    <n v="0"/>
    <b v="0"/>
    <n v="0"/>
    <b v="0"/>
    <n v="0"/>
    <b v="0"/>
    <n v="0"/>
    <s v="NA"/>
    <s v="NA"/>
    <s v="NA"/>
    <s v="NA"/>
    <s v="NA"/>
    <s v="NA"/>
    <s v="NA"/>
    <s v="NA"/>
    <s v="NA"/>
    <s v="NA"/>
    <s v="NA"/>
    <s v="NA"/>
    <s v="NA"/>
    <s v="NA"/>
    <s v="NA"/>
    <s v="NA"/>
    <s v="NA"/>
    <s v="NA"/>
    <s v="NA"/>
    <s v="NA"/>
    <s v="NA"/>
    <s v="NA"/>
    <s v="NA"/>
    <s v="NA"/>
    <s v="NA"/>
    <s v="NA"/>
    <s v="NA"/>
    <s v="NA"/>
    <s v="NA"/>
    <s v="NA"/>
    <s v="NA"/>
    <s v="NA"/>
    <s v="NA"/>
    <s v="NA"/>
    <s v="NA"/>
    <s v="NA"/>
    <s v="NA"/>
    <s v="SZ Ducted"/>
    <s v="none"/>
    <s v="Constant Volume"/>
    <s v="A"/>
    <s v="N"/>
    <s v="NA"/>
    <s v="NA"/>
    <n v="0"/>
    <n v="71"/>
    <s v="Furnace"/>
    <s v="Natural Gas"/>
    <s v="None"/>
    <s v="10-19 Years"/>
    <s v="Furnace"/>
    <s v="Natural Gas"/>
    <s v="None"/>
    <s v="10-19 Years"/>
    <s v="NA"/>
    <s v="NA"/>
    <s v="NA"/>
    <s v="NA"/>
    <s v="NA"/>
    <s v="NA"/>
    <s v="NA"/>
    <s v="NA"/>
    <s v="DX - Air"/>
    <s v="10-19 Years"/>
    <s v="DX - Air"/>
    <s v="10-19 Years"/>
    <s v="NA"/>
    <s v="NA"/>
    <s v="NA"/>
    <s v="NA"/>
    <s v="NA"/>
    <s v="NA"/>
    <s v="NA"/>
    <b v="1"/>
    <b v="0"/>
    <b v="0"/>
    <b v="0"/>
    <b v="0"/>
    <b v="0"/>
    <b v="0"/>
    <b v="1"/>
    <b v="0"/>
    <b v="1"/>
    <b v="1"/>
    <n v="51.18"/>
    <n v="15"/>
    <n v="15"/>
    <n v="100"/>
    <n v="0"/>
    <n v="0"/>
    <n v="0"/>
    <n v="0"/>
    <n v="100"/>
    <n v="0"/>
    <n v="0"/>
    <s v="NA"/>
    <s v="NA"/>
    <s v="NA"/>
    <s v="NA"/>
    <s v="NA"/>
    <s v="NA"/>
    <s v="NA"/>
    <s v="NA"/>
    <s v="NA"/>
    <s v="NA"/>
    <s v="NA"/>
    <s v="NA"/>
    <s v="NA"/>
    <s v="NA"/>
    <s v="NA"/>
    <s v="NA"/>
    <s v="NA"/>
    <s v="NA"/>
    <s v="NA"/>
    <s v="NA"/>
    <n v="3"/>
    <n v="2"/>
    <n v="4"/>
    <n v="0"/>
    <n v="0"/>
    <n v="0"/>
    <n v="0"/>
    <b v="0"/>
    <b v="0"/>
    <b v="0"/>
    <b v="0"/>
    <b v="0"/>
    <b v="0"/>
    <n v="0"/>
    <s v="NA"/>
    <s v="NA"/>
    <s v="NA"/>
    <s v="NA"/>
    <s v="NA"/>
    <s v="NA"/>
    <s v="NA"/>
    <n v="0"/>
    <n v="0"/>
    <n v="0"/>
    <s v="NA"/>
    <s v="NA"/>
    <s v="NA"/>
    <s v="NA"/>
    <s v="NA"/>
    <n v="0"/>
    <n v="0"/>
    <n v="0"/>
    <x v="1"/>
    <s v="NA"/>
    <s v="NA"/>
    <n v="0"/>
    <n v="0"/>
    <n v="0"/>
    <s v="NA"/>
    <s v="NA"/>
    <s v="NA"/>
    <s v="NA"/>
    <s v="NA"/>
    <s v="NA"/>
    <n v="15"/>
    <n v="0"/>
    <n v="0"/>
    <n v="0"/>
    <n v="0"/>
    <n v="3"/>
    <n v="0"/>
    <n v="4"/>
    <n v="0"/>
    <n v="0"/>
    <n v="11.682650000000001"/>
    <n v="12.418150000000001"/>
    <s v="actual"/>
    <n v="2129747"/>
    <n v="2263829"/>
    <n v="170536.9"/>
    <n v="156922.5"/>
    <n v="175413.4"/>
    <n v="174351.7"/>
    <n v="181912.4"/>
    <n v="180260"/>
    <n v="194937.9"/>
    <n v="195042.1"/>
    <n v="179516.79999999999"/>
    <n v="180023.2"/>
    <n v="170389.1"/>
    <n v="170440.9"/>
    <n v="189111.7"/>
    <n v="170810.5"/>
    <n v="189111.7"/>
    <n v="183011.3"/>
    <n v="189111.7"/>
    <n v="186085"/>
    <n v="203250.7"/>
    <n v="206017.1"/>
    <n v="186085"/>
    <n v="189111.7"/>
    <n v="183011.3"/>
    <n v="189111.7"/>
    <n v="0.14477999999999999"/>
    <n v="1.3903E-2"/>
    <s v="model"/>
    <n v="26393.45"/>
    <n v="2534.4789999999998"/>
    <s v="NA"/>
    <s v="NA"/>
    <s v="NA"/>
    <s v="NA"/>
    <s v="NA"/>
    <s v="NA"/>
    <s v="NA"/>
    <s v="NA"/>
    <s v="NA"/>
    <s v="NA"/>
    <s v="NA"/>
    <s v="NA"/>
    <s v="NA"/>
    <s v="NA"/>
    <s v="NA"/>
    <s v="NA"/>
    <s v="NA"/>
    <s v="NA"/>
    <s v="NA"/>
    <s v="NA"/>
    <s v="NA"/>
    <s v="NA"/>
    <s v="NA"/>
    <s v="N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57" cacheId="0"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B43:D47" firstHeaderRow="1" firstDataRow="2" firstDataCol="1" rowPageCount="2" colPageCount="1"/>
  <pivotFields count="578">
    <pivotField showAll="0"/>
    <pivotField showAll="0">
      <items count="5">
        <item x="1"/>
        <item x="3"/>
        <item x="0"/>
        <item x="2"/>
        <item t="default"/>
      </items>
    </pivotField>
    <pivotField showAll="0"/>
    <pivotField axis="axisRow" showAll="0">
      <items count="13">
        <item h="1" sd="0" x="4"/>
        <item h="1" x="11"/>
        <item sd="0" x="2"/>
        <item h="1" sd="0" x="0"/>
        <item h="1" x="6"/>
        <item h="1" sd="0" x="7"/>
        <item h="1" sd="0" x="10"/>
        <item h="1" x="5"/>
        <item h="1" x="8"/>
        <item h="1" sd="0" x="1"/>
        <item sd="0" x="3"/>
        <item h="1" sd="0" x="9"/>
        <item t="default"/>
      </items>
    </pivotField>
    <pivotField axis="axisPage" multipleItemSelectionAllowed="1" showAll="0">
      <items count="3">
        <item x="1"/>
        <item x="0"/>
        <item t="default"/>
      </items>
    </pivotField>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6">
        <item x="4"/>
        <item x="0"/>
        <item x="1"/>
        <item x="2"/>
        <item x="3"/>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5">
        <item x="0"/>
        <item x="1"/>
        <item x="3"/>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3">
    <i>
      <x v="2"/>
    </i>
    <i>
      <x v="10"/>
    </i>
    <i t="grand">
      <x/>
    </i>
  </rowItems>
  <colFields count="1">
    <field x="-2"/>
  </colFields>
  <colItems count="2">
    <i>
      <x/>
    </i>
    <i i="1">
      <x v="1"/>
    </i>
  </colItems>
  <pageFields count="2">
    <pageField fld="4" hier="-1"/>
    <pageField fld="498" hier="-1"/>
  </pageFields>
  <dataFields count="2">
    <dataField name="Sum of Sf_PNW" fld="9" baseField="0" baseItem="0" numFmtId="168"/>
    <dataField name="Sum of Wt_PNW" fld="8" baseField="0" baseItem="0"/>
  </dataFields>
  <formats count="3">
    <format dxfId="2">
      <pivotArea outline="0" collapsedLevelsAreSubtotals="1" fieldPosition="0"/>
    </format>
    <format dxfId="1">
      <pivotArea collapsedLevelsAreSubtotals="1" fieldPosition="0">
        <references count="2">
          <reference field="4294967294" count="1" selected="0">
            <x v="1"/>
          </reference>
          <reference field="3" count="1">
            <x v="10"/>
          </reference>
        </references>
      </pivotArea>
    </format>
    <format dxfId="0">
      <pivotArea collapsedLevelsAreSubtotals="1" fieldPosition="0">
        <references count="2">
          <reference field="4294967294" count="1" selected="0">
            <x v="1"/>
          </reference>
          <reference field="3" count="1">
            <x v="2"/>
          </reference>
        </references>
      </pivotArea>
    </format>
  </formats>
  <pivotTableStyleInfo name="PivotStyleLight16"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1.xm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3" Type="http://schemas.openxmlformats.org/officeDocument/2006/relationships/oleObject" Target="../embeddings/Microsoft_Office_Word_97_-_2003_Document1.doc"/><Relationship Id="rId2" Type="http://schemas.openxmlformats.org/officeDocument/2006/relationships/vmlDrawing" Target="../drawings/vmlDrawing5.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Sheet1"/>
  <dimension ref="C1:E17"/>
  <sheetViews>
    <sheetView tabSelected="1" zoomScaleNormal="100" zoomScaleSheetLayoutView="90" workbookViewId="0">
      <selection activeCell="D24" sqref="D24"/>
    </sheetView>
  </sheetViews>
  <sheetFormatPr defaultRowHeight="15"/>
  <cols>
    <col min="1" max="1" width="4" style="3" customWidth="1"/>
    <col min="2" max="2" width="4.28515625" style="3" customWidth="1"/>
    <col min="3" max="3" width="28.140625" style="3" customWidth="1"/>
    <col min="4" max="4" width="69.28515625" style="3" customWidth="1"/>
    <col min="5" max="5" width="54.28515625" style="3" customWidth="1"/>
    <col min="6" max="16384" width="9.140625" style="3"/>
  </cols>
  <sheetData>
    <row r="1" spans="3:5" ht="15.75" thickBot="1"/>
    <row r="2" spans="3:5" ht="19.5" thickBot="1">
      <c r="C2" s="8" t="s">
        <v>12</v>
      </c>
      <c r="D2" s="9" t="s">
        <v>401</v>
      </c>
      <c r="E2" s="10"/>
    </row>
    <row r="3" spans="3:5">
      <c r="C3" s="7" t="s">
        <v>0</v>
      </c>
      <c r="D3" s="7" t="s">
        <v>1</v>
      </c>
      <c r="E3" s="7" t="s">
        <v>2</v>
      </c>
    </row>
    <row r="4" spans="3:5" ht="90">
      <c r="C4" s="2" t="s">
        <v>3</v>
      </c>
      <c r="D4" s="138" t="s">
        <v>429</v>
      </c>
      <c r="E4" s="4"/>
    </row>
    <row r="5" spans="3:5" ht="30">
      <c r="C5" s="2" t="s">
        <v>4</v>
      </c>
      <c r="D5" s="5" t="s">
        <v>434</v>
      </c>
      <c r="E5" s="4"/>
    </row>
    <row r="6" spans="3:5" ht="30">
      <c r="C6" s="2" t="s">
        <v>5</v>
      </c>
      <c r="D6" s="5" t="s">
        <v>427</v>
      </c>
      <c r="E6" s="4" t="s">
        <v>428</v>
      </c>
    </row>
    <row r="7" spans="3:5">
      <c r="C7" s="2" t="s">
        <v>6</v>
      </c>
      <c r="D7" s="167">
        <v>0.1</v>
      </c>
      <c r="E7" s="4"/>
    </row>
    <row r="8" spans="3:5">
      <c r="C8" s="2" t="s">
        <v>44</v>
      </c>
      <c r="D8" s="5"/>
      <c r="E8" s="4"/>
    </row>
    <row r="9" spans="3:5">
      <c r="C9" s="2" t="s">
        <v>7</v>
      </c>
      <c r="D9" s="99"/>
      <c r="E9" s="4"/>
    </row>
    <row r="10" spans="3:5">
      <c r="C10" s="2" t="s">
        <v>8</v>
      </c>
      <c r="D10" s="5" t="s">
        <v>435</v>
      </c>
      <c r="E10" s="4"/>
    </row>
    <row r="11" spans="3:5">
      <c r="C11" s="2" t="s">
        <v>9</v>
      </c>
      <c r="D11" s="6" t="s">
        <v>436</v>
      </c>
      <c r="E11" s="4"/>
    </row>
    <row r="12" spans="3:5">
      <c r="C12" s="2" t="s">
        <v>10</v>
      </c>
      <c r="D12" s="166" t="s">
        <v>430</v>
      </c>
      <c r="E12" s="4"/>
    </row>
    <row r="13" spans="3:5">
      <c r="C13" s="2" t="s">
        <v>11</v>
      </c>
      <c r="D13" s="6" t="s">
        <v>439</v>
      </c>
      <c r="E13" s="4"/>
    </row>
    <row r="17" spans="3:4">
      <c r="C17" s="182" t="s">
        <v>443</v>
      </c>
      <c r="D17" s="3" t="s">
        <v>444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29"/>
  <sheetViews>
    <sheetView workbookViewId="0">
      <selection activeCell="H5" sqref="H5"/>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102" t="s">
        <v>391</v>
      </c>
      <c r="B1" s="102" t="s">
        <v>392</v>
      </c>
      <c r="C1" s="102" t="s">
        <v>393</v>
      </c>
      <c r="D1" s="102" t="s">
        <v>394</v>
      </c>
      <c r="E1" s="102" t="s">
        <v>395</v>
      </c>
      <c r="F1" s="102" t="s">
        <v>396</v>
      </c>
      <c r="G1" s="102" t="s">
        <v>397</v>
      </c>
      <c r="H1" s="102" t="s">
        <v>398</v>
      </c>
      <c r="I1" s="102" t="s">
        <v>267</v>
      </c>
      <c r="J1" s="102" t="s">
        <v>268</v>
      </c>
      <c r="K1" s="103">
        <v>2016</v>
      </c>
      <c r="L1" s="144">
        <v>2017</v>
      </c>
      <c r="M1" s="144">
        <v>2018</v>
      </c>
      <c r="N1" s="144">
        <v>2019</v>
      </c>
      <c r="O1" s="144">
        <v>2020</v>
      </c>
      <c r="P1" s="144">
        <v>2021</v>
      </c>
      <c r="Q1" s="144">
        <v>2022</v>
      </c>
      <c r="R1" s="144">
        <v>2023</v>
      </c>
      <c r="S1" s="144">
        <v>2024</v>
      </c>
      <c r="T1" s="144">
        <v>2025</v>
      </c>
      <c r="U1" s="144">
        <v>2026</v>
      </c>
      <c r="V1" s="144">
        <v>2027</v>
      </c>
      <c r="W1" s="144">
        <v>2028</v>
      </c>
      <c r="X1" s="144">
        <v>2029</v>
      </c>
      <c r="Y1" s="144">
        <v>2030</v>
      </c>
      <c r="Z1" s="144">
        <v>2031</v>
      </c>
      <c r="AA1" s="144">
        <v>2032</v>
      </c>
      <c r="AB1" s="144">
        <v>2033</v>
      </c>
      <c r="AC1" s="144">
        <v>2034</v>
      </c>
      <c r="AD1" s="144">
        <v>2035</v>
      </c>
      <c r="AE1" s="145" t="s">
        <v>49</v>
      </c>
      <c r="AF1" s="96" t="s">
        <v>379</v>
      </c>
      <c r="AG1" s="97"/>
      <c r="AH1" s="97"/>
      <c r="AI1" s="97"/>
      <c r="AJ1" s="97"/>
      <c r="AK1" s="97"/>
      <c r="AL1" s="97"/>
      <c r="AM1" s="97"/>
      <c r="AN1" s="97"/>
      <c r="AO1" s="97"/>
      <c r="AP1" s="97"/>
      <c r="AQ1" s="86"/>
      <c r="AR1" s="95"/>
      <c r="AS1" s="96" t="s">
        <v>380</v>
      </c>
      <c r="AT1" s="97"/>
      <c r="AU1" s="97"/>
      <c r="AV1" s="97"/>
      <c r="AW1" s="97"/>
      <c r="AX1" s="97"/>
      <c r="AY1" s="97"/>
      <c r="AZ1" s="97"/>
      <c r="BA1" s="97"/>
      <c r="BB1" s="97"/>
      <c r="BC1" s="97"/>
      <c r="BD1" s="86"/>
    </row>
    <row r="2" spans="1:56" ht="15">
      <c r="A2" s="102"/>
      <c r="B2" s="102"/>
      <c r="C2" s="102"/>
      <c r="D2" s="102"/>
      <c r="E2" s="102"/>
      <c r="F2" s="102" t="s">
        <v>381</v>
      </c>
      <c r="G2" s="102" t="s">
        <v>58</v>
      </c>
      <c r="H2" s="102" t="s">
        <v>266</v>
      </c>
      <c r="I2" s="102"/>
      <c r="J2" s="102"/>
      <c r="K2" s="104" t="str">
        <f t="shared" ref="K2:AD2" si="0">CONCATENATE("aMW_",K$1)</f>
        <v>aMW_2016</v>
      </c>
      <c r="L2" s="146" t="str">
        <f t="shared" si="0"/>
        <v>aMW_2017</v>
      </c>
      <c r="M2" s="146" t="str">
        <f t="shared" si="0"/>
        <v>aMW_2018</v>
      </c>
      <c r="N2" s="146" t="str">
        <f t="shared" si="0"/>
        <v>aMW_2019</v>
      </c>
      <c r="O2" s="146" t="str">
        <f t="shared" si="0"/>
        <v>aMW_2020</v>
      </c>
      <c r="P2" s="146" t="str">
        <f t="shared" si="0"/>
        <v>aMW_2021</v>
      </c>
      <c r="Q2" s="146" t="str">
        <f t="shared" si="0"/>
        <v>aMW_2022</v>
      </c>
      <c r="R2" s="146" t="str">
        <f t="shared" si="0"/>
        <v>aMW_2023</v>
      </c>
      <c r="S2" s="146" t="str">
        <f t="shared" si="0"/>
        <v>aMW_2024</v>
      </c>
      <c r="T2" s="146" t="str">
        <f t="shared" si="0"/>
        <v>aMW_2025</v>
      </c>
      <c r="U2" s="146" t="str">
        <f t="shared" si="0"/>
        <v>aMW_2026</v>
      </c>
      <c r="V2" s="146" t="str">
        <f t="shared" si="0"/>
        <v>aMW_2027</v>
      </c>
      <c r="W2" s="146" t="str">
        <f t="shared" si="0"/>
        <v>aMW_2028</v>
      </c>
      <c r="X2" s="146" t="str">
        <f t="shared" si="0"/>
        <v>aMW_2029</v>
      </c>
      <c r="Y2" s="146" t="str">
        <f t="shared" si="0"/>
        <v>aMW_2030</v>
      </c>
      <c r="Z2" s="146" t="str">
        <f t="shared" si="0"/>
        <v>aMW_2031</v>
      </c>
      <c r="AA2" s="146" t="str">
        <f t="shared" si="0"/>
        <v>aMW_2032</v>
      </c>
      <c r="AB2" s="146" t="str">
        <f t="shared" si="0"/>
        <v>aMW_2033</v>
      </c>
      <c r="AC2" s="146" t="str">
        <f t="shared" si="0"/>
        <v>aMW_2034</v>
      </c>
      <c r="AD2" s="146" t="str">
        <f t="shared" si="0"/>
        <v>aMW_2035</v>
      </c>
      <c r="AE2" s="147" t="s">
        <v>49</v>
      </c>
      <c r="AF2" s="148" t="s">
        <v>248</v>
      </c>
      <c r="AG2" s="149" t="s">
        <v>249</v>
      </c>
      <c r="AH2" s="149" t="s">
        <v>250</v>
      </c>
      <c r="AI2" s="149" t="s">
        <v>251</v>
      </c>
      <c r="AJ2" s="149" t="s">
        <v>252</v>
      </c>
      <c r="AK2" s="149" t="s">
        <v>253</v>
      </c>
      <c r="AL2" s="149" t="s">
        <v>254</v>
      </c>
      <c r="AM2" s="149" t="s">
        <v>255</v>
      </c>
      <c r="AN2" s="149" t="s">
        <v>256</v>
      </c>
      <c r="AO2" s="149" t="s">
        <v>257</v>
      </c>
      <c r="AP2" s="149" t="s">
        <v>258</v>
      </c>
      <c r="AQ2" s="149" t="s">
        <v>259</v>
      </c>
      <c r="AR2" s="80"/>
      <c r="AS2" s="80" t="s">
        <v>248</v>
      </c>
      <c r="AT2" s="80" t="s">
        <v>249</v>
      </c>
      <c r="AU2" s="80" t="s">
        <v>250</v>
      </c>
      <c r="AV2" s="80" t="s">
        <v>251</v>
      </c>
      <c r="AW2" s="80" t="s">
        <v>252</v>
      </c>
      <c r="AX2" s="80" t="s">
        <v>253</v>
      </c>
      <c r="AY2" s="80" t="s">
        <v>254</v>
      </c>
      <c r="AZ2" s="80" t="s">
        <v>255</v>
      </c>
      <c r="BA2" s="80" t="s">
        <v>256</v>
      </c>
      <c r="BB2" s="80" t="s">
        <v>257</v>
      </c>
      <c r="BC2" s="80" t="s">
        <v>258</v>
      </c>
      <c r="BD2" s="80" t="s">
        <v>259</v>
      </c>
    </row>
    <row r="3" spans="1:56" ht="15">
      <c r="A3" s="101" t="str">
        <f>VLOOKUP(CONCATENATE($C3,"-",$B3),[1]ACHIEV!$B$19:$C$100,2,FALSE)</f>
        <v>LOEven20</v>
      </c>
      <c r="B3" s="101" t="s">
        <v>399</v>
      </c>
      <c r="C3" s="101" t="str">
        <f>'7PSourceSummary'!$D$2</f>
        <v>Premium Fume Hood</v>
      </c>
      <c r="D3" s="101" t="s">
        <v>400</v>
      </c>
      <c r="E3" s="150" t="str">
        <f>'SC-NR'!$A$9</f>
        <v>HVAC</v>
      </c>
      <c r="F3" s="151">
        <f t="shared" ref="F3" si="1">VLOOKUP(J3,MeasureOutput,14,FALSE)</f>
        <v>2.9296795879413633</v>
      </c>
      <c r="G3" s="151">
        <f>'SC-NR'!A38</f>
        <v>15584.531974162455</v>
      </c>
      <c r="H3" s="151">
        <f>'SC-NR'!B38</f>
        <v>40.34943555376541</v>
      </c>
      <c r="I3" s="20"/>
      <c r="J3" s="20" t="str">
        <f>'SC-NR'!D38</f>
        <v>Premium Fume Hood-NR</v>
      </c>
      <c r="K3" s="40">
        <f>'SC-NR'!E38</f>
        <v>1.6500576853727848E-2</v>
      </c>
      <c r="L3" s="40">
        <f>'SC-NR'!F38</f>
        <v>3.3345693756030956E-2</v>
      </c>
      <c r="M3" s="40">
        <f>'SC-NR'!G38</f>
        <v>5.0537884064673112E-2</v>
      </c>
      <c r="N3" s="40">
        <f>'SC-NR'!H38</f>
        <v>6.8070122707853384E-2</v>
      </c>
      <c r="O3" s="40">
        <f>'SC-NR'!I38</f>
        <v>8.593292894637744E-2</v>
      </c>
      <c r="P3" s="40">
        <f>'SC-NR'!J38</f>
        <v>0.10411472947789684</v>
      </c>
      <c r="Q3" s="40">
        <f>'SC-NR'!K38</f>
        <v>0.12260510966785132</v>
      </c>
      <c r="R3" s="40">
        <f>'SC-NR'!L38</f>
        <v>0.14139439971339332</v>
      </c>
      <c r="S3" s="40">
        <f>'SC-NR'!M38</f>
        <v>0.16047441459351838</v>
      </c>
      <c r="T3" s="40">
        <f>'SC-NR'!N38</f>
        <v>0.17984047016224491</v>
      </c>
      <c r="U3" s="40">
        <f>'SC-NR'!O38</f>
        <v>0.19949013753985814</v>
      </c>
      <c r="V3" s="40">
        <f>'SC-NR'!P38</f>
        <v>0.21942336385883002</v>
      </c>
      <c r="W3" s="40">
        <f>'SC-NR'!Q38</f>
        <v>0.23963820074572131</v>
      </c>
      <c r="X3" s="40">
        <f>'SC-NR'!R38</f>
        <v>0.26013062034657769</v>
      </c>
      <c r="Y3" s="40">
        <f>'SC-NR'!S38</f>
        <v>0.28089764088155428</v>
      </c>
      <c r="Z3" s="40">
        <f>'SC-NR'!T38</f>
        <v>0.30193732010359681</v>
      </c>
      <c r="AA3" s="40">
        <f>'SC-NR'!U38</f>
        <v>0.32324820524183284</v>
      </c>
      <c r="AB3" s="40">
        <f>'SC-NR'!V38</f>
        <v>0.3448290190914704</v>
      </c>
      <c r="AC3" s="40">
        <f>'SC-NR'!W38</f>
        <v>0.36667865582784143</v>
      </c>
      <c r="AD3" s="40">
        <f>'SC-NR'!X38</f>
        <v>0.38879977391144094</v>
      </c>
      <c r="AE3" s="40">
        <f>'SC-NR'!Y38</f>
        <v>6.4799962318573483</v>
      </c>
      <c r="AF3" s="152">
        <f t="shared" ref="AF3:BD3" si="2">VLOOKUP($J3,MeasureOutput,COLUMN()-17,FALSE)</f>
        <v>977.23016600857943</v>
      </c>
      <c r="AG3" s="152">
        <f t="shared" si="2"/>
        <v>878.68843980008035</v>
      </c>
      <c r="AH3" s="152">
        <f t="shared" si="2"/>
        <v>1011.1445049943322</v>
      </c>
      <c r="AI3" s="152">
        <f t="shared" si="2"/>
        <v>940.68892781075294</v>
      </c>
      <c r="AJ3" s="152">
        <f t="shared" si="2"/>
        <v>960.38768210749367</v>
      </c>
      <c r="AK3" s="152">
        <f t="shared" si="2"/>
        <v>950.65380196917374</v>
      </c>
      <c r="AL3" s="152">
        <f t="shared" si="2"/>
        <v>903.13733969443422</v>
      </c>
      <c r="AM3" s="152">
        <f t="shared" si="2"/>
        <v>941.03481238198526</v>
      </c>
      <c r="AN3" s="152">
        <f t="shared" si="2"/>
        <v>879.22731761148043</v>
      </c>
      <c r="AO3" s="152">
        <f t="shared" si="2"/>
        <v>1002.4862126170351</v>
      </c>
      <c r="AP3" s="152">
        <f t="shared" si="2"/>
        <v>887.14579390421147</v>
      </c>
      <c r="AQ3" s="152">
        <f t="shared" si="2"/>
        <v>965.8698563805101</v>
      </c>
      <c r="AR3" s="152">
        <f t="shared" si="2"/>
        <v>0</v>
      </c>
      <c r="AS3" s="152">
        <f t="shared" si="2"/>
        <v>414.89252563369064</v>
      </c>
      <c r="AT3" s="152">
        <f t="shared" si="2"/>
        <v>356.46348071708184</v>
      </c>
      <c r="AU3" s="152">
        <f t="shared" si="2"/>
        <v>341.92352600716509</v>
      </c>
      <c r="AV3" s="152">
        <f t="shared" si="2"/>
        <v>357.02516603781044</v>
      </c>
      <c r="AW3" s="152">
        <f t="shared" si="2"/>
        <v>350.28955677077835</v>
      </c>
      <c r="AX3" s="152">
        <f t="shared" si="2"/>
        <v>307.36937208551205</v>
      </c>
      <c r="AY3" s="152">
        <f t="shared" si="2"/>
        <v>360.89071435138186</v>
      </c>
      <c r="AZ3" s="152">
        <f t="shared" si="2"/>
        <v>295.96688983751807</v>
      </c>
      <c r="BA3" s="152">
        <f t="shared" si="2"/>
        <v>364.36734522521562</v>
      </c>
      <c r="BB3" s="152">
        <f t="shared" si="2"/>
        <v>327.25871465239226</v>
      </c>
      <c r="BC3" s="152">
        <f t="shared" si="2"/>
        <v>392.64320937267399</v>
      </c>
      <c r="BD3" s="152">
        <f t="shared" si="2"/>
        <v>417.74661819116591</v>
      </c>
    </row>
    <row r="4" spans="1:56" ht="15">
      <c r="A4" s="153"/>
      <c r="B4" s="153"/>
      <c r="C4" s="153"/>
      <c r="D4" s="153"/>
      <c r="E4" s="154"/>
      <c r="F4" s="155"/>
      <c r="G4" s="156"/>
      <c r="H4" s="156"/>
      <c r="I4" s="157"/>
      <c r="J4" s="157"/>
      <c r="K4" s="158"/>
      <c r="L4" s="158"/>
      <c r="M4" s="158"/>
      <c r="N4" s="158"/>
      <c r="O4" s="158"/>
      <c r="P4" s="158"/>
      <c r="Q4" s="158"/>
      <c r="R4" s="158"/>
      <c r="S4" s="158"/>
      <c r="T4" s="158"/>
      <c r="U4" s="158"/>
      <c r="V4" s="158"/>
      <c r="W4" s="158"/>
      <c r="X4" s="158"/>
      <c r="Y4" s="158"/>
      <c r="Z4" s="158"/>
      <c r="AA4" s="158"/>
      <c r="AB4" s="158"/>
      <c r="AC4" s="158"/>
      <c r="AD4" s="158"/>
      <c r="AE4" s="158"/>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row>
    <row r="5" spans="1:56" ht="15">
      <c r="A5" s="153"/>
      <c r="B5" s="153"/>
      <c r="C5" s="153"/>
      <c r="D5" s="153"/>
      <c r="E5" s="154"/>
      <c r="F5" s="155"/>
      <c r="G5" s="156"/>
      <c r="H5" s="156"/>
      <c r="I5" s="157"/>
      <c r="J5" s="157"/>
      <c r="K5" s="158"/>
      <c r="L5" s="158"/>
      <c r="M5" s="158"/>
      <c r="N5" s="158"/>
      <c r="O5" s="158"/>
      <c r="P5" s="158"/>
      <c r="Q5" s="158"/>
      <c r="R5" s="158"/>
      <c r="S5" s="158"/>
      <c r="T5" s="158"/>
      <c r="U5" s="158"/>
      <c r="V5" s="158"/>
      <c r="W5" s="158"/>
      <c r="X5" s="158"/>
      <c r="Y5" s="158"/>
      <c r="Z5" s="158"/>
      <c r="AA5" s="158"/>
      <c r="AB5" s="158"/>
      <c r="AC5" s="158"/>
      <c r="AD5" s="158"/>
      <c r="AE5" s="158"/>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row>
    <row r="6" spans="1:56" ht="15">
      <c r="A6" s="153"/>
      <c r="B6" s="153"/>
      <c r="C6" s="153"/>
      <c r="D6" s="153"/>
      <c r="E6" s="154"/>
      <c r="F6" s="155"/>
      <c r="G6" s="156"/>
      <c r="H6" s="156"/>
      <c r="I6" s="157"/>
      <c r="J6" s="157"/>
      <c r="K6" s="158"/>
      <c r="L6" s="158"/>
      <c r="M6" s="158"/>
      <c r="N6" s="158"/>
      <c r="O6" s="158"/>
      <c r="P6" s="158"/>
      <c r="Q6" s="158"/>
      <c r="R6" s="158"/>
      <c r="S6" s="158"/>
      <c r="T6" s="158"/>
      <c r="U6" s="158"/>
      <c r="V6" s="158"/>
      <c r="W6" s="158"/>
      <c r="X6" s="158"/>
      <c r="Y6" s="158"/>
      <c r="Z6" s="158"/>
      <c r="AA6" s="158"/>
      <c r="AB6" s="158"/>
      <c r="AC6" s="158"/>
      <c r="AD6" s="158"/>
      <c r="AE6" s="158"/>
      <c r="AF6" s="159"/>
      <c r="AG6" s="159"/>
      <c r="AH6" s="159"/>
      <c r="AI6" s="159"/>
      <c r="AJ6" s="159"/>
      <c r="AK6" s="159"/>
      <c r="AL6" s="159"/>
      <c r="AM6" s="159"/>
      <c r="AN6" s="159"/>
      <c r="AO6" s="159"/>
      <c r="AP6" s="159"/>
      <c r="AQ6" s="159"/>
      <c r="AR6" s="159"/>
      <c r="AS6" s="159"/>
      <c r="AT6" s="159"/>
      <c r="AU6" s="159"/>
      <c r="AV6" s="159"/>
      <c r="AW6" s="159"/>
      <c r="AX6" s="159"/>
      <c r="AY6" s="159"/>
      <c r="AZ6" s="159"/>
      <c r="BA6" s="159"/>
      <c r="BB6" s="159"/>
      <c r="BC6" s="159"/>
      <c r="BD6" s="159"/>
    </row>
    <row r="7" spans="1:56" ht="15">
      <c r="A7" s="153"/>
      <c r="B7" s="153"/>
      <c r="C7" s="153"/>
      <c r="D7" s="153"/>
      <c r="E7" s="154"/>
      <c r="F7" s="155"/>
      <c r="G7" s="156"/>
      <c r="H7" s="156"/>
      <c r="I7" s="157"/>
      <c r="J7" s="157"/>
      <c r="K7" s="158"/>
      <c r="L7" s="158"/>
      <c r="M7" s="158"/>
      <c r="N7" s="158"/>
      <c r="O7" s="158"/>
      <c r="P7" s="158"/>
      <c r="Q7" s="158"/>
      <c r="R7" s="158"/>
      <c r="S7" s="158"/>
      <c r="T7" s="158"/>
      <c r="U7" s="158"/>
      <c r="V7" s="158"/>
      <c r="W7" s="158"/>
      <c r="X7" s="158"/>
      <c r="Y7" s="158"/>
      <c r="Z7" s="158"/>
      <c r="AA7" s="158"/>
      <c r="AB7" s="158"/>
      <c r="AC7" s="158"/>
      <c r="AD7" s="158"/>
      <c r="AE7" s="158"/>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row>
    <row r="8" spans="1:56" ht="15">
      <c r="A8" s="153"/>
      <c r="B8" s="153"/>
      <c r="C8" s="153"/>
      <c r="D8" s="153"/>
      <c r="E8" s="154"/>
      <c r="F8" s="155"/>
      <c r="G8" s="156"/>
      <c r="H8" s="156"/>
      <c r="I8" s="157"/>
      <c r="J8" s="157"/>
      <c r="K8" s="158"/>
      <c r="L8" s="158"/>
      <c r="M8" s="158"/>
      <c r="N8" s="158"/>
      <c r="O8" s="158"/>
      <c r="P8" s="158"/>
      <c r="Q8" s="158"/>
      <c r="R8" s="158"/>
      <c r="S8" s="158"/>
      <c r="T8" s="158"/>
      <c r="U8" s="158"/>
      <c r="V8" s="158"/>
      <c r="W8" s="158"/>
      <c r="X8" s="158"/>
      <c r="Y8" s="158"/>
      <c r="Z8" s="158"/>
      <c r="AA8" s="158"/>
      <c r="AB8" s="158"/>
      <c r="AC8" s="158"/>
      <c r="AD8" s="158"/>
      <c r="AE8" s="158"/>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row>
    <row r="9" spans="1:56" ht="15">
      <c r="A9" s="153"/>
      <c r="B9" s="153"/>
      <c r="C9" s="153"/>
      <c r="D9" s="153"/>
      <c r="E9" s="154"/>
      <c r="F9" s="155"/>
      <c r="G9" s="156"/>
      <c r="H9" s="156"/>
      <c r="I9" s="157"/>
      <c r="J9" s="157"/>
      <c r="K9" s="158"/>
      <c r="L9" s="158"/>
      <c r="M9" s="158"/>
      <c r="N9" s="158"/>
      <c r="O9" s="158"/>
      <c r="P9" s="158"/>
      <c r="Q9" s="158"/>
      <c r="R9" s="158"/>
      <c r="S9" s="158"/>
      <c r="T9" s="158"/>
      <c r="U9" s="158"/>
      <c r="V9" s="158"/>
      <c r="W9" s="158"/>
      <c r="X9" s="158"/>
      <c r="Y9" s="158"/>
      <c r="Z9" s="158"/>
      <c r="AA9" s="158"/>
      <c r="AB9" s="158"/>
      <c r="AC9" s="158"/>
      <c r="AD9" s="158"/>
      <c r="AE9" s="158"/>
      <c r="AF9" s="159"/>
      <c r="AG9" s="159"/>
      <c r="AH9" s="159"/>
      <c r="AI9" s="159"/>
      <c r="AJ9" s="159"/>
      <c r="AK9" s="159"/>
      <c r="AL9" s="159"/>
      <c r="AM9" s="159"/>
      <c r="AN9" s="159"/>
      <c r="AO9" s="159"/>
      <c r="AP9" s="159"/>
      <c r="AQ9" s="159"/>
      <c r="AR9" s="159"/>
      <c r="AS9" s="159"/>
      <c r="AT9" s="159"/>
      <c r="AU9" s="159"/>
      <c r="AV9" s="159"/>
      <c r="AW9" s="159"/>
      <c r="AX9" s="159"/>
      <c r="AY9" s="159"/>
      <c r="AZ9" s="159"/>
      <c r="BA9" s="159"/>
      <c r="BB9" s="159"/>
      <c r="BC9" s="159"/>
      <c r="BD9" s="159"/>
    </row>
    <row r="10" spans="1:56" ht="15">
      <c r="A10" s="153"/>
      <c r="B10" s="153"/>
      <c r="C10" s="153"/>
      <c r="D10" s="153"/>
      <c r="E10" s="154"/>
      <c r="F10" s="155"/>
      <c r="G10" s="156"/>
      <c r="H10" s="156"/>
      <c r="I10" s="157"/>
      <c r="J10" s="157"/>
      <c r="K10" s="158"/>
      <c r="L10" s="158"/>
      <c r="M10" s="158"/>
      <c r="N10" s="158"/>
      <c r="O10" s="158"/>
      <c r="P10" s="158"/>
      <c r="Q10" s="158"/>
      <c r="R10" s="158"/>
      <c r="S10" s="158"/>
      <c r="T10" s="158"/>
      <c r="U10" s="158"/>
      <c r="V10" s="158"/>
      <c r="W10" s="158"/>
      <c r="X10" s="158"/>
      <c r="Y10" s="158"/>
      <c r="Z10" s="158"/>
      <c r="AA10" s="158"/>
      <c r="AB10" s="158"/>
      <c r="AC10" s="158"/>
      <c r="AD10" s="158"/>
      <c r="AE10" s="158"/>
      <c r="AF10" s="159"/>
      <c r="AG10" s="159"/>
      <c r="AH10" s="159"/>
      <c r="AI10" s="159"/>
      <c r="AJ10" s="159"/>
      <c r="AK10" s="159"/>
      <c r="AL10" s="159"/>
      <c r="AM10" s="159"/>
      <c r="AN10" s="159"/>
      <c r="AO10" s="159"/>
      <c r="AP10" s="159"/>
      <c r="AQ10" s="159"/>
      <c r="AR10" s="159"/>
      <c r="AS10" s="159"/>
      <c r="AT10" s="159"/>
      <c r="AU10" s="159"/>
      <c r="AV10" s="159"/>
      <c r="AW10" s="159"/>
      <c r="AX10" s="159"/>
      <c r="AY10" s="159"/>
      <c r="AZ10" s="159"/>
      <c r="BA10" s="159"/>
      <c r="BB10" s="159"/>
      <c r="BC10" s="159"/>
      <c r="BD10" s="159"/>
    </row>
    <row r="11" spans="1:56" ht="15">
      <c r="A11" s="153"/>
      <c r="B11" s="153"/>
      <c r="C11" s="153"/>
      <c r="D11" s="153"/>
      <c r="E11" s="154"/>
      <c r="F11" s="155"/>
      <c r="G11" s="156"/>
      <c r="H11" s="156"/>
      <c r="I11" s="157"/>
      <c r="J11" s="157"/>
      <c r="K11" s="158"/>
      <c r="L11" s="158"/>
      <c r="M11" s="158"/>
      <c r="N11" s="158"/>
      <c r="O11" s="158"/>
      <c r="P11" s="158"/>
      <c r="Q11" s="158"/>
      <c r="R11" s="158"/>
      <c r="S11" s="158"/>
      <c r="T11" s="158"/>
      <c r="U11" s="158"/>
      <c r="V11" s="158"/>
      <c r="W11" s="158"/>
      <c r="X11" s="158"/>
      <c r="Y11" s="158"/>
      <c r="Z11" s="158"/>
      <c r="AA11" s="158"/>
      <c r="AB11" s="158"/>
      <c r="AC11" s="158"/>
      <c r="AD11" s="158"/>
      <c r="AE11" s="158"/>
      <c r="AF11" s="159"/>
      <c r="AG11" s="159"/>
      <c r="AH11" s="159"/>
      <c r="AI11" s="159"/>
      <c r="AJ11" s="159"/>
      <c r="AK11" s="159"/>
      <c r="AL11" s="159"/>
      <c r="AM11" s="159"/>
      <c r="AN11" s="159"/>
      <c r="AO11" s="159"/>
      <c r="AP11" s="159"/>
      <c r="AQ11" s="159"/>
      <c r="AR11" s="159"/>
      <c r="AS11" s="159"/>
      <c r="AT11" s="159"/>
      <c r="AU11" s="159"/>
      <c r="AV11" s="159"/>
      <c r="AW11" s="159"/>
      <c r="AX11" s="159"/>
      <c r="AY11" s="159"/>
      <c r="AZ11" s="159"/>
      <c r="BA11" s="159"/>
      <c r="BB11" s="159"/>
      <c r="BC11" s="159"/>
      <c r="BD11" s="159"/>
    </row>
    <row r="12" spans="1:56" ht="15">
      <c r="A12" s="153"/>
      <c r="B12" s="153"/>
      <c r="C12" s="153"/>
      <c r="D12" s="153"/>
      <c r="E12" s="154"/>
      <c r="F12" s="155"/>
      <c r="G12" s="156"/>
      <c r="H12" s="156"/>
      <c r="I12" s="157"/>
      <c r="J12" s="157"/>
      <c r="K12" s="158"/>
      <c r="L12" s="158"/>
      <c r="M12" s="158"/>
      <c r="N12" s="158"/>
      <c r="O12" s="158"/>
      <c r="P12" s="158"/>
      <c r="Q12" s="158"/>
      <c r="R12" s="158"/>
      <c r="S12" s="158"/>
      <c r="T12" s="158"/>
      <c r="U12" s="158"/>
      <c r="V12" s="158"/>
      <c r="W12" s="158"/>
      <c r="X12" s="158"/>
      <c r="Y12" s="158"/>
      <c r="Z12" s="158"/>
      <c r="AA12" s="158"/>
      <c r="AB12" s="158"/>
      <c r="AC12" s="158"/>
      <c r="AD12" s="158"/>
      <c r="AE12" s="158"/>
      <c r="AF12" s="159"/>
      <c r="AG12" s="159"/>
      <c r="AH12" s="159"/>
      <c r="AI12" s="159"/>
      <c r="AJ12" s="159"/>
      <c r="AK12" s="159"/>
      <c r="AL12" s="159"/>
      <c r="AM12" s="159"/>
      <c r="AN12" s="159"/>
      <c r="AO12" s="159"/>
      <c r="AP12" s="159"/>
      <c r="AQ12" s="159"/>
      <c r="AR12" s="159"/>
      <c r="AS12" s="159"/>
      <c r="AT12" s="159"/>
      <c r="AU12" s="159"/>
      <c r="AV12" s="159"/>
      <c r="AW12" s="159"/>
      <c r="AX12" s="159"/>
      <c r="AY12" s="159"/>
      <c r="AZ12" s="159"/>
      <c r="BA12" s="159"/>
      <c r="BB12" s="159"/>
      <c r="BC12" s="159"/>
      <c r="BD12" s="159"/>
    </row>
    <row r="13" spans="1:56" ht="15">
      <c r="A13" s="153"/>
      <c r="B13" s="153"/>
      <c r="C13" s="153"/>
      <c r="D13" s="153"/>
      <c r="E13" s="154"/>
      <c r="F13" s="155"/>
      <c r="G13" s="156"/>
      <c r="H13" s="156"/>
      <c r="I13" s="157"/>
      <c r="J13" s="157"/>
      <c r="K13" s="158"/>
      <c r="L13" s="158"/>
      <c r="M13" s="158"/>
      <c r="N13" s="158"/>
      <c r="O13" s="158"/>
      <c r="P13" s="158"/>
      <c r="Q13" s="158"/>
      <c r="R13" s="158"/>
      <c r="S13" s="158"/>
      <c r="T13" s="158"/>
      <c r="U13" s="158"/>
      <c r="V13" s="158"/>
      <c r="W13" s="158"/>
      <c r="X13" s="158"/>
      <c r="Y13" s="158"/>
      <c r="Z13" s="158"/>
      <c r="AA13" s="158"/>
      <c r="AB13" s="158"/>
      <c r="AC13" s="158"/>
      <c r="AD13" s="158"/>
      <c r="AE13" s="158"/>
      <c r="AF13" s="159"/>
      <c r="AG13" s="159"/>
      <c r="AH13" s="159"/>
      <c r="AI13" s="159"/>
      <c r="AJ13" s="159"/>
      <c r="AK13" s="159"/>
      <c r="AL13" s="159"/>
      <c r="AM13" s="159"/>
      <c r="AN13" s="159"/>
      <c r="AO13" s="159"/>
      <c r="AP13" s="159"/>
      <c r="AQ13" s="159"/>
      <c r="AR13" s="159"/>
      <c r="AS13" s="159"/>
      <c r="AT13" s="159"/>
      <c r="AU13" s="159"/>
      <c r="AV13" s="159"/>
      <c r="AW13" s="159"/>
      <c r="AX13" s="159"/>
      <c r="AY13" s="159"/>
      <c r="AZ13" s="159"/>
      <c r="BA13" s="159"/>
      <c r="BB13" s="159"/>
      <c r="BC13" s="159"/>
      <c r="BD13" s="159"/>
    </row>
    <row r="14" spans="1:56" ht="15">
      <c r="A14" s="153"/>
      <c r="B14" s="153"/>
      <c r="C14" s="153"/>
      <c r="D14" s="153"/>
      <c r="E14" s="154"/>
      <c r="F14" s="155"/>
      <c r="G14" s="156"/>
      <c r="H14" s="156"/>
      <c r="I14" s="157"/>
      <c r="J14" s="157"/>
      <c r="K14" s="158"/>
      <c r="L14" s="158"/>
      <c r="M14" s="158"/>
      <c r="N14" s="158"/>
      <c r="O14" s="158"/>
      <c r="P14" s="158"/>
      <c r="Q14" s="158"/>
      <c r="R14" s="158"/>
      <c r="S14" s="158"/>
      <c r="T14" s="158"/>
      <c r="U14" s="158"/>
      <c r="V14" s="158"/>
      <c r="W14" s="158"/>
      <c r="X14" s="158"/>
      <c r="Y14" s="158"/>
      <c r="Z14" s="158"/>
      <c r="AA14" s="158"/>
      <c r="AB14" s="158"/>
      <c r="AC14" s="158"/>
      <c r="AD14" s="158"/>
      <c r="AE14" s="158"/>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row>
    <row r="15" spans="1:56" ht="15">
      <c r="A15" s="153"/>
      <c r="B15" s="153"/>
      <c r="C15" s="153"/>
      <c r="D15" s="153"/>
      <c r="E15" s="154"/>
      <c r="F15" s="155"/>
      <c r="G15" s="156"/>
      <c r="H15" s="156"/>
      <c r="I15" s="157"/>
      <c r="J15" s="157"/>
      <c r="K15" s="158"/>
      <c r="L15" s="158"/>
      <c r="M15" s="158"/>
      <c r="N15" s="158"/>
      <c r="O15" s="158"/>
      <c r="P15" s="158"/>
      <c r="Q15" s="158"/>
      <c r="R15" s="158"/>
      <c r="S15" s="158"/>
      <c r="T15" s="158"/>
      <c r="U15" s="158"/>
      <c r="V15" s="158"/>
      <c r="W15" s="158"/>
      <c r="X15" s="158"/>
      <c r="Y15" s="158"/>
      <c r="Z15" s="158"/>
      <c r="AA15" s="158"/>
      <c r="AB15" s="158"/>
      <c r="AC15" s="158"/>
      <c r="AD15" s="158"/>
      <c r="AE15" s="158"/>
      <c r="AF15" s="159"/>
      <c r="AG15" s="159"/>
      <c r="AH15" s="159"/>
      <c r="AI15" s="159"/>
      <c r="AJ15" s="159"/>
      <c r="AK15" s="159"/>
      <c r="AL15" s="159"/>
      <c r="AM15" s="159"/>
      <c r="AN15" s="159"/>
      <c r="AO15" s="159"/>
      <c r="AP15" s="159"/>
      <c r="AQ15" s="159"/>
      <c r="AR15" s="159"/>
      <c r="AS15" s="159"/>
      <c r="AT15" s="159"/>
      <c r="AU15" s="159"/>
      <c r="AV15" s="159"/>
      <c r="AW15" s="159"/>
      <c r="AX15" s="159"/>
      <c r="AY15" s="159"/>
      <c r="AZ15" s="159"/>
      <c r="BA15" s="159"/>
      <c r="BB15" s="159"/>
      <c r="BC15" s="159"/>
      <c r="BD15" s="159"/>
    </row>
    <row r="16" spans="1:56" ht="15">
      <c r="A16" s="153"/>
      <c r="B16" s="153"/>
      <c r="C16" s="153"/>
      <c r="D16" s="153"/>
      <c r="E16" s="154"/>
      <c r="F16" s="155"/>
      <c r="G16" s="156"/>
      <c r="H16" s="156"/>
      <c r="I16" s="157"/>
      <c r="J16" s="157"/>
      <c r="K16" s="158"/>
      <c r="L16" s="158"/>
      <c r="M16" s="158"/>
      <c r="N16" s="158"/>
      <c r="O16" s="158"/>
      <c r="P16" s="158"/>
      <c r="Q16" s="158"/>
      <c r="R16" s="158"/>
      <c r="S16" s="158"/>
      <c r="T16" s="158"/>
      <c r="U16" s="158"/>
      <c r="V16" s="158"/>
      <c r="W16" s="158"/>
      <c r="X16" s="158"/>
      <c r="Y16" s="158"/>
      <c r="Z16" s="158"/>
      <c r="AA16" s="158"/>
      <c r="AB16" s="158"/>
      <c r="AC16" s="158"/>
      <c r="AD16" s="158"/>
      <c r="AE16" s="158"/>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row>
    <row r="17" spans="1:56" ht="15">
      <c r="A17" s="153"/>
      <c r="B17" s="153"/>
      <c r="C17" s="153"/>
      <c r="D17" s="153"/>
      <c r="E17" s="154"/>
      <c r="F17" s="155"/>
      <c r="G17" s="156"/>
      <c r="H17" s="156"/>
      <c r="I17" s="157"/>
      <c r="J17" s="157"/>
      <c r="K17" s="158"/>
      <c r="L17" s="158"/>
      <c r="M17" s="158"/>
      <c r="N17" s="158"/>
      <c r="O17" s="158"/>
      <c r="P17" s="158"/>
      <c r="Q17" s="158"/>
      <c r="R17" s="158"/>
      <c r="S17" s="158"/>
      <c r="T17" s="158"/>
      <c r="U17" s="158"/>
      <c r="V17" s="158"/>
      <c r="W17" s="158"/>
      <c r="X17" s="158"/>
      <c r="Y17" s="158"/>
      <c r="Z17" s="158"/>
      <c r="AA17" s="158"/>
      <c r="AB17" s="158"/>
      <c r="AC17" s="158"/>
      <c r="AD17" s="158"/>
      <c r="AE17" s="158"/>
      <c r="AF17" s="159"/>
      <c r="AG17" s="159"/>
      <c r="AH17" s="159"/>
      <c r="AI17" s="159"/>
      <c r="AJ17" s="159"/>
      <c r="AK17" s="159"/>
      <c r="AL17" s="159"/>
      <c r="AM17" s="159"/>
      <c r="AN17" s="159"/>
      <c r="AO17" s="159"/>
      <c r="AP17" s="159"/>
      <c r="AQ17" s="159"/>
      <c r="AR17" s="159"/>
      <c r="AS17" s="159"/>
      <c r="AT17" s="159"/>
      <c r="AU17" s="159"/>
      <c r="AV17" s="159"/>
      <c r="AW17" s="159"/>
      <c r="AX17" s="159"/>
      <c r="AY17" s="159"/>
      <c r="AZ17" s="159"/>
      <c r="BA17" s="159"/>
      <c r="BB17" s="159"/>
      <c r="BC17" s="159"/>
      <c r="BD17" s="159"/>
    </row>
    <row r="18" spans="1:56" ht="15">
      <c r="A18" s="153"/>
      <c r="B18" s="153"/>
      <c r="C18" s="153"/>
      <c r="D18" s="153"/>
      <c r="E18" s="154"/>
      <c r="F18" s="155"/>
      <c r="G18" s="156"/>
      <c r="H18" s="156"/>
      <c r="I18" s="157"/>
      <c r="J18" s="157"/>
      <c r="K18" s="158"/>
      <c r="L18" s="158"/>
      <c r="M18" s="158"/>
      <c r="N18" s="158"/>
      <c r="O18" s="158"/>
      <c r="P18" s="158"/>
      <c r="Q18" s="158"/>
      <c r="R18" s="158"/>
      <c r="S18" s="158"/>
      <c r="T18" s="158"/>
      <c r="U18" s="158"/>
      <c r="V18" s="158"/>
      <c r="W18" s="158"/>
      <c r="X18" s="158"/>
      <c r="Y18" s="158"/>
      <c r="Z18" s="158"/>
      <c r="AA18" s="158"/>
      <c r="AB18" s="158"/>
      <c r="AC18" s="158"/>
      <c r="AD18" s="158"/>
      <c r="AE18" s="158"/>
      <c r="AF18" s="159"/>
      <c r="AG18" s="159"/>
      <c r="AH18" s="159"/>
      <c r="AI18" s="159"/>
      <c r="AJ18" s="159"/>
      <c r="AK18" s="159"/>
      <c r="AL18" s="159"/>
      <c r="AM18" s="159"/>
      <c r="AN18" s="159"/>
      <c r="AO18" s="159"/>
      <c r="AP18" s="159"/>
      <c r="AQ18" s="159"/>
      <c r="AR18" s="159"/>
      <c r="AS18" s="159"/>
      <c r="AT18" s="159"/>
      <c r="AU18" s="159"/>
      <c r="AV18" s="159"/>
      <c r="AW18" s="159"/>
      <c r="AX18" s="159"/>
      <c r="AY18" s="159"/>
      <c r="AZ18" s="159"/>
      <c r="BA18" s="159"/>
      <c r="BB18" s="159"/>
      <c r="BC18" s="159"/>
      <c r="BD18" s="159"/>
    </row>
    <row r="19" spans="1:56" ht="15">
      <c r="A19" s="153"/>
      <c r="B19" s="153"/>
      <c r="C19" s="153"/>
      <c r="D19" s="153"/>
      <c r="E19" s="154"/>
      <c r="F19" s="155"/>
      <c r="G19" s="156"/>
      <c r="H19" s="156"/>
      <c r="I19" s="157"/>
      <c r="J19" s="157"/>
      <c r="K19" s="158"/>
      <c r="L19" s="158"/>
      <c r="M19" s="158"/>
      <c r="N19" s="158"/>
      <c r="O19" s="158"/>
      <c r="P19" s="158"/>
      <c r="Q19" s="158"/>
      <c r="R19" s="158"/>
      <c r="S19" s="158"/>
      <c r="T19" s="158"/>
      <c r="U19" s="158"/>
      <c r="V19" s="158"/>
      <c r="W19" s="158"/>
      <c r="X19" s="158"/>
      <c r="Y19" s="158"/>
      <c r="Z19" s="158"/>
      <c r="AA19" s="158"/>
      <c r="AB19" s="158"/>
      <c r="AC19" s="158"/>
      <c r="AD19" s="158"/>
      <c r="AE19" s="158"/>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row>
    <row r="20" spans="1:56" ht="15">
      <c r="A20" s="153"/>
      <c r="B20" s="153"/>
      <c r="C20" s="153"/>
      <c r="D20" s="153"/>
      <c r="E20" s="154"/>
      <c r="F20" s="155"/>
      <c r="G20" s="156"/>
      <c r="H20" s="156"/>
      <c r="I20" s="157"/>
      <c r="J20" s="157"/>
      <c r="K20" s="158"/>
      <c r="L20" s="158"/>
      <c r="M20" s="158"/>
      <c r="N20" s="158"/>
      <c r="O20" s="158"/>
      <c r="P20" s="158"/>
      <c r="Q20" s="158"/>
      <c r="R20" s="158"/>
      <c r="S20" s="158"/>
      <c r="T20" s="158"/>
      <c r="U20" s="158"/>
      <c r="V20" s="158"/>
      <c r="W20" s="158"/>
      <c r="X20" s="158"/>
      <c r="Y20" s="158"/>
      <c r="Z20" s="158"/>
      <c r="AA20" s="158"/>
      <c r="AB20" s="158"/>
      <c r="AC20" s="158"/>
      <c r="AD20" s="158"/>
      <c r="AE20" s="158"/>
      <c r="AF20" s="159"/>
      <c r="AG20" s="159"/>
      <c r="AH20" s="159"/>
      <c r="AI20" s="159"/>
      <c r="AJ20" s="159"/>
      <c r="AK20" s="159"/>
      <c r="AL20" s="159"/>
      <c r="AM20" s="159"/>
      <c r="AN20" s="159"/>
      <c r="AO20" s="159"/>
      <c r="AP20" s="159"/>
      <c r="AQ20" s="159"/>
      <c r="AR20" s="159"/>
      <c r="AS20" s="159"/>
      <c r="AT20" s="159"/>
      <c r="AU20" s="159"/>
      <c r="AV20" s="159"/>
      <c r="AW20" s="159"/>
      <c r="AX20" s="159"/>
      <c r="AY20" s="159"/>
      <c r="AZ20" s="159"/>
      <c r="BA20" s="159"/>
      <c r="BB20" s="159"/>
      <c r="BC20" s="159"/>
      <c r="BD20" s="159"/>
    </row>
    <row r="21" spans="1:56" ht="15">
      <c r="A21" s="153"/>
      <c r="B21" s="153"/>
      <c r="C21" s="153"/>
      <c r="D21" s="153"/>
      <c r="E21" s="154"/>
      <c r="F21" s="155"/>
      <c r="G21" s="156"/>
      <c r="H21" s="156"/>
      <c r="I21" s="157"/>
      <c r="J21" s="157"/>
      <c r="K21" s="158"/>
      <c r="L21" s="158"/>
      <c r="M21" s="158"/>
      <c r="N21" s="158"/>
      <c r="O21" s="158"/>
      <c r="P21" s="158"/>
      <c r="Q21" s="158"/>
      <c r="R21" s="158"/>
      <c r="S21" s="158"/>
      <c r="T21" s="158"/>
      <c r="U21" s="158"/>
      <c r="V21" s="158"/>
      <c r="W21" s="158"/>
      <c r="X21" s="158"/>
      <c r="Y21" s="158"/>
      <c r="Z21" s="158"/>
      <c r="AA21" s="158"/>
      <c r="AB21" s="158"/>
      <c r="AC21" s="158"/>
      <c r="AD21" s="158"/>
      <c r="AE21" s="158"/>
      <c r="AF21" s="159"/>
      <c r="AG21" s="159"/>
      <c r="AH21" s="159"/>
      <c r="AI21" s="159"/>
      <c r="AJ21" s="159"/>
      <c r="AK21" s="159"/>
      <c r="AL21" s="159"/>
      <c r="AM21" s="159"/>
      <c r="AN21" s="159"/>
      <c r="AO21" s="159"/>
      <c r="AP21" s="159"/>
      <c r="AQ21" s="159"/>
      <c r="AR21" s="159"/>
      <c r="AS21" s="159"/>
      <c r="AT21" s="159"/>
      <c r="AU21" s="159"/>
      <c r="AV21" s="159"/>
      <c r="AW21" s="159"/>
      <c r="AX21" s="159"/>
      <c r="AY21" s="159"/>
      <c r="AZ21" s="159"/>
      <c r="BA21" s="159"/>
      <c r="BB21" s="159"/>
      <c r="BC21" s="159"/>
      <c r="BD21" s="159"/>
    </row>
    <row r="22" spans="1:56" ht="15">
      <c r="A22" s="153"/>
      <c r="B22" s="153"/>
      <c r="C22" s="153"/>
      <c r="D22" s="153"/>
      <c r="E22" s="154"/>
      <c r="F22" s="155"/>
      <c r="G22" s="156"/>
      <c r="H22" s="156"/>
      <c r="I22" s="157"/>
      <c r="J22" s="157"/>
      <c r="K22" s="158"/>
      <c r="L22" s="158"/>
      <c r="M22" s="158"/>
      <c r="N22" s="158"/>
      <c r="O22" s="158"/>
      <c r="P22" s="158"/>
      <c r="Q22" s="158"/>
      <c r="R22" s="158"/>
      <c r="S22" s="158"/>
      <c r="T22" s="158"/>
      <c r="U22" s="158"/>
      <c r="V22" s="158"/>
      <c r="W22" s="158"/>
      <c r="X22" s="158"/>
      <c r="Y22" s="158"/>
      <c r="Z22" s="158"/>
      <c r="AA22" s="158"/>
      <c r="AB22" s="158"/>
      <c r="AC22" s="158"/>
      <c r="AD22" s="158"/>
      <c r="AE22" s="158"/>
      <c r="AF22" s="159"/>
      <c r="AG22" s="159"/>
      <c r="AH22" s="159"/>
      <c r="AI22" s="159"/>
      <c r="AJ22" s="159"/>
      <c r="AK22" s="159"/>
      <c r="AL22" s="159"/>
      <c r="AM22" s="159"/>
      <c r="AN22" s="159"/>
      <c r="AO22" s="159"/>
      <c r="AP22" s="159"/>
      <c r="AQ22" s="159"/>
      <c r="AR22" s="159"/>
      <c r="AS22" s="159"/>
      <c r="AT22" s="159"/>
      <c r="AU22" s="159"/>
      <c r="AV22" s="159"/>
      <c r="AW22" s="159"/>
      <c r="AX22" s="159"/>
      <c r="AY22" s="159"/>
      <c r="AZ22" s="159"/>
      <c r="BA22" s="159"/>
      <c r="BB22" s="159"/>
      <c r="BC22" s="159"/>
      <c r="BD22" s="159"/>
    </row>
    <row r="23" spans="1:56" ht="15">
      <c r="A23" s="153"/>
      <c r="B23" s="153"/>
      <c r="C23" s="153"/>
      <c r="D23" s="153"/>
      <c r="E23" s="154"/>
      <c r="F23" s="155"/>
      <c r="G23" s="156"/>
      <c r="H23" s="156"/>
      <c r="I23" s="157"/>
      <c r="J23" s="157"/>
      <c r="K23" s="158"/>
      <c r="L23" s="158"/>
      <c r="M23" s="158"/>
      <c r="N23" s="158"/>
      <c r="O23" s="158"/>
      <c r="P23" s="158"/>
      <c r="Q23" s="158"/>
      <c r="R23" s="158"/>
      <c r="S23" s="158"/>
      <c r="T23" s="158"/>
      <c r="U23" s="158"/>
      <c r="V23" s="158"/>
      <c r="W23" s="158"/>
      <c r="X23" s="158"/>
      <c r="Y23" s="158"/>
      <c r="Z23" s="158"/>
      <c r="AA23" s="158"/>
      <c r="AB23" s="158"/>
      <c r="AC23" s="158"/>
      <c r="AD23" s="158"/>
      <c r="AE23" s="158"/>
      <c r="AF23" s="159"/>
      <c r="AG23" s="159"/>
      <c r="AH23" s="159"/>
      <c r="AI23" s="159"/>
      <c r="AJ23" s="159"/>
      <c r="AK23" s="159"/>
      <c r="AL23" s="159"/>
      <c r="AM23" s="159"/>
      <c r="AN23" s="159"/>
      <c r="AO23" s="159"/>
      <c r="AP23" s="159"/>
      <c r="AQ23" s="159"/>
      <c r="AR23" s="159"/>
      <c r="AS23" s="159"/>
      <c r="AT23" s="159"/>
      <c r="AU23" s="159"/>
      <c r="AV23" s="159"/>
      <c r="AW23" s="159"/>
      <c r="AX23" s="159"/>
      <c r="AY23" s="159"/>
      <c r="AZ23" s="159"/>
      <c r="BA23" s="159"/>
      <c r="BB23" s="159"/>
      <c r="BC23" s="159"/>
      <c r="BD23" s="159"/>
    </row>
    <row r="24" spans="1:56" ht="15">
      <c r="A24" s="153"/>
      <c r="B24" s="153"/>
      <c r="C24" s="153"/>
      <c r="D24" s="153"/>
      <c r="E24" s="154"/>
      <c r="F24" s="155"/>
      <c r="G24" s="156"/>
      <c r="H24" s="156"/>
      <c r="I24" s="157"/>
      <c r="J24" s="157"/>
      <c r="K24" s="158"/>
      <c r="L24" s="158"/>
      <c r="M24" s="158"/>
      <c r="N24" s="158"/>
      <c r="O24" s="158"/>
      <c r="P24" s="158"/>
      <c r="Q24" s="158"/>
      <c r="R24" s="158"/>
      <c r="S24" s="158"/>
      <c r="T24" s="158"/>
      <c r="U24" s="158"/>
      <c r="V24" s="158"/>
      <c r="W24" s="158"/>
      <c r="X24" s="158"/>
      <c r="Y24" s="158"/>
      <c r="Z24" s="158"/>
      <c r="AA24" s="158"/>
      <c r="AB24" s="158"/>
      <c r="AC24" s="158"/>
      <c r="AD24" s="158"/>
      <c r="AE24" s="158"/>
      <c r="AF24" s="159"/>
      <c r="AG24" s="159"/>
      <c r="AH24" s="159"/>
      <c r="AI24" s="159"/>
      <c r="AJ24" s="159"/>
      <c r="AK24" s="159"/>
      <c r="AL24" s="159"/>
      <c r="AM24" s="159"/>
      <c r="AN24" s="159"/>
      <c r="AO24" s="159"/>
      <c r="AP24" s="159"/>
      <c r="AQ24" s="159"/>
      <c r="AR24" s="159"/>
      <c r="AS24" s="159"/>
      <c r="AT24" s="159"/>
      <c r="AU24" s="159"/>
      <c r="AV24" s="159"/>
      <c r="AW24" s="159"/>
      <c r="AX24" s="159"/>
      <c r="AY24" s="159"/>
      <c r="AZ24" s="159"/>
      <c r="BA24" s="159"/>
      <c r="BB24" s="159"/>
      <c r="BC24" s="159"/>
      <c r="BD24" s="159"/>
    </row>
    <row r="25" spans="1:56" ht="15">
      <c r="A25" s="153"/>
      <c r="B25" s="153"/>
      <c r="C25" s="153"/>
      <c r="D25" s="153"/>
      <c r="E25" s="154"/>
      <c r="F25" s="155"/>
      <c r="G25" s="156"/>
      <c r="H25" s="156"/>
      <c r="I25" s="157"/>
      <c r="J25" s="157"/>
      <c r="K25" s="158"/>
      <c r="L25" s="158"/>
      <c r="M25" s="158"/>
      <c r="N25" s="158"/>
      <c r="O25" s="158"/>
      <c r="P25" s="158"/>
      <c r="Q25" s="158"/>
      <c r="R25" s="158"/>
      <c r="S25" s="158"/>
      <c r="T25" s="158"/>
      <c r="U25" s="158"/>
      <c r="V25" s="158"/>
      <c r="W25" s="158"/>
      <c r="X25" s="158"/>
      <c r="Y25" s="158"/>
      <c r="Z25" s="158"/>
      <c r="AA25" s="158"/>
      <c r="AB25" s="158"/>
      <c r="AC25" s="158"/>
      <c r="AD25" s="158"/>
      <c r="AE25" s="158"/>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row>
    <row r="26" spans="1:56" ht="15">
      <c r="A26" s="153"/>
      <c r="B26" s="153"/>
      <c r="C26" s="153"/>
      <c r="D26" s="153"/>
      <c r="E26" s="154"/>
      <c r="F26" s="155"/>
      <c r="G26" s="156"/>
      <c r="H26" s="156"/>
      <c r="I26" s="157"/>
      <c r="J26" s="157"/>
      <c r="K26" s="158"/>
      <c r="L26" s="158"/>
      <c r="M26" s="158"/>
      <c r="N26" s="158"/>
      <c r="O26" s="158"/>
      <c r="P26" s="158"/>
      <c r="Q26" s="158"/>
      <c r="R26" s="158"/>
      <c r="S26" s="158"/>
      <c r="T26" s="158"/>
      <c r="U26" s="158"/>
      <c r="V26" s="158"/>
      <c r="W26" s="158"/>
      <c r="X26" s="158"/>
      <c r="Y26" s="158"/>
      <c r="Z26" s="158"/>
      <c r="AA26" s="158"/>
      <c r="AB26" s="158"/>
      <c r="AC26" s="158"/>
      <c r="AD26" s="158"/>
      <c r="AE26" s="158"/>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c r="BD26" s="159"/>
    </row>
    <row r="27" spans="1:56" ht="15">
      <c r="A27" s="153"/>
      <c r="B27" s="153"/>
      <c r="C27" s="153"/>
      <c r="D27" s="153"/>
      <c r="E27" s="154"/>
      <c r="F27" s="155"/>
      <c r="G27" s="156"/>
      <c r="H27" s="156"/>
      <c r="I27" s="157"/>
      <c r="J27" s="157"/>
      <c r="K27" s="158"/>
      <c r="L27" s="158"/>
      <c r="M27" s="158"/>
      <c r="N27" s="158"/>
      <c r="O27" s="158"/>
      <c r="P27" s="158"/>
      <c r="Q27" s="158"/>
      <c r="R27" s="158"/>
      <c r="S27" s="158"/>
      <c r="T27" s="158"/>
      <c r="U27" s="158"/>
      <c r="V27" s="158"/>
      <c r="W27" s="158"/>
      <c r="X27" s="158"/>
      <c r="Y27" s="158"/>
      <c r="Z27" s="158"/>
      <c r="AA27" s="158"/>
      <c r="AB27" s="158"/>
      <c r="AC27" s="158"/>
      <c r="AD27" s="158"/>
      <c r="AE27" s="158"/>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c r="BD27" s="159"/>
    </row>
    <row r="28" spans="1:56" ht="15">
      <c r="A28" s="153"/>
      <c r="B28" s="153"/>
      <c r="C28" s="153"/>
      <c r="D28" s="153"/>
      <c r="E28" s="154"/>
      <c r="F28" s="155"/>
      <c r="G28" s="156"/>
      <c r="H28" s="156"/>
      <c r="I28" s="157"/>
      <c r="J28" s="157"/>
      <c r="K28" s="158"/>
      <c r="L28" s="158"/>
      <c r="M28" s="158"/>
      <c r="N28" s="158"/>
      <c r="O28" s="158"/>
      <c r="P28" s="158"/>
      <c r="Q28" s="158"/>
      <c r="R28" s="158"/>
      <c r="S28" s="158"/>
      <c r="T28" s="158"/>
      <c r="U28" s="158"/>
      <c r="V28" s="158"/>
      <c r="W28" s="158"/>
      <c r="X28" s="158"/>
      <c r="Y28" s="158"/>
      <c r="Z28" s="158"/>
      <c r="AA28" s="158"/>
      <c r="AB28" s="158"/>
      <c r="AC28" s="158"/>
      <c r="AD28" s="158"/>
      <c r="AE28" s="158"/>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row>
    <row r="29" spans="1:56" ht="15">
      <c r="A29" s="153"/>
      <c r="B29" s="153"/>
      <c r="C29" s="153"/>
      <c r="D29" s="153"/>
      <c r="E29" s="154"/>
      <c r="F29" s="155"/>
      <c r="G29" s="156"/>
      <c r="H29" s="156"/>
      <c r="I29" s="157"/>
      <c r="J29" s="157"/>
      <c r="K29" s="158"/>
      <c r="L29" s="158"/>
      <c r="M29" s="158"/>
      <c r="N29" s="158"/>
      <c r="O29" s="158"/>
      <c r="P29" s="158"/>
      <c r="Q29" s="158"/>
      <c r="R29" s="158"/>
      <c r="S29" s="158"/>
      <c r="T29" s="158"/>
      <c r="U29" s="158"/>
      <c r="V29" s="158"/>
      <c r="W29" s="158"/>
      <c r="X29" s="158"/>
      <c r="Y29" s="158"/>
      <c r="Z29" s="158"/>
      <c r="AA29" s="158"/>
      <c r="AB29" s="158"/>
      <c r="AC29" s="158"/>
      <c r="AD29" s="158"/>
      <c r="AE29" s="158"/>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20"/>
  <sheetViews>
    <sheetView topLeftCell="B1" zoomScale="85" zoomScaleNormal="85" workbookViewId="0">
      <selection activeCell="C17" sqref="C17"/>
    </sheetView>
  </sheetViews>
  <sheetFormatPr defaultRowHeight="12.75"/>
  <cols>
    <col min="1" max="1" width="45.5703125" style="20" customWidth="1"/>
    <col min="2" max="2" width="20.28515625" style="20" customWidth="1"/>
    <col min="3" max="3" width="26" style="20" customWidth="1"/>
    <col min="4" max="4" width="29.5703125" style="20" customWidth="1"/>
    <col min="5" max="5" width="11" style="20" customWidth="1"/>
    <col min="6" max="14" width="10.42578125" style="20" bestFit="1" customWidth="1"/>
    <col min="15" max="15" width="11.42578125" style="20" customWidth="1"/>
    <col min="16" max="24" width="11.7109375" style="20" customWidth="1"/>
    <col min="25" max="25" width="19" style="20" customWidth="1"/>
    <col min="26" max="26" width="9.140625" style="20"/>
    <col min="27" max="27" width="15" style="20" bestFit="1" customWidth="1"/>
    <col min="28"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7" ht="12.75" customHeight="1">
      <c r="A1" s="116" t="s">
        <v>45</v>
      </c>
      <c r="B1" s="183"/>
      <c r="C1" s="183"/>
      <c r="D1" s="183"/>
      <c r="E1" s="183"/>
      <c r="F1" s="183"/>
      <c r="G1" s="183"/>
      <c r="H1" s="183"/>
      <c r="I1" s="183"/>
      <c r="J1" s="183"/>
      <c r="K1" s="183"/>
      <c r="L1" s="183"/>
      <c r="M1" s="183"/>
      <c r="N1" s="183"/>
      <c r="O1" s="183"/>
      <c r="P1" s="183"/>
      <c r="Q1" s="183"/>
      <c r="R1" s="183"/>
      <c r="S1" s="184"/>
      <c r="T1" s="47"/>
      <c r="U1" s="47"/>
      <c r="V1" s="47"/>
      <c r="W1" s="47"/>
    </row>
    <row r="2" spans="1:27" ht="12.75" customHeight="1">
      <c r="A2" s="117"/>
      <c r="B2" s="185"/>
      <c r="C2" s="185"/>
      <c r="D2" s="185"/>
      <c r="E2" s="185"/>
      <c r="F2" s="185"/>
      <c r="G2" s="185"/>
      <c r="H2" s="185"/>
      <c r="I2" s="185"/>
      <c r="J2" s="185"/>
      <c r="K2" s="185"/>
      <c r="L2" s="185"/>
      <c r="M2" s="185"/>
      <c r="N2" s="185"/>
      <c r="O2" s="185"/>
      <c r="P2" s="185"/>
      <c r="Q2" s="185"/>
      <c r="R2" s="185"/>
      <c r="S2" s="186"/>
      <c r="T2" s="48"/>
      <c r="U2" s="48"/>
      <c r="V2" s="48"/>
      <c r="W2" s="48"/>
    </row>
    <row r="3" spans="1:27">
      <c r="A3" s="117"/>
      <c r="B3" s="185"/>
      <c r="C3" s="185"/>
      <c r="D3" s="185"/>
      <c r="E3" s="185"/>
      <c r="F3" s="185"/>
      <c r="G3" s="185"/>
      <c r="H3" s="185"/>
      <c r="I3" s="185"/>
      <c r="J3" s="185"/>
      <c r="K3" s="185"/>
      <c r="L3" s="185"/>
      <c r="M3" s="185"/>
      <c r="N3" s="185"/>
      <c r="O3" s="185"/>
      <c r="P3" s="185"/>
      <c r="Q3" s="185"/>
      <c r="R3" s="185"/>
      <c r="S3" s="186"/>
      <c r="T3" s="48"/>
      <c r="U3" s="48"/>
      <c r="V3" s="48"/>
      <c r="W3" s="48"/>
    </row>
    <row r="4" spans="1:27">
      <c r="A4" s="117"/>
      <c r="B4" s="185"/>
      <c r="C4" s="185"/>
      <c r="D4" s="185"/>
      <c r="E4" s="185"/>
      <c r="F4" s="185"/>
      <c r="G4" s="185"/>
      <c r="H4" s="185"/>
      <c r="I4" s="185"/>
      <c r="J4" s="185"/>
      <c r="K4" s="185"/>
      <c r="L4" s="185"/>
      <c r="M4" s="185"/>
      <c r="N4" s="185"/>
      <c r="O4" s="185"/>
      <c r="P4" s="185"/>
      <c r="Q4" s="185"/>
      <c r="R4" s="185"/>
      <c r="S4" s="186"/>
      <c r="T4" s="48"/>
      <c r="U4" s="48"/>
      <c r="V4" s="48"/>
      <c r="W4" s="48"/>
    </row>
    <row r="5" spans="1:27">
      <c r="A5" s="118"/>
      <c r="B5" s="185"/>
      <c r="C5" s="185"/>
      <c r="D5" s="187"/>
      <c r="E5" s="187"/>
      <c r="F5" s="187"/>
      <c r="G5" s="187"/>
      <c r="H5" s="187"/>
      <c r="I5" s="187"/>
      <c r="J5" s="187"/>
      <c r="K5" s="187"/>
      <c r="L5" s="187"/>
      <c r="M5" s="187"/>
      <c r="N5" s="187"/>
      <c r="O5" s="187"/>
      <c r="P5" s="187"/>
      <c r="Q5" s="187"/>
      <c r="R5" s="187"/>
      <c r="S5" s="188"/>
      <c r="T5" s="48"/>
      <c r="U5" s="48"/>
      <c r="V5" s="48"/>
      <c r="W5" s="48"/>
    </row>
    <row r="6" spans="1:27">
      <c r="A6" s="181"/>
      <c r="B6" s="123"/>
      <c r="C6" s="123"/>
      <c r="D6" s="122"/>
      <c r="E6" s="120"/>
      <c r="F6" s="120"/>
      <c r="G6" s="120"/>
      <c r="H6" s="120"/>
      <c r="I6" s="120"/>
      <c r="J6" s="120"/>
      <c r="K6" s="120"/>
      <c r="L6" s="120"/>
      <c r="M6" s="120"/>
      <c r="N6" s="120"/>
      <c r="O6" s="120"/>
      <c r="P6" s="120"/>
      <c r="Q6" s="120"/>
      <c r="R6" s="120"/>
      <c r="S6" s="121"/>
      <c r="T6" s="48"/>
      <c r="U6" s="48"/>
      <c r="V6" s="48"/>
      <c r="W6" s="48"/>
    </row>
    <row r="7" spans="1:27">
      <c r="A7" s="168"/>
      <c r="B7" s="173" t="s">
        <v>334</v>
      </c>
      <c r="C7" s="174" t="s">
        <v>399</v>
      </c>
      <c r="D7" s="171" t="s">
        <v>440</v>
      </c>
    </row>
    <row r="8" spans="1:27">
      <c r="A8" s="169" t="s">
        <v>431</v>
      </c>
      <c r="B8" s="175" t="s">
        <v>46</v>
      </c>
      <c r="C8" s="176" t="str">
        <f>[1]MLIST!$D$41</f>
        <v>Premium Fume Hood-NR</v>
      </c>
      <c r="D8" s="119" t="str">
        <f>[3]!switch_ForecastState</f>
        <v>Region</v>
      </c>
      <c r="E8" s="124"/>
    </row>
    <row r="9" spans="1:27">
      <c r="A9" s="169" t="str">
        <f>INDEX([1]ACHIEV!$A$19:$B$100,MATCH(C8,[1]ACHIEV!$B$19:$B$100,0),1)</f>
        <v>HVAC</v>
      </c>
      <c r="B9" s="177" t="s">
        <v>47</v>
      </c>
      <c r="C9" s="176">
        <f>[1]FILES!$H$4</f>
        <v>2035</v>
      </c>
      <c r="D9" s="119" t="str">
        <f>[3]!switch_ForecastScenario</f>
        <v>Base</v>
      </c>
      <c r="E9" s="125"/>
    </row>
    <row r="10" spans="1:27">
      <c r="A10" s="170"/>
      <c r="B10" s="178" t="s">
        <v>335</v>
      </c>
      <c r="C10" s="179">
        <f>MIN(SUM(E38:X38),Y38)</f>
        <v>3.8878892674922914</v>
      </c>
      <c r="D10" s="180"/>
      <c r="E10" s="20">
        <v>1</v>
      </c>
      <c r="F10" s="20">
        <f>E10+1</f>
        <v>2</v>
      </c>
      <c r="G10" s="20">
        <f t="shared" ref="G10:X10"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 t="shared" si="0"/>
        <v>19</v>
      </c>
      <c r="X10" s="20">
        <f t="shared" si="0"/>
        <v>20</v>
      </c>
    </row>
    <row r="11" spans="1:27">
      <c r="A11" s="53" t="s">
        <v>48</v>
      </c>
      <c r="B11" s="53"/>
      <c r="C11" s="53"/>
      <c r="D11" s="53"/>
      <c r="E11" s="53">
        <f>C9-20+1</f>
        <v>2016</v>
      </c>
      <c r="F11" s="53">
        <f>E11+1</f>
        <v>2017</v>
      </c>
      <c r="G11" s="53">
        <f t="shared" ref="G11:X11" si="1">F11+1</f>
        <v>2018</v>
      </c>
      <c r="H11" s="53">
        <f t="shared" si="1"/>
        <v>2019</v>
      </c>
      <c r="I11" s="53">
        <f t="shared" si="1"/>
        <v>2020</v>
      </c>
      <c r="J11" s="53">
        <f t="shared" si="1"/>
        <v>2021</v>
      </c>
      <c r="K11" s="53">
        <f t="shared" si="1"/>
        <v>2022</v>
      </c>
      <c r="L11" s="53">
        <f t="shared" si="1"/>
        <v>2023</v>
      </c>
      <c r="M11" s="53">
        <f t="shared" si="1"/>
        <v>2024</v>
      </c>
      <c r="N11" s="53">
        <f t="shared" si="1"/>
        <v>2025</v>
      </c>
      <c r="O11" s="53">
        <f t="shared" si="1"/>
        <v>2026</v>
      </c>
      <c r="P11" s="53">
        <f t="shared" si="1"/>
        <v>2027</v>
      </c>
      <c r="Q11" s="53">
        <f t="shared" si="1"/>
        <v>2028</v>
      </c>
      <c r="R11" s="53">
        <f t="shared" si="1"/>
        <v>2029</v>
      </c>
      <c r="S11" s="53">
        <f t="shared" si="1"/>
        <v>2030</v>
      </c>
      <c r="T11" s="53">
        <f t="shared" si="1"/>
        <v>2031</v>
      </c>
      <c r="U11" s="53">
        <f t="shared" si="1"/>
        <v>2032</v>
      </c>
      <c r="V11" s="53">
        <f t="shared" si="1"/>
        <v>2033</v>
      </c>
      <c r="W11" s="53">
        <f t="shared" si="1"/>
        <v>2034</v>
      </c>
      <c r="X11" s="53">
        <f t="shared" si="1"/>
        <v>2035</v>
      </c>
    </row>
    <row r="12" spans="1:27">
      <c r="A12" s="53"/>
      <c r="B12" s="53"/>
      <c r="C12" s="53"/>
      <c r="D12" s="53"/>
      <c r="E12" s="53" t="str">
        <f>CONCATENATE("POP_",E11)</f>
        <v>POP_2016</v>
      </c>
      <c r="F12" s="53" t="str">
        <f t="shared" ref="F12:X12" si="2">CONCATENATE("POP_",F11)</f>
        <v>POP_2017</v>
      </c>
      <c r="G12" s="53" t="str">
        <f t="shared" si="2"/>
        <v>POP_2018</v>
      </c>
      <c r="H12" s="53" t="str">
        <f t="shared" si="2"/>
        <v>POP_2019</v>
      </c>
      <c r="I12" s="53" t="str">
        <f t="shared" si="2"/>
        <v>POP_2020</v>
      </c>
      <c r="J12" s="53" t="str">
        <f t="shared" si="2"/>
        <v>POP_2021</v>
      </c>
      <c r="K12" s="53" t="str">
        <f t="shared" si="2"/>
        <v>POP_2022</v>
      </c>
      <c r="L12" s="53" t="str">
        <f t="shared" si="2"/>
        <v>POP_2023</v>
      </c>
      <c r="M12" s="53" t="str">
        <f t="shared" si="2"/>
        <v>POP_2024</v>
      </c>
      <c r="N12" s="53" t="str">
        <f t="shared" si="2"/>
        <v>POP_2025</v>
      </c>
      <c r="O12" s="53" t="str">
        <f t="shared" si="2"/>
        <v>POP_2026</v>
      </c>
      <c r="P12" s="53" t="str">
        <f t="shared" si="2"/>
        <v>POP_2027</v>
      </c>
      <c r="Q12" s="53" t="str">
        <f t="shared" si="2"/>
        <v>POP_2028</v>
      </c>
      <c r="R12" s="53" t="str">
        <f t="shared" si="2"/>
        <v>POP_2029</v>
      </c>
      <c r="S12" s="53" t="str">
        <f t="shared" si="2"/>
        <v>POP_2030</v>
      </c>
      <c r="T12" s="53" t="str">
        <f t="shared" si="2"/>
        <v>POP_2031</v>
      </c>
      <c r="U12" s="53" t="str">
        <f t="shared" si="2"/>
        <v>POP_2032</v>
      </c>
      <c r="V12" s="53" t="str">
        <f t="shared" si="2"/>
        <v>POP_2033</v>
      </c>
      <c r="W12" s="53" t="str">
        <f t="shared" si="2"/>
        <v>POP_2034</v>
      </c>
      <c r="X12" s="53" t="str">
        <f t="shared" si="2"/>
        <v>POP_2035</v>
      </c>
    </row>
    <row r="13" spans="1:27">
      <c r="C13" s="127" t="s">
        <v>441</v>
      </c>
      <c r="D13" s="172" t="s">
        <v>442</v>
      </c>
      <c r="E13" s="124">
        <f>INDEX([3]!tbl_Forecast,MATCH($D$8&amp;$C13&amp;$D$7,[3]!rng_ForecastRowLookup,0),MATCH(E$11,[3]!rng_ForecastColumnLookup,0))</f>
        <v>13520.68111</v>
      </c>
      <c r="F13" s="124">
        <f>INDEX([3]!tbl_Forecast,MATCH($D$8&amp;$C13&amp;$D$7,[3]!rng_ForecastRowLookup,0),MATCH(F$11,[3]!rng_ForecastColumnLookup,0))</f>
        <v>13661.840299999998</v>
      </c>
      <c r="G13" s="124">
        <f>INDEX([3]!tbl_Forecast,MATCH($D$8&amp;$C13&amp;$D$7,[3]!rng_ForecastRowLookup,0),MATCH(G$11,[3]!rng_ForecastColumnLookup,0))</f>
        <v>13803.691440000001</v>
      </c>
      <c r="H13" s="124">
        <f>INDEX([3]!tbl_Forecast,MATCH($D$8&amp;$C13&amp;$D$7,[3]!rng_ForecastRowLookup,0),MATCH(H$11,[3]!rng_ForecastColumnLookup,0))</f>
        <v>13944.276469999999</v>
      </c>
      <c r="I13" s="124">
        <f>INDEX([3]!tbl_Forecast,MATCH($D$8&amp;$C13&amp;$D$7,[3]!rng_ForecastRowLookup,0),MATCH(I$11,[3]!rng_ForecastColumnLookup,0))</f>
        <v>14082.801340000002</v>
      </c>
      <c r="J13" s="124">
        <f>INDEX([3]!tbl_Forecast,MATCH($D$8&amp;$C13&amp;$D$7,[3]!rng_ForecastRowLookup,0),MATCH(J$11,[3]!rng_ForecastColumnLookup,0))</f>
        <v>14218.715590000002</v>
      </c>
      <c r="K13" s="124">
        <f>INDEX([3]!tbl_Forecast,MATCH($D$8&amp;$C13&amp;$D$7,[3]!rng_ForecastRowLookup,0),MATCH(K$11,[3]!rng_ForecastColumnLookup,0))</f>
        <v>14351.918940000001</v>
      </c>
      <c r="L13" s="124">
        <f>INDEX([3]!tbl_Forecast,MATCH($D$8&amp;$C13&amp;$D$7,[3]!rng_ForecastRowLookup,0),MATCH(L$11,[3]!rng_ForecastColumnLookup,0))</f>
        <v>14482.437540000003</v>
      </c>
      <c r="M13" s="124">
        <f>INDEX([3]!tbl_Forecast,MATCH($D$8&amp;$C13&amp;$D$7,[3]!rng_ForecastRowLookup,0),MATCH(M$11,[3]!rng_ForecastColumnLookup,0))</f>
        <v>14610.4211</v>
      </c>
      <c r="N13" s="124">
        <f>INDEX([3]!tbl_Forecast,MATCH($D$8&amp;$C13&amp;$D$7,[3]!rng_ForecastRowLookup,0),MATCH(N$11,[3]!rng_ForecastColumnLookup,0))</f>
        <v>14736.24631</v>
      </c>
      <c r="O13" s="124">
        <f>INDEX([3]!tbl_Forecast,MATCH($D$8&amp;$C13&amp;$D$7,[3]!rng_ForecastRowLookup,0),MATCH(O$11,[3]!rng_ForecastColumnLookup,0))</f>
        <v>14860.320880000001</v>
      </c>
      <c r="P13" s="124">
        <f>INDEX([3]!tbl_Forecast,MATCH($D$8&amp;$C13&amp;$D$7,[3]!rng_ForecastRowLookup,0),MATCH(P$11,[3]!rng_ForecastColumnLookup,0))</f>
        <v>14983.078860000001</v>
      </c>
      <c r="Q13" s="124">
        <f>INDEX([3]!tbl_Forecast,MATCH($D$8&amp;$C13&amp;$D$7,[3]!rng_ForecastRowLookup,0),MATCH(Q$11,[3]!rng_ForecastColumnLookup,0))</f>
        <v>15104.70127</v>
      </c>
      <c r="R13" s="124">
        <f>INDEX([3]!tbl_Forecast,MATCH($D$8&amp;$C13&amp;$D$7,[3]!rng_ForecastRowLookup,0),MATCH(R$11,[3]!rng_ForecastColumnLookup,0))</f>
        <v>15225.195700000002</v>
      </c>
      <c r="S13" s="124">
        <f>INDEX([3]!tbl_Forecast,MATCH($D$8&amp;$C13&amp;$D$7,[3]!rng_ForecastRowLookup,0),MATCH(S$11,[3]!rng_ForecastColumnLookup,0))</f>
        <v>15344.62486</v>
      </c>
      <c r="T13" s="124">
        <f>INDEX([3]!tbl_Forecast,MATCH($D$8&amp;$C13&amp;$D$7,[3]!rng_ForecastRowLookup,0),MATCH(T$11,[3]!rng_ForecastColumnLookup,0))</f>
        <v>15463.089019999998</v>
      </c>
      <c r="U13" s="124">
        <f>INDEX([3]!tbl_Forecast,MATCH($D$8&amp;$C13&amp;$D$7,[3]!rng_ForecastRowLookup,0),MATCH(U$11,[3]!rng_ForecastColumnLookup,0))</f>
        <v>15580.68845</v>
      </c>
      <c r="V13" s="124">
        <f>INDEX([3]!tbl_Forecast,MATCH($D$8&amp;$C13&amp;$D$7,[3]!rng_ForecastRowLookup,0),MATCH(V$11,[3]!rng_ForecastColumnLookup,0))</f>
        <v>15697.50913</v>
      </c>
      <c r="W13" s="124">
        <f>INDEX([3]!tbl_Forecast,MATCH($D$8&amp;$C13&amp;$D$7,[3]!rng_ForecastRowLookup,0),MATCH(W$11,[3]!rng_ForecastColumnLookup,0))</f>
        <v>15813.626329999999</v>
      </c>
      <c r="X13" s="124">
        <f>INDEX([3]!tbl_Forecast,MATCH($D$8&amp;$C13&amp;$D$7,[3]!rng_ForecastRowLookup,0),MATCH(X$11,[3]!rng_ForecastColumnLookup,0))</f>
        <v>15929.254489999999</v>
      </c>
      <c r="Y13" s="50"/>
    </row>
    <row r="14" spans="1:27">
      <c r="C14" s="20" t="s">
        <v>50</v>
      </c>
      <c r="E14" s="50"/>
      <c r="F14" s="51">
        <f>F13/E13</f>
        <v>1.0104402425330183</v>
      </c>
      <c r="G14" s="51">
        <f t="shared" ref="G14:X14" si="3">G13/F13</f>
        <v>1.0103830184576232</v>
      </c>
      <c r="H14" s="51">
        <f t="shared" si="3"/>
        <v>1.0101845966791618</v>
      </c>
      <c r="I14" s="51">
        <f t="shared" si="3"/>
        <v>1.0099341740891346</v>
      </c>
      <c r="J14" s="51">
        <f t="shared" si="3"/>
        <v>1.0096510805427579</v>
      </c>
      <c r="K14" s="51">
        <f t="shared" si="3"/>
        <v>1.0093681703636916</v>
      </c>
      <c r="L14" s="51">
        <f t="shared" si="3"/>
        <v>1.009094156714907</v>
      </c>
      <c r="M14" s="51">
        <f t="shared" si="3"/>
        <v>1.0088371560137241</v>
      </c>
      <c r="N14" s="51">
        <f t="shared" si="3"/>
        <v>1.0086120180341689</v>
      </c>
      <c r="O14" s="51">
        <f t="shared" si="3"/>
        <v>1.0084196862206221</v>
      </c>
      <c r="P14" s="51">
        <f t="shared" si="3"/>
        <v>1.0082607893188373</v>
      </c>
      <c r="Q14" s="51">
        <f t="shared" si="3"/>
        <v>1.0081173176178557</v>
      </c>
      <c r="R14" s="51">
        <f t="shared" si="3"/>
        <v>1.0079772799108131</v>
      </c>
      <c r="S14" s="51">
        <f t="shared" si="3"/>
        <v>1.0078441789749868</v>
      </c>
      <c r="T14" s="51">
        <f t="shared" si="3"/>
        <v>1.0077202382645931</v>
      </c>
      <c r="U14" s="51">
        <f t="shared" si="3"/>
        <v>1.0076051705999944</v>
      </c>
      <c r="V14" s="51">
        <f t="shared" si="3"/>
        <v>1.0074977867874639</v>
      </c>
      <c r="W14" s="51">
        <f t="shared" si="3"/>
        <v>1.0073971735922156</v>
      </c>
      <c r="X14" s="51">
        <f t="shared" si="3"/>
        <v>1.0073119319748085</v>
      </c>
      <c r="Y14" s="50"/>
    </row>
    <row r="15" spans="1:27">
      <c r="A15" s="47"/>
      <c r="E15" s="50"/>
      <c r="F15" s="50"/>
      <c r="G15" s="50"/>
      <c r="H15" s="50"/>
      <c r="I15" s="50"/>
      <c r="J15" s="50"/>
      <c r="K15" s="50"/>
      <c r="L15" s="50"/>
      <c r="M15" s="50"/>
      <c r="N15" s="50"/>
      <c r="O15" s="50"/>
      <c r="P15" s="50"/>
      <c r="Q15" s="50"/>
      <c r="R15" s="50"/>
      <c r="S15" s="50"/>
      <c r="T15" s="50"/>
      <c r="U15" s="50"/>
      <c r="V15" s="50"/>
      <c r="W15" s="50"/>
      <c r="X15" s="50"/>
      <c r="Y15" s="50"/>
    </row>
    <row r="16" spans="1:27">
      <c r="A16" s="139" t="s">
        <v>389</v>
      </c>
      <c r="B16" s="98">
        <f>'Market Data'!D49</f>
        <v>4041.3529330358015</v>
      </c>
      <c r="C16" s="20" t="s">
        <v>175</v>
      </c>
      <c r="E16" s="130">
        <f>B16</f>
        <v>4041.3529330358015</v>
      </c>
      <c r="F16" s="130">
        <f>E16*F14</f>
        <v>4083.5456378182203</v>
      </c>
      <c r="G16" s="130">
        <f t="shared" ref="G16:X16" si="4">F16*G14</f>
        <v>4125.9451675482333</v>
      </c>
      <c r="H16" s="130">
        <f t="shared" si="4"/>
        <v>4167.9662550000485</v>
      </c>
      <c r="I16" s="130">
        <f t="shared" si="4"/>
        <v>4209.3715573748568</v>
      </c>
      <c r="J16" s="130">
        <f t="shared" si="4"/>
        <v>4249.996541309476</v>
      </c>
      <c r="K16" s="130">
        <f t="shared" si="4"/>
        <v>4289.8112329535634</v>
      </c>
      <c r="L16" s="130">
        <f t="shared" si="4"/>
        <v>4328.8234485834118</v>
      </c>
      <c r="M16" s="130">
        <f t="shared" si="4"/>
        <v>4367.077936754411</v>
      </c>
      <c r="N16" s="130">
        <f t="shared" si="4"/>
        <v>4404.6872907023608</v>
      </c>
      <c r="O16" s="130">
        <f t="shared" si="4"/>
        <v>4441.7733755900363</v>
      </c>
      <c r="P16" s="130">
        <f t="shared" si="4"/>
        <v>4478.4659296478067</v>
      </c>
      <c r="Q16" s="130">
        <f t="shared" si="4"/>
        <v>4514.8190600395037</v>
      </c>
      <c r="R16" s="130">
        <f t="shared" si="4"/>
        <v>4550.8350354281129</v>
      </c>
      <c r="S16" s="130">
        <f t="shared" si="4"/>
        <v>4586.532599931651</v>
      </c>
      <c r="T16" s="130">
        <f t="shared" si="4"/>
        <v>4621.9417244114475</v>
      </c>
      <c r="U16" s="130">
        <f t="shared" si="4"/>
        <v>4657.0923797288287</v>
      </c>
      <c r="V16" s="130">
        <f t="shared" si="4"/>
        <v>4692.0102654415587</v>
      </c>
      <c r="W16" s="130">
        <f t="shared" si="4"/>
        <v>4726.7178798714876</v>
      </c>
      <c r="X16" s="130">
        <f t="shared" si="4"/>
        <v>4761.2793194732194</v>
      </c>
      <c r="Y16" s="131">
        <f>X16*Y20</f>
        <v>4047.0874215522363</v>
      </c>
      <c r="AA16" s="130"/>
    </row>
    <row r="17" spans="1:27">
      <c r="E17" s="126"/>
      <c r="F17" s="126"/>
      <c r="G17" s="126"/>
      <c r="H17" s="126"/>
      <c r="I17" s="126"/>
      <c r="J17" s="126"/>
      <c r="K17" s="126"/>
      <c r="L17" s="126"/>
      <c r="M17" s="126"/>
      <c r="N17" s="126"/>
      <c r="O17" s="126"/>
      <c r="P17" s="126"/>
      <c r="Q17" s="126"/>
      <c r="R17" s="126"/>
      <c r="S17" s="126"/>
      <c r="T17" s="126"/>
      <c r="U17" s="126"/>
      <c r="V17" s="126"/>
      <c r="W17" s="126"/>
      <c r="X17" s="126"/>
      <c r="Y17" s="50"/>
      <c r="AA17" s="130"/>
    </row>
    <row r="18" spans="1:27">
      <c r="E18" s="126"/>
      <c r="F18" s="126"/>
      <c r="G18" s="126"/>
      <c r="H18" s="126"/>
      <c r="I18" s="126"/>
      <c r="J18" s="126"/>
      <c r="K18" s="126"/>
      <c r="L18" s="126"/>
      <c r="M18" s="126"/>
      <c r="N18" s="126"/>
      <c r="O18" s="126"/>
      <c r="P18" s="126"/>
      <c r="Q18" s="126"/>
      <c r="R18" s="126"/>
      <c r="S18" s="126"/>
      <c r="T18" s="126"/>
      <c r="U18" s="126"/>
      <c r="V18" s="126"/>
      <c r="W18" s="126"/>
      <c r="X18" s="126"/>
      <c r="AA18" s="130"/>
    </row>
    <row r="19" spans="1:27">
      <c r="E19" s="50"/>
      <c r="F19" s="50"/>
      <c r="G19" s="50"/>
      <c r="H19" s="50"/>
      <c r="I19" s="50"/>
      <c r="J19" s="50"/>
      <c r="K19" s="50"/>
      <c r="L19" s="50"/>
      <c r="M19" s="50"/>
      <c r="N19" s="50"/>
      <c r="O19" s="50"/>
      <c r="P19" s="50"/>
      <c r="Q19" s="50"/>
      <c r="R19" s="50"/>
      <c r="S19" s="50"/>
      <c r="T19" s="50"/>
      <c r="U19" s="50"/>
      <c r="V19" s="50"/>
      <c r="W19" s="50"/>
      <c r="X19" s="50"/>
      <c r="Y19" s="20" t="s">
        <v>49</v>
      </c>
    </row>
    <row r="20" spans="1:27">
      <c r="A20" s="53" t="s">
        <v>51</v>
      </c>
      <c r="B20" s="53"/>
      <c r="C20" s="53"/>
      <c r="D20" s="53"/>
      <c r="E20" s="54"/>
      <c r="F20" s="54"/>
      <c r="G20" s="54"/>
      <c r="H20" s="54"/>
      <c r="I20" s="54"/>
      <c r="J20" s="54"/>
      <c r="K20" s="54"/>
      <c r="L20" s="54"/>
      <c r="M20" s="54"/>
      <c r="N20" s="54"/>
      <c r="O20" s="54"/>
      <c r="P20" s="54"/>
      <c r="Q20" s="54"/>
      <c r="R20" s="54"/>
      <c r="S20" s="54"/>
      <c r="T20" s="54"/>
      <c r="U20" s="54"/>
      <c r="V20" s="54"/>
      <c r="W20" s="54"/>
      <c r="X20" s="54"/>
      <c r="Y20" s="49">
        <v>0.85</v>
      </c>
    </row>
    <row r="21" spans="1:27">
      <c r="A21" s="53" t="s">
        <v>52</v>
      </c>
      <c r="B21" s="53" t="s">
        <v>388</v>
      </c>
      <c r="C21" s="53" t="str">
        <f>C8</f>
        <v>Premium Fume Hood-NR</v>
      </c>
      <c r="D21" s="53"/>
      <c r="E21" s="55"/>
      <c r="F21" s="55"/>
      <c r="G21" s="55"/>
      <c r="H21" s="55"/>
      <c r="I21" s="55"/>
      <c r="J21" s="55"/>
      <c r="K21" s="55"/>
      <c r="L21" s="55"/>
      <c r="M21" s="55"/>
      <c r="N21" s="55"/>
      <c r="O21" s="55"/>
      <c r="P21" s="55"/>
      <c r="Q21" s="55"/>
      <c r="R21" s="55"/>
      <c r="S21" s="55"/>
      <c r="T21" s="55"/>
      <c r="U21" s="55"/>
      <c r="V21" s="55"/>
      <c r="W21" s="55"/>
      <c r="X21" s="55"/>
    </row>
    <row r="22" spans="1:27">
      <c r="A22" s="56">
        <f>VLOOKUP($C$21,[1]!APPLIC,MATCH(C22,BLDGTYP,0)+1,FALSE)</f>
        <v>0.9</v>
      </c>
      <c r="B22" s="57">
        <f>VLOOKUP($C$21,[1]TURN!TURN,MATCH($C$22,BLDGTYP,0)+1,FALSE)</f>
        <v>0.06</v>
      </c>
      <c r="C22" s="20" t="s">
        <v>53</v>
      </c>
      <c r="E22" s="130">
        <f>E16*$A22*$B22</f>
        <v>218.23305838393327</v>
      </c>
      <c r="F22" s="130">
        <f t="shared" ref="F22:X22" si="5">F16*$A22*$B22</f>
        <v>220.51146444218389</v>
      </c>
      <c r="G22" s="130">
        <f t="shared" si="5"/>
        <v>222.80103904760458</v>
      </c>
      <c r="H22" s="130">
        <f t="shared" si="5"/>
        <v>225.07017777000263</v>
      </c>
      <c r="I22" s="130">
        <f t="shared" si="5"/>
        <v>227.30606409824227</v>
      </c>
      <c r="J22" s="130">
        <f t="shared" si="5"/>
        <v>229.49981323071171</v>
      </c>
      <c r="K22" s="130">
        <f t="shared" si="5"/>
        <v>231.64980657949243</v>
      </c>
      <c r="L22" s="130">
        <f t="shared" si="5"/>
        <v>233.75646622350422</v>
      </c>
      <c r="M22" s="130">
        <f t="shared" si="5"/>
        <v>235.82220858473821</v>
      </c>
      <c r="N22" s="130">
        <f t="shared" si="5"/>
        <v>237.85311369792748</v>
      </c>
      <c r="O22" s="130">
        <f t="shared" si="5"/>
        <v>239.85576228186196</v>
      </c>
      <c r="P22" s="130">
        <f t="shared" si="5"/>
        <v>241.83716020098157</v>
      </c>
      <c r="Q22" s="130">
        <f t="shared" si="5"/>
        <v>243.80022924213318</v>
      </c>
      <c r="R22" s="130">
        <f t="shared" si="5"/>
        <v>245.74509191311807</v>
      </c>
      <c r="S22" s="130">
        <f t="shared" si="5"/>
        <v>247.67276039630914</v>
      </c>
      <c r="T22" s="130">
        <f t="shared" si="5"/>
        <v>249.58485311821818</v>
      </c>
      <c r="U22" s="130">
        <f t="shared" si="5"/>
        <v>251.48298850535673</v>
      </c>
      <c r="V22" s="130">
        <f t="shared" si="5"/>
        <v>253.36855433384414</v>
      </c>
      <c r="W22" s="130">
        <f t="shared" si="5"/>
        <v>255.24276551306033</v>
      </c>
      <c r="X22" s="130">
        <f t="shared" si="5"/>
        <v>257.10908325155384</v>
      </c>
      <c r="Y22" s="100"/>
    </row>
    <row r="23" spans="1:27">
      <c r="A23" s="47"/>
      <c r="B23" s="47"/>
      <c r="E23" s="130"/>
      <c r="F23" s="130">
        <f>E22+F22</f>
        <v>438.74452282611719</v>
      </c>
      <c r="G23" s="130">
        <f t="shared" ref="G23:X23" si="6">F22+G22</f>
        <v>443.31250348978847</v>
      </c>
      <c r="H23" s="130">
        <f t="shared" si="6"/>
        <v>447.87121681760721</v>
      </c>
      <c r="I23" s="130">
        <f t="shared" si="6"/>
        <v>452.3762418682449</v>
      </c>
      <c r="J23" s="130">
        <f t="shared" si="6"/>
        <v>456.80587732895401</v>
      </c>
      <c r="K23" s="130">
        <f t="shared" si="6"/>
        <v>461.14961981020417</v>
      </c>
      <c r="L23" s="130">
        <f t="shared" si="6"/>
        <v>465.40627280299668</v>
      </c>
      <c r="M23" s="130">
        <f t="shared" si="6"/>
        <v>469.57867480824245</v>
      </c>
      <c r="N23" s="130">
        <f t="shared" si="6"/>
        <v>473.67532228266566</v>
      </c>
      <c r="O23" s="130">
        <f t="shared" si="6"/>
        <v>477.70887597978947</v>
      </c>
      <c r="P23" s="130">
        <f t="shared" si="6"/>
        <v>481.69292248284353</v>
      </c>
      <c r="Q23" s="130">
        <f t="shared" si="6"/>
        <v>485.63738944311478</v>
      </c>
      <c r="R23" s="130">
        <f t="shared" si="6"/>
        <v>489.54532115525126</v>
      </c>
      <c r="S23" s="130">
        <f t="shared" si="6"/>
        <v>493.41785230942719</v>
      </c>
      <c r="T23" s="130">
        <f t="shared" si="6"/>
        <v>497.25761351452729</v>
      </c>
      <c r="U23" s="130">
        <f t="shared" si="6"/>
        <v>501.06784162357491</v>
      </c>
      <c r="V23" s="130">
        <f t="shared" si="6"/>
        <v>504.85154283920087</v>
      </c>
      <c r="W23" s="130">
        <f t="shared" si="6"/>
        <v>508.61131984690451</v>
      </c>
      <c r="X23" s="130">
        <f t="shared" si="6"/>
        <v>512.35184876461415</v>
      </c>
      <c r="Y23" s="47"/>
    </row>
    <row r="24" spans="1:27">
      <c r="A24" s="53"/>
      <c r="B24" s="53"/>
      <c r="C24" s="53"/>
      <c r="D24" s="127" t="s">
        <v>437</v>
      </c>
      <c r="E24" s="20">
        <f>E11</f>
        <v>2016</v>
      </c>
      <c r="F24" s="20">
        <f t="shared" ref="F24:X24" si="7">F11</f>
        <v>2017</v>
      </c>
      <c r="G24" s="20">
        <f t="shared" si="7"/>
        <v>2018</v>
      </c>
      <c r="H24" s="20">
        <f t="shared" si="7"/>
        <v>2019</v>
      </c>
      <c r="I24" s="20">
        <f t="shared" si="7"/>
        <v>2020</v>
      </c>
      <c r="J24" s="20">
        <f t="shared" si="7"/>
        <v>2021</v>
      </c>
      <c r="K24" s="20">
        <f t="shared" si="7"/>
        <v>2022</v>
      </c>
      <c r="L24" s="20">
        <f t="shared" si="7"/>
        <v>2023</v>
      </c>
      <c r="M24" s="20">
        <f t="shared" si="7"/>
        <v>2024</v>
      </c>
      <c r="N24" s="20">
        <f t="shared" si="7"/>
        <v>2025</v>
      </c>
      <c r="O24" s="20">
        <f t="shared" si="7"/>
        <v>2026</v>
      </c>
      <c r="P24" s="20">
        <f t="shared" si="7"/>
        <v>2027</v>
      </c>
      <c r="Q24" s="20">
        <f t="shared" si="7"/>
        <v>2028</v>
      </c>
      <c r="R24" s="20">
        <f t="shared" si="7"/>
        <v>2029</v>
      </c>
      <c r="S24" s="20">
        <f t="shared" si="7"/>
        <v>2030</v>
      </c>
      <c r="T24" s="20">
        <f t="shared" si="7"/>
        <v>2031</v>
      </c>
      <c r="U24" s="20">
        <f t="shared" si="7"/>
        <v>2032</v>
      </c>
      <c r="V24" s="20">
        <f t="shared" si="7"/>
        <v>2033</v>
      </c>
      <c r="W24" s="20">
        <f t="shared" si="7"/>
        <v>2034</v>
      </c>
      <c r="X24" s="20">
        <f t="shared" si="7"/>
        <v>2035</v>
      </c>
      <c r="Y24" s="47"/>
    </row>
    <row r="25" spans="1:27">
      <c r="A25" s="53" t="s">
        <v>54</v>
      </c>
      <c r="B25" s="53"/>
      <c r="C25" s="53" t="str">
        <f>C8</f>
        <v>Premium Fume Hood-NR</v>
      </c>
      <c r="D25" s="127" t="str">
        <f>VLOOKUP(C25,[1]ACHIEV!$B$13:$C$95,2,FALSE)</f>
        <v>LOEven20</v>
      </c>
      <c r="E25" s="55">
        <f>VLOOKUP($C$25,[1]!ACHIEV,MATCH(E$11,$E$11:$X$11,0)+2,FALSE)</f>
        <v>0.05</v>
      </c>
      <c r="F25" s="55">
        <f>VLOOKUP($C$25,[1]!ACHIEV,MATCH(F$11,$E$11:$X$11,0)+2,FALSE)</f>
        <v>0.1</v>
      </c>
      <c r="G25" s="55">
        <f>VLOOKUP($C$25,[1]!ACHIEV,MATCH(G$11,$E$11:$X$11,0)+2,FALSE)</f>
        <v>0.15000000000000002</v>
      </c>
      <c r="H25" s="55">
        <f>VLOOKUP($C$25,[1]!ACHIEV,MATCH(H$11,$E$11:$X$11,0)+2,FALSE)</f>
        <v>0.2</v>
      </c>
      <c r="I25" s="55">
        <f>VLOOKUP($C$25,[1]!ACHIEV,MATCH(I$11,$E$11:$X$11,0)+2,FALSE)</f>
        <v>0.25</v>
      </c>
      <c r="J25" s="55">
        <f>VLOOKUP($C$25,[1]!ACHIEV,MATCH(J$11,$E$11:$X$11,0)+2,FALSE)</f>
        <v>0.3</v>
      </c>
      <c r="K25" s="55">
        <f>VLOOKUP($C$25,[1]!ACHIEV,MATCH(K$11,$E$11:$X$11,0)+2,FALSE)</f>
        <v>0.35</v>
      </c>
      <c r="L25" s="55">
        <f>VLOOKUP($C$25,[1]!ACHIEV,MATCH(L$11,$E$11:$X$11,0)+2,FALSE)</f>
        <v>0.39999999999999997</v>
      </c>
      <c r="M25" s="55">
        <f>VLOOKUP($C$25,[1]!ACHIEV,MATCH(M$11,$E$11:$X$11,0)+2,FALSE)</f>
        <v>0.44999999999999996</v>
      </c>
      <c r="N25" s="55">
        <f>VLOOKUP($C$25,[1]!ACHIEV,MATCH(N$11,$E$11:$X$11,0)+2,FALSE)</f>
        <v>0.49999999999999994</v>
      </c>
      <c r="O25" s="55">
        <f>VLOOKUP($C$25,[1]!ACHIEV,MATCH(O$11,$E$11:$X$11,0)+2,FALSE)</f>
        <v>0.54999999999999993</v>
      </c>
      <c r="P25" s="55">
        <f>VLOOKUP($C$25,[1]!ACHIEV,MATCH(P$11,$E$11:$X$11,0)+2,FALSE)</f>
        <v>0.6</v>
      </c>
      <c r="Q25" s="55">
        <f>VLOOKUP($C$25,[1]!ACHIEV,MATCH(Q$11,$E$11:$X$11,0)+2,FALSE)</f>
        <v>0.65</v>
      </c>
      <c r="R25" s="55">
        <f>VLOOKUP($C$25,[1]!ACHIEV,MATCH(R$11,$E$11:$X$11,0)+2,FALSE)</f>
        <v>0.70000000000000007</v>
      </c>
      <c r="S25" s="55">
        <f>VLOOKUP($C$25,[1]!ACHIEV,MATCH(S$11,$E$11:$X$11,0)+2,FALSE)</f>
        <v>0.75000000000000011</v>
      </c>
      <c r="T25" s="55">
        <f>VLOOKUP($C$25,[1]!ACHIEV,MATCH(T$11,$E$11:$X$11,0)+2,FALSE)</f>
        <v>0.80000000000000016</v>
      </c>
      <c r="U25" s="55">
        <f>VLOOKUP($C$25,[1]!ACHIEV,MATCH(U$11,$E$11:$X$11,0)+2,FALSE)</f>
        <v>0.8500000000000002</v>
      </c>
      <c r="V25" s="55">
        <f>VLOOKUP($C$25,[1]!ACHIEV,MATCH(V$11,$E$11:$X$11,0)+2,FALSE)</f>
        <v>0.90000000000000024</v>
      </c>
      <c r="W25" s="55">
        <f>VLOOKUP($C$25,[1]!ACHIEV,MATCH(W$11,$E$11:$X$11,0)+2,FALSE)</f>
        <v>0.95000000000000029</v>
      </c>
      <c r="X25" s="55">
        <f>VLOOKUP($C$25,[1]!ACHIEV,MATCH(X$11,$E$11:$X$11,0)+2,FALSE)</f>
        <v>1.0000000000000002</v>
      </c>
      <c r="Y25" s="47"/>
    </row>
    <row r="26" spans="1:27">
      <c r="C26" s="20" t="s">
        <v>375</v>
      </c>
      <c r="E26" s="130">
        <f>E22*E25*$Y$20</f>
        <v>9.2749049813171638</v>
      </c>
      <c r="F26" s="130">
        <f t="shared" ref="F26:X26" si="8">F22*F25*$Y$20</f>
        <v>18.743474477585629</v>
      </c>
      <c r="G26" s="130">
        <f t="shared" si="8"/>
        <v>28.407132478569586</v>
      </c>
      <c r="H26" s="130">
        <f t="shared" si="8"/>
        <v>38.261930220900446</v>
      </c>
      <c r="I26" s="130">
        <f t="shared" si="8"/>
        <v>48.302538620876483</v>
      </c>
      <c r="J26" s="130">
        <f t="shared" si="8"/>
        <v>58.522452373831484</v>
      </c>
      <c r="K26" s="130">
        <f t="shared" si="8"/>
        <v>68.915817457398987</v>
      </c>
      <c r="L26" s="130">
        <f t="shared" si="8"/>
        <v>79.477198515991432</v>
      </c>
      <c r="M26" s="130">
        <f t="shared" si="8"/>
        <v>90.201994783662357</v>
      </c>
      <c r="N26" s="130">
        <f t="shared" si="8"/>
        <v>101.08757332161916</v>
      </c>
      <c r="O26" s="130">
        <f t="shared" si="8"/>
        <v>112.13256886677044</v>
      </c>
      <c r="P26" s="130">
        <f t="shared" si="8"/>
        <v>123.33695170250058</v>
      </c>
      <c r="Q26" s="130">
        <f t="shared" si="8"/>
        <v>134.69962665627858</v>
      </c>
      <c r="R26" s="130">
        <f t="shared" si="8"/>
        <v>146.21832968830526</v>
      </c>
      <c r="S26" s="130">
        <f t="shared" si="8"/>
        <v>157.8913847526471</v>
      </c>
      <c r="T26" s="130">
        <f t="shared" si="8"/>
        <v>169.71770012038837</v>
      </c>
      <c r="U26" s="130">
        <f t="shared" si="8"/>
        <v>181.69645919512027</v>
      </c>
      <c r="V26" s="130">
        <f t="shared" si="8"/>
        <v>193.82694406539082</v>
      </c>
      <c r="W26" s="130">
        <f t="shared" si="8"/>
        <v>206.10853315179628</v>
      </c>
      <c r="X26" s="130">
        <f t="shared" si="8"/>
        <v>218.5427207638208</v>
      </c>
      <c r="Y26" s="129"/>
    </row>
    <row r="27" spans="1:27">
      <c r="E27" s="130"/>
      <c r="F27" s="130"/>
      <c r="G27" s="130"/>
      <c r="H27" s="130"/>
      <c r="I27" s="130"/>
      <c r="J27" s="130"/>
      <c r="K27" s="130"/>
      <c r="L27" s="130"/>
      <c r="M27" s="130"/>
      <c r="N27" s="130"/>
      <c r="O27" s="130"/>
      <c r="P27" s="130"/>
      <c r="Q27" s="130"/>
      <c r="R27" s="130"/>
      <c r="S27" s="130"/>
      <c r="T27" s="130"/>
      <c r="U27" s="130"/>
      <c r="V27" s="130"/>
      <c r="W27" s="130"/>
      <c r="X27" s="130"/>
      <c r="Y27" s="129"/>
    </row>
    <row r="28" spans="1:27">
      <c r="E28" s="130"/>
      <c r="F28" s="130"/>
      <c r="G28" s="130"/>
      <c r="H28" s="130"/>
      <c r="I28" s="130"/>
      <c r="J28" s="130"/>
      <c r="K28" s="130"/>
      <c r="L28" s="130"/>
      <c r="M28" s="130"/>
      <c r="N28" s="130"/>
      <c r="O28" s="130"/>
      <c r="P28" s="130"/>
      <c r="Q28" s="130"/>
      <c r="R28" s="130"/>
      <c r="S28" s="130"/>
      <c r="T28" s="130"/>
      <c r="U28" s="130"/>
      <c r="V28" s="130"/>
      <c r="W28" s="130"/>
      <c r="X28" s="130"/>
      <c r="Y28" s="130"/>
    </row>
    <row r="29" spans="1:27">
      <c r="A29" s="53" t="s">
        <v>55</v>
      </c>
      <c r="B29" s="53"/>
      <c r="C29" s="53" t="str">
        <f>C8</f>
        <v>Premium Fume Hood-NR</v>
      </c>
      <c r="D29" s="53"/>
      <c r="E29" s="130"/>
      <c r="F29" s="130"/>
      <c r="G29" s="130"/>
      <c r="H29" s="130"/>
      <c r="I29" s="130"/>
      <c r="J29" s="130"/>
      <c r="K29" s="130"/>
      <c r="L29" s="130"/>
      <c r="M29" s="130"/>
      <c r="N29" s="130"/>
      <c r="O29" s="130"/>
      <c r="P29" s="130"/>
      <c r="Q29" s="130"/>
      <c r="R29" s="130"/>
      <c r="S29" s="130"/>
      <c r="T29" s="130"/>
      <c r="U29" s="130"/>
      <c r="V29" s="130"/>
      <c r="W29" s="130"/>
      <c r="X29" s="130"/>
      <c r="Y29" s="130"/>
    </row>
    <row r="30" spans="1:27">
      <c r="C30" s="20" t="s">
        <v>374</v>
      </c>
      <c r="E30" s="130">
        <f>E26</f>
        <v>9.2749049813171638</v>
      </c>
      <c r="F30" s="130">
        <f>F26-E26</f>
        <v>9.468569496268465</v>
      </c>
      <c r="G30" s="130">
        <f t="shared" ref="G30:X30" si="9">G26-F26</f>
        <v>9.6636580009839577</v>
      </c>
      <c r="H30" s="130">
        <f t="shared" si="9"/>
        <v>9.8547977423308595</v>
      </c>
      <c r="I30" s="130">
        <f t="shared" si="9"/>
        <v>10.040608399976037</v>
      </c>
      <c r="J30" s="130">
        <f t="shared" si="9"/>
        <v>10.219913752955001</v>
      </c>
      <c r="K30" s="130">
        <f t="shared" si="9"/>
        <v>10.393365083567502</v>
      </c>
      <c r="L30" s="130">
        <f t="shared" si="9"/>
        <v>10.561381058592445</v>
      </c>
      <c r="M30" s="130">
        <f t="shared" si="9"/>
        <v>10.724796267670925</v>
      </c>
      <c r="N30" s="130">
        <f t="shared" si="9"/>
        <v>10.885578537956803</v>
      </c>
      <c r="O30" s="130">
        <f t="shared" si="9"/>
        <v>11.044995545151281</v>
      </c>
      <c r="P30" s="130">
        <f t="shared" si="9"/>
        <v>11.204382835730144</v>
      </c>
      <c r="Q30" s="130">
        <f t="shared" si="9"/>
        <v>11.362674953777997</v>
      </c>
      <c r="R30" s="130">
        <f t="shared" si="9"/>
        <v>11.518703032026679</v>
      </c>
      <c r="S30" s="130">
        <f t="shared" si="9"/>
        <v>11.673055064341838</v>
      </c>
      <c r="T30" s="130">
        <f t="shared" si="9"/>
        <v>11.826315367741273</v>
      </c>
      <c r="U30" s="130">
        <f t="shared" si="9"/>
        <v>11.978759074731897</v>
      </c>
      <c r="V30" s="130">
        <f t="shared" si="9"/>
        <v>12.13048487027055</v>
      </c>
      <c r="W30" s="130">
        <f t="shared" si="9"/>
        <v>12.281589086405461</v>
      </c>
      <c r="X30" s="130">
        <f t="shared" si="9"/>
        <v>12.434187612024516</v>
      </c>
      <c r="Y30" s="130"/>
    </row>
    <row r="31" spans="1:27">
      <c r="E31" s="52"/>
      <c r="F31" s="52"/>
      <c r="G31" s="52"/>
      <c r="H31" s="52"/>
      <c r="I31" s="52"/>
      <c r="J31" s="52"/>
      <c r="K31" s="52"/>
      <c r="L31" s="52"/>
      <c r="M31" s="52"/>
      <c r="N31" s="52"/>
      <c r="O31" s="52"/>
      <c r="P31" s="52"/>
      <c r="Q31" s="52"/>
      <c r="R31" s="52"/>
      <c r="S31" s="52"/>
      <c r="T31" s="52"/>
      <c r="U31" s="52"/>
      <c r="V31" s="52"/>
      <c r="W31" s="52"/>
      <c r="X31" s="52"/>
    </row>
    <row r="33" spans="1:80">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row>
    <row r="34" spans="1:80">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row>
    <row r="35" spans="1:80" ht="15">
      <c r="A35" s="101" t="s">
        <v>56</v>
      </c>
      <c r="C35" s="102" t="str">
        <f>C8</f>
        <v>Premium Fume Hood-NR</v>
      </c>
      <c r="D35" s="102"/>
      <c r="E35" s="20" t="s">
        <v>264</v>
      </c>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row>
    <row r="36" spans="1:80" ht="15">
      <c r="A36" s="102"/>
      <c r="B36" s="102"/>
      <c r="C36" s="102"/>
      <c r="D36" s="102"/>
      <c r="E36" s="103">
        <f>E11</f>
        <v>2016</v>
      </c>
      <c r="F36" s="103">
        <f t="shared" ref="F36:X36" si="10">F11</f>
        <v>2017</v>
      </c>
      <c r="G36" s="103">
        <f t="shared" si="10"/>
        <v>2018</v>
      </c>
      <c r="H36" s="103">
        <f t="shared" si="10"/>
        <v>2019</v>
      </c>
      <c r="I36" s="103">
        <f t="shared" si="10"/>
        <v>2020</v>
      </c>
      <c r="J36" s="103">
        <f t="shared" si="10"/>
        <v>2021</v>
      </c>
      <c r="K36" s="103">
        <f t="shared" si="10"/>
        <v>2022</v>
      </c>
      <c r="L36" s="103">
        <f t="shared" si="10"/>
        <v>2023</v>
      </c>
      <c r="M36" s="103">
        <f t="shared" si="10"/>
        <v>2024</v>
      </c>
      <c r="N36" s="103">
        <f t="shared" si="10"/>
        <v>2025</v>
      </c>
      <c r="O36" s="103">
        <f t="shared" si="10"/>
        <v>2026</v>
      </c>
      <c r="P36" s="103">
        <f t="shared" si="10"/>
        <v>2027</v>
      </c>
      <c r="Q36" s="103">
        <f t="shared" si="10"/>
        <v>2028</v>
      </c>
      <c r="R36" s="103">
        <f t="shared" si="10"/>
        <v>2029</v>
      </c>
      <c r="S36" s="103">
        <f t="shared" si="10"/>
        <v>2030</v>
      </c>
      <c r="T36" s="103">
        <f t="shared" si="10"/>
        <v>2031</v>
      </c>
      <c r="U36" s="103">
        <f t="shared" si="10"/>
        <v>2032</v>
      </c>
      <c r="V36" s="103">
        <f t="shared" si="10"/>
        <v>2033</v>
      </c>
      <c r="W36" s="103">
        <f t="shared" si="10"/>
        <v>2034</v>
      </c>
      <c r="X36" s="103">
        <f t="shared" si="10"/>
        <v>2035</v>
      </c>
      <c r="Y36" s="140" t="s">
        <v>378</v>
      </c>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row>
    <row r="37" spans="1:80" ht="15">
      <c r="A37" s="102" t="s">
        <v>315</v>
      </c>
      <c r="B37" s="102" t="s">
        <v>266</v>
      </c>
      <c r="C37" s="102" t="s">
        <v>267</v>
      </c>
      <c r="D37" s="102" t="s">
        <v>268</v>
      </c>
      <c r="E37" s="104" t="str">
        <f>CONCATENATE("Units_",E$11)</f>
        <v>Units_2016</v>
      </c>
      <c r="F37" s="104" t="str">
        <f t="shared" ref="F37:X37" si="11">CONCATENATE("Units_",F$11)</f>
        <v>Units_2017</v>
      </c>
      <c r="G37" s="104" t="str">
        <f t="shared" si="11"/>
        <v>Units_2018</v>
      </c>
      <c r="H37" s="104" t="str">
        <f t="shared" si="11"/>
        <v>Units_2019</v>
      </c>
      <c r="I37" s="104" t="str">
        <f t="shared" si="11"/>
        <v>Units_2020</v>
      </c>
      <c r="J37" s="104" t="str">
        <f t="shared" si="11"/>
        <v>Units_2021</v>
      </c>
      <c r="K37" s="104" t="str">
        <f t="shared" si="11"/>
        <v>Units_2022</v>
      </c>
      <c r="L37" s="104" t="str">
        <f t="shared" si="11"/>
        <v>Units_2023</v>
      </c>
      <c r="M37" s="104" t="str">
        <f t="shared" si="11"/>
        <v>Units_2024</v>
      </c>
      <c r="N37" s="104" t="str">
        <f t="shared" si="11"/>
        <v>Units_2025</v>
      </c>
      <c r="O37" s="104" t="str">
        <f t="shared" si="11"/>
        <v>Units_2026</v>
      </c>
      <c r="P37" s="104" t="str">
        <f t="shared" si="11"/>
        <v>Units_2027</v>
      </c>
      <c r="Q37" s="104" t="str">
        <f t="shared" si="11"/>
        <v>Units_2028</v>
      </c>
      <c r="R37" s="104" t="str">
        <f t="shared" si="11"/>
        <v>Units_2029</v>
      </c>
      <c r="S37" s="104" t="str">
        <f t="shared" si="11"/>
        <v>Units_2030</v>
      </c>
      <c r="T37" s="104" t="str">
        <f t="shared" si="11"/>
        <v>Units_2031</v>
      </c>
      <c r="U37" s="104" t="str">
        <f t="shared" si="11"/>
        <v>Units_2032</v>
      </c>
      <c r="V37" s="104" t="str">
        <f t="shared" si="11"/>
        <v>Units_2033</v>
      </c>
      <c r="W37" s="104" t="str">
        <f t="shared" si="11"/>
        <v>Units_2034</v>
      </c>
      <c r="X37" s="104" t="str">
        <f t="shared" si="11"/>
        <v>Units_2035</v>
      </c>
      <c r="Y37" s="140" t="s">
        <v>378</v>
      </c>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row>
    <row r="38" spans="1:80">
      <c r="A38" s="136">
        <f>'Measure InputOutput_Out'!C4</f>
        <v>15584.531974162455</v>
      </c>
      <c r="B38" s="136">
        <f>'Measure InputOutput_Out'!K4</f>
        <v>40.34943555376541</v>
      </c>
      <c r="C38" s="47" t="s">
        <v>314</v>
      </c>
      <c r="D38" s="47" t="str">
        <f>'Measure InputOutput_Out'!A4</f>
        <v>Premium Fume Hood-NR</v>
      </c>
      <c r="E38" s="52">
        <f>E26*$A38/8760/1000</f>
        <v>1.6500576853727848E-2</v>
      </c>
      <c r="F38" s="52">
        <f t="shared" ref="F38:X38" si="12">F26*$A38/8760/1000</f>
        <v>3.3345693756030956E-2</v>
      </c>
      <c r="G38" s="52">
        <f t="shared" si="12"/>
        <v>5.0537884064673112E-2</v>
      </c>
      <c r="H38" s="52">
        <f t="shared" si="12"/>
        <v>6.8070122707853384E-2</v>
      </c>
      <c r="I38" s="52">
        <f t="shared" si="12"/>
        <v>8.593292894637744E-2</v>
      </c>
      <c r="J38" s="52">
        <f t="shared" si="12"/>
        <v>0.10411472947789684</v>
      </c>
      <c r="K38" s="52">
        <f t="shared" si="12"/>
        <v>0.12260510966785132</v>
      </c>
      <c r="L38" s="52">
        <f t="shared" si="12"/>
        <v>0.14139439971339332</v>
      </c>
      <c r="M38" s="52">
        <f t="shared" si="12"/>
        <v>0.16047441459351838</v>
      </c>
      <c r="N38" s="52">
        <f t="shared" si="12"/>
        <v>0.17984047016224491</v>
      </c>
      <c r="O38" s="52">
        <f t="shared" si="12"/>
        <v>0.19949013753985814</v>
      </c>
      <c r="P38" s="52">
        <f t="shared" si="12"/>
        <v>0.21942336385883002</v>
      </c>
      <c r="Q38" s="52">
        <f t="shared" si="12"/>
        <v>0.23963820074572131</v>
      </c>
      <c r="R38" s="52">
        <f t="shared" si="12"/>
        <v>0.26013062034657769</v>
      </c>
      <c r="S38" s="52">
        <f t="shared" si="12"/>
        <v>0.28089764088155428</v>
      </c>
      <c r="T38" s="52">
        <f t="shared" si="12"/>
        <v>0.30193732010359681</v>
      </c>
      <c r="U38" s="52">
        <f t="shared" si="12"/>
        <v>0.32324820524183284</v>
      </c>
      <c r="V38" s="52">
        <f t="shared" si="12"/>
        <v>0.3448290190914704</v>
      </c>
      <c r="W38" s="52">
        <f t="shared" si="12"/>
        <v>0.36667865582784143</v>
      </c>
      <c r="X38" s="52">
        <f t="shared" si="12"/>
        <v>0.38879977391144094</v>
      </c>
      <c r="Y38" s="52">
        <f>Y16*A38/8760000*A22</f>
        <v>6.4799962318573483</v>
      </c>
      <c r="AA38" s="50"/>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row>
    <row r="39" spans="1:80">
      <c r="A39" s="136"/>
      <c r="B39" s="136"/>
      <c r="C39" s="47"/>
      <c r="D39" s="47"/>
      <c r="E39" s="40"/>
      <c r="F39" s="40"/>
      <c r="G39" s="40"/>
      <c r="H39" s="40"/>
      <c r="I39" s="40"/>
      <c r="J39" s="40"/>
      <c r="K39" s="40"/>
      <c r="L39" s="40"/>
      <c r="M39" s="40"/>
      <c r="N39" s="40"/>
      <c r="O39" s="40"/>
      <c r="P39" s="40"/>
      <c r="Q39" s="40"/>
      <c r="R39" s="40"/>
      <c r="S39" s="40"/>
      <c r="T39" s="40"/>
      <c r="U39" s="40"/>
      <c r="V39" s="40"/>
      <c r="W39" s="40"/>
      <c r="X39" s="40"/>
      <c r="Y39" s="40"/>
      <c r="AA39" s="50"/>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row>
    <row r="40" spans="1:80">
      <c r="A40" s="47"/>
      <c r="B40" s="47"/>
      <c r="C40" s="47"/>
      <c r="D40" s="47"/>
      <c r="AA40" s="5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row>
    <row r="41" spans="1:80">
      <c r="A41" s="47"/>
      <c r="B41" s="137"/>
      <c r="C41" s="47"/>
      <c r="D41" s="47"/>
      <c r="E41" s="40"/>
      <c r="F41" s="40"/>
      <c r="G41" s="40"/>
      <c r="H41" s="40"/>
      <c r="I41" s="40"/>
      <c r="J41" s="40"/>
      <c r="K41" s="40"/>
      <c r="L41" s="40"/>
      <c r="M41" s="40"/>
      <c r="N41" s="40"/>
      <c r="O41" s="40"/>
      <c r="P41" s="40"/>
      <c r="Q41" s="40"/>
      <c r="R41" s="40"/>
      <c r="S41" s="40"/>
      <c r="T41" s="40"/>
      <c r="U41" s="40"/>
      <c r="V41" s="40"/>
      <c r="W41" s="40"/>
      <c r="X41" s="40"/>
      <c r="Y41" s="40"/>
      <c r="AA41" s="50"/>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c r="A42" s="14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row>
    <row r="43" spans="1:80">
      <c r="D43" s="40"/>
      <c r="E43" s="40"/>
      <c r="F43" s="40"/>
      <c r="G43" s="40"/>
      <c r="H43" s="40"/>
      <c r="I43" s="40"/>
      <c r="J43" s="40"/>
      <c r="K43" s="40"/>
      <c r="L43" s="40"/>
      <c r="M43" s="40"/>
      <c r="N43" s="40"/>
      <c r="O43" s="40"/>
      <c r="P43" s="40"/>
      <c r="Q43" s="40"/>
      <c r="R43" s="40"/>
      <c r="S43" s="40"/>
      <c r="T43" s="40"/>
      <c r="U43" s="40"/>
      <c r="V43" s="40"/>
      <c r="W43" s="40"/>
      <c r="X43" s="40"/>
      <c r="Y43" s="40"/>
      <c r="Z43" s="40"/>
      <c r="AA43" s="40"/>
      <c r="AB43" s="105"/>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80">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80">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80" ht="15">
      <c r="A46" s="110" t="s">
        <v>269</v>
      </c>
      <c r="B46" s="11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80" ht="15">
      <c r="C47" s="132"/>
      <c r="D47" s="132"/>
      <c r="E47" s="103">
        <f>E36</f>
        <v>2016</v>
      </c>
      <c r="F47" s="103">
        <f t="shared" ref="F47:X47" si="13">F36</f>
        <v>2017</v>
      </c>
      <c r="G47" s="103">
        <f t="shared" si="13"/>
        <v>2018</v>
      </c>
      <c r="H47" s="103">
        <f t="shared" si="13"/>
        <v>2019</v>
      </c>
      <c r="I47" s="103">
        <f t="shared" si="13"/>
        <v>2020</v>
      </c>
      <c r="J47" s="103">
        <f t="shared" si="13"/>
        <v>2021</v>
      </c>
      <c r="K47" s="103">
        <f t="shared" si="13"/>
        <v>2022</v>
      </c>
      <c r="L47" s="103">
        <f t="shared" si="13"/>
        <v>2023</v>
      </c>
      <c r="M47" s="103">
        <f t="shared" si="13"/>
        <v>2024</v>
      </c>
      <c r="N47" s="103">
        <f t="shared" si="13"/>
        <v>2025</v>
      </c>
      <c r="O47" s="103">
        <f t="shared" si="13"/>
        <v>2026</v>
      </c>
      <c r="P47" s="103">
        <f t="shared" si="13"/>
        <v>2027</v>
      </c>
      <c r="Q47" s="103">
        <f t="shared" si="13"/>
        <v>2028</v>
      </c>
      <c r="R47" s="103">
        <f t="shared" si="13"/>
        <v>2029</v>
      </c>
      <c r="S47" s="103">
        <f t="shared" si="13"/>
        <v>2030</v>
      </c>
      <c r="T47" s="103">
        <f t="shared" si="13"/>
        <v>2031</v>
      </c>
      <c r="U47" s="103">
        <f t="shared" si="13"/>
        <v>2032</v>
      </c>
      <c r="V47" s="103">
        <f t="shared" si="13"/>
        <v>2033</v>
      </c>
      <c r="W47" s="103">
        <f t="shared" si="13"/>
        <v>2034</v>
      </c>
      <c r="X47" s="103">
        <f t="shared" si="13"/>
        <v>2035</v>
      </c>
      <c r="Y47" s="140" t="s">
        <v>378</v>
      </c>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80" ht="15">
      <c r="C48" s="133" t="s">
        <v>266</v>
      </c>
      <c r="D48" s="133" t="s">
        <v>266</v>
      </c>
      <c r="E48" s="104" t="str">
        <f>CONCATENATE("Units_",E$11)</f>
        <v>Units_2016</v>
      </c>
      <c r="F48" s="104" t="str">
        <f t="shared" ref="F48:X48" si="14">CONCATENATE("Units_",F$11)</f>
        <v>Units_2017</v>
      </c>
      <c r="G48" s="104" t="str">
        <f t="shared" si="14"/>
        <v>Units_2018</v>
      </c>
      <c r="H48" s="104" t="str">
        <f t="shared" si="14"/>
        <v>Units_2019</v>
      </c>
      <c r="I48" s="104" t="str">
        <f t="shared" si="14"/>
        <v>Units_2020</v>
      </c>
      <c r="J48" s="104" t="str">
        <f t="shared" si="14"/>
        <v>Units_2021</v>
      </c>
      <c r="K48" s="104" t="str">
        <f t="shared" si="14"/>
        <v>Units_2022</v>
      </c>
      <c r="L48" s="104" t="str">
        <f t="shared" si="14"/>
        <v>Units_2023</v>
      </c>
      <c r="M48" s="104" t="str">
        <f t="shared" si="14"/>
        <v>Units_2024</v>
      </c>
      <c r="N48" s="104" t="str">
        <f t="shared" si="14"/>
        <v>Units_2025</v>
      </c>
      <c r="O48" s="104" t="str">
        <f t="shared" si="14"/>
        <v>Units_2026</v>
      </c>
      <c r="P48" s="104" t="str">
        <f t="shared" si="14"/>
        <v>Units_2027</v>
      </c>
      <c r="Q48" s="104" t="str">
        <f t="shared" si="14"/>
        <v>Units_2028</v>
      </c>
      <c r="R48" s="104" t="str">
        <f t="shared" si="14"/>
        <v>Units_2029</v>
      </c>
      <c r="S48" s="104" t="str">
        <f t="shared" si="14"/>
        <v>Units_2030</v>
      </c>
      <c r="T48" s="104" t="str">
        <f t="shared" si="14"/>
        <v>Units_2031</v>
      </c>
      <c r="U48" s="104" t="str">
        <f t="shared" si="14"/>
        <v>Units_2032</v>
      </c>
      <c r="V48" s="104" t="str">
        <f t="shared" si="14"/>
        <v>Units_2033</v>
      </c>
      <c r="W48" s="104" t="str">
        <f t="shared" si="14"/>
        <v>Units_2034</v>
      </c>
      <c r="X48" s="104" t="str">
        <f t="shared" si="14"/>
        <v>Units_2035</v>
      </c>
      <c r="Y48" s="140" t="s">
        <v>378</v>
      </c>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2:79">
      <c r="B49" s="20" t="s">
        <v>59</v>
      </c>
      <c r="C49" s="127" t="s">
        <v>270</v>
      </c>
      <c r="D49" s="127" t="s">
        <v>271</v>
      </c>
      <c r="E49" s="52">
        <f>DSUM($B$37:$Y$38,E$37,$C$48:$D49)</f>
        <v>0</v>
      </c>
      <c r="F49" s="52">
        <f>DSUM($B$37:$Y$38,F$37,$C$48:$D49)</f>
        <v>0</v>
      </c>
      <c r="G49" s="52">
        <f>DSUM($B$37:$Y$38,G$37,$C$48:$D49)</f>
        <v>0</v>
      </c>
      <c r="H49" s="52">
        <f>DSUM($B$37:$Y$38,H$37,$C$48:$D49)</f>
        <v>0</v>
      </c>
      <c r="I49" s="52">
        <f>DSUM($B$37:$Y$38,I$37,$C$48:$D49)</f>
        <v>0</v>
      </c>
      <c r="J49" s="52">
        <f>DSUM($B$37:$Y$38,J$37,$C$48:$D49)</f>
        <v>0</v>
      </c>
      <c r="K49" s="52">
        <f>DSUM($B$37:$Y$38,K$37,$C$48:$D49)</f>
        <v>0</v>
      </c>
      <c r="L49" s="52">
        <f>DSUM($B$37:$Y$38,L$37,$C$48:$D49)</f>
        <v>0</v>
      </c>
      <c r="M49" s="52">
        <f>DSUM($B$37:$Y$38,M$37,$C$48:$D49)</f>
        <v>0</v>
      </c>
      <c r="N49" s="52">
        <f>DSUM($B$37:$Y$38,N$37,$C$48:$D49)</f>
        <v>0</v>
      </c>
      <c r="O49" s="52">
        <f>DSUM($B$37:$Y$38,O$37,$C$48:$D49)</f>
        <v>0</v>
      </c>
      <c r="P49" s="52">
        <f>DSUM($B$37:$Y$38,P$37,$C$48:$D49)</f>
        <v>0</v>
      </c>
      <c r="Q49" s="52">
        <f>DSUM($B$37:$Y$38,Q$37,$C$48:$D49)</f>
        <v>0</v>
      </c>
      <c r="R49" s="52">
        <f>DSUM($B$37:$Y$38,R$37,$C$48:$D49)</f>
        <v>0</v>
      </c>
      <c r="S49" s="52">
        <f>DSUM($B$37:$Y$38,S$37,$C$48:$D49)</f>
        <v>0</v>
      </c>
      <c r="T49" s="52">
        <f>DSUM($B$37:$Y$38,T$37,$C$48:$D49)</f>
        <v>0</v>
      </c>
      <c r="U49" s="52">
        <f>DSUM($B$37:$Y$38,U$37,$C$48:$D49)</f>
        <v>0</v>
      </c>
      <c r="V49" s="52">
        <f>DSUM($B$37:$Y$38,V$37,$C$48:$D49)</f>
        <v>0</v>
      </c>
      <c r="W49" s="52">
        <f>DSUM($B$37:$Y$38,W$37,$C$48:$D49)</f>
        <v>0</v>
      </c>
      <c r="X49" s="52">
        <f>DSUM($B$37:$Y$38,X$37,$C$48:$D49)</f>
        <v>0</v>
      </c>
      <c r="Y49" s="52">
        <f>DSUM($B$37:$Y$38,Y$37,$C$48:$D49)</f>
        <v>0</v>
      </c>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2:79">
      <c r="B50" s="20" t="s">
        <v>60</v>
      </c>
      <c r="C50" s="127" t="s">
        <v>272</v>
      </c>
      <c r="D50" s="127" t="s">
        <v>273</v>
      </c>
      <c r="E50" s="52">
        <f>DSUM($B$37:$Y$38,E$37,$C$48:$D50)</f>
        <v>0</v>
      </c>
      <c r="F50" s="52">
        <f>DSUM($B$37:$Y$38,F$37,$C$48:$D50)</f>
        <v>0</v>
      </c>
      <c r="G50" s="52">
        <f>DSUM($B$37:$Y$38,G$37,$C$48:$D50)</f>
        <v>0</v>
      </c>
      <c r="H50" s="52">
        <f>DSUM($B$37:$Y$38,H$37,$C$48:$D50)</f>
        <v>0</v>
      </c>
      <c r="I50" s="52">
        <f>DSUM($B$37:$Y$38,I$37,$C$48:$D50)</f>
        <v>0</v>
      </c>
      <c r="J50" s="52">
        <f>DSUM($B$37:$Y$38,J$37,$C$48:$D50)</f>
        <v>0</v>
      </c>
      <c r="K50" s="52">
        <f>DSUM($B$37:$Y$38,K$37,$C$48:$D50)</f>
        <v>0</v>
      </c>
      <c r="L50" s="52">
        <f>DSUM($B$37:$Y$38,L$37,$C$48:$D50)</f>
        <v>0</v>
      </c>
      <c r="M50" s="52">
        <f>DSUM($B$37:$Y$38,M$37,$C$48:$D50)</f>
        <v>0</v>
      </c>
      <c r="N50" s="52">
        <f>DSUM($B$37:$Y$38,N$37,$C$48:$D50)</f>
        <v>0</v>
      </c>
      <c r="O50" s="52">
        <f>DSUM($B$37:$Y$38,O$37,$C$48:$D50)</f>
        <v>0</v>
      </c>
      <c r="P50" s="52">
        <f>DSUM($B$37:$Y$38,P$37,$C$48:$D50)</f>
        <v>0</v>
      </c>
      <c r="Q50" s="52">
        <f>DSUM($B$37:$Y$38,Q$37,$C$48:$D50)</f>
        <v>0</v>
      </c>
      <c r="R50" s="52">
        <f>DSUM($B$37:$Y$38,R$37,$C$48:$D50)</f>
        <v>0</v>
      </c>
      <c r="S50" s="52">
        <f>DSUM($B$37:$Y$38,S$37,$C$48:$D50)</f>
        <v>0</v>
      </c>
      <c r="T50" s="52">
        <f>DSUM($B$37:$Y$38,T$37,$C$48:$D50)</f>
        <v>0</v>
      </c>
      <c r="U50" s="52">
        <f>DSUM($B$37:$Y$38,U$37,$C$48:$D50)</f>
        <v>0</v>
      </c>
      <c r="V50" s="52">
        <f>DSUM($B$37:$Y$38,V$37,$C$48:$D50)</f>
        <v>0</v>
      </c>
      <c r="W50" s="52">
        <f>DSUM($B$37:$Y$38,W$37,$C$48:$D50)</f>
        <v>0</v>
      </c>
      <c r="X50" s="52">
        <f>DSUM($B$37:$Y$38,X$37,$C$48:$D50)</f>
        <v>0</v>
      </c>
      <c r="Y50" s="52">
        <f>DSUM($B$37:$Y$38,Y$37,$C$48:$D50)</f>
        <v>0</v>
      </c>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2:79">
      <c r="B51" s="20" t="s">
        <v>61</v>
      </c>
      <c r="C51" s="127" t="s">
        <v>274</v>
      </c>
      <c r="D51" s="127" t="s">
        <v>275</v>
      </c>
      <c r="E51" s="52">
        <f>DSUM($B$37:$Y$38,E$37,$C$48:$D51)</f>
        <v>0</v>
      </c>
      <c r="F51" s="52">
        <f>DSUM($B$37:$Y$38,F$37,$C$48:$D51)</f>
        <v>0</v>
      </c>
      <c r="G51" s="52">
        <f>DSUM($B$37:$Y$38,G$37,$C$48:$D51)</f>
        <v>0</v>
      </c>
      <c r="H51" s="52">
        <f>DSUM($B$37:$Y$38,H$37,$C$48:$D51)</f>
        <v>0</v>
      </c>
      <c r="I51" s="52">
        <f>DSUM($B$37:$Y$38,I$37,$C$48:$D51)</f>
        <v>0</v>
      </c>
      <c r="J51" s="52">
        <f>DSUM($B$37:$Y$38,J$37,$C$48:$D51)</f>
        <v>0</v>
      </c>
      <c r="K51" s="52">
        <f>DSUM($B$37:$Y$38,K$37,$C$48:$D51)</f>
        <v>0</v>
      </c>
      <c r="L51" s="52">
        <f>DSUM($B$37:$Y$38,L$37,$C$48:$D51)</f>
        <v>0</v>
      </c>
      <c r="M51" s="52">
        <f>DSUM($B$37:$Y$38,M$37,$C$48:$D51)</f>
        <v>0</v>
      </c>
      <c r="N51" s="52">
        <f>DSUM($B$37:$Y$38,N$37,$C$48:$D51)</f>
        <v>0</v>
      </c>
      <c r="O51" s="52">
        <f>DSUM($B$37:$Y$38,O$37,$C$48:$D51)</f>
        <v>0</v>
      </c>
      <c r="P51" s="52">
        <f>DSUM($B$37:$Y$38,P$37,$C$48:$D51)</f>
        <v>0</v>
      </c>
      <c r="Q51" s="52">
        <f>DSUM($B$37:$Y$38,Q$37,$C$48:$D51)</f>
        <v>0</v>
      </c>
      <c r="R51" s="52">
        <f>DSUM($B$37:$Y$38,R$37,$C$48:$D51)</f>
        <v>0</v>
      </c>
      <c r="S51" s="52">
        <f>DSUM($B$37:$Y$38,S$37,$C$48:$D51)</f>
        <v>0</v>
      </c>
      <c r="T51" s="52">
        <f>DSUM($B$37:$Y$38,T$37,$C$48:$D51)</f>
        <v>0</v>
      </c>
      <c r="U51" s="52">
        <f>DSUM($B$37:$Y$38,U$37,$C$48:$D51)</f>
        <v>0</v>
      </c>
      <c r="V51" s="52">
        <f>DSUM($B$37:$Y$38,V$37,$C$48:$D51)</f>
        <v>0</v>
      </c>
      <c r="W51" s="52">
        <f>DSUM($B$37:$Y$38,W$37,$C$48:$D51)</f>
        <v>0</v>
      </c>
      <c r="X51" s="52">
        <f>DSUM($B$37:$Y$38,X$37,$C$48:$D51)</f>
        <v>0</v>
      </c>
      <c r="Y51" s="52">
        <f>DSUM($B$37:$Y$38,Y$37,$C$48:$D51)</f>
        <v>0</v>
      </c>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2:79">
      <c r="B52" s="20" t="s">
        <v>62</v>
      </c>
      <c r="C52" s="127" t="s">
        <v>276</v>
      </c>
      <c r="D52" s="127" t="s">
        <v>277</v>
      </c>
      <c r="E52" s="52">
        <f>DSUM($B$37:$Y$38,E$37,$C$48:$D52)</f>
        <v>0</v>
      </c>
      <c r="F52" s="52">
        <f>DSUM($B$37:$Y$38,F$37,$C$48:$D52)</f>
        <v>0</v>
      </c>
      <c r="G52" s="52">
        <f>DSUM($B$37:$Y$38,G$37,$C$48:$D52)</f>
        <v>0</v>
      </c>
      <c r="H52" s="52">
        <f>DSUM($B$37:$Y$38,H$37,$C$48:$D52)</f>
        <v>0</v>
      </c>
      <c r="I52" s="52">
        <f>DSUM($B$37:$Y$38,I$37,$C$48:$D52)</f>
        <v>0</v>
      </c>
      <c r="J52" s="52">
        <f>DSUM($B$37:$Y$38,J$37,$C$48:$D52)</f>
        <v>0</v>
      </c>
      <c r="K52" s="52">
        <f>DSUM($B$37:$Y$38,K$37,$C$48:$D52)</f>
        <v>0</v>
      </c>
      <c r="L52" s="52">
        <f>DSUM($B$37:$Y$38,L$37,$C$48:$D52)</f>
        <v>0</v>
      </c>
      <c r="M52" s="52">
        <f>DSUM($B$37:$Y$38,M$37,$C$48:$D52)</f>
        <v>0</v>
      </c>
      <c r="N52" s="52">
        <f>DSUM($B$37:$Y$38,N$37,$C$48:$D52)</f>
        <v>0</v>
      </c>
      <c r="O52" s="52">
        <f>DSUM($B$37:$Y$38,O$37,$C$48:$D52)</f>
        <v>0</v>
      </c>
      <c r="P52" s="52">
        <f>DSUM($B$37:$Y$38,P$37,$C$48:$D52)</f>
        <v>0</v>
      </c>
      <c r="Q52" s="52">
        <f>DSUM($B$37:$Y$38,Q$37,$C$48:$D52)</f>
        <v>0</v>
      </c>
      <c r="R52" s="52">
        <f>DSUM($B$37:$Y$38,R$37,$C$48:$D52)</f>
        <v>0</v>
      </c>
      <c r="S52" s="52">
        <f>DSUM($B$37:$Y$38,S$37,$C$48:$D52)</f>
        <v>0</v>
      </c>
      <c r="T52" s="52">
        <f>DSUM($B$37:$Y$38,T$37,$C$48:$D52)</f>
        <v>0</v>
      </c>
      <c r="U52" s="52">
        <f>DSUM($B$37:$Y$38,U$37,$C$48:$D52)</f>
        <v>0</v>
      </c>
      <c r="V52" s="52">
        <f>DSUM($B$37:$Y$38,V$37,$C$48:$D52)</f>
        <v>0</v>
      </c>
      <c r="W52" s="52">
        <f>DSUM($B$37:$Y$38,W$37,$C$48:$D52)</f>
        <v>0</v>
      </c>
      <c r="X52" s="52">
        <f>DSUM($B$37:$Y$38,X$37,$C$48:$D52)</f>
        <v>0</v>
      </c>
      <c r="Y52" s="52">
        <f>DSUM($B$37:$Y$38,Y$37,$C$48:$D52)</f>
        <v>0</v>
      </c>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2:79">
      <c r="B53" s="20" t="s">
        <v>63</v>
      </c>
      <c r="C53" s="127" t="s">
        <v>278</v>
      </c>
      <c r="D53" s="127" t="s">
        <v>279</v>
      </c>
      <c r="E53" s="52">
        <f>DSUM($B$37:$Y$38,E$37,$C$48:$D53)</f>
        <v>0</v>
      </c>
      <c r="F53" s="52">
        <f>DSUM($B$37:$Y$38,F$37,$C$48:$D53)</f>
        <v>0</v>
      </c>
      <c r="G53" s="52">
        <f>DSUM($B$37:$Y$38,G$37,$C$48:$D53)</f>
        <v>0</v>
      </c>
      <c r="H53" s="52">
        <f>DSUM($B$37:$Y$38,H$37,$C$48:$D53)</f>
        <v>0</v>
      </c>
      <c r="I53" s="52">
        <f>DSUM($B$37:$Y$38,I$37,$C$48:$D53)</f>
        <v>0</v>
      </c>
      <c r="J53" s="52">
        <f>DSUM($B$37:$Y$38,J$37,$C$48:$D53)</f>
        <v>0</v>
      </c>
      <c r="K53" s="52">
        <f>DSUM($B$37:$Y$38,K$37,$C$48:$D53)</f>
        <v>0</v>
      </c>
      <c r="L53" s="52">
        <f>DSUM($B$37:$Y$38,L$37,$C$48:$D53)</f>
        <v>0</v>
      </c>
      <c r="M53" s="52">
        <f>DSUM($B$37:$Y$38,M$37,$C$48:$D53)</f>
        <v>0</v>
      </c>
      <c r="N53" s="52">
        <f>DSUM($B$37:$Y$38,N$37,$C$48:$D53)</f>
        <v>0</v>
      </c>
      <c r="O53" s="52">
        <f>DSUM($B$37:$Y$38,O$37,$C$48:$D53)</f>
        <v>0</v>
      </c>
      <c r="P53" s="52">
        <f>DSUM($B$37:$Y$38,P$37,$C$48:$D53)</f>
        <v>0</v>
      </c>
      <c r="Q53" s="52">
        <f>DSUM($B$37:$Y$38,Q$37,$C$48:$D53)</f>
        <v>0</v>
      </c>
      <c r="R53" s="52">
        <f>DSUM($B$37:$Y$38,R$37,$C$48:$D53)</f>
        <v>0</v>
      </c>
      <c r="S53" s="52">
        <f>DSUM($B$37:$Y$38,S$37,$C$48:$D53)</f>
        <v>0</v>
      </c>
      <c r="T53" s="52">
        <f>DSUM($B$37:$Y$38,T$37,$C$48:$D53)</f>
        <v>0</v>
      </c>
      <c r="U53" s="52">
        <f>DSUM($B$37:$Y$38,U$37,$C$48:$D53)</f>
        <v>0</v>
      </c>
      <c r="V53" s="52">
        <f>DSUM($B$37:$Y$38,V$37,$C$48:$D53)</f>
        <v>0</v>
      </c>
      <c r="W53" s="52">
        <f>DSUM($B$37:$Y$38,W$37,$C$48:$D53)</f>
        <v>0</v>
      </c>
      <c r="X53" s="52">
        <f>DSUM($B$37:$Y$38,X$37,$C$48:$D53)</f>
        <v>0</v>
      </c>
      <c r="Y53" s="52">
        <f>DSUM($B$37:$Y$38,Y$37,$C$48:$D53)</f>
        <v>0</v>
      </c>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2:79">
      <c r="B54" s="20" t="s">
        <v>64</v>
      </c>
      <c r="C54" s="127" t="s">
        <v>280</v>
      </c>
      <c r="D54" s="127" t="s">
        <v>281</v>
      </c>
      <c r="E54" s="52">
        <f>DSUM($B$37:$Y$38,E$37,$C$48:$D54)</f>
        <v>1.6500576853727848E-2</v>
      </c>
      <c r="F54" s="52">
        <f>DSUM($B$37:$Y$38,F$37,$C$48:$D54)</f>
        <v>3.3345693756030956E-2</v>
      </c>
      <c r="G54" s="52">
        <f>DSUM($B$37:$Y$38,G$37,$C$48:$D54)</f>
        <v>5.0537884064673112E-2</v>
      </c>
      <c r="H54" s="52">
        <f>DSUM($B$37:$Y$38,H$37,$C$48:$D54)</f>
        <v>6.8070122707853384E-2</v>
      </c>
      <c r="I54" s="52">
        <f>DSUM($B$37:$Y$38,I$37,$C$48:$D54)</f>
        <v>8.593292894637744E-2</v>
      </c>
      <c r="J54" s="52">
        <f>DSUM($B$37:$Y$38,J$37,$C$48:$D54)</f>
        <v>0.10411472947789684</v>
      </c>
      <c r="K54" s="52">
        <f>DSUM($B$37:$Y$38,K$37,$C$48:$D54)</f>
        <v>0.12260510966785132</v>
      </c>
      <c r="L54" s="52">
        <f>DSUM($B$37:$Y$38,L$37,$C$48:$D54)</f>
        <v>0.14139439971339332</v>
      </c>
      <c r="M54" s="52">
        <f>DSUM($B$37:$Y$38,M$37,$C$48:$D54)</f>
        <v>0.16047441459351838</v>
      </c>
      <c r="N54" s="52">
        <f>DSUM($B$37:$Y$38,N$37,$C$48:$D54)</f>
        <v>0.17984047016224491</v>
      </c>
      <c r="O54" s="52">
        <f>DSUM($B$37:$Y$38,O$37,$C$48:$D54)</f>
        <v>0.19949013753985814</v>
      </c>
      <c r="P54" s="52">
        <f>DSUM($B$37:$Y$38,P$37,$C$48:$D54)</f>
        <v>0.21942336385883002</v>
      </c>
      <c r="Q54" s="52">
        <f>DSUM($B$37:$Y$38,Q$37,$C$48:$D54)</f>
        <v>0.23963820074572131</v>
      </c>
      <c r="R54" s="52">
        <f>DSUM($B$37:$Y$38,R$37,$C$48:$D54)</f>
        <v>0.26013062034657769</v>
      </c>
      <c r="S54" s="52">
        <f>DSUM($B$37:$Y$38,S$37,$C$48:$D54)</f>
        <v>0.28089764088155428</v>
      </c>
      <c r="T54" s="52">
        <f>DSUM($B$37:$Y$38,T$37,$C$48:$D54)</f>
        <v>0.30193732010359681</v>
      </c>
      <c r="U54" s="52">
        <f>DSUM($B$37:$Y$38,U$37,$C$48:$D54)</f>
        <v>0.32324820524183284</v>
      </c>
      <c r="V54" s="52">
        <f>DSUM($B$37:$Y$38,V$37,$C$48:$D54)</f>
        <v>0.3448290190914704</v>
      </c>
      <c r="W54" s="52">
        <f>DSUM($B$37:$Y$38,W$37,$C$48:$D54)</f>
        <v>0.36667865582784143</v>
      </c>
      <c r="X54" s="52">
        <f>DSUM($B$37:$Y$38,X$37,$C$48:$D54)</f>
        <v>0.38879977391144094</v>
      </c>
      <c r="Y54" s="52">
        <f>DSUM($B$37:$Y$38,Y$37,$C$48:$D54)</f>
        <v>6.4799962318573483</v>
      </c>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2:79">
      <c r="B55" s="20" t="s">
        <v>65</v>
      </c>
      <c r="C55" s="127" t="s">
        <v>282</v>
      </c>
      <c r="D55" s="127" t="s">
        <v>283</v>
      </c>
      <c r="E55" s="52">
        <f>DSUM($B$37:$Y$38,E$37,$C$48:$D55)</f>
        <v>1.6500576853727848E-2</v>
      </c>
      <c r="F55" s="52">
        <f>DSUM($B$37:$Y$38,F$37,$C$48:$D55)</f>
        <v>3.3345693756030956E-2</v>
      </c>
      <c r="G55" s="52">
        <f>DSUM($B$37:$Y$38,G$37,$C$48:$D55)</f>
        <v>5.0537884064673112E-2</v>
      </c>
      <c r="H55" s="52">
        <f>DSUM($B$37:$Y$38,H$37,$C$48:$D55)</f>
        <v>6.8070122707853384E-2</v>
      </c>
      <c r="I55" s="52">
        <f>DSUM($B$37:$Y$38,I$37,$C$48:$D55)</f>
        <v>8.593292894637744E-2</v>
      </c>
      <c r="J55" s="52">
        <f>DSUM($B$37:$Y$38,J$37,$C$48:$D55)</f>
        <v>0.10411472947789684</v>
      </c>
      <c r="K55" s="52">
        <f>DSUM($B$37:$Y$38,K$37,$C$48:$D55)</f>
        <v>0.12260510966785132</v>
      </c>
      <c r="L55" s="52">
        <f>DSUM($B$37:$Y$38,L$37,$C$48:$D55)</f>
        <v>0.14139439971339332</v>
      </c>
      <c r="M55" s="52">
        <f>DSUM($B$37:$Y$38,M$37,$C$48:$D55)</f>
        <v>0.16047441459351838</v>
      </c>
      <c r="N55" s="52">
        <f>DSUM($B$37:$Y$38,N$37,$C$48:$D55)</f>
        <v>0.17984047016224491</v>
      </c>
      <c r="O55" s="52">
        <f>DSUM($B$37:$Y$38,O$37,$C$48:$D55)</f>
        <v>0.19949013753985814</v>
      </c>
      <c r="P55" s="52">
        <f>DSUM($B$37:$Y$38,P$37,$C$48:$D55)</f>
        <v>0.21942336385883002</v>
      </c>
      <c r="Q55" s="52">
        <f>DSUM($B$37:$Y$38,Q$37,$C$48:$D55)</f>
        <v>0.23963820074572131</v>
      </c>
      <c r="R55" s="52">
        <f>DSUM($B$37:$Y$38,R$37,$C$48:$D55)</f>
        <v>0.26013062034657769</v>
      </c>
      <c r="S55" s="52">
        <f>DSUM($B$37:$Y$38,S$37,$C$48:$D55)</f>
        <v>0.28089764088155428</v>
      </c>
      <c r="T55" s="52">
        <f>DSUM($B$37:$Y$38,T$37,$C$48:$D55)</f>
        <v>0.30193732010359681</v>
      </c>
      <c r="U55" s="52">
        <f>DSUM($B$37:$Y$38,U$37,$C$48:$D55)</f>
        <v>0.32324820524183284</v>
      </c>
      <c r="V55" s="52">
        <f>DSUM($B$37:$Y$38,V$37,$C$48:$D55)</f>
        <v>0.3448290190914704</v>
      </c>
      <c r="W55" s="52">
        <f>DSUM($B$37:$Y$38,W$37,$C$48:$D55)</f>
        <v>0.36667865582784143</v>
      </c>
      <c r="X55" s="52">
        <f>DSUM($B$37:$Y$38,X$37,$C$48:$D55)</f>
        <v>0.38879977391144094</v>
      </c>
      <c r="Y55" s="52">
        <f>DSUM($B$37:$Y$38,Y$37,$C$48:$D55)</f>
        <v>6.4799962318573483</v>
      </c>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2:79">
      <c r="B56" s="20" t="s">
        <v>66</v>
      </c>
      <c r="C56" s="127" t="s">
        <v>284</v>
      </c>
      <c r="D56" s="127" t="s">
        <v>285</v>
      </c>
      <c r="E56" s="52">
        <f>DSUM($B$37:$Y$38,E$37,$C$48:$D56)</f>
        <v>1.6500576853727848E-2</v>
      </c>
      <c r="F56" s="52">
        <f>DSUM($B$37:$Y$38,F$37,$C$48:$D56)</f>
        <v>3.3345693756030956E-2</v>
      </c>
      <c r="G56" s="52">
        <f>DSUM($B$37:$Y$38,G$37,$C$48:$D56)</f>
        <v>5.0537884064673112E-2</v>
      </c>
      <c r="H56" s="52">
        <f>DSUM($B$37:$Y$38,H$37,$C$48:$D56)</f>
        <v>6.8070122707853384E-2</v>
      </c>
      <c r="I56" s="52">
        <f>DSUM($B$37:$Y$38,I$37,$C$48:$D56)</f>
        <v>8.593292894637744E-2</v>
      </c>
      <c r="J56" s="52">
        <f>DSUM($B$37:$Y$38,J$37,$C$48:$D56)</f>
        <v>0.10411472947789684</v>
      </c>
      <c r="K56" s="52">
        <f>DSUM($B$37:$Y$38,K$37,$C$48:$D56)</f>
        <v>0.12260510966785132</v>
      </c>
      <c r="L56" s="52">
        <f>DSUM($B$37:$Y$38,L$37,$C$48:$D56)</f>
        <v>0.14139439971339332</v>
      </c>
      <c r="M56" s="52">
        <f>DSUM($B$37:$Y$38,M$37,$C$48:$D56)</f>
        <v>0.16047441459351838</v>
      </c>
      <c r="N56" s="52">
        <f>DSUM($B$37:$Y$38,N$37,$C$48:$D56)</f>
        <v>0.17984047016224491</v>
      </c>
      <c r="O56" s="52">
        <f>DSUM($B$37:$Y$38,O$37,$C$48:$D56)</f>
        <v>0.19949013753985814</v>
      </c>
      <c r="P56" s="52">
        <f>DSUM($B$37:$Y$38,P$37,$C$48:$D56)</f>
        <v>0.21942336385883002</v>
      </c>
      <c r="Q56" s="52">
        <f>DSUM($B$37:$Y$38,Q$37,$C$48:$D56)</f>
        <v>0.23963820074572131</v>
      </c>
      <c r="R56" s="52">
        <f>DSUM($B$37:$Y$38,R$37,$C$48:$D56)</f>
        <v>0.26013062034657769</v>
      </c>
      <c r="S56" s="52">
        <f>DSUM($B$37:$Y$38,S$37,$C$48:$D56)</f>
        <v>0.28089764088155428</v>
      </c>
      <c r="T56" s="52">
        <f>DSUM($B$37:$Y$38,T$37,$C$48:$D56)</f>
        <v>0.30193732010359681</v>
      </c>
      <c r="U56" s="52">
        <f>DSUM($B$37:$Y$38,U$37,$C$48:$D56)</f>
        <v>0.32324820524183284</v>
      </c>
      <c r="V56" s="52">
        <f>DSUM($B$37:$Y$38,V$37,$C$48:$D56)</f>
        <v>0.3448290190914704</v>
      </c>
      <c r="W56" s="52">
        <f>DSUM($B$37:$Y$38,W$37,$C$48:$D56)</f>
        <v>0.36667865582784143</v>
      </c>
      <c r="X56" s="52">
        <f>DSUM($B$37:$Y$38,X$37,$C$48:$D56)</f>
        <v>0.38879977391144094</v>
      </c>
      <c r="Y56" s="52">
        <f>DSUM($B$37:$Y$38,Y$37,$C$48:$D56)</f>
        <v>6.4799962318573483</v>
      </c>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2:79">
      <c r="B57" s="20" t="s">
        <v>67</v>
      </c>
      <c r="C57" s="127" t="s">
        <v>286</v>
      </c>
      <c r="D57" s="127" t="s">
        <v>287</v>
      </c>
      <c r="E57" s="52">
        <f>DSUM($B$37:$Y$38,E$37,$C$48:$D57)</f>
        <v>1.6500576853727848E-2</v>
      </c>
      <c r="F57" s="52">
        <f>DSUM($B$37:$Y$38,F$37,$C$48:$D57)</f>
        <v>3.3345693756030956E-2</v>
      </c>
      <c r="G57" s="52">
        <f>DSUM($B$37:$Y$38,G$37,$C$48:$D57)</f>
        <v>5.0537884064673112E-2</v>
      </c>
      <c r="H57" s="52">
        <f>DSUM($B$37:$Y$38,H$37,$C$48:$D57)</f>
        <v>6.8070122707853384E-2</v>
      </c>
      <c r="I57" s="52">
        <f>DSUM($B$37:$Y$38,I$37,$C$48:$D57)</f>
        <v>8.593292894637744E-2</v>
      </c>
      <c r="J57" s="52">
        <f>DSUM($B$37:$Y$38,J$37,$C$48:$D57)</f>
        <v>0.10411472947789684</v>
      </c>
      <c r="K57" s="52">
        <f>DSUM($B$37:$Y$38,K$37,$C$48:$D57)</f>
        <v>0.12260510966785132</v>
      </c>
      <c r="L57" s="52">
        <f>DSUM($B$37:$Y$38,L$37,$C$48:$D57)</f>
        <v>0.14139439971339332</v>
      </c>
      <c r="M57" s="52">
        <f>DSUM($B$37:$Y$38,M$37,$C$48:$D57)</f>
        <v>0.16047441459351838</v>
      </c>
      <c r="N57" s="52">
        <f>DSUM($B$37:$Y$38,N$37,$C$48:$D57)</f>
        <v>0.17984047016224491</v>
      </c>
      <c r="O57" s="52">
        <f>DSUM($B$37:$Y$38,O$37,$C$48:$D57)</f>
        <v>0.19949013753985814</v>
      </c>
      <c r="P57" s="52">
        <f>DSUM($B$37:$Y$38,P$37,$C$48:$D57)</f>
        <v>0.21942336385883002</v>
      </c>
      <c r="Q57" s="52">
        <f>DSUM($B$37:$Y$38,Q$37,$C$48:$D57)</f>
        <v>0.23963820074572131</v>
      </c>
      <c r="R57" s="52">
        <f>DSUM($B$37:$Y$38,R$37,$C$48:$D57)</f>
        <v>0.26013062034657769</v>
      </c>
      <c r="S57" s="52">
        <f>DSUM($B$37:$Y$38,S$37,$C$48:$D57)</f>
        <v>0.28089764088155428</v>
      </c>
      <c r="T57" s="52">
        <f>DSUM($B$37:$Y$38,T$37,$C$48:$D57)</f>
        <v>0.30193732010359681</v>
      </c>
      <c r="U57" s="52">
        <f>DSUM($B$37:$Y$38,U$37,$C$48:$D57)</f>
        <v>0.32324820524183284</v>
      </c>
      <c r="V57" s="52">
        <f>DSUM($B$37:$Y$38,V$37,$C$48:$D57)</f>
        <v>0.3448290190914704</v>
      </c>
      <c r="W57" s="52">
        <f>DSUM($B$37:$Y$38,W$37,$C$48:$D57)</f>
        <v>0.36667865582784143</v>
      </c>
      <c r="X57" s="52">
        <f>DSUM($B$37:$Y$38,X$37,$C$48:$D57)</f>
        <v>0.38879977391144094</v>
      </c>
      <c r="Y57" s="52">
        <f>DSUM($B$37:$Y$38,Y$37,$C$48:$D57)</f>
        <v>6.4799962318573483</v>
      </c>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2:79">
      <c r="B58" s="20" t="s">
        <v>68</v>
      </c>
      <c r="C58" s="127" t="s">
        <v>288</v>
      </c>
      <c r="D58" s="127" t="s">
        <v>289</v>
      </c>
      <c r="E58" s="52">
        <f>DSUM($B$37:$Y$38,E$37,$C$48:$D58)</f>
        <v>1.6500576853727848E-2</v>
      </c>
      <c r="F58" s="52">
        <f>DSUM($B$37:$Y$38,F$37,$C$48:$D58)</f>
        <v>3.3345693756030956E-2</v>
      </c>
      <c r="G58" s="52">
        <f>DSUM($B$37:$Y$38,G$37,$C$48:$D58)</f>
        <v>5.0537884064673112E-2</v>
      </c>
      <c r="H58" s="52">
        <f>DSUM($B$37:$Y$38,H$37,$C$48:$D58)</f>
        <v>6.8070122707853384E-2</v>
      </c>
      <c r="I58" s="52">
        <f>DSUM($B$37:$Y$38,I$37,$C$48:$D58)</f>
        <v>8.593292894637744E-2</v>
      </c>
      <c r="J58" s="52">
        <f>DSUM($B$37:$Y$38,J$37,$C$48:$D58)</f>
        <v>0.10411472947789684</v>
      </c>
      <c r="K58" s="52">
        <f>DSUM($B$37:$Y$38,K$37,$C$48:$D58)</f>
        <v>0.12260510966785132</v>
      </c>
      <c r="L58" s="52">
        <f>DSUM($B$37:$Y$38,L$37,$C$48:$D58)</f>
        <v>0.14139439971339332</v>
      </c>
      <c r="M58" s="52">
        <f>DSUM($B$37:$Y$38,M$37,$C$48:$D58)</f>
        <v>0.16047441459351838</v>
      </c>
      <c r="N58" s="52">
        <f>DSUM($B$37:$Y$38,N$37,$C$48:$D58)</f>
        <v>0.17984047016224491</v>
      </c>
      <c r="O58" s="52">
        <f>DSUM($B$37:$Y$38,O$37,$C$48:$D58)</f>
        <v>0.19949013753985814</v>
      </c>
      <c r="P58" s="52">
        <f>DSUM($B$37:$Y$38,P$37,$C$48:$D58)</f>
        <v>0.21942336385883002</v>
      </c>
      <c r="Q58" s="52">
        <f>DSUM($B$37:$Y$38,Q$37,$C$48:$D58)</f>
        <v>0.23963820074572131</v>
      </c>
      <c r="R58" s="52">
        <f>DSUM($B$37:$Y$38,R$37,$C$48:$D58)</f>
        <v>0.26013062034657769</v>
      </c>
      <c r="S58" s="52">
        <f>DSUM($B$37:$Y$38,S$37,$C$48:$D58)</f>
        <v>0.28089764088155428</v>
      </c>
      <c r="T58" s="52">
        <f>DSUM($B$37:$Y$38,T$37,$C$48:$D58)</f>
        <v>0.30193732010359681</v>
      </c>
      <c r="U58" s="52">
        <f>DSUM($B$37:$Y$38,U$37,$C$48:$D58)</f>
        <v>0.32324820524183284</v>
      </c>
      <c r="V58" s="52">
        <f>DSUM($B$37:$Y$38,V$37,$C$48:$D58)</f>
        <v>0.3448290190914704</v>
      </c>
      <c r="W58" s="52">
        <f>DSUM($B$37:$Y$38,W$37,$C$48:$D58)</f>
        <v>0.36667865582784143</v>
      </c>
      <c r="X58" s="52">
        <f>DSUM($B$37:$Y$38,X$37,$C$48:$D58)</f>
        <v>0.38879977391144094</v>
      </c>
      <c r="Y58" s="52">
        <f>DSUM($B$37:$Y$38,Y$37,$C$48:$D58)</f>
        <v>6.4799962318573483</v>
      </c>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2:79">
      <c r="B59" s="20" t="s">
        <v>69</v>
      </c>
      <c r="C59" s="127" t="s">
        <v>290</v>
      </c>
      <c r="D59" s="127" t="s">
        <v>291</v>
      </c>
      <c r="E59" s="52">
        <f>DSUM($B$37:$Y$38,E$37,$C$48:$D59)</f>
        <v>1.6500576853727848E-2</v>
      </c>
      <c r="F59" s="52">
        <f>DSUM($B$37:$Y$38,F$37,$C$48:$D59)</f>
        <v>3.3345693756030956E-2</v>
      </c>
      <c r="G59" s="52">
        <f>DSUM($B$37:$Y$38,G$37,$C$48:$D59)</f>
        <v>5.0537884064673112E-2</v>
      </c>
      <c r="H59" s="52">
        <f>DSUM($B$37:$Y$38,H$37,$C$48:$D59)</f>
        <v>6.8070122707853384E-2</v>
      </c>
      <c r="I59" s="52">
        <f>DSUM($B$37:$Y$38,I$37,$C$48:$D59)</f>
        <v>8.593292894637744E-2</v>
      </c>
      <c r="J59" s="52">
        <f>DSUM($B$37:$Y$38,J$37,$C$48:$D59)</f>
        <v>0.10411472947789684</v>
      </c>
      <c r="K59" s="52">
        <f>DSUM($B$37:$Y$38,K$37,$C$48:$D59)</f>
        <v>0.12260510966785132</v>
      </c>
      <c r="L59" s="52">
        <f>DSUM($B$37:$Y$38,L$37,$C$48:$D59)</f>
        <v>0.14139439971339332</v>
      </c>
      <c r="M59" s="52">
        <f>DSUM($B$37:$Y$38,M$37,$C$48:$D59)</f>
        <v>0.16047441459351838</v>
      </c>
      <c r="N59" s="52">
        <f>DSUM($B$37:$Y$38,N$37,$C$48:$D59)</f>
        <v>0.17984047016224491</v>
      </c>
      <c r="O59" s="52">
        <f>DSUM($B$37:$Y$38,O$37,$C$48:$D59)</f>
        <v>0.19949013753985814</v>
      </c>
      <c r="P59" s="52">
        <f>DSUM($B$37:$Y$38,P$37,$C$48:$D59)</f>
        <v>0.21942336385883002</v>
      </c>
      <c r="Q59" s="52">
        <f>DSUM($B$37:$Y$38,Q$37,$C$48:$D59)</f>
        <v>0.23963820074572131</v>
      </c>
      <c r="R59" s="52">
        <f>DSUM($B$37:$Y$38,R$37,$C$48:$D59)</f>
        <v>0.26013062034657769</v>
      </c>
      <c r="S59" s="52">
        <f>DSUM($B$37:$Y$38,S$37,$C$48:$D59)</f>
        <v>0.28089764088155428</v>
      </c>
      <c r="T59" s="52">
        <f>DSUM($B$37:$Y$38,T$37,$C$48:$D59)</f>
        <v>0.30193732010359681</v>
      </c>
      <c r="U59" s="52">
        <f>DSUM($B$37:$Y$38,U$37,$C$48:$D59)</f>
        <v>0.32324820524183284</v>
      </c>
      <c r="V59" s="52">
        <f>DSUM($B$37:$Y$38,V$37,$C$48:$D59)</f>
        <v>0.3448290190914704</v>
      </c>
      <c r="W59" s="52">
        <f>DSUM($B$37:$Y$38,W$37,$C$48:$D59)</f>
        <v>0.36667865582784143</v>
      </c>
      <c r="X59" s="52">
        <f>DSUM($B$37:$Y$38,X$37,$C$48:$D59)</f>
        <v>0.38879977391144094</v>
      </c>
      <c r="Y59" s="52">
        <f>DSUM($B$37:$Y$38,Y$37,$C$48:$D59)</f>
        <v>6.4799962318573483</v>
      </c>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2:79">
      <c r="B60" s="20" t="s">
        <v>70</v>
      </c>
      <c r="C60" s="127" t="s">
        <v>292</v>
      </c>
      <c r="D60" s="127" t="s">
        <v>293</v>
      </c>
      <c r="E60" s="52">
        <f>DSUM($B$37:$Y$38,E$37,$C$48:$D60)</f>
        <v>1.6500576853727848E-2</v>
      </c>
      <c r="F60" s="52">
        <f>DSUM($B$37:$Y$38,F$37,$C$48:$D60)</f>
        <v>3.3345693756030956E-2</v>
      </c>
      <c r="G60" s="52">
        <f>DSUM($B$37:$Y$38,G$37,$C$48:$D60)</f>
        <v>5.0537884064673112E-2</v>
      </c>
      <c r="H60" s="52">
        <f>DSUM($B$37:$Y$38,H$37,$C$48:$D60)</f>
        <v>6.8070122707853384E-2</v>
      </c>
      <c r="I60" s="52">
        <f>DSUM($B$37:$Y$38,I$37,$C$48:$D60)</f>
        <v>8.593292894637744E-2</v>
      </c>
      <c r="J60" s="52">
        <f>DSUM($B$37:$Y$38,J$37,$C$48:$D60)</f>
        <v>0.10411472947789684</v>
      </c>
      <c r="K60" s="52">
        <f>DSUM($B$37:$Y$38,K$37,$C$48:$D60)</f>
        <v>0.12260510966785132</v>
      </c>
      <c r="L60" s="52">
        <f>DSUM($B$37:$Y$38,L$37,$C$48:$D60)</f>
        <v>0.14139439971339332</v>
      </c>
      <c r="M60" s="52">
        <f>DSUM($B$37:$Y$38,M$37,$C$48:$D60)</f>
        <v>0.16047441459351838</v>
      </c>
      <c r="N60" s="52">
        <f>DSUM($B$37:$Y$38,N$37,$C$48:$D60)</f>
        <v>0.17984047016224491</v>
      </c>
      <c r="O60" s="52">
        <f>DSUM($B$37:$Y$38,O$37,$C$48:$D60)</f>
        <v>0.19949013753985814</v>
      </c>
      <c r="P60" s="52">
        <f>DSUM($B$37:$Y$38,P$37,$C$48:$D60)</f>
        <v>0.21942336385883002</v>
      </c>
      <c r="Q60" s="52">
        <f>DSUM($B$37:$Y$38,Q$37,$C$48:$D60)</f>
        <v>0.23963820074572131</v>
      </c>
      <c r="R60" s="52">
        <f>DSUM($B$37:$Y$38,R$37,$C$48:$D60)</f>
        <v>0.26013062034657769</v>
      </c>
      <c r="S60" s="52">
        <f>DSUM($B$37:$Y$38,S$37,$C$48:$D60)</f>
        <v>0.28089764088155428</v>
      </c>
      <c r="T60" s="52">
        <f>DSUM($B$37:$Y$38,T$37,$C$48:$D60)</f>
        <v>0.30193732010359681</v>
      </c>
      <c r="U60" s="52">
        <f>DSUM($B$37:$Y$38,U$37,$C$48:$D60)</f>
        <v>0.32324820524183284</v>
      </c>
      <c r="V60" s="52">
        <f>DSUM($B$37:$Y$38,V$37,$C$48:$D60)</f>
        <v>0.3448290190914704</v>
      </c>
      <c r="W60" s="52">
        <f>DSUM($B$37:$Y$38,W$37,$C$48:$D60)</f>
        <v>0.36667865582784143</v>
      </c>
      <c r="X60" s="52">
        <f>DSUM($B$37:$Y$38,X$37,$C$48:$D60)</f>
        <v>0.38879977391144094</v>
      </c>
      <c r="Y60" s="52">
        <f>DSUM($B$37:$Y$38,Y$37,$C$48:$D60)</f>
        <v>6.4799962318573483</v>
      </c>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2:79">
      <c r="B61" s="20" t="s">
        <v>71</v>
      </c>
      <c r="C61" s="127" t="s">
        <v>294</v>
      </c>
      <c r="D61" s="127" t="s">
        <v>295</v>
      </c>
      <c r="E61" s="52">
        <f>DSUM($B$37:$Y$38,E$37,$C$48:$D61)</f>
        <v>1.6500576853727848E-2</v>
      </c>
      <c r="F61" s="52">
        <f>DSUM($B$37:$Y$38,F$37,$C$48:$D61)</f>
        <v>3.3345693756030956E-2</v>
      </c>
      <c r="G61" s="52">
        <f>DSUM($B$37:$Y$38,G$37,$C$48:$D61)</f>
        <v>5.0537884064673112E-2</v>
      </c>
      <c r="H61" s="52">
        <f>DSUM($B$37:$Y$38,H$37,$C$48:$D61)</f>
        <v>6.8070122707853384E-2</v>
      </c>
      <c r="I61" s="52">
        <f>DSUM($B$37:$Y$38,I$37,$C$48:$D61)</f>
        <v>8.593292894637744E-2</v>
      </c>
      <c r="J61" s="52">
        <f>DSUM($B$37:$Y$38,J$37,$C$48:$D61)</f>
        <v>0.10411472947789684</v>
      </c>
      <c r="K61" s="52">
        <f>DSUM($B$37:$Y$38,K$37,$C$48:$D61)</f>
        <v>0.12260510966785132</v>
      </c>
      <c r="L61" s="52">
        <f>DSUM($B$37:$Y$38,L$37,$C$48:$D61)</f>
        <v>0.14139439971339332</v>
      </c>
      <c r="M61" s="52">
        <f>DSUM($B$37:$Y$38,M$37,$C$48:$D61)</f>
        <v>0.16047441459351838</v>
      </c>
      <c r="N61" s="52">
        <f>DSUM($B$37:$Y$38,N$37,$C$48:$D61)</f>
        <v>0.17984047016224491</v>
      </c>
      <c r="O61" s="52">
        <f>DSUM($B$37:$Y$38,O$37,$C$48:$D61)</f>
        <v>0.19949013753985814</v>
      </c>
      <c r="P61" s="52">
        <f>DSUM($B$37:$Y$38,P$37,$C$48:$D61)</f>
        <v>0.21942336385883002</v>
      </c>
      <c r="Q61" s="52">
        <f>DSUM($B$37:$Y$38,Q$37,$C$48:$D61)</f>
        <v>0.23963820074572131</v>
      </c>
      <c r="R61" s="52">
        <f>DSUM($B$37:$Y$38,R$37,$C$48:$D61)</f>
        <v>0.26013062034657769</v>
      </c>
      <c r="S61" s="52">
        <f>DSUM($B$37:$Y$38,S$37,$C$48:$D61)</f>
        <v>0.28089764088155428</v>
      </c>
      <c r="T61" s="52">
        <f>DSUM($B$37:$Y$38,T$37,$C$48:$D61)</f>
        <v>0.30193732010359681</v>
      </c>
      <c r="U61" s="52">
        <f>DSUM($B$37:$Y$38,U$37,$C$48:$D61)</f>
        <v>0.32324820524183284</v>
      </c>
      <c r="V61" s="52">
        <f>DSUM($B$37:$Y$38,V$37,$C$48:$D61)</f>
        <v>0.3448290190914704</v>
      </c>
      <c r="W61" s="52">
        <f>DSUM($B$37:$Y$38,W$37,$C$48:$D61)</f>
        <v>0.36667865582784143</v>
      </c>
      <c r="X61" s="52">
        <f>DSUM($B$37:$Y$38,X$37,$C$48:$D61)</f>
        <v>0.38879977391144094</v>
      </c>
      <c r="Y61" s="52">
        <f>DSUM($B$37:$Y$38,Y$37,$C$48:$D61)</f>
        <v>6.4799962318573483</v>
      </c>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2:79">
      <c r="B62" s="20" t="s">
        <v>72</v>
      </c>
      <c r="C62" s="127" t="s">
        <v>296</v>
      </c>
      <c r="D62" s="127" t="s">
        <v>297</v>
      </c>
      <c r="E62" s="52">
        <f>DSUM($B$37:$Y$38,E$37,$C$48:$D62)</f>
        <v>1.6500576853727848E-2</v>
      </c>
      <c r="F62" s="52">
        <f>DSUM($B$37:$Y$38,F$37,$C$48:$D62)</f>
        <v>3.3345693756030956E-2</v>
      </c>
      <c r="G62" s="52">
        <f>DSUM($B$37:$Y$38,G$37,$C$48:$D62)</f>
        <v>5.0537884064673112E-2</v>
      </c>
      <c r="H62" s="52">
        <f>DSUM($B$37:$Y$38,H$37,$C$48:$D62)</f>
        <v>6.8070122707853384E-2</v>
      </c>
      <c r="I62" s="52">
        <f>DSUM($B$37:$Y$38,I$37,$C$48:$D62)</f>
        <v>8.593292894637744E-2</v>
      </c>
      <c r="J62" s="52">
        <f>DSUM($B$37:$Y$38,J$37,$C$48:$D62)</f>
        <v>0.10411472947789684</v>
      </c>
      <c r="K62" s="52">
        <f>DSUM($B$37:$Y$38,K$37,$C$48:$D62)</f>
        <v>0.12260510966785132</v>
      </c>
      <c r="L62" s="52">
        <f>DSUM($B$37:$Y$38,L$37,$C$48:$D62)</f>
        <v>0.14139439971339332</v>
      </c>
      <c r="M62" s="52">
        <f>DSUM($B$37:$Y$38,M$37,$C$48:$D62)</f>
        <v>0.16047441459351838</v>
      </c>
      <c r="N62" s="52">
        <f>DSUM($B$37:$Y$38,N$37,$C$48:$D62)</f>
        <v>0.17984047016224491</v>
      </c>
      <c r="O62" s="52">
        <f>DSUM($B$37:$Y$38,O$37,$C$48:$D62)</f>
        <v>0.19949013753985814</v>
      </c>
      <c r="P62" s="52">
        <f>DSUM($B$37:$Y$38,P$37,$C$48:$D62)</f>
        <v>0.21942336385883002</v>
      </c>
      <c r="Q62" s="52">
        <f>DSUM($B$37:$Y$38,Q$37,$C$48:$D62)</f>
        <v>0.23963820074572131</v>
      </c>
      <c r="R62" s="52">
        <f>DSUM($B$37:$Y$38,R$37,$C$48:$D62)</f>
        <v>0.26013062034657769</v>
      </c>
      <c r="S62" s="52">
        <f>DSUM($B$37:$Y$38,S$37,$C$48:$D62)</f>
        <v>0.28089764088155428</v>
      </c>
      <c r="T62" s="52">
        <f>DSUM($B$37:$Y$38,T$37,$C$48:$D62)</f>
        <v>0.30193732010359681</v>
      </c>
      <c r="U62" s="52">
        <f>DSUM($B$37:$Y$38,U$37,$C$48:$D62)</f>
        <v>0.32324820524183284</v>
      </c>
      <c r="V62" s="52">
        <f>DSUM($B$37:$Y$38,V$37,$C$48:$D62)</f>
        <v>0.3448290190914704</v>
      </c>
      <c r="W62" s="52">
        <f>DSUM($B$37:$Y$38,W$37,$C$48:$D62)</f>
        <v>0.36667865582784143</v>
      </c>
      <c r="X62" s="52">
        <f>DSUM($B$37:$Y$38,X$37,$C$48:$D62)</f>
        <v>0.38879977391144094</v>
      </c>
      <c r="Y62" s="52">
        <f>DSUM($B$37:$Y$38,Y$37,$C$48:$D62)</f>
        <v>6.4799962318573483</v>
      </c>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2:79">
      <c r="B63" s="20" t="s">
        <v>73</v>
      </c>
      <c r="C63" s="127" t="s">
        <v>298</v>
      </c>
      <c r="D63" s="127" t="s">
        <v>299</v>
      </c>
      <c r="E63" s="52">
        <f>DSUM($B$37:$Y$38,E$37,$C$48:$D63)</f>
        <v>1.6500576853727848E-2</v>
      </c>
      <c r="F63" s="52">
        <f>DSUM($B$37:$Y$38,F$37,$C$48:$D63)</f>
        <v>3.3345693756030956E-2</v>
      </c>
      <c r="G63" s="52">
        <f>DSUM($B$37:$Y$38,G$37,$C$48:$D63)</f>
        <v>5.0537884064673112E-2</v>
      </c>
      <c r="H63" s="52">
        <f>DSUM($B$37:$Y$38,H$37,$C$48:$D63)</f>
        <v>6.8070122707853384E-2</v>
      </c>
      <c r="I63" s="52">
        <f>DSUM($B$37:$Y$38,I$37,$C$48:$D63)</f>
        <v>8.593292894637744E-2</v>
      </c>
      <c r="J63" s="52">
        <f>DSUM($B$37:$Y$38,J$37,$C$48:$D63)</f>
        <v>0.10411472947789684</v>
      </c>
      <c r="K63" s="52">
        <f>DSUM($B$37:$Y$38,K$37,$C$48:$D63)</f>
        <v>0.12260510966785132</v>
      </c>
      <c r="L63" s="52">
        <f>DSUM($B$37:$Y$38,L$37,$C$48:$D63)</f>
        <v>0.14139439971339332</v>
      </c>
      <c r="M63" s="52">
        <f>DSUM($B$37:$Y$38,M$37,$C$48:$D63)</f>
        <v>0.16047441459351838</v>
      </c>
      <c r="N63" s="52">
        <f>DSUM($B$37:$Y$38,N$37,$C$48:$D63)</f>
        <v>0.17984047016224491</v>
      </c>
      <c r="O63" s="52">
        <f>DSUM($B$37:$Y$38,O$37,$C$48:$D63)</f>
        <v>0.19949013753985814</v>
      </c>
      <c r="P63" s="52">
        <f>DSUM($B$37:$Y$38,P$37,$C$48:$D63)</f>
        <v>0.21942336385883002</v>
      </c>
      <c r="Q63" s="52">
        <f>DSUM($B$37:$Y$38,Q$37,$C$48:$D63)</f>
        <v>0.23963820074572131</v>
      </c>
      <c r="R63" s="52">
        <f>DSUM($B$37:$Y$38,R$37,$C$48:$D63)</f>
        <v>0.26013062034657769</v>
      </c>
      <c r="S63" s="52">
        <f>DSUM($B$37:$Y$38,S$37,$C$48:$D63)</f>
        <v>0.28089764088155428</v>
      </c>
      <c r="T63" s="52">
        <f>DSUM($B$37:$Y$38,T$37,$C$48:$D63)</f>
        <v>0.30193732010359681</v>
      </c>
      <c r="U63" s="52">
        <f>DSUM($B$37:$Y$38,U$37,$C$48:$D63)</f>
        <v>0.32324820524183284</v>
      </c>
      <c r="V63" s="52">
        <f>DSUM($B$37:$Y$38,V$37,$C$48:$D63)</f>
        <v>0.3448290190914704</v>
      </c>
      <c r="W63" s="52">
        <f>DSUM($B$37:$Y$38,W$37,$C$48:$D63)</f>
        <v>0.36667865582784143</v>
      </c>
      <c r="X63" s="52">
        <f>DSUM($B$37:$Y$38,X$37,$C$48:$D63)</f>
        <v>0.38879977391144094</v>
      </c>
      <c r="Y63" s="52">
        <f>DSUM($B$37:$Y$38,Y$37,$C$48:$D63)</f>
        <v>6.4799962318573483</v>
      </c>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2:79">
      <c r="B64" s="20" t="s">
        <v>74</v>
      </c>
      <c r="C64" s="127" t="s">
        <v>300</v>
      </c>
      <c r="D64" s="127" t="s">
        <v>301</v>
      </c>
      <c r="E64" s="52">
        <f>DSUM($B$37:$Y$38,E$37,$C$48:$D64)</f>
        <v>1.6500576853727848E-2</v>
      </c>
      <c r="F64" s="52">
        <f>DSUM($B$37:$Y$38,F$37,$C$48:$D64)</f>
        <v>3.3345693756030956E-2</v>
      </c>
      <c r="G64" s="52">
        <f>DSUM($B$37:$Y$38,G$37,$C$48:$D64)</f>
        <v>5.0537884064673112E-2</v>
      </c>
      <c r="H64" s="52">
        <f>DSUM($B$37:$Y$38,H$37,$C$48:$D64)</f>
        <v>6.8070122707853384E-2</v>
      </c>
      <c r="I64" s="52">
        <f>DSUM($B$37:$Y$38,I$37,$C$48:$D64)</f>
        <v>8.593292894637744E-2</v>
      </c>
      <c r="J64" s="52">
        <f>DSUM($B$37:$Y$38,J$37,$C$48:$D64)</f>
        <v>0.10411472947789684</v>
      </c>
      <c r="K64" s="52">
        <f>DSUM($B$37:$Y$38,K$37,$C$48:$D64)</f>
        <v>0.12260510966785132</v>
      </c>
      <c r="L64" s="52">
        <f>DSUM($B$37:$Y$38,L$37,$C$48:$D64)</f>
        <v>0.14139439971339332</v>
      </c>
      <c r="M64" s="52">
        <f>DSUM($B$37:$Y$38,M$37,$C$48:$D64)</f>
        <v>0.16047441459351838</v>
      </c>
      <c r="N64" s="52">
        <f>DSUM($B$37:$Y$38,N$37,$C$48:$D64)</f>
        <v>0.17984047016224491</v>
      </c>
      <c r="O64" s="52">
        <f>DSUM($B$37:$Y$38,O$37,$C$48:$D64)</f>
        <v>0.19949013753985814</v>
      </c>
      <c r="P64" s="52">
        <f>DSUM($B$37:$Y$38,P$37,$C$48:$D64)</f>
        <v>0.21942336385883002</v>
      </c>
      <c r="Q64" s="52">
        <f>DSUM($B$37:$Y$38,Q$37,$C$48:$D64)</f>
        <v>0.23963820074572131</v>
      </c>
      <c r="R64" s="52">
        <f>DSUM($B$37:$Y$38,R$37,$C$48:$D64)</f>
        <v>0.26013062034657769</v>
      </c>
      <c r="S64" s="52">
        <f>DSUM($B$37:$Y$38,S$37,$C$48:$D64)</f>
        <v>0.28089764088155428</v>
      </c>
      <c r="T64" s="52">
        <f>DSUM($B$37:$Y$38,T$37,$C$48:$D64)</f>
        <v>0.30193732010359681</v>
      </c>
      <c r="U64" s="52">
        <f>DSUM($B$37:$Y$38,U$37,$C$48:$D64)</f>
        <v>0.32324820524183284</v>
      </c>
      <c r="V64" s="52">
        <f>DSUM($B$37:$Y$38,V$37,$C$48:$D64)</f>
        <v>0.3448290190914704</v>
      </c>
      <c r="W64" s="52">
        <f>DSUM($B$37:$Y$38,W$37,$C$48:$D64)</f>
        <v>0.36667865582784143</v>
      </c>
      <c r="X64" s="52">
        <f>DSUM($B$37:$Y$38,X$37,$C$48:$D64)</f>
        <v>0.38879977391144094</v>
      </c>
      <c r="Y64" s="52">
        <f>DSUM($B$37:$Y$38,Y$37,$C$48:$D64)</f>
        <v>6.4799962318573483</v>
      </c>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2:79">
      <c r="B65" s="20" t="s">
        <v>75</v>
      </c>
      <c r="C65" s="127" t="s">
        <v>302</v>
      </c>
      <c r="D65" s="127" t="s">
        <v>303</v>
      </c>
      <c r="E65" s="52">
        <f>DSUM($B$37:$Y$38,E$37,$C$48:$D65)</f>
        <v>1.6500576853727848E-2</v>
      </c>
      <c r="F65" s="52">
        <f>DSUM($B$37:$Y$38,F$37,$C$48:$D65)</f>
        <v>3.3345693756030956E-2</v>
      </c>
      <c r="G65" s="52">
        <f>DSUM($B$37:$Y$38,G$37,$C$48:$D65)</f>
        <v>5.0537884064673112E-2</v>
      </c>
      <c r="H65" s="52">
        <f>DSUM($B$37:$Y$38,H$37,$C$48:$D65)</f>
        <v>6.8070122707853384E-2</v>
      </c>
      <c r="I65" s="52">
        <f>DSUM($B$37:$Y$38,I$37,$C$48:$D65)</f>
        <v>8.593292894637744E-2</v>
      </c>
      <c r="J65" s="52">
        <f>DSUM($B$37:$Y$38,J$37,$C$48:$D65)</f>
        <v>0.10411472947789684</v>
      </c>
      <c r="K65" s="52">
        <f>DSUM($B$37:$Y$38,K$37,$C$48:$D65)</f>
        <v>0.12260510966785132</v>
      </c>
      <c r="L65" s="52">
        <f>DSUM($B$37:$Y$38,L$37,$C$48:$D65)</f>
        <v>0.14139439971339332</v>
      </c>
      <c r="M65" s="52">
        <f>DSUM($B$37:$Y$38,M$37,$C$48:$D65)</f>
        <v>0.16047441459351838</v>
      </c>
      <c r="N65" s="52">
        <f>DSUM($B$37:$Y$38,N$37,$C$48:$D65)</f>
        <v>0.17984047016224491</v>
      </c>
      <c r="O65" s="52">
        <f>DSUM($B$37:$Y$38,O$37,$C$48:$D65)</f>
        <v>0.19949013753985814</v>
      </c>
      <c r="P65" s="52">
        <f>DSUM($B$37:$Y$38,P$37,$C$48:$D65)</f>
        <v>0.21942336385883002</v>
      </c>
      <c r="Q65" s="52">
        <f>DSUM($B$37:$Y$38,Q$37,$C$48:$D65)</f>
        <v>0.23963820074572131</v>
      </c>
      <c r="R65" s="52">
        <f>DSUM($B$37:$Y$38,R$37,$C$48:$D65)</f>
        <v>0.26013062034657769</v>
      </c>
      <c r="S65" s="52">
        <f>DSUM($B$37:$Y$38,S$37,$C$48:$D65)</f>
        <v>0.28089764088155428</v>
      </c>
      <c r="T65" s="52">
        <f>DSUM($B$37:$Y$38,T$37,$C$48:$D65)</f>
        <v>0.30193732010359681</v>
      </c>
      <c r="U65" s="52">
        <f>DSUM($B$37:$Y$38,U$37,$C$48:$D65)</f>
        <v>0.32324820524183284</v>
      </c>
      <c r="V65" s="52">
        <f>DSUM($B$37:$Y$38,V$37,$C$48:$D65)</f>
        <v>0.3448290190914704</v>
      </c>
      <c r="W65" s="52">
        <f>DSUM($B$37:$Y$38,W$37,$C$48:$D65)</f>
        <v>0.36667865582784143</v>
      </c>
      <c r="X65" s="52">
        <f>DSUM($B$37:$Y$38,X$37,$C$48:$D65)</f>
        <v>0.38879977391144094</v>
      </c>
      <c r="Y65" s="52">
        <f>DSUM($B$37:$Y$38,Y$37,$C$48:$D65)</f>
        <v>6.4799962318573483</v>
      </c>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2:79">
      <c r="B66" s="20" t="s">
        <v>76</v>
      </c>
      <c r="C66" s="127" t="s">
        <v>304</v>
      </c>
      <c r="D66" s="127" t="s">
        <v>305</v>
      </c>
      <c r="E66" s="52">
        <f>DSUM($B$37:$Y$38,E$37,$C$48:$D66)</f>
        <v>1.6500576853727848E-2</v>
      </c>
      <c r="F66" s="52">
        <f>DSUM($B$37:$Y$38,F$37,$C$48:$D66)</f>
        <v>3.3345693756030956E-2</v>
      </c>
      <c r="G66" s="52">
        <f>DSUM($B$37:$Y$38,G$37,$C$48:$D66)</f>
        <v>5.0537884064673112E-2</v>
      </c>
      <c r="H66" s="52">
        <f>DSUM($B$37:$Y$38,H$37,$C$48:$D66)</f>
        <v>6.8070122707853384E-2</v>
      </c>
      <c r="I66" s="52">
        <f>DSUM($B$37:$Y$38,I$37,$C$48:$D66)</f>
        <v>8.593292894637744E-2</v>
      </c>
      <c r="J66" s="52">
        <f>DSUM($B$37:$Y$38,J$37,$C$48:$D66)</f>
        <v>0.10411472947789684</v>
      </c>
      <c r="K66" s="52">
        <f>DSUM($B$37:$Y$38,K$37,$C$48:$D66)</f>
        <v>0.12260510966785132</v>
      </c>
      <c r="L66" s="52">
        <f>DSUM($B$37:$Y$38,L$37,$C$48:$D66)</f>
        <v>0.14139439971339332</v>
      </c>
      <c r="M66" s="52">
        <f>DSUM($B$37:$Y$38,M$37,$C$48:$D66)</f>
        <v>0.16047441459351838</v>
      </c>
      <c r="N66" s="52">
        <f>DSUM($B$37:$Y$38,N$37,$C$48:$D66)</f>
        <v>0.17984047016224491</v>
      </c>
      <c r="O66" s="52">
        <f>DSUM($B$37:$Y$38,O$37,$C$48:$D66)</f>
        <v>0.19949013753985814</v>
      </c>
      <c r="P66" s="52">
        <f>DSUM($B$37:$Y$38,P$37,$C$48:$D66)</f>
        <v>0.21942336385883002</v>
      </c>
      <c r="Q66" s="52">
        <f>DSUM($B$37:$Y$38,Q$37,$C$48:$D66)</f>
        <v>0.23963820074572131</v>
      </c>
      <c r="R66" s="52">
        <f>DSUM($B$37:$Y$38,R$37,$C$48:$D66)</f>
        <v>0.26013062034657769</v>
      </c>
      <c r="S66" s="52">
        <f>DSUM($B$37:$Y$38,S$37,$C$48:$D66)</f>
        <v>0.28089764088155428</v>
      </c>
      <c r="T66" s="52">
        <f>DSUM($B$37:$Y$38,T$37,$C$48:$D66)</f>
        <v>0.30193732010359681</v>
      </c>
      <c r="U66" s="52">
        <f>DSUM($B$37:$Y$38,U$37,$C$48:$D66)</f>
        <v>0.32324820524183284</v>
      </c>
      <c r="V66" s="52">
        <f>DSUM($B$37:$Y$38,V$37,$C$48:$D66)</f>
        <v>0.3448290190914704</v>
      </c>
      <c r="W66" s="52">
        <f>DSUM($B$37:$Y$38,W$37,$C$48:$D66)</f>
        <v>0.36667865582784143</v>
      </c>
      <c r="X66" s="52">
        <f>DSUM($B$37:$Y$38,X$37,$C$48:$D66)</f>
        <v>0.38879977391144094</v>
      </c>
      <c r="Y66" s="52">
        <f>DSUM($B$37:$Y$38,Y$37,$C$48:$D66)</f>
        <v>6.4799962318573483</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2:79">
      <c r="B67" s="20" t="s">
        <v>77</v>
      </c>
      <c r="C67" s="127" t="s">
        <v>306</v>
      </c>
      <c r="D67" s="127" t="s">
        <v>307</v>
      </c>
      <c r="E67" s="52">
        <f>DSUM($B$37:$Y$38,E$37,$C$48:$D67)</f>
        <v>1.6500576853727848E-2</v>
      </c>
      <c r="F67" s="52">
        <f>DSUM($B$37:$Y$38,F$37,$C$48:$D67)</f>
        <v>3.3345693756030956E-2</v>
      </c>
      <c r="G67" s="52">
        <f>DSUM($B$37:$Y$38,G$37,$C$48:$D67)</f>
        <v>5.0537884064673112E-2</v>
      </c>
      <c r="H67" s="52">
        <f>DSUM($B$37:$Y$38,H$37,$C$48:$D67)</f>
        <v>6.8070122707853384E-2</v>
      </c>
      <c r="I67" s="52">
        <f>DSUM($B$37:$Y$38,I$37,$C$48:$D67)</f>
        <v>8.593292894637744E-2</v>
      </c>
      <c r="J67" s="52">
        <f>DSUM($B$37:$Y$38,J$37,$C$48:$D67)</f>
        <v>0.10411472947789684</v>
      </c>
      <c r="K67" s="52">
        <f>DSUM($B$37:$Y$38,K$37,$C$48:$D67)</f>
        <v>0.12260510966785132</v>
      </c>
      <c r="L67" s="52">
        <f>DSUM($B$37:$Y$38,L$37,$C$48:$D67)</f>
        <v>0.14139439971339332</v>
      </c>
      <c r="M67" s="52">
        <f>DSUM($B$37:$Y$38,M$37,$C$48:$D67)</f>
        <v>0.16047441459351838</v>
      </c>
      <c r="N67" s="52">
        <f>DSUM($B$37:$Y$38,N$37,$C$48:$D67)</f>
        <v>0.17984047016224491</v>
      </c>
      <c r="O67" s="52">
        <f>DSUM($B$37:$Y$38,O$37,$C$48:$D67)</f>
        <v>0.19949013753985814</v>
      </c>
      <c r="P67" s="52">
        <f>DSUM($B$37:$Y$38,P$37,$C$48:$D67)</f>
        <v>0.21942336385883002</v>
      </c>
      <c r="Q67" s="52">
        <f>DSUM($B$37:$Y$38,Q$37,$C$48:$D67)</f>
        <v>0.23963820074572131</v>
      </c>
      <c r="R67" s="52">
        <f>DSUM($B$37:$Y$38,R$37,$C$48:$D67)</f>
        <v>0.26013062034657769</v>
      </c>
      <c r="S67" s="52">
        <f>DSUM($B$37:$Y$38,S$37,$C$48:$D67)</f>
        <v>0.28089764088155428</v>
      </c>
      <c r="T67" s="52">
        <f>DSUM($B$37:$Y$38,T$37,$C$48:$D67)</f>
        <v>0.30193732010359681</v>
      </c>
      <c r="U67" s="52">
        <f>DSUM($B$37:$Y$38,U$37,$C$48:$D67)</f>
        <v>0.32324820524183284</v>
      </c>
      <c r="V67" s="52">
        <f>DSUM($B$37:$Y$38,V$37,$C$48:$D67)</f>
        <v>0.3448290190914704</v>
      </c>
      <c r="W67" s="52">
        <f>DSUM($B$37:$Y$38,W$37,$C$48:$D67)</f>
        <v>0.36667865582784143</v>
      </c>
      <c r="X67" s="52">
        <f>DSUM($B$37:$Y$38,X$37,$C$48:$D67)</f>
        <v>0.38879977391144094</v>
      </c>
      <c r="Y67" s="52">
        <f>DSUM($B$37:$Y$38,Y$37,$C$48:$D67)</f>
        <v>6.4799962318573483</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2:79">
      <c r="B68" s="20" t="s">
        <v>78</v>
      </c>
      <c r="C68" s="127" t="s">
        <v>308</v>
      </c>
      <c r="D68" s="127" t="s">
        <v>309</v>
      </c>
      <c r="E68" s="52">
        <f>DSUM($B$37:$Y$38,E$37,$C$48:$D68)</f>
        <v>1.6500576853727848E-2</v>
      </c>
      <c r="F68" s="52">
        <f>DSUM($B$37:$Y$38,F$37,$C$48:$D68)</f>
        <v>3.3345693756030956E-2</v>
      </c>
      <c r="G68" s="52">
        <f>DSUM($B$37:$Y$38,G$37,$C$48:$D68)</f>
        <v>5.0537884064673112E-2</v>
      </c>
      <c r="H68" s="52">
        <f>DSUM($B$37:$Y$38,H$37,$C$48:$D68)</f>
        <v>6.8070122707853384E-2</v>
      </c>
      <c r="I68" s="52">
        <f>DSUM($B$37:$Y$38,I$37,$C$48:$D68)</f>
        <v>8.593292894637744E-2</v>
      </c>
      <c r="J68" s="52">
        <f>DSUM($B$37:$Y$38,J$37,$C$48:$D68)</f>
        <v>0.10411472947789684</v>
      </c>
      <c r="K68" s="52">
        <f>DSUM($B$37:$Y$38,K$37,$C$48:$D68)</f>
        <v>0.12260510966785132</v>
      </c>
      <c r="L68" s="52">
        <f>DSUM($B$37:$Y$38,L$37,$C$48:$D68)</f>
        <v>0.14139439971339332</v>
      </c>
      <c r="M68" s="52">
        <f>DSUM($B$37:$Y$38,M$37,$C$48:$D68)</f>
        <v>0.16047441459351838</v>
      </c>
      <c r="N68" s="52">
        <f>DSUM($B$37:$Y$38,N$37,$C$48:$D68)</f>
        <v>0.17984047016224491</v>
      </c>
      <c r="O68" s="52">
        <f>DSUM($B$37:$Y$38,O$37,$C$48:$D68)</f>
        <v>0.19949013753985814</v>
      </c>
      <c r="P68" s="52">
        <f>DSUM($B$37:$Y$38,P$37,$C$48:$D68)</f>
        <v>0.21942336385883002</v>
      </c>
      <c r="Q68" s="52">
        <f>DSUM($B$37:$Y$38,Q$37,$C$48:$D68)</f>
        <v>0.23963820074572131</v>
      </c>
      <c r="R68" s="52">
        <f>DSUM($B$37:$Y$38,R$37,$C$48:$D68)</f>
        <v>0.26013062034657769</v>
      </c>
      <c r="S68" s="52">
        <f>DSUM($B$37:$Y$38,S$37,$C$48:$D68)</f>
        <v>0.28089764088155428</v>
      </c>
      <c r="T68" s="52">
        <f>DSUM($B$37:$Y$38,T$37,$C$48:$D68)</f>
        <v>0.30193732010359681</v>
      </c>
      <c r="U68" s="52">
        <f>DSUM($B$37:$Y$38,U$37,$C$48:$D68)</f>
        <v>0.32324820524183284</v>
      </c>
      <c r="V68" s="52">
        <f>DSUM($B$37:$Y$38,V$37,$C$48:$D68)</f>
        <v>0.3448290190914704</v>
      </c>
      <c r="W68" s="52">
        <f>DSUM($B$37:$Y$38,W$37,$C$48:$D68)</f>
        <v>0.36667865582784143</v>
      </c>
      <c r="X68" s="52">
        <f>DSUM($B$37:$Y$38,X$37,$C$48:$D68)</f>
        <v>0.38879977391144094</v>
      </c>
      <c r="Y68" s="52">
        <f>DSUM($B$37:$Y$38,Y$37,$C$48:$D68)</f>
        <v>6.4799962318573483</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2:79">
      <c r="B69" s="20" t="s">
        <v>79</v>
      </c>
      <c r="C69" s="127" t="s">
        <v>310</v>
      </c>
      <c r="D69" s="127" t="s">
        <v>311</v>
      </c>
      <c r="E69" s="52">
        <f>DSUM($B$37:$Y$38,E$37,$C$48:$D69)</f>
        <v>1.6500576853727848E-2</v>
      </c>
      <c r="F69" s="52">
        <f>DSUM($B$37:$Y$38,F$37,$C$48:$D69)</f>
        <v>3.3345693756030956E-2</v>
      </c>
      <c r="G69" s="52">
        <f>DSUM($B$37:$Y$38,G$37,$C$48:$D69)</f>
        <v>5.0537884064673112E-2</v>
      </c>
      <c r="H69" s="52">
        <f>DSUM($B$37:$Y$38,H$37,$C$48:$D69)</f>
        <v>6.8070122707853384E-2</v>
      </c>
      <c r="I69" s="52">
        <f>DSUM($B$37:$Y$38,I$37,$C$48:$D69)</f>
        <v>8.593292894637744E-2</v>
      </c>
      <c r="J69" s="52">
        <f>DSUM($B$37:$Y$38,J$37,$C$48:$D69)</f>
        <v>0.10411472947789684</v>
      </c>
      <c r="K69" s="52">
        <f>DSUM($B$37:$Y$38,K$37,$C$48:$D69)</f>
        <v>0.12260510966785132</v>
      </c>
      <c r="L69" s="52">
        <f>DSUM($B$37:$Y$38,L$37,$C$48:$D69)</f>
        <v>0.14139439971339332</v>
      </c>
      <c r="M69" s="52">
        <f>DSUM($B$37:$Y$38,M$37,$C$48:$D69)</f>
        <v>0.16047441459351838</v>
      </c>
      <c r="N69" s="52">
        <f>DSUM($B$37:$Y$38,N$37,$C$48:$D69)</f>
        <v>0.17984047016224491</v>
      </c>
      <c r="O69" s="52">
        <f>DSUM($B$37:$Y$38,O$37,$C$48:$D69)</f>
        <v>0.19949013753985814</v>
      </c>
      <c r="P69" s="52">
        <f>DSUM($B$37:$Y$38,P$37,$C$48:$D69)</f>
        <v>0.21942336385883002</v>
      </c>
      <c r="Q69" s="52">
        <f>DSUM($B$37:$Y$38,Q$37,$C$48:$D69)</f>
        <v>0.23963820074572131</v>
      </c>
      <c r="R69" s="52">
        <f>DSUM($B$37:$Y$38,R$37,$C$48:$D69)</f>
        <v>0.26013062034657769</v>
      </c>
      <c r="S69" s="52">
        <f>DSUM($B$37:$Y$38,S$37,$C$48:$D69)</f>
        <v>0.28089764088155428</v>
      </c>
      <c r="T69" s="52">
        <f>DSUM($B$37:$Y$38,T$37,$C$48:$D69)</f>
        <v>0.30193732010359681</v>
      </c>
      <c r="U69" s="52">
        <f>DSUM($B$37:$Y$38,U$37,$C$48:$D69)</f>
        <v>0.32324820524183284</v>
      </c>
      <c r="V69" s="52">
        <f>DSUM($B$37:$Y$38,V$37,$C$48:$D69)</f>
        <v>0.3448290190914704</v>
      </c>
      <c r="W69" s="52">
        <f>DSUM($B$37:$Y$38,W$37,$C$48:$D69)</f>
        <v>0.36667865582784143</v>
      </c>
      <c r="X69" s="52">
        <f>DSUM($B$37:$Y$38,X$37,$C$48:$D69)</f>
        <v>0.38879977391144094</v>
      </c>
      <c r="Y69" s="52">
        <f>DSUM($B$37:$Y$38,Y$37,$C$48:$D69)</f>
        <v>6.4799962318573483</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2:79">
      <c r="B70" s="20" t="s">
        <v>342</v>
      </c>
      <c r="C70" s="127" t="s">
        <v>312</v>
      </c>
      <c r="D70" s="127" t="s">
        <v>343</v>
      </c>
      <c r="E70" s="52">
        <f>DSUM($B$37:$Y$38,E$37,$C$48:$D70)</f>
        <v>1.6500576853727848E-2</v>
      </c>
      <c r="F70" s="52">
        <f>DSUM($B$37:$Y$38,F$37,$C$48:$D70)</f>
        <v>3.3345693756030956E-2</v>
      </c>
      <c r="G70" s="52">
        <f>DSUM($B$37:$Y$38,G$37,$C$48:$D70)</f>
        <v>5.0537884064673112E-2</v>
      </c>
      <c r="H70" s="52">
        <f>DSUM($B$37:$Y$38,H$37,$C$48:$D70)</f>
        <v>6.8070122707853384E-2</v>
      </c>
      <c r="I70" s="52">
        <f>DSUM($B$37:$Y$38,I$37,$C$48:$D70)</f>
        <v>8.593292894637744E-2</v>
      </c>
      <c r="J70" s="52">
        <f>DSUM($B$37:$Y$38,J$37,$C$48:$D70)</f>
        <v>0.10411472947789684</v>
      </c>
      <c r="K70" s="52">
        <f>DSUM($B$37:$Y$38,K$37,$C$48:$D70)</f>
        <v>0.12260510966785132</v>
      </c>
      <c r="L70" s="52">
        <f>DSUM($B$37:$Y$38,L$37,$C$48:$D70)</f>
        <v>0.14139439971339332</v>
      </c>
      <c r="M70" s="52">
        <f>DSUM($B$37:$Y$38,M$37,$C$48:$D70)</f>
        <v>0.16047441459351838</v>
      </c>
      <c r="N70" s="52">
        <f>DSUM($B$37:$Y$38,N$37,$C$48:$D70)</f>
        <v>0.17984047016224491</v>
      </c>
      <c r="O70" s="52">
        <f>DSUM($B$37:$Y$38,O$37,$C$48:$D70)</f>
        <v>0.19949013753985814</v>
      </c>
      <c r="P70" s="52">
        <f>DSUM($B$37:$Y$38,P$37,$C$48:$D70)</f>
        <v>0.21942336385883002</v>
      </c>
      <c r="Q70" s="52">
        <f>DSUM($B$37:$Y$38,Q$37,$C$48:$D70)</f>
        <v>0.23963820074572131</v>
      </c>
      <c r="R70" s="52">
        <f>DSUM($B$37:$Y$38,R$37,$C$48:$D70)</f>
        <v>0.26013062034657769</v>
      </c>
      <c r="S70" s="52">
        <f>DSUM($B$37:$Y$38,S$37,$C$48:$D70)</f>
        <v>0.28089764088155428</v>
      </c>
      <c r="T70" s="52">
        <f>DSUM($B$37:$Y$38,T$37,$C$48:$D70)</f>
        <v>0.30193732010359681</v>
      </c>
      <c r="U70" s="52">
        <f>DSUM($B$37:$Y$38,U$37,$C$48:$D70)</f>
        <v>0.32324820524183284</v>
      </c>
      <c r="V70" s="52">
        <f>DSUM($B$37:$Y$38,V$37,$C$48:$D70)</f>
        <v>0.3448290190914704</v>
      </c>
      <c r="W70" s="52">
        <f>DSUM($B$37:$Y$38,W$37,$C$48:$D70)</f>
        <v>0.36667865582784143</v>
      </c>
      <c r="X70" s="52">
        <f>DSUM($B$37:$Y$38,X$37,$C$48:$D70)</f>
        <v>0.38879977391144094</v>
      </c>
      <c r="Y70" s="52">
        <f>DSUM($B$37:$Y$38,Y$37,$C$48:$D70)</f>
        <v>6.4799962318573483</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2:79">
      <c r="B71" s="20" t="s">
        <v>344</v>
      </c>
      <c r="C71" s="127" t="s">
        <v>345</v>
      </c>
      <c r="D71" s="127" t="s">
        <v>346</v>
      </c>
      <c r="E71" s="52">
        <f>DSUM($B$37:$Y$38,E$37,$C$48:$D71)</f>
        <v>1.6500576853727848E-2</v>
      </c>
      <c r="F71" s="52">
        <f>DSUM($B$37:$Y$38,F$37,$C$48:$D71)</f>
        <v>3.3345693756030956E-2</v>
      </c>
      <c r="G71" s="52">
        <f>DSUM($B$37:$Y$38,G$37,$C$48:$D71)</f>
        <v>5.0537884064673112E-2</v>
      </c>
      <c r="H71" s="52">
        <f>DSUM($B$37:$Y$38,H$37,$C$48:$D71)</f>
        <v>6.8070122707853384E-2</v>
      </c>
      <c r="I71" s="52">
        <f>DSUM($B$37:$Y$38,I$37,$C$48:$D71)</f>
        <v>8.593292894637744E-2</v>
      </c>
      <c r="J71" s="52">
        <f>DSUM($B$37:$Y$38,J$37,$C$48:$D71)</f>
        <v>0.10411472947789684</v>
      </c>
      <c r="K71" s="52">
        <f>DSUM($B$37:$Y$38,K$37,$C$48:$D71)</f>
        <v>0.12260510966785132</v>
      </c>
      <c r="L71" s="52">
        <f>DSUM($B$37:$Y$38,L$37,$C$48:$D71)</f>
        <v>0.14139439971339332</v>
      </c>
      <c r="M71" s="52">
        <f>DSUM($B$37:$Y$38,M$37,$C$48:$D71)</f>
        <v>0.16047441459351838</v>
      </c>
      <c r="N71" s="52">
        <f>DSUM($B$37:$Y$38,N$37,$C$48:$D71)</f>
        <v>0.17984047016224491</v>
      </c>
      <c r="O71" s="52">
        <f>DSUM($B$37:$Y$38,O$37,$C$48:$D71)</f>
        <v>0.19949013753985814</v>
      </c>
      <c r="P71" s="52">
        <f>DSUM($B$37:$Y$38,P$37,$C$48:$D71)</f>
        <v>0.21942336385883002</v>
      </c>
      <c r="Q71" s="52">
        <f>DSUM($B$37:$Y$38,Q$37,$C$48:$D71)</f>
        <v>0.23963820074572131</v>
      </c>
      <c r="R71" s="52">
        <f>DSUM($B$37:$Y$38,R$37,$C$48:$D71)</f>
        <v>0.26013062034657769</v>
      </c>
      <c r="S71" s="52">
        <f>DSUM($B$37:$Y$38,S$37,$C$48:$D71)</f>
        <v>0.28089764088155428</v>
      </c>
      <c r="T71" s="52">
        <f>DSUM($B$37:$Y$38,T$37,$C$48:$D71)</f>
        <v>0.30193732010359681</v>
      </c>
      <c r="U71" s="52">
        <f>DSUM($B$37:$Y$38,U$37,$C$48:$D71)</f>
        <v>0.32324820524183284</v>
      </c>
      <c r="V71" s="52">
        <f>DSUM($B$37:$Y$38,V$37,$C$48:$D71)</f>
        <v>0.3448290190914704</v>
      </c>
      <c r="W71" s="52">
        <f>DSUM($B$37:$Y$38,W$37,$C$48:$D71)</f>
        <v>0.36667865582784143</v>
      </c>
      <c r="X71" s="52">
        <f>DSUM($B$37:$Y$38,X$37,$C$48:$D71)</f>
        <v>0.38879977391144094</v>
      </c>
      <c r="Y71" s="52">
        <f>DSUM($B$37:$Y$38,Y$37,$C$48:$D71)</f>
        <v>6.4799962318573483</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2:79">
      <c r="B72" s="20" t="s">
        <v>347</v>
      </c>
      <c r="C72" s="127" t="s">
        <v>348</v>
      </c>
      <c r="D72" s="127" t="s">
        <v>349</v>
      </c>
      <c r="E72" s="52">
        <f>DSUM($B$37:$Y$38,E$37,$C$48:$D72)</f>
        <v>1.6500576853727848E-2</v>
      </c>
      <c r="F72" s="52">
        <f>DSUM($B$37:$Y$38,F$37,$C$48:$D72)</f>
        <v>3.3345693756030956E-2</v>
      </c>
      <c r="G72" s="52">
        <f>DSUM($B$37:$Y$38,G$37,$C$48:$D72)</f>
        <v>5.0537884064673112E-2</v>
      </c>
      <c r="H72" s="52">
        <f>DSUM($B$37:$Y$38,H$37,$C$48:$D72)</f>
        <v>6.8070122707853384E-2</v>
      </c>
      <c r="I72" s="52">
        <f>DSUM($B$37:$Y$38,I$37,$C$48:$D72)</f>
        <v>8.593292894637744E-2</v>
      </c>
      <c r="J72" s="52">
        <f>DSUM($B$37:$Y$38,J$37,$C$48:$D72)</f>
        <v>0.10411472947789684</v>
      </c>
      <c r="K72" s="52">
        <f>DSUM($B$37:$Y$38,K$37,$C$48:$D72)</f>
        <v>0.12260510966785132</v>
      </c>
      <c r="L72" s="52">
        <f>DSUM($B$37:$Y$38,L$37,$C$48:$D72)</f>
        <v>0.14139439971339332</v>
      </c>
      <c r="M72" s="52">
        <f>DSUM($B$37:$Y$38,M$37,$C$48:$D72)</f>
        <v>0.16047441459351838</v>
      </c>
      <c r="N72" s="52">
        <f>DSUM($B$37:$Y$38,N$37,$C$48:$D72)</f>
        <v>0.17984047016224491</v>
      </c>
      <c r="O72" s="52">
        <f>DSUM($B$37:$Y$38,O$37,$C$48:$D72)</f>
        <v>0.19949013753985814</v>
      </c>
      <c r="P72" s="52">
        <f>DSUM($B$37:$Y$38,P$37,$C$48:$D72)</f>
        <v>0.21942336385883002</v>
      </c>
      <c r="Q72" s="52">
        <f>DSUM($B$37:$Y$38,Q$37,$C$48:$D72)</f>
        <v>0.23963820074572131</v>
      </c>
      <c r="R72" s="52">
        <f>DSUM($B$37:$Y$38,R$37,$C$48:$D72)</f>
        <v>0.26013062034657769</v>
      </c>
      <c r="S72" s="52">
        <f>DSUM($B$37:$Y$38,S$37,$C$48:$D72)</f>
        <v>0.28089764088155428</v>
      </c>
      <c r="T72" s="52">
        <f>DSUM($B$37:$Y$38,T$37,$C$48:$D72)</f>
        <v>0.30193732010359681</v>
      </c>
      <c r="U72" s="52">
        <f>DSUM($B$37:$Y$38,U$37,$C$48:$D72)</f>
        <v>0.32324820524183284</v>
      </c>
      <c r="V72" s="52">
        <f>DSUM($B$37:$Y$38,V$37,$C$48:$D72)</f>
        <v>0.3448290190914704</v>
      </c>
      <c r="W72" s="52">
        <f>DSUM($B$37:$Y$38,W$37,$C$48:$D72)</f>
        <v>0.36667865582784143</v>
      </c>
      <c r="X72" s="52">
        <f>DSUM($B$37:$Y$38,X$37,$C$48:$D72)</f>
        <v>0.38879977391144094</v>
      </c>
      <c r="Y72" s="52">
        <f>DSUM($B$37:$Y$38,Y$37,$C$48:$D72)</f>
        <v>6.4799962318573483</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2:79">
      <c r="B73" s="20" t="s">
        <v>350</v>
      </c>
      <c r="C73" s="127" t="s">
        <v>351</v>
      </c>
      <c r="D73" s="127" t="s">
        <v>352</v>
      </c>
      <c r="E73" s="52">
        <f>DSUM($B$37:$Y$38,E$37,$C$48:$D73)</f>
        <v>1.6500576853727848E-2</v>
      </c>
      <c r="F73" s="52">
        <f>DSUM($B$37:$Y$38,F$37,$C$48:$D73)</f>
        <v>3.3345693756030956E-2</v>
      </c>
      <c r="G73" s="52">
        <f>DSUM($B$37:$Y$38,G$37,$C$48:$D73)</f>
        <v>5.0537884064673112E-2</v>
      </c>
      <c r="H73" s="52">
        <f>DSUM($B$37:$Y$38,H$37,$C$48:$D73)</f>
        <v>6.8070122707853384E-2</v>
      </c>
      <c r="I73" s="52">
        <f>DSUM($B$37:$Y$38,I$37,$C$48:$D73)</f>
        <v>8.593292894637744E-2</v>
      </c>
      <c r="J73" s="52">
        <f>DSUM($B$37:$Y$38,J$37,$C$48:$D73)</f>
        <v>0.10411472947789684</v>
      </c>
      <c r="K73" s="52">
        <f>DSUM($B$37:$Y$38,K$37,$C$48:$D73)</f>
        <v>0.12260510966785132</v>
      </c>
      <c r="L73" s="52">
        <f>DSUM($B$37:$Y$38,L$37,$C$48:$D73)</f>
        <v>0.14139439971339332</v>
      </c>
      <c r="M73" s="52">
        <f>DSUM($B$37:$Y$38,M$37,$C$48:$D73)</f>
        <v>0.16047441459351838</v>
      </c>
      <c r="N73" s="52">
        <f>DSUM($B$37:$Y$38,N$37,$C$48:$D73)</f>
        <v>0.17984047016224491</v>
      </c>
      <c r="O73" s="52">
        <f>DSUM($B$37:$Y$38,O$37,$C$48:$D73)</f>
        <v>0.19949013753985814</v>
      </c>
      <c r="P73" s="52">
        <f>DSUM($B$37:$Y$38,P$37,$C$48:$D73)</f>
        <v>0.21942336385883002</v>
      </c>
      <c r="Q73" s="52">
        <f>DSUM($B$37:$Y$38,Q$37,$C$48:$D73)</f>
        <v>0.23963820074572131</v>
      </c>
      <c r="R73" s="52">
        <f>DSUM($B$37:$Y$38,R$37,$C$48:$D73)</f>
        <v>0.26013062034657769</v>
      </c>
      <c r="S73" s="52">
        <f>DSUM($B$37:$Y$38,S$37,$C$48:$D73)</f>
        <v>0.28089764088155428</v>
      </c>
      <c r="T73" s="52">
        <f>DSUM($B$37:$Y$38,T$37,$C$48:$D73)</f>
        <v>0.30193732010359681</v>
      </c>
      <c r="U73" s="52">
        <f>DSUM($B$37:$Y$38,U$37,$C$48:$D73)</f>
        <v>0.32324820524183284</v>
      </c>
      <c r="V73" s="52">
        <f>DSUM($B$37:$Y$38,V$37,$C$48:$D73)</f>
        <v>0.3448290190914704</v>
      </c>
      <c r="W73" s="52">
        <f>DSUM($B$37:$Y$38,W$37,$C$48:$D73)</f>
        <v>0.36667865582784143</v>
      </c>
      <c r="X73" s="52">
        <f>DSUM($B$37:$Y$38,X$37,$C$48:$D73)</f>
        <v>0.38879977391144094</v>
      </c>
      <c r="Y73" s="52">
        <f>DSUM($B$37:$Y$38,Y$37,$C$48:$D73)</f>
        <v>6.4799962318573483</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2:79">
      <c r="B74" s="20" t="s">
        <v>353</v>
      </c>
      <c r="C74" s="127" t="s">
        <v>354</v>
      </c>
      <c r="D74" s="127" t="s">
        <v>355</v>
      </c>
      <c r="E74" s="52">
        <f>DSUM($B$37:$Y$38,E$37,$C$48:$D74)</f>
        <v>1.6500576853727848E-2</v>
      </c>
      <c r="F74" s="52">
        <f>DSUM($B$37:$Y$38,F$37,$C$48:$D74)</f>
        <v>3.3345693756030956E-2</v>
      </c>
      <c r="G74" s="52">
        <f>DSUM($B$37:$Y$38,G$37,$C$48:$D74)</f>
        <v>5.0537884064673112E-2</v>
      </c>
      <c r="H74" s="52">
        <f>DSUM($B$37:$Y$38,H$37,$C$48:$D74)</f>
        <v>6.8070122707853384E-2</v>
      </c>
      <c r="I74" s="52">
        <f>DSUM($B$37:$Y$38,I$37,$C$48:$D74)</f>
        <v>8.593292894637744E-2</v>
      </c>
      <c r="J74" s="52">
        <f>DSUM($B$37:$Y$38,J$37,$C$48:$D74)</f>
        <v>0.10411472947789684</v>
      </c>
      <c r="K74" s="52">
        <f>DSUM($B$37:$Y$38,K$37,$C$48:$D74)</f>
        <v>0.12260510966785132</v>
      </c>
      <c r="L74" s="52">
        <f>DSUM($B$37:$Y$38,L$37,$C$48:$D74)</f>
        <v>0.14139439971339332</v>
      </c>
      <c r="M74" s="52">
        <f>DSUM($B$37:$Y$38,M$37,$C$48:$D74)</f>
        <v>0.16047441459351838</v>
      </c>
      <c r="N74" s="52">
        <f>DSUM($B$37:$Y$38,N$37,$C$48:$D74)</f>
        <v>0.17984047016224491</v>
      </c>
      <c r="O74" s="52">
        <f>DSUM($B$37:$Y$38,O$37,$C$48:$D74)</f>
        <v>0.19949013753985814</v>
      </c>
      <c r="P74" s="52">
        <f>DSUM($B$37:$Y$38,P$37,$C$48:$D74)</f>
        <v>0.21942336385883002</v>
      </c>
      <c r="Q74" s="52">
        <f>DSUM($B$37:$Y$38,Q$37,$C$48:$D74)</f>
        <v>0.23963820074572131</v>
      </c>
      <c r="R74" s="52">
        <f>DSUM($B$37:$Y$38,R$37,$C$48:$D74)</f>
        <v>0.26013062034657769</v>
      </c>
      <c r="S74" s="52">
        <f>DSUM($B$37:$Y$38,S$37,$C$48:$D74)</f>
        <v>0.28089764088155428</v>
      </c>
      <c r="T74" s="52">
        <f>DSUM($B$37:$Y$38,T$37,$C$48:$D74)</f>
        <v>0.30193732010359681</v>
      </c>
      <c r="U74" s="52">
        <f>DSUM($B$37:$Y$38,U$37,$C$48:$D74)</f>
        <v>0.32324820524183284</v>
      </c>
      <c r="V74" s="52">
        <f>DSUM($B$37:$Y$38,V$37,$C$48:$D74)</f>
        <v>0.3448290190914704</v>
      </c>
      <c r="W74" s="52">
        <f>DSUM($B$37:$Y$38,W$37,$C$48:$D74)</f>
        <v>0.36667865582784143</v>
      </c>
      <c r="X74" s="52">
        <f>DSUM($B$37:$Y$38,X$37,$C$48:$D74)</f>
        <v>0.38879977391144094</v>
      </c>
      <c r="Y74" s="52">
        <f>DSUM($B$37:$Y$38,Y$37,$C$48:$D74)</f>
        <v>6.4799962318573483</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2:79">
      <c r="B75" s="20" t="s">
        <v>356</v>
      </c>
      <c r="C75" s="127" t="s">
        <v>357</v>
      </c>
      <c r="D75" s="127" t="s">
        <v>358</v>
      </c>
      <c r="E75" s="52">
        <f>DSUM($B$37:$Y$38,E$37,$C$48:$D75)</f>
        <v>1.6500576853727848E-2</v>
      </c>
      <c r="F75" s="52">
        <f>DSUM($B$37:$Y$38,F$37,$C$48:$D75)</f>
        <v>3.3345693756030956E-2</v>
      </c>
      <c r="G75" s="52">
        <f>DSUM($B$37:$Y$38,G$37,$C$48:$D75)</f>
        <v>5.0537884064673112E-2</v>
      </c>
      <c r="H75" s="52">
        <f>DSUM($B$37:$Y$38,H$37,$C$48:$D75)</f>
        <v>6.8070122707853384E-2</v>
      </c>
      <c r="I75" s="52">
        <f>DSUM($B$37:$Y$38,I$37,$C$48:$D75)</f>
        <v>8.593292894637744E-2</v>
      </c>
      <c r="J75" s="52">
        <f>DSUM($B$37:$Y$38,J$37,$C$48:$D75)</f>
        <v>0.10411472947789684</v>
      </c>
      <c r="K75" s="52">
        <f>DSUM($B$37:$Y$38,K$37,$C$48:$D75)</f>
        <v>0.12260510966785132</v>
      </c>
      <c r="L75" s="52">
        <f>DSUM($B$37:$Y$38,L$37,$C$48:$D75)</f>
        <v>0.14139439971339332</v>
      </c>
      <c r="M75" s="52">
        <f>DSUM($B$37:$Y$38,M$37,$C$48:$D75)</f>
        <v>0.16047441459351838</v>
      </c>
      <c r="N75" s="52">
        <f>DSUM($B$37:$Y$38,N$37,$C$48:$D75)</f>
        <v>0.17984047016224491</v>
      </c>
      <c r="O75" s="52">
        <f>DSUM($B$37:$Y$38,O$37,$C$48:$D75)</f>
        <v>0.19949013753985814</v>
      </c>
      <c r="P75" s="52">
        <f>DSUM($B$37:$Y$38,P$37,$C$48:$D75)</f>
        <v>0.21942336385883002</v>
      </c>
      <c r="Q75" s="52">
        <f>DSUM($B$37:$Y$38,Q$37,$C$48:$D75)</f>
        <v>0.23963820074572131</v>
      </c>
      <c r="R75" s="52">
        <f>DSUM($B$37:$Y$38,R$37,$C$48:$D75)</f>
        <v>0.26013062034657769</v>
      </c>
      <c r="S75" s="52">
        <f>DSUM($B$37:$Y$38,S$37,$C$48:$D75)</f>
        <v>0.28089764088155428</v>
      </c>
      <c r="T75" s="52">
        <f>DSUM($B$37:$Y$38,T$37,$C$48:$D75)</f>
        <v>0.30193732010359681</v>
      </c>
      <c r="U75" s="52">
        <f>DSUM($B$37:$Y$38,U$37,$C$48:$D75)</f>
        <v>0.32324820524183284</v>
      </c>
      <c r="V75" s="52">
        <f>DSUM($B$37:$Y$38,V$37,$C$48:$D75)</f>
        <v>0.3448290190914704</v>
      </c>
      <c r="W75" s="52">
        <f>DSUM($B$37:$Y$38,W$37,$C$48:$D75)</f>
        <v>0.36667865582784143</v>
      </c>
      <c r="X75" s="52">
        <f>DSUM($B$37:$Y$38,X$37,$C$48:$D75)</f>
        <v>0.38879977391144094</v>
      </c>
      <c r="Y75" s="52">
        <f>DSUM($B$37:$Y$38,Y$37,$C$48:$D75)</f>
        <v>6.4799962318573483</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2:79">
      <c r="B76" s="20" t="s">
        <v>359</v>
      </c>
      <c r="C76" s="127" t="s">
        <v>360</v>
      </c>
      <c r="D76" s="127" t="s">
        <v>361</v>
      </c>
      <c r="E76" s="52">
        <f>DSUM($B$37:$Y$38,E$37,$C$48:$D76)</f>
        <v>1.6500576853727848E-2</v>
      </c>
      <c r="F76" s="52">
        <f>DSUM($B$37:$Y$38,F$37,$C$48:$D76)</f>
        <v>3.3345693756030956E-2</v>
      </c>
      <c r="G76" s="52">
        <f>DSUM($B$37:$Y$38,G$37,$C$48:$D76)</f>
        <v>5.0537884064673112E-2</v>
      </c>
      <c r="H76" s="52">
        <f>DSUM($B$37:$Y$38,H$37,$C$48:$D76)</f>
        <v>6.8070122707853384E-2</v>
      </c>
      <c r="I76" s="52">
        <f>DSUM($B$37:$Y$38,I$37,$C$48:$D76)</f>
        <v>8.593292894637744E-2</v>
      </c>
      <c r="J76" s="52">
        <f>DSUM($B$37:$Y$38,J$37,$C$48:$D76)</f>
        <v>0.10411472947789684</v>
      </c>
      <c r="K76" s="52">
        <f>DSUM($B$37:$Y$38,K$37,$C$48:$D76)</f>
        <v>0.12260510966785132</v>
      </c>
      <c r="L76" s="52">
        <f>DSUM($B$37:$Y$38,L$37,$C$48:$D76)</f>
        <v>0.14139439971339332</v>
      </c>
      <c r="M76" s="52">
        <f>DSUM($B$37:$Y$38,M$37,$C$48:$D76)</f>
        <v>0.16047441459351838</v>
      </c>
      <c r="N76" s="52">
        <f>DSUM($B$37:$Y$38,N$37,$C$48:$D76)</f>
        <v>0.17984047016224491</v>
      </c>
      <c r="O76" s="52">
        <f>DSUM($B$37:$Y$38,O$37,$C$48:$D76)</f>
        <v>0.19949013753985814</v>
      </c>
      <c r="P76" s="52">
        <f>DSUM($B$37:$Y$38,P$37,$C$48:$D76)</f>
        <v>0.21942336385883002</v>
      </c>
      <c r="Q76" s="52">
        <f>DSUM($B$37:$Y$38,Q$37,$C$48:$D76)</f>
        <v>0.23963820074572131</v>
      </c>
      <c r="R76" s="52">
        <f>DSUM($B$37:$Y$38,R$37,$C$48:$D76)</f>
        <v>0.26013062034657769</v>
      </c>
      <c r="S76" s="52">
        <f>DSUM($B$37:$Y$38,S$37,$C$48:$D76)</f>
        <v>0.28089764088155428</v>
      </c>
      <c r="T76" s="52">
        <f>DSUM($B$37:$Y$38,T$37,$C$48:$D76)</f>
        <v>0.30193732010359681</v>
      </c>
      <c r="U76" s="52">
        <f>DSUM($B$37:$Y$38,U$37,$C$48:$D76)</f>
        <v>0.32324820524183284</v>
      </c>
      <c r="V76" s="52">
        <f>DSUM($B$37:$Y$38,V$37,$C$48:$D76)</f>
        <v>0.3448290190914704</v>
      </c>
      <c r="W76" s="52">
        <f>DSUM($B$37:$Y$38,W$37,$C$48:$D76)</f>
        <v>0.36667865582784143</v>
      </c>
      <c r="X76" s="52">
        <f>DSUM($B$37:$Y$38,X$37,$C$48:$D76)</f>
        <v>0.38879977391144094</v>
      </c>
      <c r="Y76" s="52">
        <f>DSUM($B$37:$Y$38,Y$37,$C$48:$D76)</f>
        <v>6.4799962318573483</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2:79">
      <c r="B77" s="20" t="s">
        <v>362</v>
      </c>
      <c r="C77" s="127" t="s">
        <v>363</v>
      </c>
      <c r="D77" s="127" t="s">
        <v>364</v>
      </c>
      <c r="E77" s="52">
        <f>DSUM($B$37:$Y$38,E$37,$C$48:$D77)</f>
        <v>1.6500576853727848E-2</v>
      </c>
      <c r="F77" s="52">
        <f>DSUM($B$37:$Y$38,F$37,$C$48:$D77)</f>
        <v>3.3345693756030956E-2</v>
      </c>
      <c r="G77" s="52">
        <f>DSUM($B$37:$Y$38,G$37,$C$48:$D77)</f>
        <v>5.0537884064673112E-2</v>
      </c>
      <c r="H77" s="52">
        <f>DSUM($B$37:$Y$38,H$37,$C$48:$D77)</f>
        <v>6.8070122707853384E-2</v>
      </c>
      <c r="I77" s="52">
        <f>DSUM($B$37:$Y$38,I$37,$C$48:$D77)</f>
        <v>8.593292894637744E-2</v>
      </c>
      <c r="J77" s="52">
        <f>DSUM($B$37:$Y$38,J$37,$C$48:$D77)</f>
        <v>0.10411472947789684</v>
      </c>
      <c r="K77" s="52">
        <f>DSUM($B$37:$Y$38,K$37,$C$48:$D77)</f>
        <v>0.12260510966785132</v>
      </c>
      <c r="L77" s="52">
        <f>DSUM($B$37:$Y$38,L$37,$C$48:$D77)</f>
        <v>0.14139439971339332</v>
      </c>
      <c r="M77" s="52">
        <f>DSUM($B$37:$Y$38,M$37,$C$48:$D77)</f>
        <v>0.16047441459351838</v>
      </c>
      <c r="N77" s="52">
        <f>DSUM($B$37:$Y$38,N$37,$C$48:$D77)</f>
        <v>0.17984047016224491</v>
      </c>
      <c r="O77" s="52">
        <f>DSUM($B$37:$Y$38,O$37,$C$48:$D77)</f>
        <v>0.19949013753985814</v>
      </c>
      <c r="P77" s="52">
        <f>DSUM($B$37:$Y$38,P$37,$C$48:$D77)</f>
        <v>0.21942336385883002</v>
      </c>
      <c r="Q77" s="52">
        <f>DSUM($B$37:$Y$38,Q$37,$C$48:$D77)</f>
        <v>0.23963820074572131</v>
      </c>
      <c r="R77" s="52">
        <f>DSUM($B$37:$Y$38,R$37,$C$48:$D77)</f>
        <v>0.26013062034657769</v>
      </c>
      <c r="S77" s="52">
        <f>DSUM($B$37:$Y$38,S$37,$C$48:$D77)</f>
        <v>0.28089764088155428</v>
      </c>
      <c r="T77" s="52">
        <f>DSUM($B$37:$Y$38,T$37,$C$48:$D77)</f>
        <v>0.30193732010359681</v>
      </c>
      <c r="U77" s="52">
        <f>DSUM($B$37:$Y$38,U$37,$C$48:$D77)</f>
        <v>0.32324820524183284</v>
      </c>
      <c r="V77" s="52">
        <f>DSUM($B$37:$Y$38,V$37,$C$48:$D77)</f>
        <v>0.3448290190914704</v>
      </c>
      <c r="W77" s="52">
        <f>DSUM($B$37:$Y$38,W$37,$C$48:$D77)</f>
        <v>0.36667865582784143</v>
      </c>
      <c r="X77" s="52">
        <f>DSUM($B$37:$Y$38,X$37,$C$48:$D77)</f>
        <v>0.38879977391144094</v>
      </c>
      <c r="Y77" s="52">
        <f>DSUM($B$37:$Y$38,Y$37,$C$48:$D77)</f>
        <v>6.4799962318573483</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2:79">
      <c r="B78" s="20" t="s">
        <v>365</v>
      </c>
      <c r="C78" s="127" t="s">
        <v>366</v>
      </c>
      <c r="D78" s="127" t="s">
        <v>367</v>
      </c>
      <c r="E78" s="52">
        <f>DSUM($B$37:$Y$38,E$37,$C$48:$D78)</f>
        <v>1.6500576853727848E-2</v>
      </c>
      <c r="F78" s="52">
        <f>DSUM($B$37:$Y$38,F$37,$C$48:$D78)</f>
        <v>3.3345693756030956E-2</v>
      </c>
      <c r="G78" s="52">
        <f>DSUM($B$37:$Y$38,G$37,$C$48:$D78)</f>
        <v>5.0537884064673112E-2</v>
      </c>
      <c r="H78" s="52">
        <f>DSUM($B$37:$Y$38,H$37,$C$48:$D78)</f>
        <v>6.8070122707853384E-2</v>
      </c>
      <c r="I78" s="52">
        <f>DSUM($B$37:$Y$38,I$37,$C$48:$D78)</f>
        <v>8.593292894637744E-2</v>
      </c>
      <c r="J78" s="52">
        <f>DSUM($B$37:$Y$38,J$37,$C$48:$D78)</f>
        <v>0.10411472947789684</v>
      </c>
      <c r="K78" s="52">
        <f>DSUM($B$37:$Y$38,K$37,$C$48:$D78)</f>
        <v>0.12260510966785132</v>
      </c>
      <c r="L78" s="52">
        <f>DSUM($B$37:$Y$38,L$37,$C$48:$D78)</f>
        <v>0.14139439971339332</v>
      </c>
      <c r="M78" s="52">
        <f>DSUM($B$37:$Y$38,M$37,$C$48:$D78)</f>
        <v>0.16047441459351838</v>
      </c>
      <c r="N78" s="52">
        <f>DSUM($B$37:$Y$38,N$37,$C$48:$D78)</f>
        <v>0.17984047016224491</v>
      </c>
      <c r="O78" s="52">
        <f>DSUM($B$37:$Y$38,O$37,$C$48:$D78)</f>
        <v>0.19949013753985814</v>
      </c>
      <c r="P78" s="52">
        <f>DSUM($B$37:$Y$38,P$37,$C$48:$D78)</f>
        <v>0.21942336385883002</v>
      </c>
      <c r="Q78" s="52">
        <f>DSUM($B$37:$Y$38,Q$37,$C$48:$D78)</f>
        <v>0.23963820074572131</v>
      </c>
      <c r="R78" s="52">
        <f>DSUM($B$37:$Y$38,R$37,$C$48:$D78)</f>
        <v>0.26013062034657769</v>
      </c>
      <c r="S78" s="52">
        <f>DSUM($B$37:$Y$38,S$37,$C$48:$D78)</f>
        <v>0.28089764088155428</v>
      </c>
      <c r="T78" s="52">
        <f>DSUM($B$37:$Y$38,T$37,$C$48:$D78)</f>
        <v>0.30193732010359681</v>
      </c>
      <c r="U78" s="52">
        <f>DSUM($B$37:$Y$38,U$37,$C$48:$D78)</f>
        <v>0.32324820524183284</v>
      </c>
      <c r="V78" s="52">
        <f>DSUM($B$37:$Y$38,V$37,$C$48:$D78)</f>
        <v>0.3448290190914704</v>
      </c>
      <c r="W78" s="52">
        <f>DSUM($B$37:$Y$38,W$37,$C$48:$D78)</f>
        <v>0.36667865582784143</v>
      </c>
      <c r="X78" s="52">
        <f>DSUM($B$37:$Y$38,X$37,$C$48:$D78)</f>
        <v>0.38879977391144094</v>
      </c>
      <c r="Y78" s="52">
        <f>DSUM($B$37:$Y$38,Y$37,$C$48:$D78)</f>
        <v>6.4799962318573483</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2:79">
      <c r="B79" s="20" t="s">
        <v>368</v>
      </c>
      <c r="C79" s="127" t="s">
        <v>369</v>
      </c>
      <c r="D79" s="127" t="s">
        <v>370</v>
      </c>
      <c r="E79" s="52">
        <f>DSUM($B$37:$Y$38,E$37,$C$48:$D79)</f>
        <v>1.6500576853727848E-2</v>
      </c>
      <c r="F79" s="52">
        <f>DSUM($B$37:$Y$38,F$37,$C$48:$D79)</f>
        <v>3.3345693756030956E-2</v>
      </c>
      <c r="G79" s="52">
        <f>DSUM($B$37:$Y$38,G$37,$C$48:$D79)</f>
        <v>5.0537884064673112E-2</v>
      </c>
      <c r="H79" s="52">
        <f>DSUM($B$37:$Y$38,H$37,$C$48:$D79)</f>
        <v>6.8070122707853384E-2</v>
      </c>
      <c r="I79" s="52">
        <f>DSUM($B$37:$Y$38,I$37,$C$48:$D79)</f>
        <v>8.593292894637744E-2</v>
      </c>
      <c r="J79" s="52">
        <f>DSUM($B$37:$Y$38,J$37,$C$48:$D79)</f>
        <v>0.10411472947789684</v>
      </c>
      <c r="K79" s="52">
        <f>DSUM($B$37:$Y$38,K$37,$C$48:$D79)</f>
        <v>0.12260510966785132</v>
      </c>
      <c r="L79" s="52">
        <f>DSUM($B$37:$Y$38,L$37,$C$48:$D79)</f>
        <v>0.14139439971339332</v>
      </c>
      <c r="M79" s="52">
        <f>DSUM($B$37:$Y$38,M$37,$C$48:$D79)</f>
        <v>0.16047441459351838</v>
      </c>
      <c r="N79" s="52">
        <f>DSUM($B$37:$Y$38,N$37,$C$48:$D79)</f>
        <v>0.17984047016224491</v>
      </c>
      <c r="O79" s="52">
        <f>DSUM($B$37:$Y$38,O$37,$C$48:$D79)</f>
        <v>0.19949013753985814</v>
      </c>
      <c r="P79" s="52">
        <f>DSUM($B$37:$Y$38,P$37,$C$48:$D79)</f>
        <v>0.21942336385883002</v>
      </c>
      <c r="Q79" s="52">
        <f>DSUM($B$37:$Y$38,Q$37,$C$48:$D79)</f>
        <v>0.23963820074572131</v>
      </c>
      <c r="R79" s="52">
        <f>DSUM($B$37:$Y$38,R$37,$C$48:$D79)</f>
        <v>0.26013062034657769</v>
      </c>
      <c r="S79" s="52">
        <f>DSUM($B$37:$Y$38,S$37,$C$48:$D79)</f>
        <v>0.28089764088155428</v>
      </c>
      <c r="T79" s="52">
        <f>DSUM($B$37:$Y$38,T$37,$C$48:$D79)</f>
        <v>0.30193732010359681</v>
      </c>
      <c r="U79" s="52">
        <f>DSUM($B$37:$Y$38,U$37,$C$48:$D79)</f>
        <v>0.32324820524183284</v>
      </c>
      <c r="V79" s="52">
        <f>DSUM($B$37:$Y$38,V$37,$C$48:$D79)</f>
        <v>0.3448290190914704</v>
      </c>
      <c r="W79" s="52">
        <f>DSUM($B$37:$Y$38,W$37,$C$48:$D79)</f>
        <v>0.36667865582784143</v>
      </c>
      <c r="X79" s="52">
        <f>DSUM($B$37:$Y$38,X$37,$C$48:$D79)</f>
        <v>0.38879977391144094</v>
      </c>
      <c r="Y79" s="52">
        <f>DSUM($B$37:$Y$38,Y$37,$C$48:$D79)</f>
        <v>6.4799962318573483</v>
      </c>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2:79">
      <c r="B80" s="20" t="s">
        <v>371</v>
      </c>
      <c r="C80" s="127" t="s">
        <v>372</v>
      </c>
      <c r="D80" s="127" t="s">
        <v>373</v>
      </c>
      <c r="E80" s="52">
        <f>DSUM($B$37:$Y$38,E$37,$C$48:$D80)</f>
        <v>1.6500576853727848E-2</v>
      </c>
      <c r="F80" s="52">
        <f>DSUM($B$37:$Y$38,F$37,$C$48:$D80)</f>
        <v>3.3345693756030956E-2</v>
      </c>
      <c r="G80" s="52">
        <f>DSUM($B$37:$Y$38,G$37,$C$48:$D80)</f>
        <v>5.0537884064673112E-2</v>
      </c>
      <c r="H80" s="52">
        <f>DSUM($B$37:$Y$38,H$37,$C$48:$D80)</f>
        <v>6.8070122707853384E-2</v>
      </c>
      <c r="I80" s="52">
        <f>DSUM($B$37:$Y$38,I$37,$C$48:$D80)</f>
        <v>8.593292894637744E-2</v>
      </c>
      <c r="J80" s="52">
        <f>DSUM($B$37:$Y$38,J$37,$C$48:$D80)</f>
        <v>0.10411472947789684</v>
      </c>
      <c r="K80" s="52">
        <f>DSUM($B$37:$Y$38,K$37,$C$48:$D80)</f>
        <v>0.12260510966785132</v>
      </c>
      <c r="L80" s="52">
        <f>DSUM($B$37:$Y$38,L$37,$C$48:$D80)</f>
        <v>0.14139439971339332</v>
      </c>
      <c r="M80" s="52">
        <f>DSUM($B$37:$Y$38,M$37,$C$48:$D80)</f>
        <v>0.16047441459351838</v>
      </c>
      <c r="N80" s="52">
        <f>DSUM($B$37:$Y$38,N$37,$C$48:$D80)</f>
        <v>0.17984047016224491</v>
      </c>
      <c r="O80" s="52">
        <f>DSUM($B$37:$Y$38,O$37,$C$48:$D80)</f>
        <v>0.19949013753985814</v>
      </c>
      <c r="P80" s="52">
        <f>DSUM($B$37:$Y$38,P$37,$C$48:$D80)</f>
        <v>0.21942336385883002</v>
      </c>
      <c r="Q80" s="52">
        <f>DSUM($B$37:$Y$38,Q$37,$C$48:$D80)</f>
        <v>0.23963820074572131</v>
      </c>
      <c r="R80" s="52">
        <f>DSUM($B$37:$Y$38,R$37,$C$48:$D80)</f>
        <v>0.26013062034657769</v>
      </c>
      <c r="S80" s="52">
        <f>DSUM($B$37:$Y$38,S$37,$C$48:$D80)</f>
        <v>0.28089764088155428</v>
      </c>
      <c r="T80" s="52">
        <f>DSUM($B$37:$Y$38,T$37,$C$48:$D80)</f>
        <v>0.30193732010359681</v>
      </c>
      <c r="U80" s="52">
        <f>DSUM($B$37:$Y$38,U$37,$C$48:$D80)</f>
        <v>0.32324820524183284</v>
      </c>
      <c r="V80" s="52">
        <f>DSUM($B$37:$Y$38,V$37,$C$48:$D80)</f>
        <v>0.3448290190914704</v>
      </c>
      <c r="W80" s="52">
        <f>DSUM($B$37:$Y$38,W$37,$C$48:$D80)</f>
        <v>0.36667865582784143</v>
      </c>
      <c r="X80" s="52">
        <f>DSUM($B$37:$Y$38,X$37,$C$48:$D80)</f>
        <v>0.38879977391144094</v>
      </c>
      <c r="Y80" s="52">
        <f>DSUM($B$37:$Y$38,Y$37,$C$48:$D80)</f>
        <v>6.4799962318573483</v>
      </c>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E82" s="128">
        <f>E80</f>
        <v>1.6500576853727848E-2</v>
      </c>
      <c r="F82" s="128">
        <f t="shared" ref="F82:Y82" si="15">F80</f>
        <v>3.3345693756030956E-2</v>
      </c>
      <c r="G82" s="128">
        <f t="shared" si="15"/>
        <v>5.0537884064673112E-2</v>
      </c>
      <c r="H82" s="128">
        <f t="shared" si="15"/>
        <v>6.8070122707853384E-2</v>
      </c>
      <c r="I82" s="128">
        <f t="shared" si="15"/>
        <v>8.593292894637744E-2</v>
      </c>
      <c r="J82" s="128">
        <f t="shared" si="15"/>
        <v>0.10411472947789684</v>
      </c>
      <c r="K82" s="128">
        <f t="shared" si="15"/>
        <v>0.12260510966785132</v>
      </c>
      <c r="L82" s="128">
        <f t="shared" si="15"/>
        <v>0.14139439971339332</v>
      </c>
      <c r="M82" s="128">
        <f t="shared" si="15"/>
        <v>0.16047441459351838</v>
      </c>
      <c r="N82" s="128">
        <f t="shared" si="15"/>
        <v>0.17984047016224491</v>
      </c>
      <c r="O82" s="128">
        <f t="shared" si="15"/>
        <v>0.19949013753985814</v>
      </c>
      <c r="P82" s="128">
        <f t="shared" si="15"/>
        <v>0.21942336385883002</v>
      </c>
      <c r="Q82" s="128">
        <f t="shared" si="15"/>
        <v>0.23963820074572131</v>
      </c>
      <c r="R82" s="128">
        <f t="shared" si="15"/>
        <v>0.26013062034657769</v>
      </c>
      <c r="S82" s="128">
        <f t="shared" si="15"/>
        <v>0.28089764088155428</v>
      </c>
      <c r="T82" s="128">
        <f t="shared" si="15"/>
        <v>0.30193732010359681</v>
      </c>
      <c r="U82" s="128">
        <f t="shared" si="15"/>
        <v>0.32324820524183284</v>
      </c>
      <c r="V82" s="128">
        <f t="shared" si="15"/>
        <v>0.3448290190914704</v>
      </c>
      <c r="W82" s="128">
        <f t="shared" si="15"/>
        <v>0.36667865582784143</v>
      </c>
      <c r="X82" s="128">
        <f t="shared" si="15"/>
        <v>0.38879977391144094</v>
      </c>
      <c r="Y82" s="128">
        <f t="shared" si="15"/>
        <v>6.4799962318573483</v>
      </c>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1" t="s">
        <v>313</v>
      </c>
      <c r="B83" s="112"/>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D84" s="102" t="str">
        <f>C8</f>
        <v>Premium Fume Hood-NR</v>
      </c>
      <c r="E84" s="103">
        <f>E47</f>
        <v>2016</v>
      </c>
      <c r="F84" s="103">
        <f t="shared" ref="F84:Y84" si="16">F47</f>
        <v>2017</v>
      </c>
      <c r="G84" s="103">
        <f t="shared" si="16"/>
        <v>2018</v>
      </c>
      <c r="H84" s="103">
        <f t="shared" si="16"/>
        <v>2019</v>
      </c>
      <c r="I84" s="103">
        <f t="shared" si="16"/>
        <v>2020</v>
      </c>
      <c r="J84" s="103">
        <f t="shared" si="16"/>
        <v>2021</v>
      </c>
      <c r="K84" s="103">
        <f t="shared" si="16"/>
        <v>2022</v>
      </c>
      <c r="L84" s="103">
        <f t="shared" si="16"/>
        <v>2023</v>
      </c>
      <c r="M84" s="103">
        <f t="shared" si="16"/>
        <v>2024</v>
      </c>
      <c r="N84" s="103">
        <f t="shared" si="16"/>
        <v>2025</v>
      </c>
      <c r="O84" s="103">
        <f t="shared" si="16"/>
        <v>2026</v>
      </c>
      <c r="P84" s="103">
        <f t="shared" si="16"/>
        <v>2027</v>
      </c>
      <c r="Q84" s="103">
        <f t="shared" si="16"/>
        <v>2028</v>
      </c>
      <c r="R84" s="103">
        <f t="shared" si="16"/>
        <v>2029</v>
      </c>
      <c r="S84" s="103">
        <f t="shared" si="16"/>
        <v>2030</v>
      </c>
      <c r="T84" s="103">
        <f t="shared" si="16"/>
        <v>2031</v>
      </c>
      <c r="U84" s="103">
        <f t="shared" si="16"/>
        <v>2032</v>
      </c>
      <c r="V84" s="103">
        <f t="shared" si="16"/>
        <v>2033</v>
      </c>
      <c r="W84" s="103">
        <f t="shared" si="16"/>
        <v>2034</v>
      </c>
      <c r="X84" s="103">
        <f t="shared" si="16"/>
        <v>2035</v>
      </c>
      <c r="Y84" s="103" t="str">
        <f t="shared" si="16"/>
        <v>Max</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E85" s="104" t="str">
        <f>CONCATENATE("Units_",E$11)</f>
        <v>Units_2016</v>
      </c>
      <c r="F85" s="104" t="str">
        <f t="shared" ref="F85:Y85" si="17">CONCATENATE("Units_",F$11)</f>
        <v>Units_2017</v>
      </c>
      <c r="G85" s="104" t="str">
        <f t="shared" si="17"/>
        <v>Units_2018</v>
      </c>
      <c r="H85" s="104" t="str">
        <f t="shared" si="17"/>
        <v>Units_2019</v>
      </c>
      <c r="I85" s="104" t="str">
        <f t="shared" si="17"/>
        <v>Units_2020</v>
      </c>
      <c r="J85" s="104" t="str">
        <f t="shared" si="17"/>
        <v>Units_2021</v>
      </c>
      <c r="K85" s="104" t="str">
        <f t="shared" si="17"/>
        <v>Units_2022</v>
      </c>
      <c r="L85" s="104" t="str">
        <f t="shared" si="17"/>
        <v>Units_2023</v>
      </c>
      <c r="M85" s="104" t="str">
        <f t="shared" si="17"/>
        <v>Units_2024</v>
      </c>
      <c r="N85" s="104" t="str">
        <f t="shared" si="17"/>
        <v>Units_2025</v>
      </c>
      <c r="O85" s="104" t="str">
        <f t="shared" si="17"/>
        <v>Units_2026</v>
      </c>
      <c r="P85" s="104" t="str">
        <f t="shared" si="17"/>
        <v>Units_2027</v>
      </c>
      <c r="Q85" s="104" t="str">
        <f t="shared" si="17"/>
        <v>Units_2028</v>
      </c>
      <c r="R85" s="104" t="str">
        <f t="shared" si="17"/>
        <v>Units_2029</v>
      </c>
      <c r="S85" s="104" t="str">
        <f t="shared" si="17"/>
        <v>Units_2030</v>
      </c>
      <c r="T85" s="104" t="str">
        <f t="shared" si="17"/>
        <v>Units_2031</v>
      </c>
      <c r="U85" s="104" t="str">
        <f t="shared" si="17"/>
        <v>Units_2032</v>
      </c>
      <c r="V85" s="104" t="str">
        <f t="shared" si="17"/>
        <v>Units_2033</v>
      </c>
      <c r="W85" s="104" t="str">
        <f t="shared" si="17"/>
        <v>Units_2034</v>
      </c>
      <c r="X85" s="104" t="str">
        <f t="shared" si="17"/>
        <v>Units_2035</v>
      </c>
      <c r="Y85" s="104" t="str">
        <f t="shared" si="17"/>
        <v>Units_</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C86" s="20" t="s">
        <v>59</v>
      </c>
      <c r="E86" s="106">
        <f t="shared" ref="E86:Y86" si="18">E49</f>
        <v>0</v>
      </c>
      <c r="F86" s="106">
        <f t="shared" si="18"/>
        <v>0</v>
      </c>
      <c r="G86" s="106">
        <f t="shared" si="18"/>
        <v>0</v>
      </c>
      <c r="H86" s="106">
        <f t="shared" si="18"/>
        <v>0</v>
      </c>
      <c r="I86" s="106">
        <f t="shared" si="18"/>
        <v>0</v>
      </c>
      <c r="J86" s="106">
        <f t="shared" si="18"/>
        <v>0</v>
      </c>
      <c r="K86" s="106">
        <f t="shared" si="18"/>
        <v>0</v>
      </c>
      <c r="L86" s="106">
        <f t="shared" si="18"/>
        <v>0</v>
      </c>
      <c r="M86" s="106">
        <f t="shared" si="18"/>
        <v>0</v>
      </c>
      <c r="N86" s="106">
        <f t="shared" si="18"/>
        <v>0</v>
      </c>
      <c r="O86" s="106">
        <f t="shared" si="18"/>
        <v>0</v>
      </c>
      <c r="P86" s="106">
        <f t="shared" si="18"/>
        <v>0</v>
      </c>
      <c r="Q86" s="106">
        <f t="shared" si="18"/>
        <v>0</v>
      </c>
      <c r="R86" s="106">
        <f t="shared" si="18"/>
        <v>0</v>
      </c>
      <c r="S86" s="106">
        <f t="shared" si="18"/>
        <v>0</v>
      </c>
      <c r="T86" s="106">
        <f t="shared" si="18"/>
        <v>0</v>
      </c>
      <c r="U86" s="106">
        <f t="shared" si="18"/>
        <v>0</v>
      </c>
      <c r="V86" s="106">
        <f t="shared" si="18"/>
        <v>0</v>
      </c>
      <c r="W86" s="106">
        <f t="shared" si="18"/>
        <v>0</v>
      </c>
      <c r="X86" s="106">
        <f t="shared" si="18"/>
        <v>0</v>
      </c>
      <c r="Y86" s="106">
        <f t="shared" si="18"/>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C87" s="20" t="s">
        <v>60</v>
      </c>
      <c r="E87" s="106">
        <f t="shared" ref="E87:Y99" si="19">E50-E49</f>
        <v>0</v>
      </c>
      <c r="F87" s="106">
        <f t="shared" si="19"/>
        <v>0</v>
      </c>
      <c r="G87" s="106">
        <f t="shared" si="19"/>
        <v>0</v>
      </c>
      <c r="H87" s="106">
        <f t="shared" si="19"/>
        <v>0</v>
      </c>
      <c r="I87" s="106">
        <f t="shared" si="19"/>
        <v>0</v>
      </c>
      <c r="J87" s="106">
        <f t="shared" si="19"/>
        <v>0</v>
      </c>
      <c r="K87" s="106">
        <f t="shared" si="19"/>
        <v>0</v>
      </c>
      <c r="L87" s="106">
        <f t="shared" si="19"/>
        <v>0</v>
      </c>
      <c r="M87" s="106">
        <f t="shared" si="19"/>
        <v>0</v>
      </c>
      <c r="N87" s="106">
        <f t="shared" si="19"/>
        <v>0</v>
      </c>
      <c r="O87" s="106">
        <f t="shared" si="19"/>
        <v>0</v>
      </c>
      <c r="P87" s="106">
        <f t="shared" si="19"/>
        <v>0</v>
      </c>
      <c r="Q87" s="106">
        <f t="shared" si="19"/>
        <v>0</v>
      </c>
      <c r="R87" s="106">
        <f t="shared" si="19"/>
        <v>0</v>
      </c>
      <c r="S87" s="106">
        <f t="shared" si="19"/>
        <v>0</v>
      </c>
      <c r="T87" s="106">
        <f t="shared" si="19"/>
        <v>0</v>
      </c>
      <c r="U87" s="106">
        <f t="shared" si="19"/>
        <v>0</v>
      </c>
      <c r="V87" s="106">
        <f t="shared" si="19"/>
        <v>0</v>
      </c>
      <c r="W87" s="106">
        <f t="shared" si="19"/>
        <v>0</v>
      </c>
      <c r="X87" s="106">
        <f t="shared" si="19"/>
        <v>0</v>
      </c>
      <c r="Y87" s="106">
        <f t="shared" si="19"/>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C88" s="20" t="s">
        <v>61</v>
      </c>
      <c r="E88" s="106">
        <f t="shared" si="19"/>
        <v>0</v>
      </c>
      <c r="F88" s="106">
        <f t="shared" si="19"/>
        <v>0</v>
      </c>
      <c r="G88" s="106">
        <f t="shared" si="19"/>
        <v>0</v>
      </c>
      <c r="H88" s="106">
        <f t="shared" si="19"/>
        <v>0</v>
      </c>
      <c r="I88" s="106">
        <f t="shared" si="19"/>
        <v>0</v>
      </c>
      <c r="J88" s="106">
        <f t="shared" si="19"/>
        <v>0</v>
      </c>
      <c r="K88" s="106">
        <f t="shared" si="19"/>
        <v>0</v>
      </c>
      <c r="L88" s="106">
        <f t="shared" si="19"/>
        <v>0</v>
      </c>
      <c r="M88" s="106">
        <f t="shared" si="19"/>
        <v>0</v>
      </c>
      <c r="N88" s="106">
        <f t="shared" si="19"/>
        <v>0</v>
      </c>
      <c r="O88" s="106">
        <f t="shared" si="19"/>
        <v>0</v>
      </c>
      <c r="P88" s="106">
        <f t="shared" si="19"/>
        <v>0</v>
      </c>
      <c r="Q88" s="106">
        <f t="shared" si="19"/>
        <v>0</v>
      </c>
      <c r="R88" s="106">
        <f t="shared" si="19"/>
        <v>0</v>
      </c>
      <c r="S88" s="106">
        <f t="shared" si="19"/>
        <v>0</v>
      </c>
      <c r="T88" s="106">
        <f t="shared" si="19"/>
        <v>0</v>
      </c>
      <c r="U88" s="106">
        <f t="shared" si="19"/>
        <v>0</v>
      </c>
      <c r="V88" s="106">
        <f t="shared" si="19"/>
        <v>0</v>
      </c>
      <c r="W88" s="106">
        <f t="shared" si="19"/>
        <v>0</v>
      </c>
      <c r="X88" s="106">
        <f t="shared" si="19"/>
        <v>0</v>
      </c>
      <c r="Y88" s="106">
        <f t="shared" si="19"/>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C89" s="20" t="s">
        <v>62</v>
      </c>
      <c r="E89" s="106">
        <f t="shared" si="19"/>
        <v>0</v>
      </c>
      <c r="F89" s="106">
        <f t="shared" si="19"/>
        <v>0</v>
      </c>
      <c r="G89" s="106">
        <f t="shared" si="19"/>
        <v>0</v>
      </c>
      <c r="H89" s="106">
        <f t="shared" si="19"/>
        <v>0</v>
      </c>
      <c r="I89" s="106">
        <f t="shared" si="19"/>
        <v>0</v>
      </c>
      <c r="J89" s="106">
        <f t="shared" si="19"/>
        <v>0</v>
      </c>
      <c r="K89" s="106">
        <f t="shared" si="19"/>
        <v>0</v>
      </c>
      <c r="L89" s="106">
        <f t="shared" si="19"/>
        <v>0</v>
      </c>
      <c r="M89" s="106">
        <f t="shared" si="19"/>
        <v>0</v>
      </c>
      <c r="N89" s="106">
        <f t="shared" si="19"/>
        <v>0</v>
      </c>
      <c r="O89" s="106">
        <f t="shared" si="19"/>
        <v>0</v>
      </c>
      <c r="P89" s="106">
        <f t="shared" si="19"/>
        <v>0</v>
      </c>
      <c r="Q89" s="106">
        <f t="shared" si="19"/>
        <v>0</v>
      </c>
      <c r="R89" s="106">
        <f t="shared" si="19"/>
        <v>0</v>
      </c>
      <c r="S89" s="106">
        <f t="shared" si="19"/>
        <v>0</v>
      </c>
      <c r="T89" s="106">
        <f t="shared" si="19"/>
        <v>0</v>
      </c>
      <c r="U89" s="106">
        <f t="shared" si="19"/>
        <v>0</v>
      </c>
      <c r="V89" s="106">
        <f t="shared" si="19"/>
        <v>0</v>
      </c>
      <c r="W89" s="106">
        <f t="shared" si="19"/>
        <v>0</v>
      </c>
      <c r="X89" s="106">
        <f t="shared" si="19"/>
        <v>0</v>
      </c>
      <c r="Y89" s="106">
        <f t="shared" si="19"/>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C90" s="20" t="s">
        <v>63</v>
      </c>
      <c r="E90" s="106">
        <f t="shared" si="19"/>
        <v>0</v>
      </c>
      <c r="F90" s="106">
        <f t="shared" si="19"/>
        <v>0</v>
      </c>
      <c r="G90" s="106">
        <f t="shared" si="19"/>
        <v>0</v>
      </c>
      <c r="H90" s="106">
        <f t="shared" si="19"/>
        <v>0</v>
      </c>
      <c r="I90" s="106">
        <f t="shared" si="19"/>
        <v>0</v>
      </c>
      <c r="J90" s="106">
        <f t="shared" si="19"/>
        <v>0</v>
      </c>
      <c r="K90" s="106">
        <f t="shared" si="19"/>
        <v>0</v>
      </c>
      <c r="L90" s="106">
        <f t="shared" si="19"/>
        <v>0</v>
      </c>
      <c r="M90" s="106">
        <f t="shared" si="19"/>
        <v>0</v>
      </c>
      <c r="N90" s="106">
        <f t="shared" si="19"/>
        <v>0</v>
      </c>
      <c r="O90" s="106">
        <f t="shared" si="19"/>
        <v>0</v>
      </c>
      <c r="P90" s="106">
        <f t="shared" si="19"/>
        <v>0</v>
      </c>
      <c r="Q90" s="106">
        <f t="shared" si="19"/>
        <v>0</v>
      </c>
      <c r="R90" s="106">
        <f t="shared" si="19"/>
        <v>0</v>
      </c>
      <c r="S90" s="106">
        <f t="shared" si="19"/>
        <v>0</v>
      </c>
      <c r="T90" s="106">
        <f t="shared" si="19"/>
        <v>0</v>
      </c>
      <c r="U90" s="106">
        <f t="shared" si="19"/>
        <v>0</v>
      </c>
      <c r="V90" s="106">
        <f t="shared" si="19"/>
        <v>0</v>
      </c>
      <c r="W90" s="106">
        <f t="shared" si="19"/>
        <v>0</v>
      </c>
      <c r="X90" s="106">
        <f t="shared" si="19"/>
        <v>0</v>
      </c>
      <c r="Y90" s="106">
        <f t="shared" si="19"/>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C91" s="20" t="s">
        <v>64</v>
      </c>
      <c r="E91" s="106">
        <f t="shared" si="19"/>
        <v>1.6500576853727848E-2</v>
      </c>
      <c r="F91" s="106">
        <f t="shared" si="19"/>
        <v>3.3345693756030956E-2</v>
      </c>
      <c r="G91" s="106">
        <f t="shared" si="19"/>
        <v>5.0537884064673112E-2</v>
      </c>
      <c r="H91" s="106">
        <f t="shared" si="19"/>
        <v>6.8070122707853384E-2</v>
      </c>
      <c r="I91" s="106">
        <f t="shared" si="19"/>
        <v>8.593292894637744E-2</v>
      </c>
      <c r="J91" s="106">
        <f t="shared" si="19"/>
        <v>0.10411472947789684</v>
      </c>
      <c r="K91" s="106">
        <f t="shared" si="19"/>
        <v>0.12260510966785132</v>
      </c>
      <c r="L91" s="106">
        <f t="shared" si="19"/>
        <v>0.14139439971339332</v>
      </c>
      <c r="M91" s="106">
        <f t="shared" si="19"/>
        <v>0.16047441459351838</v>
      </c>
      <c r="N91" s="106">
        <f t="shared" si="19"/>
        <v>0.17984047016224491</v>
      </c>
      <c r="O91" s="106">
        <f t="shared" si="19"/>
        <v>0.19949013753985814</v>
      </c>
      <c r="P91" s="106">
        <f t="shared" si="19"/>
        <v>0.21942336385883002</v>
      </c>
      <c r="Q91" s="106">
        <f t="shared" si="19"/>
        <v>0.23963820074572131</v>
      </c>
      <c r="R91" s="106">
        <f t="shared" si="19"/>
        <v>0.26013062034657769</v>
      </c>
      <c r="S91" s="106">
        <f t="shared" si="19"/>
        <v>0.28089764088155428</v>
      </c>
      <c r="T91" s="106">
        <f t="shared" si="19"/>
        <v>0.30193732010359681</v>
      </c>
      <c r="U91" s="106">
        <f t="shared" si="19"/>
        <v>0.32324820524183284</v>
      </c>
      <c r="V91" s="106">
        <f t="shared" si="19"/>
        <v>0.3448290190914704</v>
      </c>
      <c r="W91" s="106">
        <f t="shared" si="19"/>
        <v>0.36667865582784143</v>
      </c>
      <c r="X91" s="106">
        <f t="shared" si="19"/>
        <v>0.38879977391144094</v>
      </c>
      <c r="Y91" s="106">
        <f t="shared" si="19"/>
        <v>6.4799962318573483</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C92" s="20" t="s">
        <v>65</v>
      </c>
      <c r="E92" s="106">
        <f t="shared" si="19"/>
        <v>0</v>
      </c>
      <c r="F92" s="106">
        <f t="shared" si="19"/>
        <v>0</v>
      </c>
      <c r="G92" s="106">
        <f t="shared" si="19"/>
        <v>0</v>
      </c>
      <c r="H92" s="106">
        <f t="shared" si="19"/>
        <v>0</v>
      </c>
      <c r="I92" s="106">
        <f t="shared" si="19"/>
        <v>0</v>
      </c>
      <c r="J92" s="106">
        <f t="shared" si="19"/>
        <v>0</v>
      </c>
      <c r="K92" s="106">
        <f t="shared" si="19"/>
        <v>0</v>
      </c>
      <c r="L92" s="106">
        <f t="shared" si="19"/>
        <v>0</v>
      </c>
      <c r="M92" s="106">
        <f t="shared" si="19"/>
        <v>0</v>
      </c>
      <c r="N92" s="106">
        <f t="shared" si="19"/>
        <v>0</v>
      </c>
      <c r="O92" s="106">
        <f t="shared" si="19"/>
        <v>0</v>
      </c>
      <c r="P92" s="106">
        <f t="shared" si="19"/>
        <v>0</v>
      </c>
      <c r="Q92" s="106">
        <f t="shared" si="19"/>
        <v>0</v>
      </c>
      <c r="R92" s="106">
        <f t="shared" si="19"/>
        <v>0</v>
      </c>
      <c r="S92" s="106">
        <f t="shared" si="19"/>
        <v>0</v>
      </c>
      <c r="T92" s="106">
        <f t="shared" si="19"/>
        <v>0</v>
      </c>
      <c r="U92" s="106">
        <f t="shared" si="19"/>
        <v>0</v>
      </c>
      <c r="V92" s="106">
        <f t="shared" si="19"/>
        <v>0</v>
      </c>
      <c r="W92" s="106">
        <f t="shared" si="19"/>
        <v>0</v>
      </c>
      <c r="X92" s="106">
        <f t="shared" si="19"/>
        <v>0</v>
      </c>
      <c r="Y92" s="106">
        <f t="shared" si="19"/>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C93" s="20" t="s">
        <v>66</v>
      </c>
      <c r="E93" s="106">
        <f t="shared" si="19"/>
        <v>0</v>
      </c>
      <c r="F93" s="106">
        <f t="shared" si="19"/>
        <v>0</v>
      </c>
      <c r="G93" s="106">
        <f t="shared" si="19"/>
        <v>0</v>
      </c>
      <c r="H93" s="106">
        <f t="shared" si="19"/>
        <v>0</v>
      </c>
      <c r="I93" s="106">
        <f t="shared" si="19"/>
        <v>0</v>
      </c>
      <c r="J93" s="106">
        <f t="shared" si="19"/>
        <v>0</v>
      </c>
      <c r="K93" s="106">
        <f t="shared" si="19"/>
        <v>0</v>
      </c>
      <c r="L93" s="106">
        <f t="shared" si="19"/>
        <v>0</v>
      </c>
      <c r="M93" s="106">
        <f t="shared" si="19"/>
        <v>0</v>
      </c>
      <c r="N93" s="106">
        <f t="shared" si="19"/>
        <v>0</v>
      </c>
      <c r="O93" s="106">
        <f t="shared" si="19"/>
        <v>0</v>
      </c>
      <c r="P93" s="106">
        <f t="shared" si="19"/>
        <v>0</v>
      </c>
      <c r="Q93" s="106">
        <f t="shared" si="19"/>
        <v>0</v>
      </c>
      <c r="R93" s="106">
        <f t="shared" si="19"/>
        <v>0</v>
      </c>
      <c r="S93" s="106">
        <f t="shared" si="19"/>
        <v>0</v>
      </c>
      <c r="T93" s="106">
        <f t="shared" si="19"/>
        <v>0</v>
      </c>
      <c r="U93" s="106">
        <f t="shared" si="19"/>
        <v>0</v>
      </c>
      <c r="V93" s="106">
        <f t="shared" si="19"/>
        <v>0</v>
      </c>
      <c r="W93" s="106">
        <f t="shared" si="19"/>
        <v>0</v>
      </c>
      <c r="X93" s="106">
        <f t="shared" si="19"/>
        <v>0</v>
      </c>
      <c r="Y93" s="106">
        <f t="shared" si="19"/>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C94" s="20" t="s">
        <v>67</v>
      </c>
      <c r="E94" s="106">
        <f t="shared" si="19"/>
        <v>0</v>
      </c>
      <c r="F94" s="106">
        <f t="shared" si="19"/>
        <v>0</v>
      </c>
      <c r="G94" s="106">
        <f t="shared" si="19"/>
        <v>0</v>
      </c>
      <c r="H94" s="106">
        <f t="shared" si="19"/>
        <v>0</v>
      </c>
      <c r="I94" s="106">
        <f t="shared" si="19"/>
        <v>0</v>
      </c>
      <c r="J94" s="106">
        <f t="shared" si="19"/>
        <v>0</v>
      </c>
      <c r="K94" s="106">
        <f t="shared" si="19"/>
        <v>0</v>
      </c>
      <c r="L94" s="106">
        <f t="shared" si="19"/>
        <v>0</v>
      </c>
      <c r="M94" s="106">
        <f t="shared" si="19"/>
        <v>0</v>
      </c>
      <c r="N94" s="106">
        <f t="shared" si="19"/>
        <v>0</v>
      </c>
      <c r="O94" s="106">
        <f t="shared" si="19"/>
        <v>0</v>
      </c>
      <c r="P94" s="106">
        <f t="shared" si="19"/>
        <v>0</v>
      </c>
      <c r="Q94" s="106">
        <f t="shared" si="19"/>
        <v>0</v>
      </c>
      <c r="R94" s="106">
        <f t="shared" si="19"/>
        <v>0</v>
      </c>
      <c r="S94" s="106">
        <f t="shared" si="19"/>
        <v>0</v>
      </c>
      <c r="T94" s="106">
        <f t="shared" si="19"/>
        <v>0</v>
      </c>
      <c r="U94" s="106">
        <f t="shared" si="19"/>
        <v>0</v>
      </c>
      <c r="V94" s="106">
        <f t="shared" si="19"/>
        <v>0</v>
      </c>
      <c r="W94" s="106">
        <f t="shared" si="19"/>
        <v>0</v>
      </c>
      <c r="X94" s="106">
        <f t="shared" si="19"/>
        <v>0</v>
      </c>
      <c r="Y94" s="106">
        <f t="shared" si="19"/>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C95" s="20" t="s">
        <v>68</v>
      </c>
      <c r="E95" s="106">
        <f t="shared" si="19"/>
        <v>0</v>
      </c>
      <c r="F95" s="106">
        <f t="shared" si="19"/>
        <v>0</v>
      </c>
      <c r="G95" s="106">
        <f t="shared" si="19"/>
        <v>0</v>
      </c>
      <c r="H95" s="106">
        <f t="shared" si="19"/>
        <v>0</v>
      </c>
      <c r="I95" s="106">
        <f t="shared" si="19"/>
        <v>0</v>
      </c>
      <c r="J95" s="106">
        <f t="shared" si="19"/>
        <v>0</v>
      </c>
      <c r="K95" s="106">
        <f t="shared" si="19"/>
        <v>0</v>
      </c>
      <c r="L95" s="106">
        <f t="shared" si="19"/>
        <v>0</v>
      </c>
      <c r="M95" s="106">
        <f t="shared" si="19"/>
        <v>0</v>
      </c>
      <c r="N95" s="106">
        <f t="shared" si="19"/>
        <v>0</v>
      </c>
      <c r="O95" s="106">
        <f t="shared" si="19"/>
        <v>0</v>
      </c>
      <c r="P95" s="106">
        <f t="shared" si="19"/>
        <v>0</v>
      </c>
      <c r="Q95" s="106">
        <f t="shared" si="19"/>
        <v>0</v>
      </c>
      <c r="R95" s="106">
        <f t="shared" si="19"/>
        <v>0</v>
      </c>
      <c r="S95" s="106">
        <f t="shared" si="19"/>
        <v>0</v>
      </c>
      <c r="T95" s="106">
        <f t="shared" si="19"/>
        <v>0</v>
      </c>
      <c r="U95" s="106">
        <f t="shared" si="19"/>
        <v>0</v>
      </c>
      <c r="V95" s="106">
        <f t="shared" si="19"/>
        <v>0</v>
      </c>
      <c r="W95" s="106">
        <f t="shared" si="19"/>
        <v>0</v>
      </c>
      <c r="X95" s="106">
        <f t="shared" si="19"/>
        <v>0</v>
      </c>
      <c r="Y95" s="106">
        <f t="shared" si="19"/>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C96" s="20" t="s">
        <v>69</v>
      </c>
      <c r="E96" s="106">
        <f t="shared" si="19"/>
        <v>0</v>
      </c>
      <c r="F96" s="106">
        <f t="shared" si="19"/>
        <v>0</v>
      </c>
      <c r="G96" s="106">
        <f t="shared" si="19"/>
        <v>0</v>
      </c>
      <c r="H96" s="106">
        <f t="shared" si="19"/>
        <v>0</v>
      </c>
      <c r="I96" s="106">
        <f t="shared" si="19"/>
        <v>0</v>
      </c>
      <c r="J96" s="106">
        <f t="shared" si="19"/>
        <v>0</v>
      </c>
      <c r="K96" s="106">
        <f t="shared" si="19"/>
        <v>0</v>
      </c>
      <c r="L96" s="106">
        <f t="shared" si="19"/>
        <v>0</v>
      </c>
      <c r="M96" s="106">
        <f t="shared" si="19"/>
        <v>0</v>
      </c>
      <c r="N96" s="106">
        <f t="shared" si="19"/>
        <v>0</v>
      </c>
      <c r="O96" s="106">
        <f t="shared" si="19"/>
        <v>0</v>
      </c>
      <c r="P96" s="106">
        <f t="shared" si="19"/>
        <v>0</v>
      </c>
      <c r="Q96" s="106">
        <f t="shared" si="19"/>
        <v>0</v>
      </c>
      <c r="R96" s="106">
        <f t="shared" si="19"/>
        <v>0</v>
      </c>
      <c r="S96" s="106">
        <f t="shared" si="19"/>
        <v>0</v>
      </c>
      <c r="T96" s="106">
        <f t="shared" si="19"/>
        <v>0</v>
      </c>
      <c r="U96" s="106">
        <f t="shared" si="19"/>
        <v>0</v>
      </c>
      <c r="V96" s="106">
        <f t="shared" si="19"/>
        <v>0</v>
      </c>
      <c r="W96" s="106">
        <f t="shared" si="19"/>
        <v>0</v>
      </c>
      <c r="X96" s="106">
        <f t="shared" si="19"/>
        <v>0</v>
      </c>
      <c r="Y96" s="106">
        <f t="shared" si="19"/>
        <v>0</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3:79">
      <c r="C97" s="20" t="s">
        <v>70</v>
      </c>
      <c r="E97" s="106">
        <f t="shared" si="19"/>
        <v>0</v>
      </c>
      <c r="F97" s="106">
        <f t="shared" si="19"/>
        <v>0</v>
      </c>
      <c r="G97" s="106">
        <f t="shared" si="19"/>
        <v>0</v>
      </c>
      <c r="H97" s="106">
        <f t="shared" si="19"/>
        <v>0</v>
      </c>
      <c r="I97" s="106">
        <f t="shared" si="19"/>
        <v>0</v>
      </c>
      <c r="J97" s="106">
        <f t="shared" si="19"/>
        <v>0</v>
      </c>
      <c r="K97" s="106">
        <f t="shared" si="19"/>
        <v>0</v>
      </c>
      <c r="L97" s="106">
        <f t="shared" si="19"/>
        <v>0</v>
      </c>
      <c r="M97" s="106">
        <f t="shared" si="19"/>
        <v>0</v>
      </c>
      <c r="N97" s="106">
        <f t="shared" si="19"/>
        <v>0</v>
      </c>
      <c r="O97" s="106">
        <f t="shared" si="19"/>
        <v>0</v>
      </c>
      <c r="P97" s="106">
        <f t="shared" si="19"/>
        <v>0</v>
      </c>
      <c r="Q97" s="106">
        <f t="shared" si="19"/>
        <v>0</v>
      </c>
      <c r="R97" s="106">
        <f t="shared" si="19"/>
        <v>0</v>
      </c>
      <c r="S97" s="106">
        <f t="shared" si="19"/>
        <v>0</v>
      </c>
      <c r="T97" s="106">
        <f t="shared" si="19"/>
        <v>0</v>
      </c>
      <c r="U97" s="106">
        <f t="shared" si="19"/>
        <v>0</v>
      </c>
      <c r="V97" s="106">
        <f t="shared" si="19"/>
        <v>0</v>
      </c>
      <c r="W97" s="106">
        <f t="shared" si="19"/>
        <v>0</v>
      </c>
      <c r="X97" s="106">
        <f t="shared" si="19"/>
        <v>0</v>
      </c>
      <c r="Y97" s="106">
        <f t="shared" si="19"/>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3:79">
      <c r="C98" s="20" t="s">
        <v>71</v>
      </c>
      <c r="E98" s="106">
        <f t="shared" si="19"/>
        <v>0</v>
      </c>
      <c r="F98" s="106">
        <f t="shared" si="19"/>
        <v>0</v>
      </c>
      <c r="G98" s="106">
        <f t="shared" si="19"/>
        <v>0</v>
      </c>
      <c r="H98" s="106">
        <f t="shared" si="19"/>
        <v>0</v>
      </c>
      <c r="I98" s="106">
        <f t="shared" si="19"/>
        <v>0</v>
      </c>
      <c r="J98" s="106">
        <f t="shared" si="19"/>
        <v>0</v>
      </c>
      <c r="K98" s="106">
        <f t="shared" si="19"/>
        <v>0</v>
      </c>
      <c r="L98" s="106">
        <f t="shared" si="19"/>
        <v>0</v>
      </c>
      <c r="M98" s="106">
        <f t="shared" si="19"/>
        <v>0</v>
      </c>
      <c r="N98" s="106">
        <f t="shared" si="19"/>
        <v>0</v>
      </c>
      <c r="O98" s="106">
        <f t="shared" si="19"/>
        <v>0</v>
      </c>
      <c r="P98" s="106">
        <f t="shared" si="19"/>
        <v>0</v>
      </c>
      <c r="Q98" s="106">
        <f t="shared" si="19"/>
        <v>0</v>
      </c>
      <c r="R98" s="106">
        <f t="shared" si="19"/>
        <v>0</v>
      </c>
      <c r="S98" s="106">
        <f t="shared" si="19"/>
        <v>0</v>
      </c>
      <c r="T98" s="106">
        <f t="shared" si="19"/>
        <v>0</v>
      </c>
      <c r="U98" s="106">
        <f t="shared" si="19"/>
        <v>0</v>
      </c>
      <c r="V98" s="106">
        <f t="shared" si="19"/>
        <v>0</v>
      </c>
      <c r="W98" s="106">
        <f t="shared" si="19"/>
        <v>0</v>
      </c>
      <c r="X98" s="106">
        <f t="shared" si="19"/>
        <v>0</v>
      </c>
      <c r="Y98" s="106">
        <f t="shared" si="19"/>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3:79">
      <c r="C99" s="20" t="s">
        <v>72</v>
      </c>
      <c r="E99" s="106">
        <f t="shared" si="19"/>
        <v>0</v>
      </c>
      <c r="F99" s="106">
        <f t="shared" si="19"/>
        <v>0</v>
      </c>
      <c r="G99" s="106">
        <f t="shared" si="19"/>
        <v>0</v>
      </c>
      <c r="H99" s="106">
        <f t="shared" ref="H99:Y99" si="20">H62-H61</f>
        <v>0</v>
      </c>
      <c r="I99" s="106">
        <f t="shared" si="20"/>
        <v>0</v>
      </c>
      <c r="J99" s="106">
        <f t="shared" si="20"/>
        <v>0</v>
      </c>
      <c r="K99" s="106">
        <f t="shared" si="20"/>
        <v>0</v>
      </c>
      <c r="L99" s="106">
        <f t="shared" si="20"/>
        <v>0</v>
      </c>
      <c r="M99" s="106">
        <f t="shared" si="20"/>
        <v>0</v>
      </c>
      <c r="N99" s="106">
        <f t="shared" si="20"/>
        <v>0</v>
      </c>
      <c r="O99" s="106">
        <f t="shared" si="20"/>
        <v>0</v>
      </c>
      <c r="P99" s="106">
        <f t="shared" si="20"/>
        <v>0</v>
      </c>
      <c r="Q99" s="106">
        <f t="shared" si="20"/>
        <v>0</v>
      </c>
      <c r="R99" s="106">
        <f t="shared" si="20"/>
        <v>0</v>
      </c>
      <c r="S99" s="106">
        <f t="shared" si="20"/>
        <v>0</v>
      </c>
      <c r="T99" s="106">
        <f t="shared" si="20"/>
        <v>0</v>
      </c>
      <c r="U99" s="106">
        <f t="shared" si="20"/>
        <v>0</v>
      </c>
      <c r="V99" s="106">
        <f t="shared" si="20"/>
        <v>0</v>
      </c>
      <c r="W99" s="106">
        <f t="shared" si="20"/>
        <v>0</v>
      </c>
      <c r="X99" s="106">
        <f t="shared" si="20"/>
        <v>0</v>
      </c>
      <c r="Y99" s="106">
        <f t="shared" si="20"/>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3:79">
      <c r="C100" s="20" t="s">
        <v>73</v>
      </c>
      <c r="E100" s="106">
        <f t="shared" ref="E100:Y112" si="21">E63-E62</f>
        <v>0</v>
      </c>
      <c r="F100" s="106">
        <f t="shared" si="21"/>
        <v>0</v>
      </c>
      <c r="G100" s="106">
        <f t="shared" si="21"/>
        <v>0</v>
      </c>
      <c r="H100" s="106">
        <f t="shared" si="21"/>
        <v>0</v>
      </c>
      <c r="I100" s="106">
        <f t="shared" si="21"/>
        <v>0</v>
      </c>
      <c r="J100" s="106">
        <f t="shared" si="21"/>
        <v>0</v>
      </c>
      <c r="K100" s="106">
        <f t="shared" si="21"/>
        <v>0</v>
      </c>
      <c r="L100" s="106">
        <f t="shared" si="21"/>
        <v>0</v>
      </c>
      <c r="M100" s="106">
        <f t="shared" si="21"/>
        <v>0</v>
      </c>
      <c r="N100" s="106">
        <f t="shared" si="21"/>
        <v>0</v>
      </c>
      <c r="O100" s="106">
        <f t="shared" si="21"/>
        <v>0</v>
      </c>
      <c r="P100" s="106">
        <f t="shared" si="21"/>
        <v>0</v>
      </c>
      <c r="Q100" s="106">
        <f t="shared" si="21"/>
        <v>0</v>
      </c>
      <c r="R100" s="106">
        <f t="shared" si="21"/>
        <v>0</v>
      </c>
      <c r="S100" s="106">
        <f t="shared" si="21"/>
        <v>0</v>
      </c>
      <c r="T100" s="106">
        <f t="shared" si="21"/>
        <v>0</v>
      </c>
      <c r="U100" s="106">
        <f t="shared" si="21"/>
        <v>0</v>
      </c>
      <c r="V100" s="106">
        <f t="shared" si="21"/>
        <v>0</v>
      </c>
      <c r="W100" s="106">
        <f t="shared" si="21"/>
        <v>0</v>
      </c>
      <c r="X100" s="106">
        <f t="shared" si="21"/>
        <v>0</v>
      </c>
      <c r="Y100" s="106">
        <f t="shared" si="21"/>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3:79">
      <c r="C101" s="20" t="s">
        <v>74</v>
      </c>
      <c r="E101" s="106">
        <f t="shared" si="21"/>
        <v>0</v>
      </c>
      <c r="F101" s="106">
        <f t="shared" si="21"/>
        <v>0</v>
      </c>
      <c r="G101" s="106">
        <f t="shared" si="21"/>
        <v>0</v>
      </c>
      <c r="H101" s="106">
        <f t="shared" si="21"/>
        <v>0</v>
      </c>
      <c r="I101" s="106">
        <f t="shared" si="21"/>
        <v>0</v>
      </c>
      <c r="J101" s="106">
        <f t="shared" si="21"/>
        <v>0</v>
      </c>
      <c r="K101" s="106">
        <f t="shared" si="21"/>
        <v>0</v>
      </c>
      <c r="L101" s="106">
        <f t="shared" si="21"/>
        <v>0</v>
      </c>
      <c r="M101" s="106">
        <f t="shared" si="21"/>
        <v>0</v>
      </c>
      <c r="N101" s="106">
        <f t="shared" si="21"/>
        <v>0</v>
      </c>
      <c r="O101" s="106">
        <f t="shared" si="21"/>
        <v>0</v>
      </c>
      <c r="P101" s="106">
        <f t="shared" si="21"/>
        <v>0</v>
      </c>
      <c r="Q101" s="106">
        <f t="shared" si="21"/>
        <v>0</v>
      </c>
      <c r="R101" s="106">
        <f t="shared" si="21"/>
        <v>0</v>
      </c>
      <c r="S101" s="106">
        <f t="shared" si="21"/>
        <v>0</v>
      </c>
      <c r="T101" s="106">
        <f t="shared" si="21"/>
        <v>0</v>
      </c>
      <c r="U101" s="106">
        <f t="shared" si="21"/>
        <v>0</v>
      </c>
      <c r="V101" s="106">
        <f t="shared" si="21"/>
        <v>0</v>
      </c>
      <c r="W101" s="106">
        <f t="shared" si="21"/>
        <v>0</v>
      </c>
      <c r="X101" s="106">
        <f t="shared" si="21"/>
        <v>0</v>
      </c>
      <c r="Y101" s="106">
        <f t="shared" si="21"/>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3:79">
      <c r="C102" s="20" t="s">
        <v>75</v>
      </c>
      <c r="E102" s="106">
        <f t="shared" si="21"/>
        <v>0</v>
      </c>
      <c r="F102" s="106">
        <f t="shared" si="21"/>
        <v>0</v>
      </c>
      <c r="G102" s="106">
        <f t="shared" si="21"/>
        <v>0</v>
      </c>
      <c r="H102" s="106">
        <f t="shared" si="21"/>
        <v>0</v>
      </c>
      <c r="I102" s="106">
        <f t="shared" si="21"/>
        <v>0</v>
      </c>
      <c r="J102" s="106">
        <f t="shared" si="21"/>
        <v>0</v>
      </c>
      <c r="K102" s="106">
        <f t="shared" si="21"/>
        <v>0</v>
      </c>
      <c r="L102" s="106">
        <f t="shared" si="21"/>
        <v>0</v>
      </c>
      <c r="M102" s="106">
        <f t="shared" si="21"/>
        <v>0</v>
      </c>
      <c r="N102" s="106">
        <f t="shared" si="21"/>
        <v>0</v>
      </c>
      <c r="O102" s="106">
        <f t="shared" si="21"/>
        <v>0</v>
      </c>
      <c r="P102" s="106">
        <f t="shared" si="21"/>
        <v>0</v>
      </c>
      <c r="Q102" s="106">
        <f t="shared" si="21"/>
        <v>0</v>
      </c>
      <c r="R102" s="106">
        <f t="shared" si="21"/>
        <v>0</v>
      </c>
      <c r="S102" s="106">
        <f t="shared" si="21"/>
        <v>0</v>
      </c>
      <c r="T102" s="106">
        <f t="shared" si="21"/>
        <v>0</v>
      </c>
      <c r="U102" s="106">
        <f t="shared" si="21"/>
        <v>0</v>
      </c>
      <c r="V102" s="106">
        <f t="shared" si="21"/>
        <v>0</v>
      </c>
      <c r="W102" s="106">
        <f t="shared" si="21"/>
        <v>0</v>
      </c>
      <c r="X102" s="106">
        <f t="shared" si="21"/>
        <v>0</v>
      </c>
      <c r="Y102" s="106">
        <f t="shared" si="21"/>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3:79">
      <c r="C103" s="20" t="s">
        <v>76</v>
      </c>
      <c r="E103" s="106">
        <f t="shared" si="21"/>
        <v>0</v>
      </c>
      <c r="F103" s="106">
        <f t="shared" si="21"/>
        <v>0</v>
      </c>
      <c r="G103" s="106">
        <f t="shared" si="21"/>
        <v>0</v>
      </c>
      <c r="H103" s="106">
        <f t="shared" si="21"/>
        <v>0</v>
      </c>
      <c r="I103" s="106">
        <f t="shared" si="21"/>
        <v>0</v>
      </c>
      <c r="J103" s="106">
        <f t="shared" si="21"/>
        <v>0</v>
      </c>
      <c r="K103" s="106">
        <f t="shared" si="21"/>
        <v>0</v>
      </c>
      <c r="L103" s="106">
        <f t="shared" si="21"/>
        <v>0</v>
      </c>
      <c r="M103" s="106">
        <f t="shared" si="21"/>
        <v>0</v>
      </c>
      <c r="N103" s="106">
        <f t="shared" si="21"/>
        <v>0</v>
      </c>
      <c r="O103" s="106">
        <f t="shared" si="21"/>
        <v>0</v>
      </c>
      <c r="P103" s="106">
        <f t="shared" si="21"/>
        <v>0</v>
      </c>
      <c r="Q103" s="106">
        <f t="shared" si="21"/>
        <v>0</v>
      </c>
      <c r="R103" s="106">
        <f t="shared" si="21"/>
        <v>0</v>
      </c>
      <c r="S103" s="106">
        <f t="shared" si="21"/>
        <v>0</v>
      </c>
      <c r="T103" s="106">
        <f t="shared" si="21"/>
        <v>0</v>
      </c>
      <c r="U103" s="106">
        <f t="shared" si="21"/>
        <v>0</v>
      </c>
      <c r="V103" s="106">
        <f t="shared" si="21"/>
        <v>0</v>
      </c>
      <c r="W103" s="106">
        <f t="shared" si="21"/>
        <v>0</v>
      </c>
      <c r="X103" s="106">
        <f t="shared" si="21"/>
        <v>0</v>
      </c>
      <c r="Y103" s="106">
        <f t="shared" si="21"/>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3:79">
      <c r="C104" s="20" t="s">
        <v>77</v>
      </c>
      <c r="E104" s="106">
        <f t="shared" si="21"/>
        <v>0</v>
      </c>
      <c r="F104" s="106">
        <f t="shared" si="21"/>
        <v>0</v>
      </c>
      <c r="G104" s="106">
        <f t="shared" si="21"/>
        <v>0</v>
      </c>
      <c r="H104" s="106">
        <f t="shared" si="21"/>
        <v>0</v>
      </c>
      <c r="I104" s="106">
        <f t="shared" si="21"/>
        <v>0</v>
      </c>
      <c r="J104" s="106">
        <f t="shared" si="21"/>
        <v>0</v>
      </c>
      <c r="K104" s="106">
        <f t="shared" si="21"/>
        <v>0</v>
      </c>
      <c r="L104" s="106">
        <f t="shared" si="21"/>
        <v>0</v>
      </c>
      <c r="M104" s="106">
        <f t="shared" si="21"/>
        <v>0</v>
      </c>
      <c r="N104" s="106">
        <f t="shared" si="21"/>
        <v>0</v>
      </c>
      <c r="O104" s="106">
        <f t="shared" si="21"/>
        <v>0</v>
      </c>
      <c r="P104" s="106">
        <f t="shared" si="21"/>
        <v>0</v>
      </c>
      <c r="Q104" s="106">
        <f t="shared" si="21"/>
        <v>0</v>
      </c>
      <c r="R104" s="106">
        <f t="shared" si="21"/>
        <v>0</v>
      </c>
      <c r="S104" s="106">
        <f t="shared" si="21"/>
        <v>0</v>
      </c>
      <c r="T104" s="106">
        <f t="shared" si="21"/>
        <v>0</v>
      </c>
      <c r="U104" s="106">
        <f t="shared" si="21"/>
        <v>0</v>
      </c>
      <c r="V104" s="106">
        <f t="shared" si="21"/>
        <v>0</v>
      </c>
      <c r="W104" s="106">
        <f t="shared" si="21"/>
        <v>0</v>
      </c>
      <c r="X104" s="106">
        <f t="shared" si="21"/>
        <v>0</v>
      </c>
      <c r="Y104" s="106">
        <f t="shared" si="21"/>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3:79">
      <c r="C105" s="20" t="s">
        <v>78</v>
      </c>
      <c r="E105" s="106">
        <f t="shared" si="21"/>
        <v>0</v>
      </c>
      <c r="F105" s="106">
        <f t="shared" si="21"/>
        <v>0</v>
      </c>
      <c r="G105" s="106">
        <f t="shared" si="21"/>
        <v>0</v>
      </c>
      <c r="H105" s="106">
        <f t="shared" si="21"/>
        <v>0</v>
      </c>
      <c r="I105" s="106">
        <f t="shared" si="21"/>
        <v>0</v>
      </c>
      <c r="J105" s="106">
        <f t="shared" si="21"/>
        <v>0</v>
      </c>
      <c r="K105" s="106">
        <f t="shared" si="21"/>
        <v>0</v>
      </c>
      <c r="L105" s="106">
        <f t="shared" si="21"/>
        <v>0</v>
      </c>
      <c r="M105" s="106">
        <f t="shared" si="21"/>
        <v>0</v>
      </c>
      <c r="N105" s="106">
        <f t="shared" si="21"/>
        <v>0</v>
      </c>
      <c r="O105" s="106">
        <f t="shared" si="21"/>
        <v>0</v>
      </c>
      <c r="P105" s="106">
        <f t="shared" si="21"/>
        <v>0</v>
      </c>
      <c r="Q105" s="106">
        <f t="shared" si="21"/>
        <v>0</v>
      </c>
      <c r="R105" s="106">
        <f t="shared" si="21"/>
        <v>0</v>
      </c>
      <c r="S105" s="106">
        <f t="shared" si="21"/>
        <v>0</v>
      </c>
      <c r="T105" s="106">
        <f t="shared" si="21"/>
        <v>0</v>
      </c>
      <c r="U105" s="106">
        <f t="shared" si="21"/>
        <v>0</v>
      </c>
      <c r="V105" s="106">
        <f t="shared" si="21"/>
        <v>0</v>
      </c>
      <c r="W105" s="106">
        <f t="shared" si="21"/>
        <v>0</v>
      </c>
      <c r="X105" s="106">
        <f t="shared" si="21"/>
        <v>0</v>
      </c>
      <c r="Y105" s="106">
        <f t="shared" si="21"/>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3:79">
      <c r="C106" s="20" t="s">
        <v>79</v>
      </c>
      <c r="E106" s="106">
        <f t="shared" si="21"/>
        <v>0</v>
      </c>
      <c r="F106" s="106">
        <f t="shared" si="21"/>
        <v>0</v>
      </c>
      <c r="G106" s="106">
        <f t="shared" si="21"/>
        <v>0</v>
      </c>
      <c r="H106" s="106">
        <f t="shared" si="21"/>
        <v>0</v>
      </c>
      <c r="I106" s="106">
        <f t="shared" si="21"/>
        <v>0</v>
      </c>
      <c r="J106" s="106">
        <f t="shared" si="21"/>
        <v>0</v>
      </c>
      <c r="K106" s="106">
        <f t="shared" si="21"/>
        <v>0</v>
      </c>
      <c r="L106" s="106">
        <f t="shared" si="21"/>
        <v>0</v>
      </c>
      <c r="M106" s="106">
        <f t="shared" si="21"/>
        <v>0</v>
      </c>
      <c r="N106" s="106">
        <f t="shared" si="21"/>
        <v>0</v>
      </c>
      <c r="O106" s="106">
        <f t="shared" si="21"/>
        <v>0</v>
      </c>
      <c r="P106" s="106">
        <f t="shared" si="21"/>
        <v>0</v>
      </c>
      <c r="Q106" s="106">
        <f t="shared" si="21"/>
        <v>0</v>
      </c>
      <c r="R106" s="106">
        <f t="shared" si="21"/>
        <v>0</v>
      </c>
      <c r="S106" s="106">
        <f t="shared" si="21"/>
        <v>0</v>
      </c>
      <c r="T106" s="106">
        <f t="shared" si="21"/>
        <v>0</v>
      </c>
      <c r="U106" s="106">
        <f t="shared" si="21"/>
        <v>0</v>
      </c>
      <c r="V106" s="106">
        <f t="shared" si="21"/>
        <v>0</v>
      </c>
      <c r="W106" s="106">
        <f t="shared" si="21"/>
        <v>0</v>
      </c>
      <c r="X106" s="106">
        <f t="shared" si="21"/>
        <v>0</v>
      </c>
      <c r="Y106" s="106">
        <f t="shared" si="21"/>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3:79">
      <c r="C107" s="20" t="s">
        <v>342</v>
      </c>
      <c r="E107" s="106">
        <f t="shared" si="21"/>
        <v>0</v>
      </c>
      <c r="F107" s="106">
        <f t="shared" si="21"/>
        <v>0</v>
      </c>
      <c r="G107" s="106">
        <f t="shared" si="21"/>
        <v>0</v>
      </c>
      <c r="H107" s="106">
        <f t="shared" si="21"/>
        <v>0</v>
      </c>
      <c r="I107" s="106">
        <f t="shared" si="21"/>
        <v>0</v>
      </c>
      <c r="J107" s="106">
        <f t="shared" si="21"/>
        <v>0</v>
      </c>
      <c r="K107" s="106">
        <f t="shared" si="21"/>
        <v>0</v>
      </c>
      <c r="L107" s="106">
        <f t="shared" si="21"/>
        <v>0</v>
      </c>
      <c r="M107" s="106">
        <f t="shared" si="21"/>
        <v>0</v>
      </c>
      <c r="N107" s="106">
        <f t="shared" si="21"/>
        <v>0</v>
      </c>
      <c r="O107" s="106">
        <f t="shared" si="21"/>
        <v>0</v>
      </c>
      <c r="P107" s="106">
        <f t="shared" si="21"/>
        <v>0</v>
      </c>
      <c r="Q107" s="106">
        <f t="shared" si="21"/>
        <v>0</v>
      </c>
      <c r="R107" s="106">
        <f t="shared" si="21"/>
        <v>0</v>
      </c>
      <c r="S107" s="106">
        <f t="shared" si="21"/>
        <v>0</v>
      </c>
      <c r="T107" s="106">
        <f t="shared" si="21"/>
        <v>0</v>
      </c>
      <c r="U107" s="106">
        <f t="shared" si="21"/>
        <v>0</v>
      </c>
      <c r="V107" s="106">
        <f t="shared" si="21"/>
        <v>0</v>
      </c>
      <c r="W107" s="106">
        <f t="shared" si="21"/>
        <v>0</v>
      </c>
      <c r="X107" s="106">
        <f t="shared" si="21"/>
        <v>0</v>
      </c>
      <c r="Y107" s="106">
        <f t="shared" si="21"/>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3:79">
      <c r="C108" s="20" t="s">
        <v>344</v>
      </c>
      <c r="E108" s="106">
        <f t="shared" si="21"/>
        <v>0</v>
      </c>
      <c r="F108" s="106">
        <f t="shared" si="21"/>
        <v>0</v>
      </c>
      <c r="G108" s="106">
        <f t="shared" si="21"/>
        <v>0</v>
      </c>
      <c r="H108" s="106">
        <f t="shared" si="21"/>
        <v>0</v>
      </c>
      <c r="I108" s="106">
        <f t="shared" si="21"/>
        <v>0</v>
      </c>
      <c r="J108" s="106">
        <f t="shared" si="21"/>
        <v>0</v>
      </c>
      <c r="K108" s="106">
        <f t="shared" si="21"/>
        <v>0</v>
      </c>
      <c r="L108" s="106">
        <f t="shared" si="21"/>
        <v>0</v>
      </c>
      <c r="M108" s="106">
        <f t="shared" si="21"/>
        <v>0</v>
      </c>
      <c r="N108" s="106">
        <f t="shared" si="21"/>
        <v>0</v>
      </c>
      <c r="O108" s="106">
        <f t="shared" si="21"/>
        <v>0</v>
      </c>
      <c r="P108" s="106">
        <f t="shared" si="21"/>
        <v>0</v>
      </c>
      <c r="Q108" s="106">
        <f t="shared" si="21"/>
        <v>0</v>
      </c>
      <c r="R108" s="106">
        <f t="shared" si="21"/>
        <v>0</v>
      </c>
      <c r="S108" s="106">
        <f t="shared" si="21"/>
        <v>0</v>
      </c>
      <c r="T108" s="106">
        <f t="shared" si="21"/>
        <v>0</v>
      </c>
      <c r="U108" s="106">
        <f t="shared" si="21"/>
        <v>0</v>
      </c>
      <c r="V108" s="106">
        <f t="shared" si="21"/>
        <v>0</v>
      </c>
      <c r="W108" s="106">
        <f t="shared" si="21"/>
        <v>0</v>
      </c>
      <c r="X108" s="106">
        <f t="shared" si="21"/>
        <v>0</v>
      </c>
      <c r="Y108" s="106">
        <f t="shared" si="21"/>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3:79">
      <c r="C109" s="20" t="s">
        <v>347</v>
      </c>
      <c r="E109" s="106">
        <f t="shared" si="21"/>
        <v>0</v>
      </c>
      <c r="F109" s="106">
        <f t="shared" si="21"/>
        <v>0</v>
      </c>
      <c r="G109" s="106">
        <f t="shared" si="21"/>
        <v>0</v>
      </c>
      <c r="H109" s="106">
        <f t="shared" si="21"/>
        <v>0</v>
      </c>
      <c r="I109" s="106">
        <f t="shared" si="21"/>
        <v>0</v>
      </c>
      <c r="J109" s="106">
        <f t="shared" si="21"/>
        <v>0</v>
      </c>
      <c r="K109" s="106">
        <f t="shared" si="21"/>
        <v>0</v>
      </c>
      <c r="L109" s="106">
        <f t="shared" si="21"/>
        <v>0</v>
      </c>
      <c r="M109" s="106">
        <f t="shared" si="21"/>
        <v>0</v>
      </c>
      <c r="N109" s="106">
        <f t="shared" si="21"/>
        <v>0</v>
      </c>
      <c r="O109" s="106">
        <f t="shared" si="21"/>
        <v>0</v>
      </c>
      <c r="P109" s="106">
        <f t="shared" si="21"/>
        <v>0</v>
      </c>
      <c r="Q109" s="106">
        <f t="shared" si="21"/>
        <v>0</v>
      </c>
      <c r="R109" s="106">
        <f t="shared" si="21"/>
        <v>0</v>
      </c>
      <c r="S109" s="106">
        <f t="shared" si="21"/>
        <v>0</v>
      </c>
      <c r="T109" s="106">
        <f t="shared" si="21"/>
        <v>0</v>
      </c>
      <c r="U109" s="106">
        <f t="shared" si="21"/>
        <v>0</v>
      </c>
      <c r="V109" s="106">
        <f t="shared" si="21"/>
        <v>0</v>
      </c>
      <c r="W109" s="106">
        <f t="shared" si="21"/>
        <v>0</v>
      </c>
      <c r="X109" s="106">
        <f t="shared" si="21"/>
        <v>0</v>
      </c>
      <c r="Y109" s="106">
        <f t="shared" si="21"/>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3:79">
      <c r="C110" s="20" t="s">
        <v>350</v>
      </c>
      <c r="E110" s="106">
        <f t="shared" si="21"/>
        <v>0</v>
      </c>
      <c r="F110" s="106">
        <f t="shared" si="21"/>
        <v>0</v>
      </c>
      <c r="G110" s="106">
        <f t="shared" si="21"/>
        <v>0</v>
      </c>
      <c r="H110" s="106">
        <f t="shared" si="21"/>
        <v>0</v>
      </c>
      <c r="I110" s="106">
        <f t="shared" si="21"/>
        <v>0</v>
      </c>
      <c r="J110" s="106">
        <f t="shared" si="21"/>
        <v>0</v>
      </c>
      <c r="K110" s="106">
        <f t="shared" si="21"/>
        <v>0</v>
      </c>
      <c r="L110" s="106">
        <f t="shared" si="21"/>
        <v>0</v>
      </c>
      <c r="M110" s="106">
        <f t="shared" si="21"/>
        <v>0</v>
      </c>
      <c r="N110" s="106">
        <f t="shared" si="21"/>
        <v>0</v>
      </c>
      <c r="O110" s="106">
        <f t="shared" si="21"/>
        <v>0</v>
      </c>
      <c r="P110" s="106">
        <f t="shared" si="21"/>
        <v>0</v>
      </c>
      <c r="Q110" s="106">
        <f t="shared" si="21"/>
        <v>0</v>
      </c>
      <c r="R110" s="106">
        <f t="shared" si="21"/>
        <v>0</v>
      </c>
      <c r="S110" s="106">
        <f t="shared" si="21"/>
        <v>0</v>
      </c>
      <c r="T110" s="106">
        <f t="shared" si="21"/>
        <v>0</v>
      </c>
      <c r="U110" s="106">
        <f t="shared" si="21"/>
        <v>0</v>
      </c>
      <c r="V110" s="106">
        <f t="shared" si="21"/>
        <v>0</v>
      </c>
      <c r="W110" s="106">
        <f t="shared" si="21"/>
        <v>0</v>
      </c>
      <c r="X110" s="106">
        <f t="shared" si="21"/>
        <v>0</v>
      </c>
      <c r="Y110" s="106">
        <f t="shared" si="21"/>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3:79">
      <c r="C111" s="20" t="s">
        <v>353</v>
      </c>
      <c r="E111" s="106">
        <f t="shared" si="21"/>
        <v>0</v>
      </c>
      <c r="F111" s="106">
        <f t="shared" si="21"/>
        <v>0</v>
      </c>
      <c r="G111" s="106">
        <f t="shared" si="21"/>
        <v>0</v>
      </c>
      <c r="H111" s="106">
        <f t="shared" si="21"/>
        <v>0</v>
      </c>
      <c r="I111" s="106">
        <f t="shared" si="21"/>
        <v>0</v>
      </c>
      <c r="J111" s="106">
        <f t="shared" si="21"/>
        <v>0</v>
      </c>
      <c r="K111" s="106">
        <f t="shared" si="21"/>
        <v>0</v>
      </c>
      <c r="L111" s="106">
        <f t="shared" si="21"/>
        <v>0</v>
      </c>
      <c r="M111" s="106">
        <f t="shared" si="21"/>
        <v>0</v>
      </c>
      <c r="N111" s="106">
        <f t="shared" si="21"/>
        <v>0</v>
      </c>
      <c r="O111" s="106">
        <f t="shared" si="21"/>
        <v>0</v>
      </c>
      <c r="P111" s="106">
        <f t="shared" si="21"/>
        <v>0</v>
      </c>
      <c r="Q111" s="106">
        <f t="shared" si="21"/>
        <v>0</v>
      </c>
      <c r="R111" s="106">
        <f t="shared" si="21"/>
        <v>0</v>
      </c>
      <c r="S111" s="106">
        <f t="shared" si="21"/>
        <v>0</v>
      </c>
      <c r="T111" s="106">
        <f t="shared" si="21"/>
        <v>0</v>
      </c>
      <c r="U111" s="106">
        <f t="shared" si="21"/>
        <v>0</v>
      </c>
      <c r="V111" s="106">
        <f t="shared" si="21"/>
        <v>0</v>
      </c>
      <c r="W111" s="106">
        <f t="shared" si="21"/>
        <v>0</v>
      </c>
      <c r="X111" s="106">
        <f t="shared" si="21"/>
        <v>0</v>
      </c>
      <c r="Y111" s="106">
        <f t="shared" si="21"/>
        <v>0</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3:79">
      <c r="C112" s="20" t="s">
        <v>356</v>
      </c>
      <c r="E112" s="106">
        <f t="shared" si="21"/>
        <v>0</v>
      </c>
      <c r="F112" s="106">
        <f t="shared" si="21"/>
        <v>0</v>
      </c>
      <c r="G112" s="106">
        <f t="shared" si="21"/>
        <v>0</v>
      </c>
      <c r="H112" s="106">
        <f t="shared" ref="H112:Y112" si="22">H75-H74</f>
        <v>0</v>
      </c>
      <c r="I112" s="106">
        <f t="shared" si="22"/>
        <v>0</v>
      </c>
      <c r="J112" s="106">
        <f t="shared" si="22"/>
        <v>0</v>
      </c>
      <c r="K112" s="106">
        <f t="shared" si="22"/>
        <v>0</v>
      </c>
      <c r="L112" s="106">
        <f t="shared" si="22"/>
        <v>0</v>
      </c>
      <c r="M112" s="106">
        <f t="shared" si="22"/>
        <v>0</v>
      </c>
      <c r="N112" s="106">
        <f t="shared" si="22"/>
        <v>0</v>
      </c>
      <c r="O112" s="106">
        <f t="shared" si="22"/>
        <v>0</v>
      </c>
      <c r="P112" s="106">
        <f t="shared" si="22"/>
        <v>0</v>
      </c>
      <c r="Q112" s="106">
        <f t="shared" si="22"/>
        <v>0</v>
      </c>
      <c r="R112" s="106">
        <f t="shared" si="22"/>
        <v>0</v>
      </c>
      <c r="S112" s="106">
        <f t="shared" si="22"/>
        <v>0</v>
      </c>
      <c r="T112" s="106">
        <f t="shared" si="22"/>
        <v>0</v>
      </c>
      <c r="U112" s="106">
        <f t="shared" si="22"/>
        <v>0</v>
      </c>
      <c r="V112" s="106">
        <f t="shared" si="22"/>
        <v>0</v>
      </c>
      <c r="W112" s="106">
        <f t="shared" si="22"/>
        <v>0</v>
      </c>
      <c r="X112" s="106">
        <f t="shared" si="22"/>
        <v>0</v>
      </c>
      <c r="Y112" s="106">
        <f t="shared" si="22"/>
        <v>0</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3:25">
      <c r="C113" s="20" t="s">
        <v>359</v>
      </c>
      <c r="E113" s="106">
        <f t="shared" ref="E113:Y117" si="23">E76-E75</f>
        <v>0</v>
      </c>
      <c r="F113" s="106">
        <f t="shared" si="23"/>
        <v>0</v>
      </c>
      <c r="G113" s="106">
        <f t="shared" si="23"/>
        <v>0</v>
      </c>
      <c r="H113" s="106">
        <f t="shared" si="23"/>
        <v>0</v>
      </c>
      <c r="I113" s="106">
        <f t="shared" si="23"/>
        <v>0</v>
      </c>
      <c r="J113" s="106">
        <f t="shared" si="23"/>
        <v>0</v>
      </c>
      <c r="K113" s="106">
        <f t="shared" si="23"/>
        <v>0</v>
      </c>
      <c r="L113" s="106">
        <f t="shared" si="23"/>
        <v>0</v>
      </c>
      <c r="M113" s="106">
        <f t="shared" si="23"/>
        <v>0</v>
      </c>
      <c r="N113" s="106">
        <f t="shared" si="23"/>
        <v>0</v>
      </c>
      <c r="O113" s="106">
        <f t="shared" si="23"/>
        <v>0</v>
      </c>
      <c r="P113" s="106">
        <f t="shared" si="23"/>
        <v>0</v>
      </c>
      <c r="Q113" s="106">
        <f t="shared" si="23"/>
        <v>0</v>
      </c>
      <c r="R113" s="106">
        <f t="shared" si="23"/>
        <v>0</v>
      </c>
      <c r="S113" s="106">
        <f t="shared" si="23"/>
        <v>0</v>
      </c>
      <c r="T113" s="106">
        <f t="shared" si="23"/>
        <v>0</v>
      </c>
      <c r="U113" s="106">
        <f t="shared" si="23"/>
        <v>0</v>
      </c>
      <c r="V113" s="106">
        <f t="shared" si="23"/>
        <v>0</v>
      </c>
      <c r="W113" s="106">
        <f t="shared" si="23"/>
        <v>0</v>
      </c>
      <c r="X113" s="106">
        <f t="shared" si="23"/>
        <v>0</v>
      </c>
      <c r="Y113" s="106">
        <f t="shared" si="23"/>
        <v>0</v>
      </c>
    </row>
    <row r="114" spans="3:25">
      <c r="C114" s="20" t="s">
        <v>362</v>
      </c>
      <c r="E114" s="106">
        <f t="shared" si="23"/>
        <v>0</v>
      </c>
      <c r="F114" s="106">
        <f t="shared" si="23"/>
        <v>0</v>
      </c>
      <c r="G114" s="106">
        <f t="shared" si="23"/>
        <v>0</v>
      </c>
      <c r="H114" s="106">
        <f t="shared" si="23"/>
        <v>0</v>
      </c>
      <c r="I114" s="106">
        <f t="shared" si="23"/>
        <v>0</v>
      </c>
      <c r="J114" s="106">
        <f t="shared" si="23"/>
        <v>0</v>
      </c>
      <c r="K114" s="106">
        <f t="shared" si="23"/>
        <v>0</v>
      </c>
      <c r="L114" s="106">
        <f t="shared" si="23"/>
        <v>0</v>
      </c>
      <c r="M114" s="106">
        <f t="shared" si="23"/>
        <v>0</v>
      </c>
      <c r="N114" s="106">
        <f t="shared" si="23"/>
        <v>0</v>
      </c>
      <c r="O114" s="106">
        <f t="shared" si="23"/>
        <v>0</v>
      </c>
      <c r="P114" s="106">
        <f t="shared" si="23"/>
        <v>0</v>
      </c>
      <c r="Q114" s="106">
        <f t="shared" si="23"/>
        <v>0</v>
      </c>
      <c r="R114" s="106">
        <f t="shared" si="23"/>
        <v>0</v>
      </c>
      <c r="S114" s="106">
        <f t="shared" si="23"/>
        <v>0</v>
      </c>
      <c r="T114" s="106">
        <f t="shared" si="23"/>
        <v>0</v>
      </c>
      <c r="U114" s="106">
        <f t="shared" si="23"/>
        <v>0</v>
      </c>
      <c r="V114" s="106">
        <f t="shared" si="23"/>
        <v>0</v>
      </c>
      <c r="W114" s="106">
        <f t="shared" si="23"/>
        <v>0</v>
      </c>
      <c r="X114" s="106">
        <f t="shared" si="23"/>
        <v>0</v>
      </c>
      <c r="Y114" s="106">
        <f t="shared" si="23"/>
        <v>0</v>
      </c>
    </row>
    <row r="115" spans="3:25">
      <c r="C115" s="20" t="s">
        <v>365</v>
      </c>
      <c r="E115" s="106">
        <f t="shared" si="23"/>
        <v>0</v>
      </c>
      <c r="F115" s="106">
        <f t="shared" si="23"/>
        <v>0</v>
      </c>
      <c r="G115" s="106">
        <f t="shared" si="23"/>
        <v>0</v>
      </c>
      <c r="H115" s="106">
        <f t="shared" si="23"/>
        <v>0</v>
      </c>
      <c r="I115" s="106">
        <f t="shared" si="23"/>
        <v>0</v>
      </c>
      <c r="J115" s="106">
        <f t="shared" si="23"/>
        <v>0</v>
      </c>
      <c r="K115" s="106">
        <f t="shared" si="23"/>
        <v>0</v>
      </c>
      <c r="L115" s="106">
        <f t="shared" si="23"/>
        <v>0</v>
      </c>
      <c r="M115" s="106">
        <f t="shared" si="23"/>
        <v>0</v>
      </c>
      <c r="N115" s="106">
        <f t="shared" si="23"/>
        <v>0</v>
      </c>
      <c r="O115" s="106">
        <f t="shared" si="23"/>
        <v>0</v>
      </c>
      <c r="P115" s="106">
        <f t="shared" si="23"/>
        <v>0</v>
      </c>
      <c r="Q115" s="106">
        <f t="shared" si="23"/>
        <v>0</v>
      </c>
      <c r="R115" s="106">
        <f t="shared" si="23"/>
        <v>0</v>
      </c>
      <c r="S115" s="106">
        <f t="shared" si="23"/>
        <v>0</v>
      </c>
      <c r="T115" s="106">
        <f t="shared" si="23"/>
        <v>0</v>
      </c>
      <c r="U115" s="106">
        <f t="shared" si="23"/>
        <v>0</v>
      </c>
      <c r="V115" s="106">
        <f t="shared" si="23"/>
        <v>0</v>
      </c>
      <c r="W115" s="106">
        <f t="shared" si="23"/>
        <v>0</v>
      </c>
      <c r="X115" s="106">
        <f t="shared" si="23"/>
        <v>0</v>
      </c>
      <c r="Y115" s="106">
        <f t="shared" si="23"/>
        <v>0</v>
      </c>
    </row>
    <row r="116" spans="3:25">
      <c r="C116" s="20" t="s">
        <v>368</v>
      </c>
      <c r="E116" s="106">
        <f t="shared" si="23"/>
        <v>0</v>
      </c>
      <c r="F116" s="106">
        <f t="shared" si="23"/>
        <v>0</v>
      </c>
      <c r="G116" s="106">
        <f t="shared" si="23"/>
        <v>0</v>
      </c>
      <c r="H116" s="106">
        <f t="shared" si="23"/>
        <v>0</v>
      </c>
      <c r="I116" s="106">
        <f t="shared" si="23"/>
        <v>0</v>
      </c>
      <c r="J116" s="106">
        <f t="shared" si="23"/>
        <v>0</v>
      </c>
      <c r="K116" s="106">
        <f t="shared" si="23"/>
        <v>0</v>
      </c>
      <c r="L116" s="106">
        <f t="shared" si="23"/>
        <v>0</v>
      </c>
      <c r="M116" s="106">
        <f t="shared" si="23"/>
        <v>0</v>
      </c>
      <c r="N116" s="106">
        <f t="shared" si="23"/>
        <v>0</v>
      </c>
      <c r="O116" s="106">
        <f t="shared" si="23"/>
        <v>0</v>
      </c>
      <c r="P116" s="106">
        <f t="shared" si="23"/>
        <v>0</v>
      </c>
      <c r="Q116" s="106">
        <f t="shared" si="23"/>
        <v>0</v>
      </c>
      <c r="R116" s="106">
        <f t="shared" si="23"/>
        <v>0</v>
      </c>
      <c r="S116" s="106">
        <f t="shared" si="23"/>
        <v>0</v>
      </c>
      <c r="T116" s="106">
        <f t="shared" si="23"/>
        <v>0</v>
      </c>
      <c r="U116" s="106">
        <f t="shared" si="23"/>
        <v>0</v>
      </c>
      <c r="V116" s="106">
        <f t="shared" si="23"/>
        <v>0</v>
      </c>
      <c r="W116" s="106">
        <f t="shared" si="23"/>
        <v>0</v>
      </c>
      <c r="X116" s="106">
        <f t="shared" si="23"/>
        <v>0</v>
      </c>
      <c r="Y116" s="106">
        <f t="shared" si="23"/>
        <v>0</v>
      </c>
    </row>
    <row r="117" spans="3:25">
      <c r="C117" s="20" t="s">
        <v>371</v>
      </c>
      <c r="E117" s="106">
        <f t="shared" si="23"/>
        <v>0</v>
      </c>
      <c r="F117" s="106">
        <f t="shared" si="23"/>
        <v>0</v>
      </c>
      <c r="G117" s="106">
        <f t="shared" si="23"/>
        <v>0</v>
      </c>
      <c r="H117" s="106">
        <f t="shared" si="23"/>
        <v>0</v>
      </c>
      <c r="I117" s="106">
        <f t="shared" si="23"/>
        <v>0</v>
      </c>
      <c r="J117" s="106">
        <f t="shared" si="23"/>
        <v>0</v>
      </c>
      <c r="K117" s="106">
        <f t="shared" si="23"/>
        <v>0</v>
      </c>
      <c r="L117" s="106">
        <f t="shared" si="23"/>
        <v>0</v>
      </c>
      <c r="M117" s="106">
        <f t="shared" si="23"/>
        <v>0</v>
      </c>
      <c r="N117" s="106">
        <f t="shared" si="23"/>
        <v>0</v>
      </c>
      <c r="O117" s="106">
        <f t="shared" si="23"/>
        <v>0</v>
      </c>
      <c r="P117" s="106">
        <f t="shared" si="23"/>
        <v>0</v>
      </c>
      <c r="Q117" s="106">
        <f t="shared" si="23"/>
        <v>0</v>
      </c>
      <c r="R117" s="106">
        <f t="shared" si="23"/>
        <v>0</v>
      </c>
      <c r="S117" s="106">
        <f t="shared" si="23"/>
        <v>0</v>
      </c>
      <c r="T117" s="106">
        <f t="shared" si="23"/>
        <v>0</v>
      </c>
      <c r="U117" s="106">
        <f t="shared" si="23"/>
        <v>0</v>
      </c>
      <c r="V117" s="106">
        <f t="shared" si="23"/>
        <v>0</v>
      </c>
      <c r="W117" s="106">
        <f t="shared" si="23"/>
        <v>0</v>
      </c>
      <c r="X117" s="106">
        <f t="shared" si="23"/>
        <v>0</v>
      </c>
      <c r="Y117" s="106">
        <f t="shared" si="23"/>
        <v>0</v>
      </c>
    </row>
    <row r="118" spans="3:25">
      <c r="E118" s="52"/>
    </row>
    <row r="119" spans="3:25" ht="15">
      <c r="C119" s="107" t="s">
        <v>81</v>
      </c>
      <c r="D119" s="108">
        <f t="shared" ref="D119:X119" si="24">SUM(D86:D117)</f>
        <v>0</v>
      </c>
      <c r="E119" s="108">
        <f t="shared" si="24"/>
        <v>1.6500576853727848E-2</v>
      </c>
      <c r="F119" s="108">
        <f t="shared" si="24"/>
        <v>3.3345693756030956E-2</v>
      </c>
      <c r="G119" s="108">
        <f t="shared" si="24"/>
        <v>5.0537884064673112E-2</v>
      </c>
      <c r="H119" s="108">
        <f t="shared" si="24"/>
        <v>6.8070122707853384E-2</v>
      </c>
      <c r="I119" s="108">
        <f t="shared" si="24"/>
        <v>8.593292894637744E-2</v>
      </c>
      <c r="J119" s="108">
        <f t="shared" si="24"/>
        <v>0.10411472947789684</v>
      </c>
      <c r="K119" s="108">
        <f t="shared" si="24"/>
        <v>0.12260510966785132</v>
      </c>
      <c r="L119" s="108">
        <f t="shared" si="24"/>
        <v>0.14139439971339332</v>
      </c>
      <c r="M119" s="108">
        <f t="shared" si="24"/>
        <v>0.16047441459351838</v>
      </c>
      <c r="N119" s="108">
        <f t="shared" si="24"/>
        <v>0.17984047016224491</v>
      </c>
      <c r="O119" s="108">
        <f t="shared" si="24"/>
        <v>0.19949013753985814</v>
      </c>
      <c r="P119" s="108">
        <f t="shared" si="24"/>
        <v>0.21942336385883002</v>
      </c>
      <c r="Q119" s="108">
        <f t="shared" si="24"/>
        <v>0.23963820074572131</v>
      </c>
      <c r="R119" s="108">
        <f t="shared" si="24"/>
        <v>0.26013062034657769</v>
      </c>
      <c r="S119" s="108">
        <f t="shared" si="24"/>
        <v>0.28089764088155428</v>
      </c>
      <c r="T119" s="108">
        <f t="shared" si="24"/>
        <v>0.30193732010359681</v>
      </c>
      <c r="U119" s="108">
        <f t="shared" si="24"/>
        <v>0.32324820524183284</v>
      </c>
      <c r="V119" s="108">
        <f t="shared" si="24"/>
        <v>0.3448290190914704</v>
      </c>
      <c r="W119" s="108">
        <f t="shared" si="24"/>
        <v>0.36667865582784143</v>
      </c>
      <c r="X119" s="108">
        <f t="shared" si="24"/>
        <v>0.38879977391144094</v>
      </c>
      <c r="Y119" s="108"/>
    </row>
    <row r="120" spans="3:25" ht="15">
      <c r="C120" s="107" t="s">
        <v>82</v>
      </c>
      <c r="D120" s="108">
        <f>D119</f>
        <v>0</v>
      </c>
      <c r="E120" s="108">
        <f t="shared" ref="E120:X120" si="25">D120+E119</f>
        <v>1.6500576853727848E-2</v>
      </c>
      <c r="F120" s="108">
        <f t="shared" si="25"/>
        <v>4.9846270609758804E-2</v>
      </c>
      <c r="G120" s="108">
        <f t="shared" si="25"/>
        <v>0.10038415467443192</v>
      </c>
      <c r="H120" s="108">
        <f t="shared" si="25"/>
        <v>0.1684542773822853</v>
      </c>
      <c r="I120" s="108">
        <f t="shared" si="25"/>
        <v>0.25438720632866274</v>
      </c>
      <c r="J120" s="108">
        <f t="shared" si="25"/>
        <v>0.35850193580655959</v>
      </c>
      <c r="K120" s="108">
        <f t="shared" si="25"/>
        <v>0.48110704547441091</v>
      </c>
      <c r="L120" s="108">
        <f t="shared" si="25"/>
        <v>0.62250144518780426</v>
      </c>
      <c r="M120" s="108">
        <f t="shared" si="25"/>
        <v>0.78297585978132267</v>
      </c>
      <c r="N120" s="108">
        <f t="shared" si="25"/>
        <v>0.96281632994356758</v>
      </c>
      <c r="O120" s="108">
        <f t="shared" si="25"/>
        <v>1.1623064674834258</v>
      </c>
      <c r="P120" s="108">
        <f t="shared" si="25"/>
        <v>1.3817298313422559</v>
      </c>
      <c r="Q120" s="108">
        <f t="shared" si="25"/>
        <v>1.6213680320879773</v>
      </c>
      <c r="R120" s="108">
        <f t="shared" si="25"/>
        <v>1.8814986524345549</v>
      </c>
      <c r="S120" s="108">
        <f t="shared" si="25"/>
        <v>2.1623962933161094</v>
      </c>
      <c r="T120" s="108">
        <f t="shared" si="25"/>
        <v>2.464333613419706</v>
      </c>
      <c r="U120" s="108">
        <f t="shared" si="25"/>
        <v>2.7875818186615389</v>
      </c>
      <c r="V120" s="108">
        <f t="shared" si="25"/>
        <v>3.1324108377530093</v>
      </c>
      <c r="W120" s="108">
        <f t="shared" si="25"/>
        <v>3.4990894935808505</v>
      </c>
      <c r="X120" s="108">
        <f t="shared" si="25"/>
        <v>3.8878892674922914</v>
      </c>
      <c r="Y120" s="108">
        <f>SUM(Y86:Y117)</f>
        <v>6.4799962318573483</v>
      </c>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EA5"/>
  <sheetViews>
    <sheetView workbookViewId="0">
      <selection sqref="A1:EA5"/>
    </sheetView>
  </sheetViews>
  <sheetFormatPr defaultRowHeight="12.75"/>
  <cols>
    <col min="3" max="3" width="11.28515625" bestFit="1" customWidth="1"/>
  </cols>
  <sheetData>
    <row r="1" spans="1:131" ht="13.5" thickBot="1">
      <c r="A1" s="60" t="s">
        <v>263</v>
      </c>
      <c r="B1" s="62"/>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93"/>
      <c r="B2" s="94"/>
      <c r="C2" s="95"/>
      <c r="D2" s="95"/>
      <c r="E2" s="95"/>
      <c r="F2" s="95"/>
      <c r="G2" s="95"/>
      <c r="H2" s="95"/>
      <c r="I2" s="95"/>
      <c r="J2" s="95"/>
      <c r="K2" s="95"/>
      <c r="L2" s="95"/>
      <c r="M2" s="95"/>
      <c r="N2" s="95"/>
      <c r="O2" s="96" t="s">
        <v>379</v>
      </c>
      <c r="P2" s="97"/>
      <c r="Q2" s="97"/>
      <c r="R2" s="97"/>
      <c r="S2" s="97"/>
      <c r="T2" s="97"/>
      <c r="U2" s="97"/>
      <c r="V2" s="97"/>
      <c r="W2" s="97"/>
      <c r="X2" s="97"/>
      <c r="Y2" s="97"/>
      <c r="Z2" s="86"/>
      <c r="AA2" s="95"/>
      <c r="AB2" s="96" t="s">
        <v>380</v>
      </c>
      <c r="AC2" s="97"/>
      <c r="AD2" s="97"/>
      <c r="AE2" s="97"/>
      <c r="AF2" s="97"/>
      <c r="AG2" s="97"/>
      <c r="AH2" s="97"/>
      <c r="AI2" s="97"/>
      <c r="AJ2" s="97"/>
      <c r="AK2" s="97"/>
      <c r="AL2" s="97"/>
      <c r="AM2" s="86"/>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78" t="s">
        <v>156</v>
      </c>
      <c r="B3" s="79" t="s">
        <v>157</v>
      </c>
      <c r="C3" s="80" t="s">
        <v>58</v>
      </c>
      <c r="D3" s="80" t="s">
        <v>240</v>
      </c>
      <c r="E3" s="80" t="s">
        <v>241</v>
      </c>
      <c r="F3" s="80" t="s">
        <v>242</v>
      </c>
      <c r="G3" s="80" t="s">
        <v>243</v>
      </c>
      <c r="H3" s="80" t="s">
        <v>244</v>
      </c>
      <c r="I3" s="80" t="s">
        <v>245</v>
      </c>
      <c r="J3" s="80" t="s">
        <v>246</v>
      </c>
      <c r="K3" s="80" t="s">
        <v>57</v>
      </c>
      <c r="L3" s="80" t="s">
        <v>219</v>
      </c>
      <c r="M3" s="80" t="s">
        <v>247</v>
      </c>
      <c r="N3" s="80" t="s">
        <v>381</v>
      </c>
      <c r="O3" s="80" t="s">
        <v>248</v>
      </c>
      <c r="P3" s="80" t="s">
        <v>249</v>
      </c>
      <c r="Q3" s="80" t="s">
        <v>250</v>
      </c>
      <c r="R3" s="80" t="s">
        <v>251</v>
      </c>
      <c r="S3" s="80" t="s">
        <v>252</v>
      </c>
      <c r="T3" s="80" t="s">
        <v>253</v>
      </c>
      <c r="U3" s="80" t="s">
        <v>254</v>
      </c>
      <c r="V3" s="80" t="s">
        <v>255</v>
      </c>
      <c r="W3" s="80" t="s">
        <v>256</v>
      </c>
      <c r="X3" s="80" t="s">
        <v>257</v>
      </c>
      <c r="Y3" s="80" t="s">
        <v>258</v>
      </c>
      <c r="Z3" s="80" t="s">
        <v>259</v>
      </c>
      <c r="AA3" s="80"/>
      <c r="AB3" s="80" t="s">
        <v>248</v>
      </c>
      <c r="AC3" s="80" t="s">
        <v>249</v>
      </c>
      <c r="AD3" s="80" t="s">
        <v>250</v>
      </c>
      <c r="AE3" s="80" t="s">
        <v>251</v>
      </c>
      <c r="AF3" s="80" t="s">
        <v>252</v>
      </c>
      <c r="AG3" s="80" t="s">
        <v>253</v>
      </c>
      <c r="AH3" s="80" t="s">
        <v>254</v>
      </c>
      <c r="AI3" s="80" t="s">
        <v>255</v>
      </c>
      <c r="AJ3" s="80" t="s">
        <v>256</v>
      </c>
      <c r="AK3" s="80" t="s">
        <v>257</v>
      </c>
      <c r="AL3" s="80" t="s">
        <v>258</v>
      </c>
      <c r="AM3" s="80" t="s">
        <v>259</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402</v>
      </c>
      <c r="B4" s="20"/>
      <c r="C4" s="50">
        <v>15584.531974162455</v>
      </c>
      <c r="D4" s="50">
        <v>7972.9373542089743</v>
      </c>
      <c r="E4" s="50">
        <v>1594.587470841795</v>
      </c>
      <c r="F4" s="50">
        <v>9567.5248250507684</v>
      </c>
      <c r="G4" s="50">
        <v>10806.528833179724</v>
      </c>
      <c r="H4" s="50">
        <v>10371.665408922461</v>
      </c>
      <c r="I4" s="50">
        <v>5377.8655404214624</v>
      </c>
      <c r="J4" s="50">
        <v>21.709154975965852</v>
      </c>
      <c r="K4" s="50">
        <v>40.34943555376541</v>
      </c>
      <c r="L4" s="90">
        <v>0.95975919456004377</v>
      </c>
      <c r="M4" s="50">
        <v>148.05445479750995</v>
      </c>
      <c r="N4" s="50">
        <v>2.9296795879413633</v>
      </c>
      <c r="O4" s="50">
        <v>977.23016600857943</v>
      </c>
      <c r="P4" s="50">
        <v>878.68843980008035</v>
      </c>
      <c r="Q4" s="50">
        <v>1011.1445049943322</v>
      </c>
      <c r="R4" s="50">
        <v>940.68892781075294</v>
      </c>
      <c r="S4" s="50">
        <v>960.38768210749367</v>
      </c>
      <c r="T4" s="50">
        <v>950.65380196917374</v>
      </c>
      <c r="U4" s="50">
        <v>903.13733969443422</v>
      </c>
      <c r="V4" s="50">
        <v>941.03481238198526</v>
      </c>
      <c r="W4" s="50">
        <v>879.22731761148043</v>
      </c>
      <c r="X4" s="50">
        <v>1002.4862126170351</v>
      </c>
      <c r="Y4" s="50">
        <v>887.14579390421147</v>
      </c>
      <c r="Z4" s="50">
        <v>965.8698563805101</v>
      </c>
      <c r="AA4" s="50"/>
      <c r="AB4" s="50">
        <v>414.89252563369064</v>
      </c>
      <c r="AC4" s="50">
        <v>356.46348071708184</v>
      </c>
      <c r="AD4" s="50">
        <v>341.92352600716509</v>
      </c>
      <c r="AE4" s="50">
        <v>357.02516603781044</v>
      </c>
      <c r="AF4" s="50">
        <v>350.28955677077835</v>
      </c>
      <c r="AG4" s="50">
        <v>307.36937208551205</v>
      </c>
      <c r="AH4" s="50">
        <v>360.89071435138186</v>
      </c>
      <c r="AI4" s="50">
        <v>295.96688983751807</v>
      </c>
      <c r="AJ4" s="50">
        <v>364.36734522521562</v>
      </c>
      <c r="AK4" s="50">
        <v>327.25871465239226</v>
      </c>
      <c r="AL4" s="50">
        <v>392.64320937267399</v>
      </c>
      <c r="AM4" s="40">
        <v>417.74661819116591</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c r="B5" s="2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20"/>
  <sheetViews>
    <sheetView zoomScaleNormal="100" workbookViewId="0">
      <selection activeCell="A12" sqref="A12:EA82"/>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Premium Fume Hood</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109" t="s">
        <v>333</v>
      </c>
      <c r="B4" s="113" t="s">
        <v>316</v>
      </c>
      <c r="C4" s="114">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189" t="s">
        <v>17</v>
      </c>
      <c r="J6" s="190"/>
      <c r="K6" s="190"/>
      <c r="L6" s="190"/>
      <c r="M6" s="190"/>
      <c r="N6" s="191"/>
      <c r="O6" s="192" t="s">
        <v>18</v>
      </c>
      <c r="P6" s="193"/>
      <c r="Q6" s="28" t="s">
        <v>19</v>
      </c>
      <c r="R6" s="194" t="s">
        <v>20</v>
      </c>
      <c r="S6" s="194"/>
      <c r="T6" s="194"/>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'Market Data'!B9</f>
        <v>Premium Fume Hood-NR</v>
      </c>
      <c r="B8" s="52" t="str">
        <f>'Market Data'!C9</f>
        <v>Fume Hood - Hood Dominated HVAC</v>
      </c>
      <c r="C8" s="52">
        <f>'Market Data'!D9</f>
        <v>8500</v>
      </c>
      <c r="D8" s="52">
        <f>'Market Data'!E9</f>
        <v>18</v>
      </c>
      <c r="E8" s="52">
        <f>'Market Data'!F9*C4</f>
        <v>3986.4686771044871</v>
      </c>
      <c r="F8" s="52">
        <f>'Market Data'!G9</f>
        <v>0</v>
      </c>
      <c r="G8" s="166" t="s">
        <v>430</v>
      </c>
      <c r="H8" s="52"/>
      <c r="I8" s="52"/>
      <c r="J8" s="52"/>
      <c r="K8" s="52"/>
      <c r="L8" s="52"/>
      <c r="M8" s="52"/>
      <c r="N8" s="52"/>
      <c r="O8" s="52"/>
      <c r="P8" s="52"/>
      <c r="Q8" s="52" t="s">
        <v>265</v>
      </c>
      <c r="R8" s="52"/>
      <c r="S8" s="52"/>
      <c r="T8" s="52"/>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t="str">
        <f>'Market Data'!B10</f>
        <v>Premium Fume Hood-NR</v>
      </c>
      <c r="B9" s="52" t="str">
        <f>'Market Data'!C10</f>
        <v>Fume Hood - Min OA Dominated HVAC</v>
      </c>
      <c r="C9" s="52">
        <f>'Market Data'!D10</f>
        <v>6000</v>
      </c>
      <c r="D9" s="52">
        <f>'Market Data'!E10</f>
        <v>18</v>
      </c>
      <c r="E9" s="52">
        <f>'Market Data'!F10*C4</f>
        <v>3986.4686771044871</v>
      </c>
      <c r="F9" s="52">
        <f>'Market Data'!G10</f>
        <v>0</v>
      </c>
      <c r="G9" s="166" t="s">
        <v>430</v>
      </c>
      <c r="Q9" s="52" t="s">
        <v>265</v>
      </c>
    </row>
    <row r="12" spans="1:105" s="20" customFormat="1"/>
    <row r="13" spans="1:105" s="20" customFormat="1">
      <c r="A13" s="58" t="s">
        <v>83</v>
      </c>
      <c r="B13" s="59"/>
    </row>
    <row r="14" spans="1:105" s="20" customFormat="1">
      <c r="A14" s="20" t="s">
        <v>84</v>
      </c>
      <c r="B14" s="20" t="s">
        <v>317</v>
      </c>
    </row>
    <row r="15" spans="1:105" s="20" customFormat="1">
      <c r="A15" s="20" t="s">
        <v>85</v>
      </c>
      <c r="B15" s="20" t="s">
        <v>445</v>
      </c>
    </row>
    <row r="16" spans="1:105" s="20" customFormat="1"/>
    <row r="17" spans="1:35" s="20" customFormat="1" ht="13.5" thickBot="1">
      <c r="A17" s="60" t="s">
        <v>86</v>
      </c>
      <c r="B17" s="61"/>
      <c r="C17" s="61"/>
      <c r="D17" s="61"/>
      <c r="E17" s="61"/>
      <c r="F17" s="61"/>
      <c r="G17" s="61"/>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2"/>
    </row>
    <row r="18" spans="1:35" s="20" customFormat="1">
      <c r="B18" s="63" t="s">
        <v>87</v>
      </c>
      <c r="C18" s="64"/>
      <c r="D18" s="64" t="s">
        <v>87</v>
      </c>
      <c r="E18" s="65"/>
      <c r="G18" s="63" t="s">
        <v>88</v>
      </c>
      <c r="H18" s="64"/>
      <c r="I18" s="64"/>
      <c r="J18" s="64"/>
      <c r="K18" s="64"/>
      <c r="L18" s="64"/>
      <c r="M18" s="64"/>
      <c r="N18" s="64"/>
      <c r="O18" s="65"/>
      <c r="Q18" s="63" t="s">
        <v>89</v>
      </c>
      <c r="R18" s="64"/>
      <c r="S18" s="64"/>
      <c r="T18" s="64"/>
      <c r="U18" s="65"/>
      <c r="W18" s="63" t="s">
        <v>90</v>
      </c>
      <c r="X18" s="65"/>
      <c r="Z18" s="63" t="s">
        <v>91</v>
      </c>
      <c r="AA18" s="64"/>
      <c r="AB18" s="65"/>
    </row>
    <row r="19" spans="1:35" s="20" customFormat="1">
      <c r="B19" s="66" t="s">
        <v>94</v>
      </c>
      <c r="C19" s="67" t="s">
        <v>92</v>
      </c>
      <c r="D19" s="67" t="s">
        <v>94</v>
      </c>
      <c r="E19" s="68" t="s">
        <v>92</v>
      </c>
      <c r="G19" s="66" t="s">
        <v>95</v>
      </c>
      <c r="H19" s="67" t="s">
        <v>438</v>
      </c>
      <c r="I19" s="67"/>
      <c r="J19" s="67"/>
      <c r="K19" s="67" t="s">
        <v>336</v>
      </c>
      <c r="L19" s="67"/>
      <c r="M19" s="67"/>
      <c r="N19" s="67"/>
      <c r="O19" s="68"/>
      <c r="Q19" s="66"/>
      <c r="R19" s="67" t="s">
        <v>96</v>
      </c>
      <c r="S19" s="67" t="s">
        <v>97</v>
      </c>
      <c r="T19" s="67" t="s">
        <v>98</v>
      </c>
      <c r="U19" s="68" t="s">
        <v>99</v>
      </c>
      <c r="W19" s="66" t="s">
        <v>100</v>
      </c>
      <c r="X19" s="68">
        <v>20</v>
      </c>
      <c r="Z19" s="66"/>
      <c r="AA19" s="67" t="s">
        <v>92</v>
      </c>
      <c r="AB19" s="68" t="s">
        <v>93</v>
      </c>
    </row>
    <row r="20" spans="1:35" s="20" customFormat="1">
      <c r="B20" s="66" t="s">
        <v>101</v>
      </c>
      <c r="C20" s="67" t="s">
        <v>318</v>
      </c>
      <c r="D20" s="67" t="s">
        <v>101</v>
      </c>
      <c r="E20" s="68" t="s">
        <v>318</v>
      </c>
      <c r="G20" s="66" t="s">
        <v>102</v>
      </c>
      <c r="H20" s="67" t="s">
        <v>319</v>
      </c>
      <c r="I20" s="67"/>
      <c r="J20" s="67"/>
      <c r="K20" s="67" t="s">
        <v>337</v>
      </c>
      <c r="L20" s="67"/>
      <c r="M20" s="67"/>
      <c r="N20" s="67"/>
      <c r="O20" s="68"/>
      <c r="Q20" s="66" t="s">
        <v>103</v>
      </c>
      <c r="R20" s="67">
        <v>6.8012888465852586E-2</v>
      </c>
      <c r="S20" s="67">
        <v>4.387844424080023E-2</v>
      </c>
      <c r="T20" s="67">
        <v>5.3289007766645871E-2</v>
      </c>
      <c r="U20" s="68">
        <v>5.447903102274565E-2</v>
      </c>
      <c r="W20" s="66" t="s">
        <v>104</v>
      </c>
      <c r="X20" s="68">
        <v>2016</v>
      </c>
      <c r="Z20" s="66" t="s">
        <v>320</v>
      </c>
      <c r="AA20" s="67">
        <v>4.03890184699085E-3</v>
      </c>
      <c r="AB20" s="68">
        <v>0.01</v>
      </c>
    </row>
    <row r="21" spans="1:35" s="20" customFormat="1">
      <c r="B21" s="66" t="s">
        <v>106</v>
      </c>
      <c r="C21" s="67" t="s">
        <v>321</v>
      </c>
      <c r="D21" s="67" t="s">
        <v>106</v>
      </c>
      <c r="E21" s="68" t="s">
        <v>321</v>
      </c>
      <c r="G21" s="66" t="s">
        <v>107</v>
      </c>
      <c r="H21" s="67" t="s">
        <v>322</v>
      </c>
      <c r="I21" s="67"/>
      <c r="J21" s="67"/>
      <c r="K21" s="67" t="s">
        <v>338</v>
      </c>
      <c r="L21" s="67"/>
      <c r="M21" s="67"/>
      <c r="N21" s="67"/>
      <c r="O21" s="68"/>
      <c r="Q21" s="66" t="s">
        <v>108</v>
      </c>
      <c r="R21" s="67">
        <v>12</v>
      </c>
      <c r="S21" s="67">
        <v>12</v>
      </c>
      <c r="T21" s="67">
        <v>1</v>
      </c>
      <c r="U21" s="68">
        <v>1</v>
      </c>
      <c r="W21" s="66" t="s">
        <v>109</v>
      </c>
      <c r="X21" s="68">
        <v>2016</v>
      </c>
      <c r="Z21" s="66" t="s">
        <v>105</v>
      </c>
      <c r="AA21" s="67">
        <v>26</v>
      </c>
      <c r="AB21" s="68">
        <v>0</v>
      </c>
    </row>
    <row r="22" spans="1:35" s="20" customFormat="1" ht="13.5" thickBot="1">
      <c r="B22" s="69" t="s">
        <v>110</v>
      </c>
      <c r="C22" s="70" t="s">
        <v>321</v>
      </c>
      <c r="D22" s="70" t="s">
        <v>110</v>
      </c>
      <c r="E22" s="71" t="s">
        <v>321</v>
      </c>
      <c r="G22" s="66" t="s">
        <v>111</v>
      </c>
      <c r="H22" s="67" t="s">
        <v>323</v>
      </c>
      <c r="I22" s="67"/>
      <c r="J22" s="67"/>
      <c r="K22" s="67" t="s">
        <v>337</v>
      </c>
      <c r="L22" s="67"/>
      <c r="M22" s="67"/>
      <c r="N22" s="67"/>
      <c r="O22" s="68"/>
      <c r="Q22" s="66"/>
      <c r="R22" s="67" t="s">
        <v>96</v>
      </c>
      <c r="S22" s="67" t="s">
        <v>97</v>
      </c>
      <c r="T22" s="67" t="s">
        <v>98</v>
      </c>
      <c r="U22" s="68" t="s">
        <v>99</v>
      </c>
      <c r="W22" s="66" t="s">
        <v>112</v>
      </c>
      <c r="X22" s="68">
        <v>2012</v>
      </c>
      <c r="Z22" s="66" t="s">
        <v>324</v>
      </c>
      <c r="AA22" s="67">
        <v>0.9</v>
      </c>
      <c r="AB22" s="68" t="s">
        <v>325</v>
      </c>
    </row>
    <row r="23" spans="1:35" s="20" customFormat="1">
      <c r="G23" s="66" t="s">
        <v>114</v>
      </c>
      <c r="H23" s="67" t="s">
        <v>322</v>
      </c>
      <c r="I23" s="67"/>
      <c r="J23" s="67"/>
      <c r="K23" s="67"/>
      <c r="L23" s="67"/>
      <c r="M23" s="67"/>
      <c r="N23" s="67"/>
      <c r="O23" s="68"/>
      <c r="Q23" s="66" t="s">
        <v>115</v>
      </c>
      <c r="R23" s="67">
        <v>0.35</v>
      </c>
      <c r="S23" s="67">
        <v>0.19500000000000001</v>
      </c>
      <c r="T23" s="67">
        <v>0.45499999999999996</v>
      </c>
      <c r="U23" s="68">
        <v>0</v>
      </c>
      <c r="W23" s="66" t="s">
        <v>116</v>
      </c>
      <c r="X23" s="68">
        <v>0.04</v>
      </c>
      <c r="Z23" s="66" t="s">
        <v>326</v>
      </c>
      <c r="AA23" s="67">
        <v>4.7399348199455904E-2</v>
      </c>
      <c r="AB23" s="68">
        <v>0</v>
      </c>
    </row>
    <row r="24" spans="1:35" s="20" customFormat="1">
      <c r="B24" s="20" t="s">
        <v>117</v>
      </c>
      <c r="C24" s="20" t="s">
        <v>92</v>
      </c>
      <c r="G24" s="66" t="s">
        <v>118</v>
      </c>
      <c r="H24" s="67" t="s">
        <v>327</v>
      </c>
      <c r="I24" s="67"/>
      <c r="J24" s="67"/>
      <c r="K24" s="67" t="s">
        <v>124</v>
      </c>
      <c r="L24" s="67"/>
      <c r="M24" s="67"/>
      <c r="N24" s="67"/>
      <c r="O24" s="68"/>
      <c r="Q24" s="66" t="s">
        <v>119</v>
      </c>
      <c r="R24" s="67">
        <v>1</v>
      </c>
      <c r="S24" s="67">
        <v>0</v>
      </c>
      <c r="T24" s="67">
        <v>0</v>
      </c>
      <c r="U24" s="68">
        <v>0</v>
      </c>
      <c r="W24" s="66" t="s">
        <v>120</v>
      </c>
      <c r="X24" s="68">
        <v>0</v>
      </c>
      <c r="Z24" s="66" t="s">
        <v>113</v>
      </c>
      <c r="AA24" s="67">
        <v>31</v>
      </c>
      <c r="AB24" s="68">
        <v>0</v>
      </c>
    </row>
    <row r="25" spans="1:35" s="20" customFormat="1">
      <c r="B25" s="20" t="s">
        <v>121</v>
      </c>
      <c r="C25" s="20" t="s">
        <v>122</v>
      </c>
      <c r="G25" s="66" t="s">
        <v>123</v>
      </c>
      <c r="H25" s="67" t="s">
        <v>124</v>
      </c>
      <c r="I25" s="67"/>
      <c r="J25" s="67"/>
      <c r="K25" s="67" t="s">
        <v>129</v>
      </c>
      <c r="L25" s="67"/>
      <c r="M25" s="67"/>
      <c r="N25" s="67"/>
      <c r="O25" s="68"/>
      <c r="Q25" s="66" t="s">
        <v>125</v>
      </c>
      <c r="R25" s="67">
        <v>1</v>
      </c>
      <c r="S25" s="67">
        <v>0</v>
      </c>
      <c r="T25" s="67">
        <v>0</v>
      </c>
      <c r="U25" s="68">
        <v>0</v>
      </c>
      <c r="W25" s="66" t="s">
        <v>328</v>
      </c>
      <c r="X25" s="68">
        <v>0.2</v>
      </c>
      <c r="Z25" s="66" t="s">
        <v>329</v>
      </c>
      <c r="AA25" s="67">
        <v>0.7</v>
      </c>
      <c r="AB25" s="68" t="s">
        <v>325</v>
      </c>
    </row>
    <row r="26" spans="1:35" s="20" customFormat="1">
      <c r="B26" s="20" t="s">
        <v>126</v>
      </c>
      <c r="C26" s="20" t="s">
        <v>127</v>
      </c>
      <c r="G26" s="66" t="s">
        <v>128</v>
      </c>
      <c r="H26" s="67" t="s">
        <v>129</v>
      </c>
      <c r="I26" s="67"/>
      <c r="J26" s="67"/>
      <c r="K26" s="67" t="s">
        <v>135</v>
      </c>
      <c r="L26" s="67"/>
      <c r="M26" s="67"/>
      <c r="N26" s="67"/>
      <c r="O26" s="68"/>
      <c r="Q26" s="66" t="s">
        <v>130</v>
      </c>
      <c r="R26" s="67"/>
      <c r="S26" s="67">
        <v>0.3</v>
      </c>
      <c r="T26" s="67">
        <v>0.7</v>
      </c>
      <c r="U26" s="68">
        <v>0</v>
      </c>
      <c r="W26" s="66" t="s">
        <v>131</v>
      </c>
      <c r="X26" s="68">
        <v>0</v>
      </c>
      <c r="Z26" s="66" t="s">
        <v>330</v>
      </c>
      <c r="AA26" s="67">
        <v>0</v>
      </c>
      <c r="AB26" s="68">
        <v>0</v>
      </c>
    </row>
    <row r="27" spans="1:35" s="20" customFormat="1" ht="13.5" thickBot="1">
      <c r="B27" s="20" t="s">
        <v>132</v>
      </c>
      <c r="C27" s="20" t="s">
        <v>133</v>
      </c>
      <c r="G27" s="69" t="s">
        <v>134</v>
      </c>
      <c r="H27" s="70" t="s">
        <v>135</v>
      </c>
      <c r="I27" s="70"/>
      <c r="J27" s="70"/>
      <c r="K27" s="70"/>
      <c r="L27" s="70"/>
      <c r="M27" s="70"/>
      <c r="N27" s="70"/>
      <c r="O27" s="71"/>
      <c r="Q27" s="69" t="s">
        <v>331</v>
      </c>
      <c r="R27" s="70"/>
      <c r="S27" s="70">
        <v>20</v>
      </c>
      <c r="T27" s="70"/>
      <c r="U27" s="71"/>
      <c r="W27" s="69" t="s">
        <v>136</v>
      </c>
      <c r="X27" s="71">
        <v>2018</v>
      </c>
      <c r="Z27" s="69" t="s">
        <v>332</v>
      </c>
      <c r="AA27" s="70">
        <v>0</v>
      </c>
      <c r="AB27" s="71">
        <v>0</v>
      </c>
    </row>
    <row r="28" spans="1:35" s="20" customFormat="1"/>
    <row r="29" spans="1:35" s="20" customFormat="1"/>
    <row r="30" spans="1:35" s="20" customFormat="1"/>
    <row r="31" spans="1:35" s="20" customFormat="1"/>
    <row r="32" spans="1:35" s="20" customFormat="1"/>
    <row r="33" spans="1:101" s="20" customFormat="1"/>
    <row r="34" spans="1:101" s="20" customFormat="1"/>
    <row r="35" spans="1:101" s="20" customFormat="1" ht="13.5" thickBot="1">
      <c r="A35" s="60" t="s">
        <v>137</v>
      </c>
      <c r="B35" s="62"/>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row>
    <row r="36" spans="1:101" s="20" customFormat="1" ht="26.25" thickBot="1">
      <c r="A36" s="72" t="s">
        <v>138</v>
      </c>
      <c r="B36" s="73"/>
      <c r="C36" s="74" t="s">
        <v>139</v>
      </c>
      <c r="D36" s="75"/>
      <c r="E36" s="75"/>
      <c r="F36" s="75"/>
      <c r="G36" s="75"/>
      <c r="H36" s="75"/>
      <c r="I36" s="75"/>
      <c r="J36" s="75"/>
      <c r="K36" s="76"/>
      <c r="L36" s="74" t="s">
        <v>140</v>
      </c>
      <c r="M36" s="75"/>
      <c r="N36" s="75"/>
      <c r="O36" s="75"/>
      <c r="P36" s="75"/>
      <c r="Q36" s="76"/>
      <c r="R36" s="74" t="s">
        <v>141</v>
      </c>
      <c r="S36" s="75"/>
      <c r="T36" s="75"/>
      <c r="U36" s="76"/>
      <c r="V36" s="74" t="s">
        <v>142</v>
      </c>
      <c r="W36" s="75"/>
      <c r="X36" s="75"/>
      <c r="Y36" s="76"/>
      <c r="Z36" s="74" t="s">
        <v>143</v>
      </c>
      <c r="AA36" s="75"/>
      <c r="AB36" s="75"/>
      <c r="AC36" s="76"/>
      <c r="AD36" s="74" t="s">
        <v>144</v>
      </c>
      <c r="AE36" s="75"/>
      <c r="AF36" s="75"/>
      <c r="AG36" s="76"/>
      <c r="AH36" s="74" t="s">
        <v>145</v>
      </c>
      <c r="AI36" s="75"/>
      <c r="AJ36" s="75"/>
      <c r="AK36" s="75"/>
      <c r="AL36" s="76"/>
      <c r="AM36" s="74" t="s">
        <v>146</v>
      </c>
      <c r="AN36" s="75"/>
      <c r="AO36" s="75"/>
      <c r="AP36" s="75"/>
      <c r="AQ36" s="75"/>
      <c r="AR36" s="75"/>
      <c r="AS36" s="76"/>
      <c r="AT36" s="74" t="s">
        <v>147</v>
      </c>
      <c r="AU36" s="75"/>
      <c r="AV36" s="75"/>
      <c r="AW36" s="75"/>
      <c r="AX36" s="75"/>
      <c r="AY36" s="75"/>
      <c r="AZ36" s="76"/>
      <c r="BA36" s="74" t="s">
        <v>148</v>
      </c>
      <c r="BB36" s="75"/>
      <c r="BC36" s="75"/>
      <c r="BD36" s="75"/>
      <c r="BE36" s="75"/>
      <c r="BF36" s="76"/>
      <c r="BG36" s="74" t="s">
        <v>149</v>
      </c>
      <c r="BH36" s="76"/>
      <c r="BI36" s="74" t="s">
        <v>150</v>
      </c>
      <c r="BJ36" s="75"/>
      <c r="BK36" s="75"/>
      <c r="BL36" s="75"/>
      <c r="BM36" s="76"/>
      <c r="BN36" s="74" t="s">
        <v>151</v>
      </c>
      <c r="BO36" s="75"/>
      <c r="BP36" s="75"/>
      <c r="BQ36" s="75"/>
      <c r="BR36" s="75"/>
      <c r="BS36" s="75"/>
      <c r="BT36" s="75"/>
      <c r="BU36" s="75"/>
      <c r="BV36" s="75"/>
      <c r="BW36" s="75"/>
      <c r="BX36" s="75"/>
      <c r="BY36" s="75"/>
      <c r="BZ36" s="75"/>
      <c r="CA36" s="75"/>
      <c r="CB36" s="75"/>
      <c r="CC36" s="76"/>
      <c r="CD36" s="74" t="s">
        <v>152</v>
      </c>
      <c r="CE36" s="76"/>
      <c r="CF36" s="74" t="s">
        <v>153</v>
      </c>
      <c r="CG36" s="75"/>
      <c r="CH36" s="75"/>
      <c r="CI36" s="75"/>
      <c r="CJ36" s="75"/>
      <c r="CK36" s="76"/>
      <c r="CL36" s="77"/>
      <c r="CM36" s="74" t="s">
        <v>18</v>
      </c>
      <c r="CN36" s="75"/>
      <c r="CO36" s="75"/>
      <c r="CP36" s="76"/>
      <c r="CQ36" s="74" t="s">
        <v>154</v>
      </c>
      <c r="CR36" s="75"/>
      <c r="CS36" s="75"/>
      <c r="CT36" s="75"/>
      <c r="CU36" s="76"/>
      <c r="CV36" s="74" t="s">
        <v>155</v>
      </c>
      <c r="CW36" s="76"/>
    </row>
    <row r="37" spans="1:101" s="20" customFormat="1" ht="127.5">
      <c r="A37" s="78" t="s">
        <v>156</v>
      </c>
      <c r="B37" s="79" t="s">
        <v>157</v>
      </c>
      <c r="C37" s="80" t="s">
        <v>9</v>
      </c>
      <c r="D37" s="80" t="s">
        <v>158</v>
      </c>
      <c r="E37" s="80" t="s">
        <v>159</v>
      </c>
      <c r="F37" s="80" t="s">
        <v>160</v>
      </c>
      <c r="G37" s="80" t="s">
        <v>161</v>
      </c>
      <c r="H37" s="80" t="s">
        <v>162</v>
      </c>
      <c r="I37" s="80" t="s">
        <v>163</v>
      </c>
      <c r="J37" s="80" t="s">
        <v>164</v>
      </c>
      <c r="K37" s="80" t="s">
        <v>165</v>
      </c>
      <c r="L37" s="80" t="s">
        <v>166</v>
      </c>
      <c r="M37" s="80" t="s">
        <v>167</v>
      </c>
      <c r="N37" s="80" t="s">
        <v>168</v>
      </c>
      <c r="O37" s="80" t="s">
        <v>169</v>
      </c>
      <c r="P37" s="80" t="s">
        <v>170</v>
      </c>
      <c r="Q37" s="80" t="s">
        <v>171</v>
      </c>
      <c r="R37" s="80" t="s">
        <v>172</v>
      </c>
      <c r="S37" s="80" t="s">
        <v>173</v>
      </c>
      <c r="T37" s="80" t="s">
        <v>174</v>
      </c>
      <c r="U37" s="80" t="s">
        <v>96</v>
      </c>
      <c r="V37" s="80" t="s">
        <v>172</v>
      </c>
      <c r="W37" s="80" t="s">
        <v>173</v>
      </c>
      <c r="X37" s="80" t="s">
        <v>174</v>
      </c>
      <c r="Y37" s="80" t="s">
        <v>96</v>
      </c>
      <c r="Z37" s="80" t="s">
        <v>172</v>
      </c>
      <c r="AA37" s="80" t="s">
        <v>173</v>
      </c>
      <c r="AB37" s="80" t="s">
        <v>174</v>
      </c>
      <c r="AC37" s="80" t="s">
        <v>96</v>
      </c>
      <c r="AD37" s="80" t="s">
        <v>172</v>
      </c>
      <c r="AE37" s="80" t="s">
        <v>173</v>
      </c>
      <c r="AF37" s="80" t="s">
        <v>174</v>
      </c>
      <c r="AG37" s="80" t="s">
        <v>96</v>
      </c>
      <c r="AH37" s="80" t="s">
        <v>172</v>
      </c>
      <c r="AI37" s="80" t="s">
        <v>173</v>
      </c>
      <c r="AJ37" s="80" t="s">
        <v>174</v>
      </c>
      <c r="AK37" s="80" t="s">
        <v>96</v>
      </c>
      <c r="AL37" s="80" t="s">
        <v>175</v>
      </c>
      <c r="AM37" s="80" t="s">
        <v>176</v>
      </c>
      <c r="AN37" s="80" t="s">
        <v>177</v>
      </c>
      <c r="AO37" s="80" t="s">
        <v>178</v>
      </c>
      <c r="AP37" s="80" t="s">
        <v>179</v>
      </c>
      <c r="AQ37" s="80" t="s">
        <v>180</v>
      </c>
      <c r="AR37" s="80" t="s">
        <v>181</v>
      </c>
      <c r="AS37" s="80" t="s">
        <v>182</v>
      </c>
      <c r="AT37" s="80" t="s">
        <v>183</v>
      </c>
      <c r="AU37" s="80" t="s">
        <v>184</v>
      </c>
      <c r="AV37" s="80" t="s">
        <v>185</v>
      </c>
      <c r="AW37" s="80" t="s">
        <v>186</v>
      </c>
      <c r="AX37" s="80" t="s">
        <v>187</v>
      </c>
      <c r="AY37" s="80" t="s">
        <v>188</v>
      </c>
      <c r="AZ37" s="80" t="s">
        <v>189</v>
      </c>
      <c r="BA37" s="80" t="s">
        <v>190</v>
      </c>
      <c r="BB37" s="80" t="s">
        <v>191</v>
      </c>
      <c r="BC37" s="80" t="s">
        <v>192</v>
      </c>
      <c r="BD37" s="80" t="s">
        <v>193</v>
      </c>
      <c r="BE37" s="80" t="s">
        <v>194</v>
      </c>
      <c r="BF37" s="80" t="s">
        <v>195</v>
      </c>
      <c r="BG37" s="80" t="s">
        <v>196</v>
      </c>
      <c r="BH37" s="80" t="s">
        <v>197</v>
      </c>
      <c r="BI37" s="80" t="s">
        <v>198</v>
      </c>
      <c r="BJ37" s="80" t="s">
        <v>199</v>
      </c>
      <c r="BK37" s="80" t="s">
        <v>200</v>
      </c>
      <c r="BL37" s="80" t="s">
        <v>201</v>
      </c>
      <c r="BM37" s="80" t="s">
        <v>202</v>
      </c>
      <c r="BN37" s="80" t="s">
        <v>203</v>
      </c>
      <c r="BO37" s="80" t="s">
        <v>204</v>
      </c>
      <c r="BP37" s="80" t="s">
        <v>205</v>
      </c>
      <c r="BQ37" s="80" t="s">
        <v>206</v>
      </c>
      <c r="BR37" s="80" t="s">
        <v>207</v>
      </c>
      <c r="BS37" s="80" t="s">
        <v>208</v>
      </c>
      <c r="BT37" s="80" t="s">
        <v>209</v>
      </c>
      <c r="BU37" s="80" t="s">
        <v>210</v>
      </c>
      <c r="BV37" s="80" t="s">
        <v>211</v>
      </c>
      <c r="BW37" s="80" t="s">
        <v>212</v>
      </c>
      <c r="BX37" s="80" t="s">
        <v>213</v>
      </c>
      <c r="BY37" s="80" t="s">
        <v>214</v>
      </c>
      <c r="BZ37" s="80" t="s">
        <v>215</v>
      </c>
      <c r="CA37" s="80" t="s">
        <v>216</v>
      </c>
      <c r="CB37" s="80" t="s">
        <v>217</v>
      </c>
      <c r="CC37" s="80" t="s">
        <v>218</v>
      </c>
      <c r="CD37" s="80" t="s">
        <v>219</v>
      </c>
      <c r="CE37" s="80" t="s">
        <v>57</v>
      </c>
      <c r="CF37" s="80" t="s">
        <v>220</v>
      </c>
      <c r="CG37" s="80" t="s">
        <v>221</v>
      </c>
      <c r="CH37" s="80" t="s">
        <v>222</v>
      </c>
      <c r="CI37" s="80" t="s">
        <v>339</v>
      </c>
      <c r="CJ37" s="80" t="s">
        <v>340</v>
      </c>
      <c r="CK37" s="80" t="s">
        <v>341</v>
      </c>
      <c r="CL37" s="80"/>
      <c r="CM37" s="80" t="s">
        <v>223</v>
      </c>
      <c r="CN37" s="80" t="s">
        <v>224</v>
      </c>
      <c r="CO37" s="80" t="s">
        <v>225</v>
      </c>
      <c r="CP37" s="80" t="s">
        <v>226</v>
      </c>
      <c r="CQ37" s="80" t="s">
        <v>227</v>
      </c>
      <c r="CR37" s="80" t="s">
        <v>228</v>
      </c>
      <c r="CS37" s="80" t="s">
        <v>229</v>
      </c>
      <c r="CT37" s="80" t="s">
        <v>230</v>
      </c>
      <c r="CU37" s="80" t="s">
        <v>231</v>
      </c>
      <c r="CV37" s="80" t="s">
        <v>232</v>
      </c>
      <c r="CW37" s="81" t="s">
        <v>233</v>
      </c>
    </row>
    <row r="38" spans="1:101" s="20" customFormat="1">
      <c r="A38" s="20" t="s">
        <v>402</v>
      </c>
      <c r="B38" s="20" t="s">
        <v>384</v>
      </c>
      <c r="C38" s="40">
        <v>18</v>
      </c>
      <c r="D38" s="40">
        <v>8500</v>
      </c>
      <c r="E38" s="40">
        <v>0</v>
      </c>
      <c r="F38" s="40">
        <v>3986.4686771044871</v>
      </c>
      <c r="G38" s="40">
        <v>0</v>
      </c>
      <c r="H38" s="40">
        <v>0</v>
      </c>
      <c r="I38" s="40" t="s">
        <v>430</v>
      </c>
      <c r="J38" s="40"/>
      <c r="K38" s="40"/>
      <c r="L38" s="40">
        <v>9135.7601227848882</v>
      </c>
      <c r="M38" s="40">
        <v>1.7173983791380405</v>
      </c>
      <c r="N38" s="40">
        <v>1.705002967793696</v>
      </c>
      <c r="O38" s="40">
        <v>0</v>
      </c>
      <c r="P38" s="40">
        <v>0</v>
      </c>
      <c r="Q38" s="40">
        <v>0</v>
      </c>
      <c r="R38" s="40">
        <v>794.95510746511741</v>
      </c>
      <c r="S38" s="40">
        <v>1837.0203413625868</v>
      </c>
      <c r="T38" s="40">
        <v>0</v>
      </c>
      <c r="U38" s="40">
        <v>1973.9952323412608</v>
      </c>
      <c r="V38" s="40" t="s">
        <v>234</v>
      </c>
      <c r="W38" s="40" t="s">
        <v>234</v>
      </c>
      <c r="X38" s="40" t="s">
        <v>234</v>
      </c>
      <c r="Y38" s="40" t="s">
        <v>234</v>
      </c>
      <c r="Z38" s="40">
        <v>0</v>
      </c>
      <c r="AA38" s="40">
        <v>0</v>
      </c>
      <c r="AB38" s="40">
        <v>0</v>
      </c>
      <c r="AC38" s="40">
        <v>0</v>
      </c>
      <c r="AD38" s="40">
        <v>0</v>
      </c>
      <c r="AE38" s="40">
        <v>0</v>
      </c>
      <c r="AF38" s="40">
        <v>0</v>
      </c>
      <c r="AG38" s="40">
        <v>0</v>
      </c>
      <c r="AH38" s="40">
        <v>794.95510746511741</v>
      </c>
      <c r="AI38" s="40">
        <v>1837.0203413625868</v>
      </c>
      <c r="AJ38" s="40">
        <v>0</v>
      </c>
      <c r="AK38" s="40">
        <v>1973.9952323412608</v>
      </c>
      <c r="AL38" s="40">
        <v>4605.9706811689648</v>
      </c>
      <c r="AM38" s="40">
        <v>4754.7837267852865</v>
      </c>
      <c r="AN38" s="40">
        <v>606.84011535691729</v>
      </c>
      <c r="AO38" s="40">
        <v>0</v>
      </c>
      <c r="AP38" s="40">
        <v>0</v>
      </c>
      <c r="AQ38" s="40">
        <v>5361.623842142204</v>
      </c>
      <c r="AR38" s="40">
        <v>794.95510746511741</v>
      </c>
      <c r="AS38" s="82">
        <v>6.7445617894561067</v>
      </c>
      <c r="AT38" s="40">
        <v>4754.7837267852865</v>
      </c>
      <c r="AU38" s="40">
        <v>718.31794929509738</v>
      </c>
      <c r="AV38" s="40">
        <v>0</v>
      </c>
      <c r="AW38" s="40">
        <v>0</v>
      </c>
      <c r="AX38" s="40">
        <v>5473.1016760803841</v>
      </c>
      <c r="AY38" s="40">
        <v>1837.0203413625868</v>
      </c>
      <c r="AZ38" s="82">
        <v>2.9793364574399757</v>
      </c>
      <c r="BA38" s="40">
        <v>4754.7837267852865</v>
      </c>
      <c r="BB38" s="40">
        <v>1325.1580646520147</v>
      </c>
      <c r="BC38" s="40">
        <v>0</v>
      </c>
      <c r="BD38" s="40">
        <v>0</v>
      </c>
      <c r="BE38" s="40">
        <v>6079.9417914373016</v>
      </c>
      <c r="BF38" s="40">
        <v>2631.975448827704</v>
      </c>
      <c r="BG38" s="40">
        <v>10.525441692334541</v>
      </c>
      <c r="BH38" s="82">
        <v>2.3100298272711246</v>
      </c>
      <c r="BI38" s="40">
        <v>6.4027719044505265</v>
      </c>
      <c r="BJ38" s="40">
        <v>14.7958320150759</v>
      </c>
      <c r="BK38" s="40">
        <v>0</v>
      </c>
      <c r="BL38" s="40">
        <v>15.899062845770214</v>
      </c>
      <c r="BM38" s="40">
        <v>37.097666765296644</v>
      </c>
      <c r="BN38" s="40">
        <v>4754.7837267852865</v>
      </c>
      <c r="BO38" s="40">
        <v>0</v>
      </c>
      <c r="BP38" s="40">
        <v>1325.1580646520147</v>
      </c>
      <c r="BQ38" s="40">
        <v>0</v>
      </c>
      <c r="BR38" s="40">
        <v>0</v>
      </c>
      <c r="BS38" s="40">
        <v>0</v>
      </c>
      <c r="BT38" s="40">
        <v>0</v>
      </c>
      <c r="BU38" s="40">
        <v>0</v>
      </c>
      <c r="BV38" s="40">
        <v>0</v>
      </c>
      <c r="BW38" s="40">
        <v>0</v>
      </c>
      <c r="BX38" s="40">
        <v>4605.9706811689648</v>
      </c>
      <c r="BY38" s="40"/>
      <c r="BZ38" s="40">
        <v>0</v>
      </c>
      <c r="CA38" s="40">
        <v>0</v>
      </c>
      <c r="CB38" s="40">
        <v>6079.9417914373016</v>
      </c>
      <c r="CC38" s="40">
        <v>4605.9706811689648</v>
      </c>
      <c r="CD38" s="82">
        <v>1.3200131334518728</v>
      </c>
      <c r="CE38" s="40">
        <v>26.424504538104753</v>
      </c>
      <c r="CF38" s="40">
        <v>86.790542467505844</v>
      </c>
      <c r="CG38" s="40">
        <v>0</v>
      </c>
      <c r="CH38" s="40">
        <v>86.790542467505844</v>
      </c>
      <c r="CI38" s="40">
        <v>4.3394860583228212</v>
      </c>
      <c r="CJ38" s="40">
        <v>0</v>
      </c>
      <c r="CK38" s="40">
        <v>4.3394860583228212</v>
      </c>
      <c r="CL38" s="40"/>
      <c r="CM38" s="40">
        <v>0</v>
      </c>
      <c r="CN38" s="40"/>
      <c r="CO38" s="40">
        <v>0</v>
      </c>
      <c r="CP38" s="40">
        <v>0</v>
      </c>
      <c r="CQ38" s="40">
        <v>0</v>
      </c>
      <c r="CR38" s="40">
        <v>0</v>
      </c>
      <c r="CS38" s="40">
        <v>0</v>
      </c>
      <c r="CT38" s="40">
        <v>0</v>
      </c>
      <c r="CU38" s="40">
        <v>0</v>
      </c>
      <c r="CV38" s="40">
        <v>9999</v>
      </c>
      <c r="CW38" s="82">
        <v>9999</v>
      </c>
    </row>
    <row r="39" spans="1:101" s="20" customFormat="1">
      <c r="A39" s="20" t="s">
        <v>402</v>
      </c>
      <c r="B39" s="20" t="s">
        <v>386</v>
      </c>
      <c r="C39" s="40">
        <v>18</v>
      </c>
      <c r="D39" s="40">
        <v>6000</v>
      </c>
      <c r="E39" s="40">
        <v>0</v>
      </c>
      <c r="F39" s="40">
        <v>3986.4686771044871</v>
      </c>
      <c r="G39" s="40">
        <v>0</v>
      </c>
      <c r="H39" s="40">
        <v>0</v>
      </c>
      <c r="I39" s="40" t="s">
        <v>430</v>
      </c>
      <c r="J39" s="40"/>
      <c r="K39" s="40"/>
      <c r="L39" s="40">
        <v>6448.7718513775681</v>
      </c>
      <c r="M39" s="40">
        <v>1.2122812088033228</v>
      </c>
      <c r="N39" s="40">
        <v>1.2035315066779031</v>
      </c>
      <c r="O39" s="40">
        <v>0</v>
      </c>
      <c r="P39" s="40">
        <v>0</v>
      </c>
      <c r="Q39" s="40">
        <v>0</v>
      </c>
      <c r="R39" s="40">
        <v>794.95510746511741</v>
      </c>
      <c r="S39" s="40">
        <v>1837.0203413625868</v>
      </c>
      <c r="T39" s="40">
        <v>0</v>
      </c>
      <c r="U39" s="40">
        <v>1973.9952323412608</v>
      </c>
      <c r="V39" s="40" t="s">
        <v>234</v>
      </c>
      <c r="W39" s="40" t="s">
        <v>234</v>
      </c>
      <c r="X39" s="40" t="s">
        <v>234</v>
      </c>
      <c r="Y39" s="40" t="s">
        <v>234</v>
      </c>
      <c r="Z39" s="40">
        <v>0</v>
      </c>
      <c r="AA39" s="40">
        <v>0</v>
      </c>
      <c r="AB39" s="40">
        <v>0</v>
      </c>
      <c r="AC39" s="40">
        <v>0</v>
      </c>
      <c r="AD39" s="40">
        <v>0</v>
      </c>
      <c r="AE39" s="40">
        <v>0</v>
      </c>
      <c r="AF39" s="40">
        <v>0</v>
      </c>
      <c r="AG39" s="40">
        <v>0</v>
      </c>
      <c r="AH39" s="40">
        <v>794.95510746511741</v>
      </c>
      <c r="AI39" s="40">
        <v>1837.0203413625868</v>
      </c>
      <c r="AJ39" s="40">
        <v>0</v>
      </c>
      <c r="AK39" s="40">
        <v>1973.9952323412608</v>
      </c>
      <c r="AL39" s="40">
        <v>4605.9706811689648</v>
      </c>
      <c r="AM39" s="40">
        <v>3356.317924789621</v>
      </c>
      <c r="AN39" s="40">
        <v>428.35772848723582</v>
      </c>
      <c r="AO39" s="40">
        <v>0</v>
      </c>
      <c r="AP39" s="40">
        <v>0</v>
      </c>
      <c r="AQ39" s="40">
        <v>3784.6756532768568</v>
      </c>
      <c r="AR39" s="40">
        <v>794.95510746511741</v>
      </c>
      <c r="AS39" s="82">
        <v>4.7608671454984375</v>
      </c>
      <c r="AT39" s="40">
        <v>3356.317924789621</v>
      </c>
      <c r="AU39" s="40">
        <v>507.04796420830411</v>
      </c>
      <c r="AV39" s="40">
        <v>0</v>
      </c>
      <c r="AW39" s="40">
        <v>0</v>
      </c>
      <c r="AX39" s="40">
        <v>3863.3658889979251</v>
      </c>
      <c r="AY39" s="40">
        <v>1837.0203413625868</v>
      </c>
      <c r="AZ39" s="82">
        <v>2.1030610287811631</v>
      </c>
      <c r="BA39" s="40">
        <v>3356.317924789621</v>
      </c>
      <c r="BB39" s="40">
        <v>935.40569269553998</v>
      </c>
      <c r="BC39" s="40">
        <v>0</v>
      </c>
      <c r="BD39" s="40">
        <v>0</v>
      </c>
      <c r="BE39" s="40">
        <v>4291.7236174851605</v>
      </c>
      <c r="BF39" s="40">
        <v>2631.975448827704</v>
      </c>
      <c r="BG39" s="40">
        <v>19.358193325470559</v>
      </c>
      <c r="BH39" s="82">
        <v>1.6306092898384432</v>
      </c>
      <c r="BI39" s="40">
        <v>9.0705935313049135</v>
      </c>
      <c r="BJ39" s="40">
        <v>20.960762021357528</v>
      </c>
      <c r="BK39" s="40">
        <v>0</v>
      </c>
      <c r="BL39" s="40">
        <v>22.523672364841136</v>
      </c>
      <c r="BM39" s="40">
        <v>52.55502791750358</v>
      </c>
      <c r="BN39" s="40">
        <v>3356.317924789621</v>
      </c>
      <c r="BO39" s="40">
        <v>0</v>
      </c>
      <c r="BP39" s="40">
        <v>935.40569269553998</v>
      </c>
      <c r="BQ39" s="40">
        <v>0</v>
      </c>
      <c r="BR39" s="40">
        <v>0</v>
      </c>
      <c r="BS39" s="40">
        <v>0</v>
      </c>
      <c r="BT39" s="40">
        <v>0</v>
      </c>
      <c r="BU39" s="40">
        <v>0</v>
      </c>
      <c r="BV39" s="40">
        <v>0</v>
      </c>
      <c r="BW39" s="40">
        <v>0</v>
      </c>
      <c r="BX39" s="40">
        <v>4605.9706811689648</v>
      </c>
      <c r="BY39" s="40"/>
      <c r="BZ39" s="40">
        <v>0</v>
      </c>
      <c r="CA39" s="40">
        <v>0</v>
      </c>
      <c r="CB39" s="40">
        <v>4291.7236174851605</v>
      </c>
      <c r="CC39" s="40">
        <v>4605.9706811689648</v>
      </c>
      <c r="CD39" s="90">
        <v>0.93177397655426442</v>
      </c>
      <c r="CE39" s="40">
        <v>41.881865690311692</v>
      </c>
      <c r="CF39" s="40">
        <v>61.263912330004096</v>
      </c>
      <c r="CG39" s="40">
        <v>0</v>
      </c>
      <c r="CH39" s="40">
        <v>61.263912330004096</v>
      </c>
      <c r="CI39" s="40">
        <v>3.0631666294043454</v>
      </c>
      <c r="CJ39" s="40">
        <v>0</v>
      </c>
      <c r="CK39" s="40">
        <v>3.0631666294043454</v>
      </c>
      <c r="CL39" s="40"/>
      <c r="CM39" s="40">
        <v>0</v>
      </c>
      <c r="CN39" s="40"/>
      <c r="CO39" s="40">
        <v>0</v>
      </c>
      <c r="CP39" s="40">
        <v>0</v>
      </c>
      <c r="CQ39" s="40">
        <v>0</v>
      </c>
      <c r="CR39" s="40">
        <v>0</v>
      </c>
      <c r="CS39" s="40">
        <v>0</v>
      </c>
      <c r="CT39" s="40">
        <v>0</v>
      </c>
      <c r="CU39" s="40">
        <v>0</v>
      </c>
      <c r="CV39" s="40">
        <v>9999</v>
      </c>
      <c r="CW39" s="82">
        <v>9999</v>
      </c>
    </row>
    <row r="40" spans="1:101" s="20" customFormat="1">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row>
    <row r="41" spans="1:101" s="20" customFormat="1">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row>
    <row r="42" spans="1:101" s="20" customFormat="1" ht="13.5" thickBot="1">
      <c r="A42" s="60" t="s">
        <v>235</v>
      </c>
      <c r="B42" s="62"/>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row>
    <row r="43" spans="1:101" s="20" customFormat="1" ht="26.25" thickBot="1">
      <c r="A43" s="72" t="s">
        <v>138</v>
      </c>
      <c r="B43" s="73"/>
      <c r="C43" s="74" t="s">
        <v>139</v>
      </c>
      <c r="D43" s="75"/>
      <c r="E43" s="75"/>
      <c r="F43" s="75"/>
      <c r="G43" s="75"/>
      <c r="H43" s="75"/>
      <c r="I43" s="75"/>
      <c r="J43" s="75"/>
      <c r="K43" s="76"/>
      <c r="L43" s="74" t="s">
        <v>140</v>
      </c>
      <c r="M43" s="75"/>
      <c r="N43" s="75"/>
      <c r="O43" s="75"/>
      <c r="P43" s="75"/>
      <c r="Q43" s="76"/>
      <c r="R43" s="74" t="s">
        <v>141</v>
      </c>
      <c r="S43" s="75"/>
      <c r="T43" s="75"/>
      <c r="U43" s="76"/>
      <c r="V43" s="74" t="s">
        <v>142</v>
      </c>
      <c r="W43" s="75"/>
      <c r="X43" s="75"/>
      <c r="Y43" s="76"/>
      <c r="Z43" s="74" t="s">
        <v>143</v>
      </c>
      <c r="AA43" s="75"/>
      <c r="AB43" s="75"/>
      <c r="AC43" s="76"/>
      <c r="AD43" s="74" t="s">
        <v>144</v>
      </c>
      <c r="AE43" s="75"/>
      <c r="AF43" s="75"/>
      <c r="AG43" s="76"/>
      <c r="AH43" s="74" t="s">
        <v>145</v>
      </c>
      <c r="AI43" s="75"/>
      <c r="AJ43" s="75"/>
      <c r="AK43" s="75"/>
      <c r="AL43" s="76"/>
      <c r="AM43" s="74" t="s">
        <v>146</v>
      </c>
      <c r="AN43" s="75"/>
      <c r="AO43" s="75"/>
      <c r="AP43" s="75"/>
      <c r="AQ43" s="75"/>
      <c r="AR43" s="75"/>
      <c r="AS43" s="76"/>
      <c r="AT43" s="74" t="s">
        <v>147</v>
      </c>
      <c r="AU43" s="75"/>
      <c r="AV43" s="75"/>
      <c r="AW43" s="75"/>
      <c r="AX43" s="75"/>
      <c r="AY43" s="75"/>
      <c r="AZ43" s="76"/>
      <c r="BA43" s="74" t="s">
        <v>148</v>
      </c>
      <c r="BB43" s="75"/>
      <c r="BC43" s="75"/>
      <c r="BD43" s="75"/>
      <c r="BE43" s="75"/>
      <c r="BF43" s="76"/>
      <c r="BG43" s="74" t="s">
        <v>149</v>
      </c>
      <c r="BH43" s="76"/>
      <c r="BI43" s="74" t="s">
        <v>150</v>
      </c>
      <c r="BJ43" s="75"/>
      <c r="BK43" s="75"/>
      <c r="BL43" s="75"/>
      <c r="BM43" s="76"/>
      <c r="BN43" s="74" t="s">
        <v>151</v>
      </c>
      <c r="BO43" s="75"/>
      <c r="BP43" s="75"/>
      <c r="BQ43" s="75"/>
      <c r="BR43" s="75"/>
      <c r="BS43" s="75"/>
      <c r="BT43" s="75"/>
      <c r="BU43" s="75"/>
      <c r="BV43" s="75"/>
      <c r="BW43" s="75"/>
      <c r="BX43" s="75"/>
      <c r="BY43" s="75"/>
      <c r="BZ43" s="75"/>
      <c r="CA43" s="75"/>
      <c r="CB43" s="75"/>
      <c r="CC43" s="76"/>
      <c r="CD43" s="74" t="s">
        <v>152</v>
      </c>
      <c r="CE43" s="76"/>
      <c r="CF43" s="74" t="s">
        <v>153</v>
      </c>
      <c r="CG43" s="75"/>
      <c r="CH43" s="75"/>
      <c r="CI43" s="75"/>
      <c r="CJ43" s="75"/>
      <c r="CK43" s="76"/>
      <c r="CL43" s="77"/>
      <c r="CM43" s="74" t="s">
        <v>18</v>
      </c>
      <c r="CN43" s="75"/>
      <c r="CO43" s="75"/>
      <c r="CP43" s="76"/>
      <c r="CQ43" s="74" t="s">
        <v>154</v>
      </c>
      <c r="CR43" s="75"/>
      <c r="CS43" s="75"/>
      <c r="CT43" s="75"/>
      <c r="CU43" s="76"/>
      <c r="CV43" s="74" t="s">
        <v>155</v>
      </c>
      <c r="CW43" s="76"/>
    </row>
    <row r="44" spans="1:101" s="20" customFormat="1" ht="127.5">
      <c r="A44" s="78" t="s">
        <v>156</v>
      </c>
      <c r="B44" s="79" t="s">
        <v>157</v>
      </c>
      <c r="C44" s="80" t="s">
        <v>9</v>
      </c>
      <c r="D44" s="80" t="s">
        <v>158</v>
      </c>
      <c r="E44" s="80" t="s">
        <v>159</v>
      </c>
      <c r="F44" s="80" t="s">
        <v>160</v>
      </c>
      <c r="G44" s="80" t="s">
        <v>161</v>
      </c>
      <c r="H44" s="80" t="s">
        <v>162</v>
      </c>
      <c r="I44" s="80" t="s">
        <v>163</v>
      </c>
      <c r="J44" s="80" t="s">
        <v>164</v>
      </c>
      <c r="K44" s="80" t="s">
        <v>165</v>
      </c>
      <c r="L44" s="80" t="s">
        <v>166</v>
      </c>
      <c r="M44" s="80" t="s">
        <v>167</v>
      </c>
      <c r="N44" s="80" t="s">
        <v>168</v>
      </c>
      <c r="O44" s="80" t="s">
        <v>169</v>
      </c>
      <c r="P44" s="80" t="s">
        <v>170</v>
      </c>
      <c r="Q44" s="80" t="s">
        <v>171</v>
      </c>
      <c r="R44" s="80" t="s">
        <v>172</v>
      </c>
      <c r="S44" s="80" t="s">
        <v>173</v>
      </c>
      <c r="T44" s="80" t="s">
        <v>174</v>
      </c>
      <c r="U44" s="80" t="s">
        <v>96</v>
      </c>
      <c r="V44" s="80" t="s">
        <v>172</v>
      </c>
      <c r="W44" s="80" t="s">
        <v>173</v>
      </c>
      <c r="X44" s="80" t="s">
        <v>174</v>
      </c>
      <c r="Y44" s="80" t="s">
        <v>96</v>
      </c>
      <c r="Z44" s="80" t="s">
        <v>172</v>
      </c>
      <c r="AA44" s="80" t="s">
        <v>173</v>
      </c>
      <c r="AB44" s="80" t="s">
        <v>174</v>
      </c>
      <c r="AC44" s="80" t="s">
        <v>96</v>
      </c>
      <c r="AD44" s="80" t="s">
        <v>172</v>
      </c>
      <c r="AE44" s="80" t="s">
        <v>173</v>
      </c>
      <c r="AF44" s="80" t="s">
        <v>174</v>
      </c>
      <c r="AG44" s="80" t="s">
        <v>96</v>
      </c>
      <c r="AH44" s="80" t="s">
        <v>172</v>
      </c>
      <c r="AI44" s="80" t="s">
        <v>173</v>
      </c>
      <c r="AJ44" s="80" t="s">
        <v>174</v>
      </c>
      <c r="AK44" s="80" t="s">
        <v>96</v>
      </c>
      <c r="AL44" s="80" t="s">
        <v>175</v>
      </c>
      <c r="AM44" s="80" t="s">
        <v>176</v>
      </c>
      <c r="AN44" s="80" t="s">
        <v>177</v>
      </c>
      <c r="AO44" s="80" t="s">
        <v>178</v>
      </c>
      <c r="AP44" s="80" t="s">
        <v>179</v>
      </c>
      <c r="AQ44" s="80" t="s">
        <v>180</v>
      </c>
      <c r="AR44" s="80" t="s">
        <v>181</v>
      </c>
      <c r="AS44" s="80" t="s">
        <v>182</v>
      </c>
      <c r="AT44" s="80" t="s">
        <v>183</v>
      </c>
      <c r="AU44" s="80" t="s">
        <v>184</v>
      </c>
      <c r="AV44" s="80" t="s">
        <v>185</v>
      </c>
      <c r="AW44" s="80" t="s">
        <v>186</v>
      </c>
      <c r="AX44" s="80" t="s">
        <v>187</v>
      </c>
      <c r="AY44" s="80" t="s">
        <v>188</v>
      </c>
      <c r="AZ44" s="80" t="s">
        <v>189</v>
      </c>
      <c r="BA44" s="80" t="s">
        <v>190</v>
      </c>
      <c r="BB44" s="80" t="s">
        <v>191</v>
      </c>
      <c r="BC44" s="80" t="s">
        <v>192</v>
      </c>
      <c r="BD44" s="80" t="s">
        <v>193</v>
      </c>
      <c r="BE44" s="80" t="s">
        <v>194</v>
      </c>
      <c r="BF44" s="80" t="s">
        <v>195</v>
      </c>
      <c r="BG44" s="80" t="s">
        <v>196</v>
      </c>
      <c r="BH44" s="80" t="s">
        <v>197</v>
      </c>
      <c r="BI44" s="80" t="s">
        <v>198</v>
      </c>
      <c r="BJ44" s="80" t="s">
        <v>199</v>
      </c>
      <c r="BK44" s="80" t="s">
        <v>200</v>
      </c>
      <c r="BL44" s="80" t="s">
        <v>201</v>
      </c>
      <c r="BM44" s="80" t="s">
        <v>202</v>
      </c>
      <c r="BN44" s="80" t="s">
        <v>203</v>
      </c>
      <c r="BO44" s="80" t="s">
        <v>204</v>
      </c>
      <c r="BP44" s="80" t="s">
        <v>205</v>
      </c>
      <c r="BQ44" s="80" t="s">
        <v>206</v>
      </c>
      <c r="BR44" s="80" t="s">
        <v>207</v>
      </c>
      <c r="BS44" s="80" t="s">
        <v>208</v>
      </c>
      <c r="BT44" s="80" t="s">
        <v>209</v>
      </c>
      <c r="BU44" s="80" t="s">
        <v>210</v>
      </c>
      <c r="BV44" s="80" t="s">
        <v>211</v>
      </c>
      <c r="BW44" s="80" t="s">
        <v>212</v>
      </c>
      <c r="BX44" s="80" t="s">
        <v>213</v>
      </c>
      <c r="BY44" s="80" t="s">
        <v>214</v>
      </c>
      <c r="BZ44" s="80" t="s">
        <v>215</v>
      </c>
      <c r="CA44" s="80" t="s">
        <v>216</v>
      </c>
      <c r="CB44" s="80" t="s">
        <v>217</v>
      </c>
      <c r="CC44" s="80" t="s">
        <v>218</v>
      </c>
      <c r="CD44" s="80" t="s">
        <v>219</v>
      </c>
      <c r="CE44" s="80" t="s">
        <v>57</v>
      </c>
      <c r="CF44" s="80" t="s">
        <v>220</v>
      </c>
      <c r="CG44" s="80" t="s">
        <v>221</v>
      </c>
      <c r="CH44" s="80" t="s">
        <v>222</v>
      </c>
      <c r="CI44" s="80" t="s">
        <v>339</v>
      </c>
      <c r="CJ44" s="80" t="s">
        <v>340</v>
      </c>
      <c r="CK44" s="80" t="s">
        <v>341</v>
      </c>
      <c r="CL44" s="80"/>
      <c r="CM44" s="80" t="s">
        <v>223</v>
      </c>
      <c r="CN44" s="80" t="s">
        <v>224</v>
      </c>
      <c r="CO44" s="80" t="s">
        <v>225</v>
      </c>
      <c r="CP44" s="80" t="s">
        <v>226</v>
      </c>
      <c r="CQ44" s="80" t="s">
        <v>227</v>
      </c>
      <c r="CR44" s="80" t="s">
        <v>228</v>
      </c>
      <c r="CS44" s="80" t="s">
        <v>229</v>
      </c>
      <c r="CT44" s="80" t="s">
        <v>230</v>
      </c>
      <c r="CU44" s="80" t="s">
        <v>231</v>
      </c>
      <c r="CV44" s="80" t="s">
        <v>232</v>
      </c>
      <c r="CW44" s="80" t="s">
        <v>233</v>
      </c>
    </row>
    <row r="45" spans="1:101" s="20" customFormat="1">
      <c r="A45" s="20" t="s">
        <v>402</v>
      </c>
      <c r="C45" s="40">
        <v>18</v>
      </c>
      <c r="D45" s="40">
        <v>14500</v>
      </c>
      <c r="E45" s="40">
        <v>0</v>
      </c>
      <c r="F45" s="40">
        <v>7972.9373542089743</v>
      </c>
      <c r="G45" s="40">
        <v>0</v>
      </c>
      <c r="H45" s="40">
        <v>0</v>
      </c>
      <c r="I45" s="40"/>
      <c r="J45" s="40"/>
      <c r="K45" s="40"/>
      <c r="L45" s="40">
        <v>15584.531974162455</v>
      </c>
      <c r="M45" s="40">
        <v>2.9296795879413633</v>
      </c>
      <c r="N45" s="40">
        <v>2.9085344744715993</v>
      </c>
      <c r="O45" s="40">
        <v>0</v>
      </c>
      <c r="P45" s="40">
        <v>0</v>
      </c>
      <c r="Q45" s="40">
        <v>0</v>
      </c>
      <c r="R45" s="40">
        <v>1589.9102149302348</v>
      </c>
      <c r="S45" s="40">
        <v>3674.0406827251736</v>
      </c>
      <c r="T45" s="40">
        <v>0</v>
      </c>
      <c r="U45" s="40">
        <v>3947.9904646825216</v>
      </c>
      <c r="V45" s="40">
        <v>478.37624125253848</v>
      </c>
      <c r="W45" s="40">
        <v>1116.2112295892564</v>
      </c>
      <c r="X45" s="40">
        <v>0</v>
      </c>
      <c r="Y45" s="40">
        <v>0</v>
      </c>
      <c r="Z45" s="40">
        <v>0</v>
      </c>
      <c r="AA45" s="40">
        <v>0</v>
      </c>
      <c r="AB45" s="40">
        <v>0</v>
      </c>
      <c r="AC45" s="40">
        <v>0</v>
      </c>
      <c r="AD45" s="40">
        <v>0</v>
      </c>
      <c r="AE45" s="40">
        <v>0</v>
      </c>
      <c r="AF45" s="40">
        <v>0</v>
      </c>
      <c r="AG45" s="40">
        <v>0</v>
      </c>
      <c r="AH45" s="40">
        <v>2068.2864561827732</v>
      </c>
      <c r="AI45" s="40">
        <v>4790.2519123144302</v>
      </c>
      <c r="AJ45" s="40">
        <v>0</v>
      </c>
      <c r="AK45" s="40">
        <v>3947.9904646825216</v>
      </c>
      <c r="AL45" s="40">
        <v>10806.528833179724</v>
      </c>
      <c r="AM45" s="40">
        <v>8111.101651574907</v>
      </c>
      <c r="AN45" s="40">
        <v>1035.1978438441531</v>
      </c>
      <c r="AO45" s="40">
        <v>0</v>
      </c>
      <c r="AP45" s="40">
        <v>0</v>
      </c>
      <c r="AQ45" s="40">
        <v>9146.2994954190599</v>
      </c>
      <c r="AR45" s="40">
        <v>2068.2864561827732</v>
      </c>
      <c r="AS45" s="82">
        <v>4.4221628334304608</v>
      </c>
      <c r="AT45" s="40">
        <v>8111.101651574907</v>
      </c>
      <c r="AU45" s="40">
        <v>1225.3659135034015</v>
      </c>
      <c r="AV45" s="40">
        <v>0</v>
      </c>
      <c r="AW45" s="40">
        <v>0</v>
      </c>
      <c r="AX45" s="40">
        <v>9336.4675650783083</v>
      </c>
      <c r="AY45" s="40">
        <v>4790.2519123144302</v>
      </c>
      <c r="AZ45" s="82">
        <v>1.9490556521833013</v>
      </c>
      <c r="BA45" s="40">
        <v>8111.101651574907</v>
      </c>
      <c r="BB45" s="40">
        <v>2260.5637573475547</v>
      </c>
      <c r="BC45" s="40">
        <v>0</v>
      </c>
      <c r="BD45" s="40">
        <v>0</v>
      </c>
      <c r="BE45" s="40">
        <v>10371.665408922461</v>
      </c>
      <c r="BF45" s="40">
        <v>6858.538368497203</v>
      </c>
      <c r="BG45" s="40">
        <v>21.709154975965852</v>
      </c>
      <c r="BH45" s="82">
        <v>1.5122267823946038</v>
      </c>
      <c r="BI45" s="40">
        <v>9.7653325668834707</v>
      </c>
      <c r="BJ45" s="40">
        <v>22.616984636274264</v>
      </c>
      <c r="BK45" s="40">
        <v>0</v>
      </c>
      <c r="BL45" s="40">
        <v>18.640280577799562</v>
      </c>
      <c r="BM45" s="40">
        <v>51.022597780957291</v>
      </c>
      <c r="BN45" s="40">
        <v>8111.101651574907</v>
      </c>
      <c r="BO45" s="40">
        <v>0</v>
      </c>
      <c r="BP45" s="40">
        <v>2260.5637573475547</v>
      </c>
      <c r="BQ45" s="40">
        <v>0</v>
      </c>
      <c r="BR45" s="40">
        <v>0</v>
      </c>
      <c r="BS45" s="40">
        <v>0</v>
      </c>
      <c r="BT45" s="40">
        <v>0</v>
      </c>
      <c r="BU45" s="40">
        <v>0</v>
      </c>
      <c r="BV45" s="40">
        <v>0</v>
      </c>
      <c r="BW45" s="40">
        <v>0</v>
      </c>
      <c r="BX45" s="40">
        <v>9211.9413623379296</v>
      </c>
      <c r="BY45" s="40">
        <v>1594.587470841795</v>
      </c>
      <c r="BZ45" s="40">
        <v>0</v>
      </c>
      <c r="CA45" s="40">
        <v>0</v>
      </c>
      <c r="CB45" s="40">
        <v>10371.665408922461</v>
      </c>
      <c r="CC45" s="40">
        <v>10806.528833179724</v>
      </c>
      <c r="CD45" s="90">
        <v>0.95975919456004377</v>
      </c>
      <c r="CE45" s="40">
        <v>40.34943555376541</v>
      </c>
      <c r="CF45" s="40">
        <v>148.05445479750995</v>
      </c>
      <c r="CG45" s="40">
        <v>0</v>
      </c>
      <c r="CH45" s="40">
        <v>148.05445479750995</v>
      </c>
      <c r="CI45" s="40">
        <v>7.4026526877271666</v>
      </c>
      <c r="CJ45" s="40">
        <v>0</v>
      </c>
      <c r="CK45" s="40">
        <v>7.4026526877271666</v>
      </c>
      <c r="CL45" s="40"/>
      <c r="CM45" s="40">
        <v>0</v>
      </c>
      <c r="CN45" s="40"/>
      <c r="CO45" s="40">
        <v>0</v>
      </c>
      <c r="CP45" s="40">
        <v>0</v>
      </c>
      <c r="CQ45" s="40">
        <v>0</v>
      </c>
      <c r="CR45" s="40">
        <v>0</v>
      </c>
      <c r="CS45" s="40">
        <v>0</v>
      </c>
      <c r="CT45" s="40">
        <v>0</v>
      </c>
      <c r="CU45" s="40">
        <v>0</v>
      </c>
      <c r="CV45" s="40">
        <v>9999</v>
      </c>
      <c r="CW45" s="82">
        <v>9999</v>
      </c>
    </row>
    <row r="46" spans="1:101" s="20" customFormat="1">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90"/>
      <c r="AT46" s="40"/>
      <c r="AU46" s="40"/>
      <c r="AV46" s="40"/>
      <c r="AW46" s="40"/>
      <c r="AX46" s="40"/>
      <c r="AY46" s="40"/>
      <c r="AZ46" s="90"/>
      <c r="BA46" s="40"/>
      <c r="BB46" s="40"/>
      <c r="BC46" s="40"/>
      <c r="BD46" s="40"/>
      <c r="BE46" s="40"/>
      <c r="BF46" s="40"/>
      <c r="BG46" s="40"/>
      <c r="BH46" s="90"/>
      <c r="BI46" s="40"/>
      <c r="BJ46" s="40"/>
      <c r="BK46" s="40"/>
      <c r="BL46" s="40"/>
      <c r="BM46" s="40"/>
      <c r="BN46" s="40"/>
      <c r="BO46" s="40"/>
      <c r="BP46" s="40"/>
      <c r="BQ46" s="40"/>
      <c r="BR46" s="40"/>
      <c r="BS46" s="40"/>
      <c r="BT46" s="40"/>
      <c r="BU46" s="40"/>
      <c r="BV46" s="40"/>
      <c r="BW46" s="40"/>
      <c r="BX46" s="40"/>
      <c r="BY46" s="40"/>
      <c r="BZ46" s="40"/>
      <c r="CA46" s="40"/>
      <c r="CB46" s="40"/>
      <c r="CC46" s="40"/>
      <c r="CD46" s="90"/>
      <c r="CE46" s="40"/>
      <c r="CF46" s="40"/>
      <c r="CG46" s="40"/>
      <c r="CH46" s="40"/>
      <c r="CI46" s="40"/>
      <c r="CJ46" s="40"/>
      <c r="CK46" s="40"/>
      <c r="CL46" s="40"/>
      <c r="CM46" s="40"/>
      <c r="CN46" s="40"/>
      <c r="CO46" s="40"/>
      <c r="CP46" s="40"/>
      <c r="CQ46" s="40"/>
      <c r="CR46" s="40"/>
      <c r="CS46" s="40"/>
      <c r="CT46" s="40"/>
      <c r="CU46" s="40"/>
      <c r="CV46" s="40"/>
      <c r="CW46" s="90"/>
    </row>
    <row r="47" spans="1:101" s="20" customFormat="1">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row>
    <row r="48" spans="1:101" s="20" customFormat="1" ht="13.5" thickBot="1">
      <c r="A48" s="60" t="s">
        <v>236</v>
      </c>
      <c r="B48" s="62"/>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row>
    <row r="49" spans="1:101" s="20" customFormat="1" ht="13.5" thickBot="1">
      <c r="A49" s="83" t="s">
        <v>237</v>
      </c>
      <c r="B49" s="84"/>
      <c r="C49" s="85"/>
      <c r="D49" s="85"/>
      <c r="E49" s="85"/>
      <c r="F49" s="85"/>
      <c r="G49" s="85"/>
      <c r="H49" s="85"/>
      <c r="I49" s="85"/>
      <c r="J49" s="85"/>
      <c r="K49" s="85"/>
      <c r="L49" s="86"/>
      <c r="M49" s="87"/>
      <c r="N49" s="88" t="s">
        <v>382</v>
      </c>
      <c r="O49" s="85"/>
      <c r="P49" s="85"/>
      <c r="Q49" s="85"/>
      <c r="R49" s="85"/>
      <c r="S49" s="85"/>
      <c r="T49" s="85"/>
      <c r="U49" s="85"/>
      <c r="V49" s="85"/>
      <c r="W49" s="85"/>
      <c r="X49" s="85"/>
      <c r="Y49" s="86"/>
      <c r="Z49" s="87"/>
      <c r="AA49" s="88" t="s">
        <v>383</v>
      </c>
      <c r="AB49" s="85"/>
      <c r="AC49" s="85"/>
      <c r="AD49" s="85"/>
      <c r="AE49" s="85"/>
      <c r="AF49" s="85"/>
      <c r="AG49" s="85"/>
      <c r="AH49" s="85"/>
      <c r="AI49" s="85"/>
      <c r="AJ49" s="85"/>
      <c r="AK49" s="85"/>
      <c r="AL49" s="86"/>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row>
    <row r="50" spans="1:101" s="20" customFormat="1" ht="102">
      <c r="A50" s="78"/>
      <c r="B50" s="79" t="s">
        <v>238</v>
      </c>
      <c r="C50" s="80" t="s">
        <v>239</v>
      </c>
      <c r="D50" s="80" t="s">
        <v>240</v>
      </c>
      <c r="E50" s="80" t="s">
        <v>241</v>
      </c>
      <c r="F50" s="80" t="s">
        <v>242</v>
      </c>
      <c r="G50" s="80" t="s">
        <v>243</v>
      </c>
      <c r="H50" s="80" t="s">
        <v>244</v>
      </c>
      <c r="I50" s="80" t="s">
        <v>245</v>
      </c>
      <c r="J50" s="80" t="s">
        <v>246</v>
      </c>
      <c r="K50" s="80" t="s">
        <v>57</v>
      </c>
      <c r="L50" s="80" t="s">
        <v>219</v>
      </c>
      <c r="M50" s="80" t="s">
        <v>247</v>
      </c>
      <c r="N50" s="80" t="s">
        <v>248</v>
      </c>
      <c r="O50" s="80" t="s">
        <v>249</v>
      </c>
      <c r="P50" s="80" t="s">
        <v>250</v>
      </c>
      <c r="Q50" s="80" t="s">
        <v>251</v>
      </c>
      <c r="R50" s="80" t="s">
        <v>252</v>
      </c>
      <c r="S50" s="80" t="s">
        <v>253</v>
      </c>
      <c r="T50" s="80" t="s">
        <v>254</v>
      </c>
      <c r="U50" s="80" t="s">
        <v>255</v>
      </c>
      <c r="V50" s="80" t="s">
        <v>256</v>
      </c>
      <c r="W50" s="80" t="s">
        <v>257</v>
      </c>
      <c r="X50" s="80" t="s">
        <v>258</v>
      </c>
      <c r="Y50" s="80" t="s">
        <v>259</v>
      </c>
      <c r="Z50" s="80"/>
      <c r="AA50" s="80" t="s">
        <v>248</v>
      </c>
      <c r="AB50" s="80" t="s">
        <v>249</v>
      </c>
      <c r="AC50" s="80" t="s">
        <v>250</v>
      </c>
      <c r="AD50" s="80" t="s">
        <v>251</v>
      </c>
      <c r="AE50" s="80" t="s">
        <v>252</v>
      </c>
      <c r="AF50" s="80" t="s">
        <v>253</v>
      </c>
      <c r="AG50" s="80" t="s">
        <v>254</v>
      </c>
      <c r="AH50" s="80" t="s">
        <v>255</v>
      </c>
      <c r="AI50" s="80" t="s">
        <v>256</v>
      </c>
      <c r="AJ50" s="80" t="s">
        <v>257</v>
      </c>
      <c r="AK50" s="80" t="s">
        <v>258</v>
      </c>
      <c r="AL50" s="80" t="s">
        <v>259</v>
      </c>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row>
    <row r="51" spans="1:101" s="20" customFormat="1">
      <c r="B51" s="46" t="s">
        <v>260</v>
      </c>
      <c r="C51" s="142">
        <v>9135.7601227848882</v>
      </c>
      <c r="D51" s="142">
        <v>3986.4686771044871</v>
      </c>
      <c r="E51" s="142">
        <v>0</v>
      </c>
      <c r="F51" s="142">
        <v>3986.4686771044871</v>
      </c>
      <c r="G51" s="142">
        <v>4605.9706811689648</v>
      </c>
      <c r="H51" s="142">
        <v>6079.9417914373016</v>
      </c>
      <c r="I51" s="142">
        <v>3822.5024674564315</v>
      </c>
      <c r="J51" s="142">
        <v>10.525441692334541</v>
      </c>
      <c r="K51" s="142">
        <v>26.424504538104753</v>
      </c>
      <c r="L51" s="82">
        <v>1.3200131334518728</v>
      </c>
      <c r="M51" s="40">
        <v>86.790542467505844</v>
      </c>
      <c r="N51" s="50">
        <v>572.85906283261556</v>
      </c>
      <c r="O51" s="50">
        <v>515.09322333108162</v>
      </c>
      <c r="P51" s="50">
        <v>592.73988223805679</v>
      </c>
      <c r="Q51" s="50">
        <v>551.43833699251036</v>
      </c>
      <c r="R51" s="50">
        <v>562.98588261473765</v>
      </c>
      <c r="S51" s="50">
        <v>557.27981494744665</v>
      </c>
      <c r="T51" s="50">
        <v>529.42533706225458</v>
      </c>
      <c r="U51" s="50">
        <v>551.6410969135776</v>
      </c>
      <c r="V51" s="50">
        <v>515.40911722052306</v>
      </c>
      <c r="W51" s="50">
        <v>587.66433153412402</v>
      </c>
      <c r="X51" s="50">
        <v>520.05098263350328</v>
      </c>
      <c r="Y51" s="50">
        <v>566.19957098167833</v>
      </c>
      <c r="Z51" s="50"/>
      <c r="AA51" s="50">
        <v>243.21285985423245</v>
      </c>
      <c r="AB51" s="50">
        <v>208.9613507651859</v>
      </c>
      <c r="AC51" s="50">
        <v>200.437929038683</v>
      </c>
      <c r="AD51" s="50">
        <v>209.29061457388889</v>
      </c>
      <c r="AE51" s="50">
        <v>205.34215396907697</v>
      </c>
      <c r="AF51" s="50">
        <v>180.18204570530017</v>
      </c>
      <c r="AG51" s="50">
        <v>211.55662565425834</v>
      </c>
      <c r="AH51" s="50">
        <v>173.4978319737175</v>
      </c>
      <c r="AI51" s="50">
        <v>213.59465064926434</v>
      </c>
      <c r="AJ51" s="50">
        <v>191.8413154858851</v>
      </c>
      <c r="AK51" s="50">
        <v>230.17015721846406</v>
      </c>
      <c r="AL51" s="50">
        <v>244.8859485948214</v>
      </c>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1:101" s="20" customFormat="1">
      <c r="B52" s="46" t="s">
        <v>261</v>
      </c>
      <c r="C52" s="89">
        <v>0</v>
      </c>
      <c r="D52" s="89">
        <v>0</v>
      </c>
      <c r="E52" s="89">
        <v>0</v>
      </c>
      <c r="F52" s="89">
        <v>0</v>
      </c>
      <c r="G52" s="89">
        <v>0</v>
      </c>
      <c r="H52" s="89">
        <v>0</v>
      </c>
      <c r="I52" s="89">
        <v>0</v>
      </c>
      <c r="J52" s="89">
        <v>0</v>
      </c>
      <c r="K52" s="89">
        <v>0</v>
      </c>
      <c r="L52" s="90">
        <v>0</v>
      </c>
      <c r="M52" s="91">
        <v>0</v>
      </c>
      <c r="N52" s="91">
        <v>0</v>
      </c>
      <c r="O52" s="91">
        <v>0</v>
      </c>
      <c r="P52" s="91">
        <v>0</v>
      </c>
      <c r="Q52" s="91">
        <v>0</v>
      </c>
      <c r="R52" s="91">
        <v>0</v>
      </c>
      <c r="S52" s="91">
        <v>0</v>
      </c>
      <c r="T52" s="91">
        <v>0</v>
      </c>
      <c r="U52" s="91">
        <v>0</v>
      </c>
      <c r="V52" s="91">
        <v>0</v>
      </c>
      <c r="W52" s="91">
        <v>0</v>
      </c>
      <c r="X52" s="91">
        <v>0</v>
      </c>
      <c r="Y52" s="91">
        <v>0</v>
      </c>
      <c r="Z52" s="91"/>
      <c r="AA52" s="91">
        <v>0</v>
      </c>
      <c r="AB52" s="91">
        <v>0</v>
      </c>
      <c r="AC52" s="91">
        <v>0</v>
      </c>
      <c r="AD52" s="91">
        <v>0</v>
      </c>
      <c r="AE52" s="91">
        <v>0</v>
      </c>
      <c r="AF52" s="91">
        <v>0</v>
      </c>
      <c r="AG52" s="91">
        <v>0</v>
      </c>
      <c r="AH52" s="91">
        <v>0</v>
      </c>
      <c r="AI52" s="91">
        <v>0</v>
      </c>
      <c r="AJ52" s="91">
        <v>0</v>
      </c>
      <c r="AK52" s="91">
        <v>0</v>
      </c>
      <c r="AL52" s="91">
        <v>0</v>
      </c>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row>
    <row r="53" spans="1:101" s="20" customFormat="1">
      <c r="B53" s="46" t="s">
        <v>262</v>
      </c>
      <c r="C53" s="89"/>
      <c r="D53" s="89"/>
      <c r="E53" s="89"/>
      <c r="F53" s="89"/>
      <c r="G53" s="89"/>
      <c r="H53" s="89"/>
      <c r="I53" s="89"/>
      <c r="J53" s="89"/>
      <c r="K53" s="89"/>
      <c r="L53" s="90"/>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row>
    <row r="54" spans="1:101" s="20" customFormat="1">
      <c r="B54" s="20" t="s">
        <v>59</v>
      </c>
      <c r="C54" s="91">
        <v>0</v>
      </c>
      <c r="D54" s="91">
        <v>0</v>
      </c>
      <c r="E54" s="91">
        <v>0</v>
      </c>
      <c r="F54" s="91">
        <v>0</v>
      </c>
      <c r="G54" s="91">
        <v>0</v>
      </c>
      <c r="H54" s="91">
        <v>0</v>
      </c>
      <c r="I54" s="91">
        <v>0</v>
      </c>
      <c r="J54" s="91">
        <v>0</v>
      </c>
      <c r="K54" s="91">
        <v>0</v>
      </c>
      <c r="L54" s="90">
        <v>0</v>
      </c>
      <c r="M54" s="91">
        <v>0</v>
      </c>
      <c r="N54" s="91">
        <v>0</v>
      </c>
      <c r="O54" s="91">
        <v>0</v>
      </c>
      <c r="P54" s="91">
        <v>0</v>
      </c>
      <c r="Q54" s="91">
        <v>0</v>
      </c>
      <c r="R54" s="91">
        <v>0</v>
      </c>
      <c r="S54" s="91">
        <v>0</v>
      </c>
      <c r="T54" s="91">
        <v>0</v>
      </c>
      <c r="U54" s="91">
        <v>0</v>
      </c>
      <c r="V54" s="91">
        <v>0</v>
      </c>
      <c r="W54" s="91">
        <v>0</v>
      </c>
      <c r="X54" s="91">
        <v>0</v>
      </c>
      <c r="Y54" s="91">
        <v>0</v>
      </c>
      <c r="Z54" s="91"/>
      <c r="AA54" s="91">
        <v>0</v>
      </c>
      <c r="AB54" s="91">
        <v>0</v>
      </c>
      <c r="AC54" s="91">
        <v>0</v>
      </c>
      <c r="AD54" s="91">
        <v>0</v>
      </c>
      <c r="AE54" s="91">
        <v>0</v>
      </c>
      <c r="AF54" s="91">
        <v>0</v>
      </c>
      <c r="AG54" s="91">
        <v>0</v>
      </c>
      <c r="AH54" s="91">
        <v>0</v>
      </c>
      <c r="AI54" s="91">
        <v>0</v>
      </c>
      <c r="AJ54" s="91">
        <v>0</v>
      </c>
      <c r="AK54" s="91">
        <v>0</v>
      </c>
      <c r="AL54" s="91">
        <v>0</v>
      </c>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row>
    <row r="55" spans="1:101" s="20" customFormat="1">
      <c r="B55" s="20" t="s">
        <v>60</v>
      </c>
      <c r="C55" s="91">
        <v>0</v>
      </c>
      <c r="D55" s="91">
        <v>0</v>
      </c>
      <c r="E55" s="91">
        <v>0</v>
      </c>
      <c r="F55" s="91">
        <v>0</v>
      </c>
      <c r="G55" s="91">
        <v>0</v>
      </c>
      <c r="H55" s="91">
        <v>0</v>
      </c>
      <c r="I55" s="91">
        <v>0</v>
      </c>
      <c r="J55" s="91">
        <v>0</v>
      </c>
      <c r="K55" s="91">
        <v>0</v>
      </c>
      <c r="L55" s="92">
        <v>0</v>
      </c>
      <c r="M55" s="91">
        <v>0</v>
      </c>
      <c r="N55" s="91">
        <v>0</v>
      </c>
      <c r="O55" s="91">
        <v>0</v>
      </c>
      <c r="P55" s="91">
        <v>0</v>
      </c>
      <c r="Q55" s="91">
        <v>0</v>
      </c>
      <c r="R55" s="91">
        <v>0</v>
      </c>
      <c r="S55" s="91">
        <v>0</v>
      </c>
      <c r="T55" s="91">
        <v>0</v>
      </c>
      <c r="U55" s="91">
        <v>0</v>
      </c>
      <c r="V55" s="91">
        <v>0</v>
      </c>
      <c r="W55" s="91">
        <v>0</v>
      </c>
      <c r="X55" s="91">
        <v>0</v>
      </c>
      <c r="Y55" s="91">
        <v>0</v>
      </c>
      <c r="Z55" s="91"/>
      <c r="AA55" s="91">
        <v>0</v>
      </c>
      <c r="AB55" s="91">
        <v>0</v>
      </c>
      <c r="AC55" s="91">
        <v>0</v>
      </c>
      <c r="AD55" s="91">
        <v>0</v>
      </c>
      <c r="AE55" s="91">
        <v>0</v>
      </c>
      <c r="AF55" s="91">
        <v>0</v>
      </c>
      <c r="AG55" s="91">
        <v>0</v>
      </c>
      <c r="AH55" s="91">
        <v>0</v>
      </c>
      <c r="AI55" s="91">
        <v>0</v>
      </c>
      <c r="AJ55" s="91">
        <v>0</v>
      </c>
      <c r="AK55" s="91">
        <v>0</v>
      </c>
      <c r="AL55" s="91">
        <v>0</v>
      </c>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row>
    <row r="56" spans="1:101" s="20" customFormat="1">
      <c r="B56" s="20" t="s">
        <v>61</v>
      </c>
      <c r="C56" s="91">
        <v>0</v>
      </c>
      <c r="D56" s="91">
        <v>0</v>
      </c>
      <c r="E56" s="91">
        <v>0</v>
      </c>
      <c r="F56" s="91">
        <v>0</v>
      </c>
      <c r="G56" s="91">
        <v>0</v>
      </c>
      <c r="H56" s="91">
        <v>0</v>
      </c>
      <c r="I56" s="91">
        <v>0</v>
      </c>
      <c r="J56" s="91">
        <v>0</v>
      </c>
      <c r="K56" s="91">
        <v>0</v>
      </c>
      <c r="L56" s="92">
        <v>0</v>
      </c>
      <c r="M56" s="91">
        <v>0</v>
      </c>
      <c r="N56" s="91">
        <v>0</v>
      </c>
      <c r="O56" s="91">
        <v>0</v>
      </c>
      <c r="P56" s="91">
        <v>0</v>
      </c>
      <c r="Q56" s="91">
        <v>0</v>
      </c>
      <c r="R56" s="91">
        <v>0</v>
      </c>
      <c r="S56" s="91">
        <v>0</v>
      </c>
      <c r="T56" s="91">
        <v>0</v>
      </c>
      <c r="U56" s="91">
        <v>0</v>
      </c>
      <c r="V56" s="91">
        <v>0</v>
      </c>
      <c r="W56" s="91">
        <v>0</v>
      </c>
      <c r="X56" s="91">
        <v>0</v>
      </c>
      <c r="Y56" s="91">
        <v>0</v>
      </c>
      <c r="Z56" s="91"/>
      <c r="AA56" s="91">
        <v>0</v>
      </c>
      <c r="AB56" s="91">
        <v>0</v>
      </c>
      <c r="AC56" s="91">
        <v>0</v>
      </c>
      <c r="AD56" s="91">
        <v>0</v>
      </c>
      <c r="AE56" s="91">
        <v>0</v>
      </c>
      <c r="AF56" s="91">
        <v>0</v>
      </c>
      <c r="AG56" s="91">
        <v>0</v>
      </c>
      <c r="AH56" s="91">
        <v>0</v>
      </c>
      <c r="AI56" s="91">
        <v>0</v>
      </c>
      <c r="AJ56" s="91">
        <v>0</v>
      </c>
      <c r="AK56" s="91">
        <v>0</v>
      </c>
      <c r="AL56" s="91">
        <v>0</v>
      </c>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row>
    <row r="57" spans="1:101" s="20" customFormat="1">
      <c r="B57" s="20" t="s">
        <v>62</v>
      </c>
      <c r="C57" s="91">
        <v>0</v>
      </c>
      <c r="D57" s="91">
        <v>0</v>
      </c>
      <c r="E57" s="91">
        <v>0</v>
      </c>
      <c r="F57" s="91">
        <v>0</v>
      </c>
      <c r="G57" s="91">
        <v>0</v>
      </c>
      <c r="H57" s="91">
        <v>0</v>
      </c>
      <c r="I57" s="91">
        <v>0</v>
      </c>
      <c r="J57" s="91">
        <v>0</v>
      </c>
      <c r="K57" s="91">
        <v>0</v>
      </c>
      <c r="L57" s="92">
        <v>0</v>
      </c>
      <c r="M57" s="91">
        <v>0</v>
      </c>
      <c r="N57" s="91">
        <v>0</v>
      </c>
      <c r="O57" s="91">
        <v>0</v>
      </c>
      <c r="P57" s="91">
        <v>0</v>
      </c>
      <c r="Q57" s="91">
        <v>0</v>
      </c>
      <c r="R57" s="91">
        <v>0</v>
      </c>
      <c r="S57" s="91">
        <v>0</v>
      </c>
      <c r="T57" s="91">
        <v>0</v>
      </c>
      <c r="U57" s="91">
        <v>0</v>
      </c>
      <c r="V57" s="91">
        <v>0</v>
      </c>
      <c r="W57" s="91">
        <v>0</v>
      </c>
      <c r="X57" s="91">
        <v>0</v>
      </c>
      <c r="Y57" s="91">
        <v>0</v>
      </c>
      <c r="Z57" s="91"/>
      <c r="AA57" s="91">
        <v>0</v>
      </c>
      <c r="AB57" s="91">
        <v>0</v>
      </c>
      <c r="AC57" s="91">
        <v>0</v>
      </c>
      <c r="AD57" s="91">
        <v>0</v>
      </c>
      <c r="AE57" s="91">
        <v>0</v>
      </c>
      <c r="AF57" s="91">
        <v>0</v>
      </c>
      <c r="AG57" s="91">
        <v>0</v>
      </c>
      <c r="AH57" s="91">
        <v>0</v>
      </c>
      <c r="AI57" s="91">
        <v>0</v>
      </c>
      <c r="AJ57" s="91">
        <v>0</v>
      </c>
      <c r="AK57" s="91">
        <v>0</v>
      </c>
      <c r="AL57" s="91">
        <v>0</v>
      </c>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row>
    <row r="58" spans="1:101" s="20" customFormat="1">
      <c r="B58" s="20" t="s">
        <v>63</v>
      </c>
      <c r="C58" s="91">
        <v>0</v>
      </c>
      <c r="D58" s="91">
        <v>0</v>
      </c>
      <c r="E58" s="91">
        <v>0</v>
      </c>
      <c r="F58" s="91">
        <v>0</v>
      </c>
      <c r="G58" s="91">
        <v>0</v>
      </c>
      <c r="H58" s="91">
        <v>0</v>
      </c>
      <c r="I58" s="91">
        <v>0</v>
      </c>
      <c r="J58" s="91">
        <v>0</v>
      </c>
      <c r="K58" s="91">
        <v>0</v>
      </c>
      <c r="L58" s="92">
        <v>0</v>
      </c>
      <c r="M58" s="91">
        <v>0</v>
      </c>
      <c r="N58" s="91">
        <v>0</v>
      </c>
      <c r="O58" s="91">
        <v>0</v>
      </c>
      <c r="P58" s="91">
        <v>0</v>
      </c>
      <c r="Q58" s="91">
        <v>0</v>
      </c>
      <c r="R58" s="91">
        <v>0</v>
      </c>
      <c r="S58" s="91">
        <v>0</v>
      </c>
      <c r="T58" s="91">
        <v>0</v>
      </c>
      <c r="U58" s="91">
        <v>0</v>
      </c>
      <c r="V58" s="91">
        <v>0</v>
      </c>
      <c r="W58" s="91">
        <v>0</v>
      </c>
      <c r="X58" s="91">
        <v>0</v>
      </c>
      <c r="Y58" s="91">
        <v>0</v>
      </c>
      <c r="Z58" s="91"/>
      <c r="AA58" s="91">
        <v>0</v>
      </c>
      <c r="AB58" s="91">
        <v>0</v>
      </c>
      <c r="AC58" s="91">
        <v>0</v>
      </c>
      <c r="AD58" s="91">
        <v>0</v>
      </c>
      <c r="AE58" s="91">
        <v>0</v>
      </c>
      <c r="AF58" s="91">
        <v>0</v>
      </c>
      <c r="AG58" s="91">
        <v>0</v>
      </c>
      <c r="AH58" s="91">
        <v>0</v>
      </c>
      <c r="AI58" s="91">
        <v>0</v>
      </c>
      <c r="AJ58" s="91">
        <v>0</v>
      </c>
      <c r="AK58" s="91">
        <v>0</v>
      </c>
      <c r="AL58" s="91">
        <v>0</v>
      </c>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row>
    <row r="59" spans="1:101" s="20" customFormat="1">
      <c r="B59" s="20" t="s">
        <v>64</v>
      </c>
      <c r="C59" s="40">
        <v>15584.531974162455</v>
      </c>
      <c r="D59" s="40">
        <v>7972.9373542089743</v>
      </c>
      <c r="E59" s="40">
        <v>1594.587470841795</v>
      </c>
      <c r="F59" s="40">
        <v>9567.5248250507684</v>
      </c>
      <c r="G59" s="40">
        <v>10806.528833179724</v>
      </c>
      <c r="H59" s="40">
        <v>10371.665408922461</v>
      </c>
      <c r="I59" s="40">
        <v>5377.8655404214624</v>
      </c>
      <c r="J59" s="40">
        <v>21.709154975965852</v>
      </c>
      <c r="K59" s="40">
        <v>40.34943555376541</v>
      </c>
      <c r="L59" s="90">
        <v>0.95975919456004377</v>
      </c>
      <c r="M59" s="40">
        <v>148.05445479750995</v>
      </c>
      <c r="N59" s="50">
        <v>977.23016600857943</v>
      </c>
      <c r="O59" s="50">
        <v>878.68843980008035</v>
      </c>
      <c r="P59" s="50">
        <v>1011.1445049943322</v>
      </c>
      <c r="Q59" s="50">
        <v>940.68892781075294</v>
      </c>
      <c r="R59" s="50">
        <v>960.38768210749367</v>
      </c>
      <c r="S59" s="50">
        <v>950.65380196917374</v>
      </c>
      <c r="T59" s="50">
        <v>903.13733969443422</v>
      </c>
      <c r="U59" s="50">
        <v>941.03481238198526</v>
      </c>
      <c r="V59" s="50">
        <v>879.22731761148043</v>
      </c>
      <c r="W59" s="50">
        <v>1002.4862126170351</v>
      </c>
      <c r="X59" s="50">
        <v>887.14579390421147</v>
      </c>
      <c r="Y59" s="50">
        <v>965.8698563805101</v>
      </c>
      <c r="Z59" s="50"/>
      <c r="AA59" s="50">
        <v>414.89252563369064</v>
      </c>
      <c r="AB59" s="50">
        <v>356.46348071708184</v>
      </c>
      <c r="AC59" s="50">
        <v>341.92352600716509</v>
      </c>
      <c r="AD59" s="50">
        <v>357.02516603781044</v>
      </c>
      <c r="AE59" s="50">
        <v>350.28955677077835</v>
      </c>
      <c r="AF59" s="50">
        <v>307.36937208551205</v>
      </c>
      <c r="AG59" s="50">
        <v>360.89071435138186</v>
      </c>
      <c r="AH59" s="50">
        <v>295.96688983751807</v>
      </c>
      <c r="AI59" s="50">
        <v>364.36734522521562</v>
      </c>
      <c r="AJ59" s="50">
        <v>327.25871465239226</v>
      </c>
      <c r="AK59" s="50">
        <v>392.64320937267399</v>
      </c>
      <c r="AL59" s="50">
        <v>417.74661819116591</v>
      </c>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row>
    <row r="60" spans="1:101" s="20" customFormat="1">
      <c r="B60" s="20" t="s">
        <v>65</v>
      </c>
      <c r="C60" s="91">
        <v>0</v>
      </c>
      <c r="D60" s="91">
        <v>0</v>
      </c>
      <c r="E60" s="91">
        <v>0</v>
      </c>
      <c r="F60" s="91">
        <v>0</v>
      </c>
      <c r="G60" s="91">
        <v>0</v>
      </c>
      <c r="H60" s="91">
        <v>0</v>
      </c>
      <c r="I60" s="91">
        <v>0</v>
      </c>
      <c r="J60" s="91">
        <v>0</v>
      </c>
      <c r="K60" s="91">
        <v>0</v>
      </c>
      <c r="L60" s="92">
        <v>0</v>
      </c>
      <c r="M60" s="91">
        <v>0</v>
      </c>
      <c r="N60" s="91">
        <v>0</v>
      </c>
      <c r="O60" s="91">
        <v>0</v>
      </c>
      <c r="P60" s="91">
        <v>0</v>
      </c>
      <c r="Q60" s="91">
        <v>0</v>
      </c>
      <c r="R60" s="91">
        <v>0</v>
      </c>
      <c r="S60" s="91">
        <v>0</v>
      </c>
      <c r="T60" s="91">
        <v>0</v>
      </c>
      <c r="U60" s="91">
        <v>0</v>
      </c>
      <c r="V60" s="91">
        <v>0</v>
      </c>
      <c r="W60" s="91">
        <v>0</v>
      </c>
      <c r="X60" s="91">
        <v>0</v>
      </c>
      <c r="Y60" s="91">
        <v>0</v>
      </c>
      <c r="Z60" s="91"/>
      <c r="AA60" s="91">
        <v>0</v>
      </c>
      <c r="AB60" s="91">
        <v>0</v>
      </c>
      <c r="AC60" s="91">
        <v>0</v>
      </c>
      <c r="AD60" s="91">
        <v>0</v>
      </c>
      <c r="AE60" s="91">
        <v>0</v>
      </c>
      <c r="AF60" s="91">
        <v>0</v>
      </c>
      <c r="AG60" s="91">
        <v>0</v>
      </c>
      <c r="AH60" s="91">
        <v>0</v>
      </c>
      <c r="AI60" s="91">
        <v>0</v>
      </c>
      <c r="AJ60" s="91">
        <v>0</v>
      </c>
      <c r="AK60" s="91">
        <v>0</v>
      </c>
      <c r="AL60" s="91">
        <v>0</v>
      </c>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row>
    <row r="61" spans="1:101" s="20" customFormat="1">
      <c r="B61" s="20" t="s">
        <v>66</v>
      </c>
      <c r="C61" s="91">
        <v>0</v>
      </c>
      <c r="D61" s="91">
        <v>0</v>
      </c>
      <c r="E61" s="91">
        <v>0</v>
      </c>
      <c r="F61" s="91">
        <v>0</v>
      </c>
      <c r="G61" s="91">
        <v>0</v>
      </c>
      <c r="H61" s="91">
        <v>0</v>
      </c>
      <c r="I61" s="91">
        <v>0</v>
      </c>
      <c r="J61" s="91">
        <v>0</v>
      </c>
      <c r="K61" s="91">
        <v>0</v>
      </c>
      <c r="L61" s="92">
        <v>0</v>
      </c>
      <c r="M61" s="91">
        <v>0</v>
      </c>
      <c r="N61" s="91">
        <v>0</v>
      </c>
      <c r="O61" s="91">
        <v>0</v>
      </c>
      <c r="P61" s="91">
        <v>0</v>
      </c>
      <c r="Q61" s="91">
        <v>0</v>
      </c>
      <c r="R61" s="91">
        <v>0</v>
      </c>
      <c r="S61" s="91">
        <v>0</v>
      </c>
      <c r="T61" s="91">
        <v>0</v>
      </c>
      <c r="U61" s="91">
        <v>0</v>
      </c>
      <c r="V61" s="91">
        <v>0</v>
      </c>
      <c r="W61" s="91">
        <v>0</v>
      </c>
      <c r="X61" s="91">
        <v>0</v>
      </c>
      <c r="Y61" s="91">
        <v>0</v>
      </c>
      <c r="Z61" s="91"/>
      <c r="AA61" s="91">
        <v>0</v>
      </c>
      <c r="AB61" s="91">
        <v>0</v>
      </c>
      <c r="AC61" s="91">
        <v>0</v>
      </c>
      <c r="AD61" s="91">
        <v>0</v>
      </c>
      <c r="AE61" s="91">
        <v>0</v>
      </c>
      <c r="AF61" s="91">
        <v>0</v>
      </c>
      <c r="AG61" s="91">
        <v>0</v>
      </c>
      <c r="AH61" s="91">
        <v>0</v>
      </c>
      <c r="AI61" s="91">
        <v>0</v>
      </c>
      <c r="AJ61" s="91">
        <v>0</v>
      </c>
      <c r="AK61" s="91">
        <v>0</v>
      </c>
      <c r="AL61" s="91">
        <v>0</v>
      </c>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row>
    <row r="62" spans="1:101" s="20" customFormat="1">
      <c r="B62" s="20" t="s">
        <v>67</v>
      </c>
      <c r="C62" s="91">
        <v>0</v>
      </c>
      <c r="D62" s="91">
        <v>0</v>
      </c>
      <c r="E62" s="91">
        <v>0</v>
      </c>
      <c r="F62" s="91">
        <v>0</v>
      </c>
      <c r="G62" s="91">
        <v>0</v>
      </c>
      <c r="H62" s="91">
        <v>0</v>
      </c>
      <c r="I62" s="91">
        <v>0</v>
      </c>
      <c r="J62" s="91">
        <v>0</v>
      </c>
      <c r="K62" s="91">
        <v>0</v>
      </c>
      <c r="L62" s="92">
        <v>0</v>
      </c>
      <c r="M62" s="91">
        <v>0</v>
      </c>
      <c r="N62" s="91">
        <v>0</v>
      </c>
      <c r="O62" s="91">
        <v>0</v>
      </c>
      <c r="P62" s="91">
        <v>0</v>
      </c>
      <c r="Q62" s="91">
        <v>0</v>
      </c>
      <c r="R62" s="91">
        <v>0</v>
      </c>
      <c r="S62" s="91">
        <v>0</v>
      </c>
      <c r="T62" s="91">
        <v>0</v>
      </c>
      <c r="U62" s="91">
        <v>0</v>
      </c>
      <c r="V62" s="91">
        <v>0</v>
      </c>
      <c r="W62" s="91">
        <v>0</v>
      </c>
      <c r="X62" s="91">
        <v>0</v>
      </c>
      <c r="Y62" s="91">
        <v>0</v>
      </c>
      <c r="Z62" s="91"/>
      <c r="AA62" s="91">
        <v>0</v>
      </c>
      <c r="AB62" s="91">
        <v>0</v>
      </c>
      <c r="AC62" s="91">
        <v>0</v>
      </c>
      <c r="AD62" s="91">
        <v>0</v>
      </c>
      <c r="AE62" s="91">
        <v>0</v>
      </c>
      <c r="AF62" s="91">
        <v>0</v>
      </c>
      <c r="AG62" s="91">
        <v>0</v>
      </c>
      <c r="AH62" s="91">
        <v>0</v>
      </c>
      <c r="AI62" s="91">
        <v>0</v>
      </c>
      <c r="AJ62" s="91">
        <v>0</v>
      </c>
      <c r="AK62" s="91">
        <v>0</v>
      </c>
      <c r="AL62" s="91">
        <v>0</v>
      </c>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row>
    <row r="63" spans="1:101" s="20" customFormat="1">
      <c r="B63" s="20" t="s">
        <v>68</v>
      </c>
      <c r="C63" s="91">
        <v>0</v>
      </c>
      <c r="D63" s="91">
        <v>0</v>
      </c>
      <c r="E63" s="91">
        <v>0</v>
      </c>
      <c r="F63" s="91">
        <v>0</v>
      </c>
      <c r="G63" s="91">
        <v>0</v>
      </c>
      <c r="H63" s="91">
        <v>0</v>
      </c>
      <c r="I63" s="91">
        <v>0</v>
      </c>
      <c r="J63" s="91">
        <v>0</v>
      </c>
      <c r="K63" s="91">
        <v>0</v>
      </c>
      <c r="L63" s="92">
        <v>0</v>
      </c>
      <c r="M63" s="91">
        <v>0</v>
      </c>
      <c r="N63" s="91">
        <v>0</v>
      </c>
      <c r="O63" s="91">
        <v>0</v>
      </c>
      <c r="P63" s="91">
        <v>0</v>
      </c>
      <c r="Q63" s="91">
        <v>0</v>
      </c>
      <c r="R63" s="91">
        <v>0</v>
      </c>
      <c r="S63" s="91">
        <v>0</v>
      </c>
      <c r="T63" s="91">
        <v>0</v>
      </c>
      <c r="U63" s="91">
        <v>0</v>
      </c>
      <c r="V63" s="91">
        <v>0</v>
      </c>
      <c r="W63" s="91">
        <v>0</v>
      </c>
      <c r="X63" s="91">
        <v>0</v>
      </c>
      <c r="Y63" s="91">
        <v>0</v>
      </c>
      <c r="Z63" s="91"/>
      <c r="AA63" s="91">
        <v>0</v>
      </c>
      <c r="AB63" s="91">
        <v>0</v>
      </c>
      <c r="AC63" s="91">
        <v>0</v>
      </c>
      <c r="AD63" s="91">
        <v>0</v>
      </c>
      <c r="AE63" s="91">
        <v>0</v>
      </c>
      <c r="AF63" s="91">
        <v>0</v>
      </c>
      <c r="AG63" s="91">
        <v>0</v>
      </c>
      <c r="AH63" s="91">
        <v>0</v>
      </c>
      <c r="AI63" s="91">
        <v>0</v>
      </c>
      <c r="AJ63" s="91">
        <v>0</v>
      </c>
      <c r="AK63" s="91">
        <v>0</v>
      </c>
      <c r="AL63" s="91">
        <v>0</v>
      </c>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row>
    <row r="64" spans="1:101" s="20" customFormat="1">
      <c r="B64" s="20" t="s">
        <v>69</v>
      </c>
      <c r="C64" s="91">
        <v>0</v>
      </c>
      <c r="D64" s="91">
        <v>0</v>
      </c>
      <c r="E64" s="91">
        <v>0</v>
      </c>
      <c r="F64" s="91">
        <v>0</v>
      </c>
      <c r="G64" s="91">
        <v>0</v>
      </c>
      <c r="H64" s="91">
        <v>0</v>
      </c>
      <c r="I64" s="91">
        <v>0</v>
      </c>
      <c r="J64" s="91">
        <v>0</v>
      </c>
      <c r="K64" s="91">
        <v>0</v>
      </c>
      <c r="L64" s="92">
        <v>0</v>
      </c>
      <c r="M64" s="91">
        <v>0</v>
      </c>
      <c r="N64" s="91">
        <v>0</v>
      </c>
      <c r="O64" s="91">
        <v>0</v>
      </c>
      <c r="P64" s="91">
        <v>0</v>
      </c>
      <c r="Q64" s="91">
        <v>0</v>
      </c>
      <c r="R64" s="91">
        <v>0</v>
      </c>
      <c r="S64" s="91">
        <v>0</v>
      </c>
      <c r="T64" s="91">
        <v>0</v>
      </c>
      <c r="U64" s="91">
        <v>0</v>
      </c>
      <c r="V64" s="91">
        <v>0</v>
      </c>
      <c r="W64" s="91">
        <v>0</v>
      </c>
      <c r="X64" s="91">
        <v>0</v>
      </c>
      <c r="Y64" s="91">
        <v>0</v>
      </c>
      <c r="Z64" s="91"/>
      <c r="AA64" s="91">
        <v>0</v>
      </c>
      <c r="AB64" s="91">
        <v>0</v>
      </c>
      <c r="AC64" s="91">
        <v>0</v>
      </c>
      <c r="AD64" s="91">
        <v>0</v>
      </c>
      <c r="AE64" s="91">
        <v>0</v>
      </c>
      <c r="AF64" s="91">
        <v>0</v>
      </c>
      <c r="AG64" s="91">
        <v>0</v>
      </c>
      <c r="AH64" s="91">
        <v>0</v>
      </c>
      <c r="AI64" s="91">
        <v>0</v>
      </c>
      <c r="AJ64" s="91">
        <v>0</v>
      </c>
      <c r="AK64" s="91">
        <v>0</v>
      </c>
      <c r="AL64" s="91">
        <v>0</v>
      </c>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row>
    <row r="65" spans="1:101" s="20" customFormat="1">
      <c r="B65" s="20" t="s">
        <v>70</v>
      </c>
      <c r="C65" s="91">
        <v>0</v>
      </c>
      <c r="D65" s="91">
        <v>0</v>
      </c>
      <c r="E65" s="91">
        <v>0</v>
      </c>
      <c r="F65" s="91">
        <v>0</v>
      </c>
      <c r="G65" s="91">
        <v>0</v>
      </c>
      <c r="H65" s="91">
        <v>0</v>
      </c>
      <c r="I65" s="91">
        <v>0</v>
      </c>
      <c r="J65" s="91">
        <v>0</v>
      </c>
      <c r="K65" s="91">
        <v>0</v>
      </c>
      <c r="L65" s="92">
        <v>0</v>
      </c>
      <c r="M65" s="91">
        <v>0</v>
      </c>
      <c r="N65" s="91">
        <v>0</v>
      </c>
      <c r="O65" s="91">
        <v>0</v>
      </c>
      <c r="P65" s="91">
        <v>0</v>
      </c>
      <c r="Q65" s="91">
        <v>0</v>
      </c>
      <c r="R65" s="91">
        <v>0</v>
      </c>
      <c r="S65" s="91">
        <v>0</v>
      </c>
      <c r="T65" s="91">
        <v>0</v>
      </c>
      <c r="U65" s="91">
        <v>0</v>
      </c>
      <c r="V65" s="91">
        <v>0</v>
      </c>
      <c r="W65" s="91">
        <v>0</v>
      </c>
      <c r="X65" s="91">
        <v>0</v>
      </c>
      <c r="Y65" s="91">
        <v>0</v>
      </c>
      <c r="Z65" s="91"/>
      <c r="AA65" s="91">
        <v>0</v>
      </c>
      <c r="AB65" s="91">
        <v>0</v>
      </c>
      <c r="AC65" s="91">
        <v>0</v>
      </c>
      <c r="AD65" s="91">
        <v>0</v>
      </c>
      <c r="AE65" s="91">
        <v>0</v>
      </c>
      <c r="AF65" s="91">
        <v>0</v>
      </c>
      <c r="AG65" s="91">
        <v>0</v>
      </c>
      <c r="AH65" s="91">
        <v>0</v>
      </c>
      <c r="AI65" s="91">
        <v>0</v>
      </c>
      <c r="AJ65" s="91">
        <v>0</v>
      </c>
      <c r="AK65" s="91">
        <v>0</v>
      </c>
      <c r="AL65" s="91">
        <v>0</v>
      </c>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row>
    <row r="66" spans="1:101" s="20" customFormat="1">
      <c r="B66" s="20" t="s">
        <v>71</v>
      </c>
      <c r="C66" s="91">
        <v>0</v>
      </c>
      <c r="D66" s="91">
        <v>0</v>
      </c>
      <c r="E66" s="91">
        <v>0</v>
      </c>
      <c r="F66" s="91">
        <v>0</v>
      </c>
      <c r="G66" s="91">
        <v>0</v>
      </c>
      <c r="H66" s="91">
        <v>0</v>
      </c>
      <c r="I66" s="91">
        <v>0</v>
      </c>
      <c r="J66" s="91">
        <v>0</v>
      </c>
      <c r="K66" s="91">
        <v>0</v>
      </c>
      <c r="L66" s="92">
        <v>0</v>
      </c>
      <c r="M66" s="91">
        <v>0</v>
      </c>
      <c r="N66" s="91">
        <v>0</v>
      </c>
      <c r="O66" s="91">
        <v>0</v>
      </c>
      <c r="P66" s="91">
        <v>0</v>
      </c>
      <c r="Q66" s="91">
        <v>0</v>
      </c>
      <c r="R66" s="91">
        <v>0</v>
      </c>
      <c r="S66" s="91">
        <v>0</v>
      </c>
      <c r="T66" s="91">
        <v>0</v>
      </c>
      <c r="U66" s="91">
        <v>0</v>
      </c>
      <c r="V66" s="91">
        <v>0</v>
      </c>
      <c r="W66" s="91">
        <v>0</v>
      </c>
      <c r="X66" s="91">
        <v>0</v>
      </c>
      <c r="Y66" s="91">
        <v>0</v>
      </c>
      <c r="Z66" s="91"/>
      <c r="AA66" s="91">
        <v>0</v>
      </c>
      <c r="AB66" s="91">
        <v>0</v>
      </c>
      <c r="AC66" s="91">
        <v>0</v>
      </c>
      <c r="AD66" s="91">
        <v>0</v>
      </c>
      <c r="AE66" s="91">
        <v>0</v>
      </c>
      <c r="AF66" s="91">
        <v>0</v>
      </c>
      <c r="AG66" s="91">
        <v>0</v>
      </c>
      <c r="AH66" s="91">
        <v>0</v>
      </c>
      <c r="AI66" s="91">
        <v>0</v>
      </c>
      <c r="AJ66" s="91">
        <v>0</v>
      </c>
      <c r="AK66" s="91">
        <v>0</v>
      </c>
      <c r="AL66" s="91">
        <v>0</v>
      </c>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row>
    <row r="67" spans="1:101" s="20" customFormat="1">
      <c r="B67" s="20" t="s">
        <v>72</v>
      </c>
      <c r="C67" s="91">
        <v>0</v>
      </c>
      <c r="D67" s="91">
        <v>0</v>
      </c>
      <c r="E67" s="91">
        <v>0</v>
      </c>
      <c r="F67" s="91">
        <v>0</v>
      </c>
      <c r="G67" s="91">
        <v>0</v>
      </c>
      <c r="H67" s="91">
        <v>0</v>
      </c>
      <c r="I67" s="91">
        <v>0</v>
      </c>
      <c r="J67" s="91">
        <v>0</v>
      </c>
      <c r="K67" s="91">
        <v>0</v>
      </c>
      <c r="L67" s="92">
        <v>0</v>
      </c>
      <c r="M67" s="91">
        <v>0</v>
      </c>
      <c r="N67" s="91">
        <v>0</v>
      </c>
      <c r="O67" s="91">
        <v>0</v>
      </c>
      <c r="P67" s="91">
        <v>0</v>
      </c>
      <c r="Q67" s="91">
        <v>0</v>
      </c>
      <c r="R67" s="91">
        <v>0</v>
      </c>
      <c r="S67" s="91">
        <v>0</v>
      </c>
      <c r="T67" s="91">
        <v>0</v>
      </c>
      <c r="U67" s="91">
        <v>0</v>
      </c>
      <c r="V67" s="91">
        <v>0</v>
      </c>
      <c r="W67" s="91">
        <v>0</v>
      </c>
      <c r="X67" s="91">
        <v>0</v>
      </c>
      <c r="Y67" s="91">
        <v>0</v>
      </c>
      <c r="Z67" s="91"/>
      <c r="AA67" s="91">
        <v>0</v>
      </c>
      <c r="AB67" s="91">
        <v>0</v>
      </c>
      <c r="AC67" s="91">
        <v>0</v>
      </c>
      <c r="AD67" s="91">
        <v>0</v>
      </c>
      <c r="AE67" s="91">
        <v>0</v>
      </c>
      <c r="AF67" s="91">
        <v>0</v>
      </c>
      <c r="AG67" s="91">
        <v>0</v>
      </c>
      <c r="AH67" s="91">
        <v>0</v>
      </c>
      <c r="AI67" s="91">
        <v>0</v>
      </c>
      <c r="AJ67" s="91">
        <v>0</v>
      </c>
      <c r="AK67" s="91">
        <v>0</v>
      </c>
      <c r="AL67" s="91">
        <v>0</v>
      </c>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row>
    <row r="68" spans="1:101" s="20" customFormat="1">
      <c r="B68" s="20" t="s">
        <v>73</v>
      </c>
      <c r="C68" s="91">
        <v>0</v>
      </c>
      <c r="D68" s="91">
        <v>0</v>
      </c>
      <c r="E68" s="91">
        <v>0</v>
      </c>
      <c r="F68" s="91">
        <v>0</v>
      </c>
      <c r="G68" s="91">
        <v>0</v>
      </c>
      <c r="H68" s="91">
        <v>0</v>
      </c>
      <c r="I68" s="91">
        <v>0</v>
      </c>
      <c r="J68" s="91">
        <v>0</v>
      </c>
      <c r="K68" s="91">
        <v>0</v>
      </c>
      <c r="L68" s="92">
        <v>0</v>
      </c>
      <c r="M68" s="91">
        <v>0</v>
      </c>
      <c r="N68" s="91">
        <v>0</v>
      </c>
      <c r="O68" s="91">
        <v>0</v>
      </c>
      <c r="P68" s="91">
        <v>0</v>
      </c>
      <c r="Q68" s="91">
        <v>0</v>
      </c>
      <c r="R68" s="91">
        <v>0</v>
      </c>
      <c r="S68" s="91">
        <v>0</v>
      </c>
      <c r="T68" s="91">
        <v>0</v>
      </c>
      <c r="U68" s="91">
        <v>0</v>
      </c>
      <c r="V68" s="91">
        <v>0</v>
      </c>
      <c r="W68" s="91">
        <v>0</v>
      </c>
      <c r="X68" s="91">
        <v>0</v>
      </c>
      <c r="Y68" s="91">
        <v>0</v>
      </c>
      <c r="Z68" s="91"/>
      <c r="AA68" s="91">
        <v>0</v>
      </c>
      <c r="AB68" s="91">
        <v>0</v>
      </c>
      <c r="AC68" s="91">
        <v>0</v>
      </c>
      <c r="AD68" s="91">
        <v>0</v>
      </c>
      <c r="AE68" s="91">
        <v>0</v>
      </c>
      <c r="AF68" s="91">
        <v>0</v>
      </c>
      <c r="AG68" s="91">
        <v>0</v>
      </c>
      <c r="AH68" s="91">
        <v>0</v>
      </c>
      <c r="AI68" s="91">
        <v>0</v>
      </c>
      <c r="AJ68" s="91">
        <v>0</v>
      </c>
      <c r="AK68" s="91">
        <v>0</v>
      </c>
      <c r="AL68" s="91">
        <v>0</v>
      </c>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row>
    <row r="69" spans="1:101" s="20" customFormat="1">
      <c r="B69" s="20" t="s">
        <v>74</v>
      </c>
      <c r="C69" s="91">
        <v>0</v>
      </c>
      <c r="D69" s="91">
        <v>0</v>
      </c>
      <c r="E69" s="91">
        <v>0</v>
      </c>
      <c r="F69" s="91">
        <v>0</v>
      </c>
      <c r="G69" s="91">
        <v>0</v>
      </c>
      <c r="H69" s="91">
        <v>0</v>
      </c>
      <c r="I69" s="91">
        <v>0</v>
      </c>
      <c r="J69" s="91">
        <v>0</v>
      </c>
      <c r="K69" s="91">
        <v>0</v>
      </c>
      <c r="L69" s="92">
        <v>0</v>
      </c>
      <c r="M69" s="91">
        <v>0</v>
      </c>
      <c r="N69" s="91">
        <v>0</v>
      </c>
      <c r="O69" s="91">
        <v>0</v>
      </c>
      <c r="P69" s="91">
        <v>0</v>
      </c>
      <c r="Q69" s="91">
        <v>0</v>
      </c>
      <c r="R69" s="91">
        <v>0</v>
      </c>
      <c r="S69" s="91">
        <v>0</v>
      </c>
      <c r="T69" s="91">
        <v>0</v>
      </c>
      <c r="U69" s="91">
        <v>0</v>
      </c>
      <c r="V69" s="91">
        <v>0</v>
      </c>
      <c r="W69" s="91">
        <v>0</v>
      </c>
      <c r="X69" s="91">
        <v>0</v>
      </c>
      <c r="Y69" s="91">
        <v>0</v>
      </c>
      <c r="Z69" s="91"/>
      <c r="AA69" s="91">
        <v>0</v>
      </c>
      <c r="AB69" s="91">
        <v>0</v>
      </c>
      <c r="AC69" s="91">
        <v>0</v>
      </c>
      <c r="AD69" s="91">
        <v>0</v>
      </c>
      <c r="AE69" s="91">
        <v>0</v>
      </c>
      <c r="AF69" s="91">
        <v>0</v>
      </c>
      <c r="AG69" s="91">
        <v>0</v>
      </c>
      <c r="AH69" s="91">
        <v>0</v>
      </c>
      <c r="AI69" s="91">
        <v>0</v>
      </c>
      <c r="AJ69" s="91">
        <v>0</v>
      </c>
      <c r="AK69" s="91">
        <v>0</v>
      </c>
      <c r="AL69" s="91">
        <v>0</v>
      </c>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row>
    <row r="70" spans="1:101" s="20" customFormat="1">
      <c r="B70" s="20" t="s">
        <v>75</v>
      </c>
      <c r="C70" s="91">
        <v>0</v>
      </c>
      <c r="D70" s="91">
        <v>0</v>
      </c>
      <c r="E70" s="91">
        <v>0</v>
      </c>
      <c r="F70" s="91">
        <v>0</v>
      </c>
      <c r="G70" s="91">
        <v>0</v>
      </c>
      <c r="H70" s="91">
        <v>0</v>
      </c>
      <c r="I70" s="91">
        <v>0</v>
      </c>
      <c r="J70" s="91">
        <v>0</v>
      </c>
      <c r="K70" s="91">
        <v>0</v>
      </c>
      <c r="L70" s="92">
        <v>0</v>
      </c>
      <c r="M70" s="91">
        <v>0</v>
      </c>
      <c r="N70" s="91">
        <v>0</v>
      </c>
      <c r="O70" s="91">
        <v>0</v>
      </c>
      <c r="P70" s="91">
        <v>0</v>
      </c>
      <c r="Q70" s="91">
        <v>0</v>
      </c>
      <c r="R70" s="91">
        <v>0</v>
      </c>
      <c r="S70" s="91">
        <v>0</v>
      </c>
      <c r="T70" s="91">
        <v>0</v>
      </c>
      <c r="U70" s="91">
        <v>0</v>
      </c>
      <c r="V70" s="91">
        <v>0</v>
      </c>
      <c r="W70" s="91">
        <v>0</v>
      </c>
      <c r="X70" s="91">
        <v>0</v>
      </c>
      <c r="Y70" s="91">
        <v>0</v>
      </c>
      <c r="Z70" s="91"/>
      <c r="AA70" s="91">
        <v>0</v>
      </c>
      <c r="AB70" s="91">
        <v>0</v>
      </c>
      <c r="AC70" s="91">
        <v>0</v>
      </c>
      <c r="AD70" s="91">
        <v>0</v>
      </c>
      <c r="AE70" s="91">
        <v>0</v>
      </c>
      <c r="AF70" s="91">
        <v>0</v>
      </c>
      <c r="AG70" s="91">
        <v>0</v>
      </c>
      <c r="AH70" s="91">
        <v>0</v>
      </c>
      <c r="AI70" s="91">
        <v>0</v>
      </c>
      <c r="AJ70" s="91">
        <v>0</v>
      </c>
      <c r="AK70" s="91">
        <v>0</v>
      </c>
      <c r="AL70" s="91">
        <v>0</v>
      </c>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row>
    <row r="71" spans="1:101" s="20" customFormat="1">
      <c r="B71" s="20" t="s">
        <v>76</v>
      </c>
      <c r="C71" s="91">
        <v>0</v>
      </c>
      <c r="D71" s="91">
        <v>0</v>
      </c>
      <c r="E71" s="91">
        <v>0</v>
      </c>
      <c r="F71" s="91">
        <v>0</v>
      </c>
      <c r="G71" s="91">
        <v>0</v>
      </c>
      <c r="H71" s="91">
        <v>0</v>
      </c>
      <c r="I71" s="91">
        <v>0</v>
      </c>
      <c r="J71" s="91">
        <v>0</v>
      </c>
      <c r="K71" s="91">
        <v>0</v>
      </c>
      <c r="L71" s="92">
        <v>0</v>
      </c>
      <c r="M71" s="91">
        <v>0</v>
      </c>
      <c r="N71" s="91">
        <v>0</v>
      </c>
      <c r="O71" s="91">
        <v>0</v>
      </c>
      <c r="P71" s="91">
        <v>0</v>
      </c>
      <c r="Q71" s="91">
        <v>0</v>
      </c>
      <c r="R71" s="91">
        <v>0</v>
      </c>
      <c r="S71" s="91">
        <v>0</v>
      </c>
      <c r="T71" s="91">
        <v>0</v>
      </c>
      <c r="U71" s="91">
        <v>0</v>
      </c>
      <c r="V71" s="91">
        <v>0</v>
      </c>
      <c r="W71" s="91">
        <v>0</v>
      </c>
      <c r="X71" s="91">
        <v>0</v>
      </c>
      <c r="Y71" s="91">
        <v>0</v>
      </c>
      <c r="Z71" s="91"/>
      <c r="AA71" s="91">
        <v>0</v>
      </c>
      <c r="AB71" s="91">
        <v>0</v>
      </c>
      <c r="AC71" s="91">
        <v>0</v>
      </c>
      <c r="AD71" s="91">
        <v>0</v>
      </c>
      <c r="AE71" s="91">
        <v>0</v>
      </c>
      <c r="AF71" s="91">
        <v>0</v>
      </c>
      <c r="AG71" s="91">
        <v>0</v>
      </c>
      <c r="AH71" s="91">
        <v>0</v>
      </c>
      <c r="AI71" s="91">
        <v>0</v>
      </c>
      <c r="AJ71" s="91">
        <v>0</v>
      </c>
      <c r="AK71" s="91">
        <v>0</v>
      </c>
      <c r="AL71" s="91">
        <v>0</v>
      </c>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row>
    <row r="72" spans="1:101" s="20" customFormat="1">
      <c r="B72" s="20" t="s">
        <v>77</v>
      </c>
      <c r="C72" s="91">
        <v>0</v>
      </c>
      <c r="D72" s="91">
        <v>0</v>
      </c>
      <c r="E72" s="91">
        <v>0</v>
      </c>
      <c r="F72" s="91">
        <v>0</v>
      </c>
      <c r="G72" s="91">
        <v>0</v>
      </c>
      <c r="H72" s="91">
        <v>0</v>
      </c>
      <c r="I72" s="91">
        <v>0</v>
      </c>
      <c r="J72" s="91">
        <v>0</v>
      </c>
      <c r="K72" s="91">
        <v>0</v>
      </c>
      <c r="L72" s="92">
        <v>0</v>
      </c>
      <c r="M72" s="91">
        <v>0</v>
      </c>
      <c r="N72" s="91">
        <v>0</v>
      </c>
      <c r="O72" s="91">
        <v>0</v>
      </c>
      <c r="P72" s="91">
        <v>0</v>
      </c>
      <c r="Q72" s="91">
        <v>0</v>
      </c>
      <c r="R72" s="91">
        <v>0</v>
      </c>
      <c r="S72" s="91">
        <v>0</v>
      </c>
      <c r="T72" s="91">
        <v>0</v>
      </c>
      <c r="U72" s="91">
        <v>0</v>
      </c>
      <c r="V72" s="91">
        <v>0</v>
      </c>
      <c r="W72" s="91">
        <v>0</v>
      </c>
      <c r="X72" s="91">
        <v>0</v>
      </c>
      <c r="Y72" s="91">
        <v>0</v>
      </c>
      <c r="Z72" s="91"/>
      <c r="AA72" s="91">
        <v>0</v>
      </c>
      <c r="AB72" s="91">
        <v>0</v>
      </c>
      <c r="AC72" s="91">
        <v>0</v>
      </c>
      <c r="AD72" s="91">
        <v>0</v>
      </c>
      <c r="AE72" s="91">
        <v>0</v>
      </c>
      <c r="AF72" s="91">
        <v>0</v>
      </c>
      <c r="AG72" s="91">
        <v>0</v>
      </c>
      <c r="AH72" s="91">
        <v>0</v>
      </c>
      <c r="AI72" s="91">
        <v>0</v>
      </c>
      <c r="AJ72" s="91">
        <v>0</v>
      </c>
      <c r="AK72" s="91">
        <v>0</v>
      </c>
      <c r="AL72" s="91">
        <v>0</v>
      </c>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B73" s="20" t="s">
        <v>78</v>
      </c>
      <c r="C73" s="91">
        <v>0</v>
      </c>
      <c r="D73" s="91">
        <v>0</v>
      </c>
      <c r="E73" s="91">
        <v>0</v>
      </c>
      <c r="F73" s="91">
        <v>0</v>
      </c>
      <c r="G73" s="91">
        <v>0</v>
      </c>
      <c r="H73" s="91">
        <v>0</v>
      </c>
      <c r="I73" s="91">
        <v>0</v>
      </c>
      <c r="J73" s="91">
        <v>0</v>
      </c>
      <c r="K73" s="91">
        <v>0</v>
      </c>
      <c r="L73" s="92">
        <v>0</v>
      </c>
      <c r="M73" s="91">
        <v>0</v>
      </c>
      <c r="N73" s="91">
        <v>0</v>
      </c>
      <c r="O73" s="91">
        <v>0</v>
      </c>
      <c r="P73" s="91">
        <v>0</v>
      </c>
      <c r="Q73" s="91">
        <v>0</v>
      </c>
      <c r="R73" s="91">
        <v>0</v>
      </c>
      <c r="S73" s="91">
        <v>0</v>
      </c>
      <c r="T73" s="91">
        <v>0</v>
      </c>
      <c r="U73" s="91">
        <v>0</v>
      </c>
      <c r="V73" s="91">
        <v>0</v>
      </c>
      <c r="W73" s="91">
        <v>0</v>
      </c>
      <c r="X73" s="91">
        <v>0</v>
      </c>
      <c r="Y73" s="91">
        <v>0</v>
      </c>
      <c r="Z73" s="91"/>
      <c r="AA73" s="91">
        <v>0</v>
      </c>
      <c r="AB73" s="91">
        <v>0</v>
      </c>
      <c r="AC73" s="91">
        <v>0</v>
      </c>
      <c r="AD73" s="91">
        <v>0</v>
      </c>
      <c r="AE73" s="91">
        <v>0</v>
      </c>
      <c r="AF73" s="91">
        <v>0</v>
      </c>
      <c r="AG73" s="91">
        <v>0</v>
      </c>
      <c r="AH73" s="91">
        <v>0</v>
      </c>
      <c r="AI73" s="91">
        <v>0</v>
      </c>
      <c r="AJ73" s="91">
        <v>0</v>
      </c>
      <c r="AK73" s="91">
        <v>0</v>
      </c>
      <c r="AL73" s="91">
        <v>0</v>
      </c>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c r="B74" s="20" t="s">
        <v>79</v>
      </c>
      <c r="C74" s="91">
        <v>0</v>
      </c>
      <c r="D74" s="91">
        <v>0</v>
      </c>
      <c r="E74" s="91">
        <v>0</v>
      </c>
      <c r="F74" s="91">
        <v>0</v>
      </c>
      <c r="G74" s="91">
        <v>0</v>
      </c>
      <c r="H74" s="91">
        <v>0</v>
      </c>
      <c r="I74" s="91">
        <v>0</v>
      </c>
      <c r="J74" s="91">
        <v>0</v>
      </c>
      <c r="K74" s="91">
        <v>0</v>
      </c>
      <c r="L74" s="92">
        <v>0</v>
      </c>
      <c r="M74" s="91">
        <v>0</v>
      </c>
      <c r="N74" s="91">
        <v>0</v>
      </c>
      <c r="O74" s="91">
        <v>0</v>
      </c>
      <c r="P74" s="91">
        <v>0</v>
      </c>
      <c r="Q74" s="91">
        <v>0</v>
      </c>
      <c r="R74" s="91">
        <v>0</v>
      </c>
      <c r="S74" s="91">
        <v>0</v>
      </c>
      <c r="T74" s="91">
        <v>0</v>
      </c>
      <c r="U74" s="91">
        <v>0</v>
      </c>
      <c r="V74" s="91">
        <v>0</v>
      </c>
      <c r="W74" s="91">
        <v>0</v>
      </c>
      <c r="X74" s="91">
        <v>0</v>
      </c>
      <c r="Y74" s="91">
        <v>0</v>
      </c>
      <c r="Z74" s="91"/>
      <c r="AA74" s="91">
        <v>0</v>
      </c>
      <c r="AB74" s="91">
        <v>0</v>
      </c>
      <c r="AC74" s="91">
        <v>0</v>
      </c>
      <c r="AD74" s="91">
        <v>0</v>
      </c>
      <c r="AE74" s="91">
        <v>0</v>
      </c>
      <c r="AF74" s="91">
        <v>0</v>
      </c>
      <c r="AG74" s="91">
        <v>0</v>
      </c>
      <c r="AH74" s="91">
        <v>0</v>
      </c>
      <c r="AI74" s="91">
        <v>0</v>
      </c>
      <c r="AJ74" s="91">
        <v>0</v>
      </c>
      <c r="AK74" s="91">
        <v>0</v>
      </c>
      <c r="AL74" s="91">
        <v>0</v>
      </c>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c r="B75" s="20" t="s">
        <v>80</v>
      </c>
      <c r="C75" s="91">
        <v>0</v>
      </c>
      <c r="D75" s="91">
        <v>0</v>
      </c>
      <c r="E75" s="91">
        <v>0</v>
      </c>
      <c r="F75" s="91">
        <v>0</v>
      </c>
      <c r="G75" s="91">
        <v>0</v>
      </c>
      <c r="H75" s="91">
        <v>0</v>
      </c>
      <c r="I75" s="91">
        <v>0</v>
      </c>
      <c r="J75" s="91">
        <v>0</v>
      </c>
      <c r="K75" s="91">
        <v>0</v>
      </c>
      <c r="L75" s="92">
        <v>0</v>
      </c>
      <c r="M75" s="91">
        <v>0</v>
      </c>
      <c r="N75" s="91">
        <v>0</v>
      </c>
      <c r="O75" s="91">
        <v>0</v>
      </c>
      <c r="P75" s="91">
        <v>0</v>
      </c>
      <c r="Q75" s="91">
        <v>0</v>
      </c>
      <c r="R75" s="91">
        <v>0</v>
      </c>
      <c r="S75" s="91">
        <v>0</v>
      </c>
      <c r="T75" s="91">
        <v>0</v>
      </c>
      <c r="U75" s="91">
        <v>0</v>
      </c>
      <c r="V75" s="91">
        <v>0</v>
      </c>
      <c r="W75" s="91">
        <v>0</v>
      </c>
      <c r="X75" s="91">
        <v>0</v>
      </c>
      <c r="Y75" s="91">
        <v>0</v>
      </c>
      <c r="Z75" s="91"/>
      <c r="AA75" s="91">
        <v>0</v>
      </c>
      <c r="AB75" s="91">
        <v>0</v>
      </c>
      <c r="AC75" s="91">
        <v>0</v>
      </c>
      <c r="AD75" s="91">
        <v>0</v>
      </c>
      <c r="AE75" s="91">
        <v>0</v>
      </c>
      <c r="AF75" s="91">
        <v>0</v>
      </c>
      <c r="AG75" s="91">
        <v>0</v>
      </c>
      <c r="AH75" s="91">
        <v>0</v>
      </c>
      <c r="AI75" s="91">
        <v>0</v>
      </c>
      <c r="AJ75" s="91">
        <v>0</v>
      </c>
      <c r="AK75" s="91">
        <v>0</v>
      </c>
      <c r="AL75" s="91">
        <v>0</v>
      </c>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row>
    <row r="76" spans="1:101" s="20" customFormat="1">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row>
    <row r="77" spans="1:101" s="20" customFormat="1">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row>
    <row r="78" spans="1:101" s="20" customFormat="1" ht="13.5" thickBot="1">
      <c r="A78" s="60" t="s">
        <v>263</v>
      </c>
      <c r="B78" s="62"/>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row>
    <row r="79" spans="1:101" s="20" customFormat="1" ht="13.5" thickBot="1">
      <c r="A79" s="93"/>
      <c r="B79" s="94"/>
      <c r="C79" s="95"/>
      <c r="D79" s="95"/>
      <c r="E79" s="95"/>
      <c r="F79" s="95"/>
      <c r="G79" s="95"/>
      <c r="H79" s="95"/>
      <c r="I79" s="95"/>
      <c r="J79" s="95"/>
      <c r="K79" s="95"/>
      <c r="L79" s="95"/>
      <c r="M79" s="95"/>
      <c r="N79" s="95"/>
      <c r="O79" s="96" t="s">
        <v>379</v>
      </c>
      <c r="P79" s="97"/>
      <c r="Q79" s="97"/>
      <c r="R79" s="97"/>
      <c r="S79" s="97"/>
      <c r="T79" s="97"/>
      <c r="U79" s="97"/>
      <c r="V79" s="97"/>
      <c r="W79" s="97"/>
      <c r="X79" s="97"/>
      <c r="Y79" s="97"/>
      <c r="Z79" s="86"/>
      <c r="AA79" s="95"/>
      <c r="AB79" s="96" t="s">
        <v>380</v>
      </c>
      <c r="AC79" s="97"/>
      <c r="AD79" s="97"/>
      <c r="AE79" s="97"/>
      <c r="AF79" s="97"/>
      <c r="AG79" s="97"/>
      <c r="AH79" s="97"/>
      <c r="AI79" s="97"/>
      <c r="AJ79" s="97"/>
      <c r="AK79" s="97"/>
      <c r="AL79" s="97"/>
      <c r="AM79" s="86"/>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row>
    <row r="80" spans="1:101" s="20" customFormat="1" ht="102">
      <c r="A80" s="78" t="s">
        <v>156</v>
      </c>
      <c r="B80" s="79" t="s">
        <v>157</v>
      </c>
      <c r="C80" s="80" t="s">
        <v>58</v>
      </c>
      <c r="D80" s="80" t="s">
        <v>240</v>
      </c>
      <c r="E80" s="80" t="s">
        <v>241</v>
      </c>
      <c r="F80" s="80" t="s">
        <v>242</v>
      </c>
      <c r="G80" s="80" t="s">
        <v>243</v>
      </c>
      <c r="H80" s="80" t="s">
        <v>244</v>
      </c>
      <c r="I80" s="80" t="s">
        <v>245</v>
      </c>
      <c r="J80" s="80" t="s">
        <v>246</v>
      </c>
      <c r="K80" s="80" t="s">
        <v>57</v>
      </c>
      <c r="L80" s="80" t="s">
        <v>219</v>
      </c>
      <c r="M80" s="80" t="s">
        <v>247</v>
      </c>
      <c r="N80" s="80" t="s">
        <v>381</v>
      </c>
      <c r="O80" s="80" t="s">
        <v>248</v>
      </c>
      <c r="P80" s="80" t="s">
        <v>249</v>
      </c>
      <c r="Q80" s="80" t="s">
        <v>250</v>
      </c>
      <c r="R80" s="80" t="s">
        <v>251</v>
      </c>
      <c r="S80" s="80" t="s">
        <v>252</v>
      </c>
      <c r="T80" s="80" t="s">
        <v>253</v>
      </c>
      <c r="U80" s="80" t="s">
        <v>254</v>
      </c>
      <c r="V80" s="80" t="s">
        <v>255</v>
      </c>
      <c r="W80" s="80" t="s">
        <v>256</v>
      </c>
      <c r="X80" s="80" t="s">
        <v>257</v>
      </c>
      <c r="Y80" s="80" t="s">
        <v>258</v>
      </c>
      <c r="Z80" s="80" t="s">
        <v>259</v>
      </c>
      <c r="AA80" s="80"/>
      <c r="AB80" s="80" t="s">
        <v>248</v>
      </c>
      <c r="AC80" s="80" t="s">
        <v>249</v>
      </c>
      <c r="AD80" s="80" t="s">
        <v>250</v>
      </c>
      <c r="AE80" s="80" t="s">
        <v>251</v>
      </c>
      <c r="AF80" s="80" t="s">
        <v>252</v>
      </c>
      <c r="AG80" s="80" t="s">
        <v>253</v>
      </c>
      <c r="AH80" s="80" t="s">
        <v>254</v>
      </c>
      <c r="AI80" s="80" t="s">
        <v>255</v>
      </c>
      <c r="AJ80" s="80" t="s">
        <v>256</v>
      </c>
      <c r="AK80" s="80" t="s">
        <v>257</v>
      </c>
      <c r="AL80" s="80" t="s">
        <v>258</v>
      </c>
      <c r="AM80" s="80" t="s">
        <v>259</v>
      </c>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row>
    <row r="81" spans="1:131" s="20" customFormat="1">
      <c r="A81" s="20" t="s">
        <v>402</v>
      </c>
      <c r="C81" s="50">
        <v>15584.531974162455</v>
      </c>
      <c r="D81" s="50">
        <v>7972.9373542089743</v>
      </c>
      <c r="E81" s="50">
        <v>1594.587470841795</v>
      </c>
      <c r="F81" s="50">
        <v>9567.5248250507684</v>
      </c>
      <c r="G81" s="50">
        <v>10806.528833179724</v>
      </c>
      <c r="H81" s="50">
        <v>10371.665408922461</v>
      </c>
      <c r="I81" s="50">
        <v>5377.8655404214624</v>
      </c>
      <c r="J81" s="50">
        <v>21.709154975965852</v>
      </c>
      <c r="K81" s="50">
        <v>40.34943555376541</v>
      </c>
      <c r="L81" s="90">
        <v>0.95975919456004377</v>
      </c>
      <c r="M81" s="50">
        <v>148.05445479750995</v>
      </c>
      <c r="N81" s="50">
        <v>2.9296795879413633</v>
      </c>
      <c r="O81" s="50">
        <v>977.23016600857943</v>
      </c>
      <c r="P81" s="50">
        <v>878.68843980008035</v>
      </c>
      <c r="Q81" s="50">
        <v>1011.1445049943322</v>
      </c>
      <c r="R81" s="50">
        <v>940.68892781075294</v>
      </c>
      <c r="S81" s="50">
        <v>960.38768210749367</v>
      </c>
      <c r="T81" s="50">
        <v>950.65380196917374</v>
      </c>
      <c r="U81" s="50">
        <v>903.13733969443422</v>
      </c>
      <c r="V81" s="50">
        <v>941.03481238198526</v>
      </c>
      <c r="W81" s="50">
        <v>879.22731761148043</v>
      </c>
      <c r="X81" s="50">
        <v>1002.4862126170351</v>
      </c>
      <c r="Y81" s="50">
        <v>887.14579390421147</v>
      </c>
      <c r="Z81" s="50">
        <v>965.8698563805101</v>
      </c>
      <c r="AA81" s="50"/>
      <c r="AB81" s="50">
        <v>414.89252563369064</v>
      </c>
      <c r="AC81" s="50">
        <v>356.46348071708184</v>
      </c>
      <c r="AD81" s="50">
        <v>341.92352600716509</v>
      </c>
      <c r="AE81" s="50">
        <v>357.02516603781044</v>
      </c>
      <c r="AF81" s="50">
        <v>350.28955677077835</v>
      </c>
      <c r="AG81" s="50">
        <v>307.36937208551205</v>
      </c>
      <c r="AH81" s="50">
        <v>360.89071435138186</v>
      </c>
      <c r="AI81" s="50">
        <v>295.96688983751807</v>
      </c>
      <c r="AJ81" s="50">
        <v>364.36734522521562</v>
      </c>
      <c r="AK81" s="50">
        <v>327.25871465239226</v>
      </c>
      <c r="AL81" s="50">
        <v>392.64320937267399</v>
      </c>
      <c r="AM81" s="40">
        <v>417.74661819116591</v>
      </c>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row>
    <row r="82" spans="1:131" s="20" customFormat="1">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row>
    <row r="83" spans="1:131" s="20" customFormat="1">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0" customFormat="1">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0" customFormat="1">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0" customFormat="1">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0" customFormat="1">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0" customFormat="1">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0" customForma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0" customFormat="1">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0" customFormat="1">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0" customFormat="1">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0" customFormat="1">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0" customFormat="1">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0" customFormat="1">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0" customFormat="1">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0" customFormat="1">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0" customFormat="1">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0" customFormat="1">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0" customFormat="1">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0" customFormat="1">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0" customFormat="1">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0" customFormat="1">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0"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0"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0"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0"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0"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0"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0"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0"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0"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0"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0"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0" customFormat="1">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0" customFormat="1">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0" customFormat="1">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0" customFormat="1">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0" customFormat="1">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0" customFormat="1">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8"/>
  <dimension ref="B2:H49"/>
  <sheetViews>
    <sheetView workbookViewId="0">
      <selection activeCell="D14" sqref="D14"/>
    </sheetView>
  </sheetViews>
  <sheetFormatPr defaultRowHeight="12.75"/>
  <cols>
    <col min="2" max="2" width="32.42578125" customWidth="1"/>
    <col min="3" max="3" width="42" customWidth="1"/>
    <col min="4" max="4" width="43.140625" customWidth="1"/>
  </cols>
  <sheetData>
    <row r="2" spans="2:8" ht="15">
      <c r="B2" s="115"/>
    </row>
    <row r="3" spans="2:8" ht="15">
      <c r="B3" s="115"/>
    </row>
    <row r="4" spans="2:8" ht="15">
      <c r="B4" s="115"/>
    </row>
    <row r="6" spans="2:8">
      <c r="B6" t="s">
        <v>387</v>
      </c>
    </row>
    <row r="7" spans="2:8">
      <c r="B7" s="24" t="s">
        <v>16</v>
      </c>
      <c r="C7" s="25"/>
      <c r="D7" s="25"/>
      <c r="E7" s="25"/>
      <c r="F7" s="25"/>
      <c r="G7" s="25"/>
      <c r="H7" s="26"/>
    </row>
    <row r="8" spans="2:8" ht="25.5">
      <c r="B8" s="34" t="s">
        <v>21</v>
      </c>
      <c r="C8" s="34" t="s">
        <v>22</v>
      </c>
      <c r="D8" s="34" t="s">
        <v>23</v>
      </c>
      <c r="E8" s="34" t="s">
        <v>24</v>
      </c>
      <c r="F8" s="34" t="s">
        <v>25</v>
      </c>
      <c r="G8" s="34" t="s">
        <v>26</v>
      </c>
      <c r="H8" s="33" t="s">
        <v>27</v>
      </c>
    </row>
    <row r="9" spans="2:8">
      <c r="B9" s="20" t="s">
        <v>402</v>
      </c>
      <c r="C9" s="20" t="s">
        <v>384</v>
      </c>
      <c r="D9" s="20">
        <v>8500</v>
      </c>
      <c r="E9" s="20">
        <v>18</v>
      </c>
      <c r="F9" s="20">
        <v>3600</v>
      </c>
      <c r="G9" s="20">
        <v>0</v>
      </c>
      <c r="H9" s="141" t="s">
        <v>385</v>
      </c>
    </row>
    <row r="10" spans="2:8">
      <c r="B10" s="20" t="s">
        <v>402</v>
      </c>
      <c r="C10" s="20" t="s">
        <v>386</v>
      </c>
      <c r="D10" s="20">
        <v>6000</v>
      </c>
      <c r="E10" s="20">
        <v>18</v>
      </c>
      <c r="F10" s="20">
        <v>3600</v>
      </c>
      <c r="G10" s="20"/>
      <c r="H10" s="141" t="s">
        <v>385</v>
      </c>
    </row>
    <row r="12" spans="2:8">
      <c r="D12" t="s">
        <v>432</v>
      </c>
    </row>
    <row r="13" spans="2:8">
      <c r="D13" t="s">
        <v>433</v>
      </c>
    </row>
    <row r="14" spans="2:8">
      <c r="D14" s="134"/>
    </row>
    <row r="16" spans="2:8">
      <c r="D16" s="135"/>
    </row>
    <row r="21" spans="2:4">
      <c r="B21" s="161" t="s">
        <v>403</v>
      </c>
      <c r="C21" t="s">
        <v>404</v>
      </c>
    </row>
    <row r="22" spans="2:4">
      <c r="B22" s="160" t="s">
        <v>405</v>
      </c>
      <c r="C22" s="134">
        <v>0</v>
      </c>
    </row>
    <row r="23" spans="2:4">
      <c r="B23" s="160" t="s">
        <v>406</v>
      </c>
      <c r="C23" s="134">
        <v>0</v>
      </c>
    </row>
    <row r="24" spans="2:4">
      <c r="B24" s="160" t="s">
        <v>407</v>
      </c>
      <c r="C24" s="134">
        <v>0</v>
      </c>
    </row>
    <row r="25" spans="2:4">
      <c r="B25" s="160" t="s">
        <v>408</v>
      </c>
      <c r="C25" s="134">
        <v>1891.0770571657667</v>
      </c>
    </row>
    <row r="26" spans="2:4">
      <c r="B26" s="160" t="s">
        <v>409</v>
      </c>
      <c r="C26" s="134">
        <v>563.76356882248831</v>
      </c>
    </row>
    <row r="27" spans="2:4">
      <c r="B27" s="160" t="s">
        <v>410</v>
      </c>
      <c r="C27" s="134">
        <v>0</v>
      </c>
    </row>
    <row r="28" spans="2:4">
      <c r="B28" s="160" t="s">
        <v>411</v>
      </c>
      <c r="C28" s="134">
        <v>0</v>
      </c>
    </row>
    <row r="29" spans="2:4">
      <c r="B29" s="160" t="s">
        <v>412</v>
      </c>
      <c r="C29" s="134">
        <v>0</v>
      </c>
    </row>
    <row r="30" spans="2:4">
      <c r="B30" s="160" t="s">
        <v>413</v>
      </c>
      <c r="C30" s="134">
        <v>1323.6484920475471</v>
      </c>
    </row>
    <row r="31" spans="2:4">
      <c r="B31" s="160" t="s">
        <v>414</v>
      </c>
      <c r="C31" s="134">
        <v>0</v>
      </c>
    </row>
    <row r="32" spans="2:4">
      <c r="B32" s="162" t="s">
        <v>415</v>
      </c>
      <c r="C32" s="163">
        <v>3778.4891180358018</v>
      </c>
      <c r="D32" t="s">
        <v>416</v>
      </c>
    </row>
    <row r="34" spans="2:5">
      <c r="B34" s="160" t="s">
        <v>417</v>
      </c>
    </row>
    <row r="36" spans="2:5">
      <c r="B36" t="s">
        <v>418</v>
      </c>
    </row>
    <row r="40" spans="2:5">
      <c r="B40" s="165" t="s">
        <v>334</v>
      </c>
      <c r="C40" t="s">
        <v>419</v>
      </c>
    </row>
    <row r="41" spans="2:5">
      <c r="B41" s="165" t="s">
        <v>420</v>
      </c>
      <c r="C41" t="s">
        <v>419</v>
      </c>
    </row>
    <row r="43" spans="2:5">
      <c r="C43" s="165" t="s">
        <v>421</v>
      </c>
    </row>
    <row r="44" spans="2:5">
      <c r="B44" s="165" t="s">
        <v>403</v>
      </c>
      <c r="C44" t="s">
        <v>422</v>
      </c>
      <c r="D44" t="s">
        <v>423</v>
      </c>
    </row>
    <row r="45" spans="2:5">
      <c r="B45" s="160" t="s">
        <v>424</v>
      </c>
      <c r="C45" s="134">
        <v>103754035.3</v>
      </c>
      <c r="D45" s="164">
        <v>189.57901599999997</v>
      </c>
    </row>
    <row r="46" spans="2:5">
      <c r="B46" s="160" t="s">
        <v>425</v>
      </c>
      <c r="C46" s="134">
        <v>123989124</v>
      </c>
      <c r="D46" s="164">
        <v>73.284798999999992</v>
      </c>
    </row>
    <row r="47" spans="2:5">
      <c r="B47" s="160" t="s">
        <v>415</v>
      </c>
      <c r="C47" s="134">
        <v>227743159.30000001</v>
      </c>
      <c r="D47" s="134">
        <v>262.86381499999993</v>
      </c>
      <c r="E47" t="s">
        <v>426</v>
      </c>
    </row>
    <row r="49" spans="4:4">
      <c r="D49" s="134">
        <f>C32+GETPIVOTDATA("Sum of Wt_PNW",$B$43)</f>
        <v>4041.3529330358015</v>
      </c>
    </row>
  </sheetData>
  <pageMargins left="0.7" right="0.7" top="0.75" bottom="0.75" header="0.3" footer="0.3"/>
  <pageSetup orientation="portrait" r:id="rId2"/>
  <drawing r:id="rId3"/>
  <legacyDrawing r:id="rId4"/>
</worksheet>
</file>

<file path=xl/worksheets/sheet7.xml><?xml version="1.0" encoding="utf-8"?>
<worksheet xmlns="http://schemas.openxmlformats.org/spreadsheetml/2006/main" xmlns:r="http://schemas.openxmlformats.org/officeDocument/2006/relationships">
  <sheetPr codeName="Sheet2"/>
  <dimension ref="B2:I6"/>
  <sheetViews>
    <sheetView workbookViewId="0">
      <selection activeCell="C6" sqref="C6"/>
    </sheetView>
  </sheetViews>
  <sheetFormatPr defaultRowHeight="12.75"/>
  <cols>
    <col min="3" max="3" width="61.5703125" customWidth="1"/>
    <col min="4" max="4" width="16.140625" customWidth="1"/>
    <col min="6" max="6" width="40.28515625" customWidth="1"/>
    <col min="7" max="7" width="5.42578125" customWidth="1"/>
    <col min="8" max="8" width="3.7109375" customWidth="1"/>
    <col min="9" max="9" width="9.140625" hidden="1" customWidth="1"/>
  </cols>
  <sheetData>
    <row r="2" spans="2:6">
      <c r="B2" s="44" t="s">
        <v>0</v>
      </c>
      <c r="C2" s="44" t="s">
        <v>40</v>
      </c>
      <c r="D2" s="44" t="s">
        <v>41</v>
      </c>
      <c r="E2" s="44" t="s">
        <v>42</v>
      </c>
      <c r="F2" s="44" t="s">
        <v>43</v>
      </c>
    </row>
    <row r="3" spans="2:6" s="1" customFormat="1" ht="16.5" customHeight="1">
      <c r="B3" s="45">
        <f>ROW()-2</f>
        <v>1</v>
      </c>
      <c r="C3" s="42" t="s">
        <v>376</v>
      </c>
      <c r="D3" s="43"/>
      <c r="E3" s="43"/>
      <c r="F3" s="41"/>
    </row>
    <row r="4" spans="2:6">
      <c r="B4" s="45">
        <f t="shared" ref="B4:B6" si="0">ROW()-2</f>
        <v>2</v>
      </c>
      <c r="C4" t="s">
        <v>390</v>
      </c>
    </row>
    <row r="5" spans="2:6">
      <c r="B5" s="45">
        <f t="shared" si="0"/>
        <v>3</v>
      </c>
      <c r="C5" t="s">
        <v>377</v>
      </c>
    </row>
    <row r="6" spans="2:6">
      <c r="B6" s="45">
        <f t="shared" si="0"/>
        <v>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
  <sheetViews>
    <sheetView workbookViewId="0">
      <selection activeCell="B4" sqref="B4"/>
    </sheetView>
  </sheetViews>
  <sheetFormatPr defaultRowHeight="12.75"/>
  <sheetData/>
  <pageMargins left="0.7" right="0.7" top="0.75" bottom="0.75" header="0.3" footer="0.3"/>
  <drawing r:id="rId1"/>
  <legacyDrawing r:id="rId2"/>
  <oleObjects>
    <oleObject progId="Word.Document.8" shapeId="20481" r:id="rId3"/>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7PSourceSummary</vt:lpstr>
      <vt:lpstr>forRPM</vt:lpstr>
      <vt:lpstr>SC-NR</vt:lpstr>
      <vt:lpstr>Measure InputOutput_Out</vt:lpstr>
      <vt:lpstr>Measure InputOutput</vt:lpstr>
      <vt:lpstr>Market Data</vt:lpstr>
      <vt:lpstr>ToDo7P</vt:lpstr>
      <vt:lpstr>Notes</vt:lpstr>
      <vt:lpstr>forRPM!MeasureOutput</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2015-03-19T16:29:45Z</dcterms:modified>
</cp:coreProperties>
</file>