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emf" ContentType="image/x-emf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955" windowHeight="10035" activeTab="1"/>
  </bookViews>
  <sheets>
    <sheet name="Efficacy" sheetId="4" r:id="rId1"/>
    <sheet name="Prices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hidden="1">#REF!</definedName>
    <definedName name="_Order1" hidden="1">255</definedName>
    <definedName name="_Sort" hidden="1">#REF!</definedName>
    <definedName name="atest">"a15:c19"</definedName>
    <definedName name="Baseline">[1]ValidationLists!$G$2:$G$4</definedName>
    <definedName name="Category">[1]ValidationLists!$D$2:$D$6</definedName>
    <definedName name="CostDataSourceTypes">[1]ValidationLists!$A$2:$A$12</definedName>
    <definedName name="LinkedWorkbooks">#REF!</definedName>
    <definedName name="list_Checkmark">[1]ProData!$AI$6:$AI$6</definedName>
    <definedName name="list_FuelType">[1]ProData!$AA$6:$AA$7</definedName>
    <definedName name="list_MCtabs">[1]ProData!$AK$6:$AK$28</definedName>
    <definedName name="list_OnOff">[1]ProData!$AC$6:$AC$7</definedName>
    <definedName name="list_Sector">[1]ProData!$AE$6:$AE$12</definedName>
    <definedName name="LookupTable">#REF!</definedName>
    <definedName name="MeasureOutput">'[2]Measure InputOutput'!$A$81:$AL$88</definedName>
    <definedName name="Method">[1]ValidationLists!$C$2:$C$6</definedName>
    <definedName name="OutputRange">'[1]ProCost 7th Plan Inputs'!$G$82</definedName>
    <definedName name="OutShapeSave">#REF!</definedName>
    <definedName name="PC_Main">[3]!PC_Main</definedName>
    <definedName name="Population">'[4]Pop Forecast (Base Case)'!$B$5:$BC$10</definedName>
    <definedName name="Procedure">[1]ValidationLists!$E$2:$E$5</definedName>
    <definedName name="ProData_MeasureType">[1]ProData!#REF!</definedName>
    <definedName name="SECTOR_INPUTS">'[1]ProCost 7th Plan Inputs'!$A$1:$L$75</definedName>
    <definedName name="TestMeasure">[3]!TestMeasure</definedName>
    <definedName name="VSTOCK">[5]Lookup!$C$4:$D$12</definedName>
    <definedName name="WattClass">'[6]Outdoor Stock'!$T$6:$U$15</definedName>
  </definedNames>
  <calcPr calcId="125725"/>
</workbook>
</file>

<file path=xl/calcChain.xml><?xml version="1.0" encoding="utf-8"?>
<calcChain xmlns="http://schemas.openxmlformats.org/spreadsheetml/2006/main">
  <c r="T13" i="5"/>
  <c r="U13"/>
  <c r="V13"/>
  <c r="W13"/>
  <c r="X13"/>
  <c r="S13"/>
  <c r="X28"/>
  <c r="X29" s="1"/>
  <c r="X18" s="1"/>
  <c r="W28"/>
  <c r="W29" s="1"/>
  <c r="W18" s="1"/>
  <c r="V28"/>
  <c r="V29" s="1"/>
  <c r="V18" s="1"/>
  <c r="U28"/>
  <c r="U29" s="1"/>
  <c r="U18" s="1"/>
  <c r="T28"/>
  <c r="T29" s="1"/>
  <c r="T18" s="1"/>
  <c r="T22" s="1"/>
  <c r="S28"/>
  <c r="S29" s="1"/>
  <c r="S18" s="1"/>
  <c r="X25"/>
  <c r="X26" s="1"/>
  <c r="X17" s="1"/>
  <c r="W25"/>
  <c r="W26" s="1"/>
  <c r="W17" s="1"/>
  <c r="V25"/>
  <c r="V26" s="1"/>
  <c r="V17" s="1"/>
  <c r="U25"/>
  <c r="U26" s="1"/>
  <c r="U17" s="1"/>
  <c r="T25"/>
  <c r="T26" s="1"/>
  <c r="T17" s="1"/>
  <c r="S25"/>
  <c r="S26" s="1"/>
  <c r="S17" s="1"/>
  <c r="X22" l="1"/>
  <c r="W22"/>
  <c r="T21"/>
  <c r="X21"/>
  <c r="V22"/>
  <c r="U22"/>
  <c r="W21"/>
  <c r="V21"/>
  <c r="U21"/>
</calcChain>
</file>

<file path=xl/sharedStrings.xml><?xml version="1.0" encoding="utf-8"?>
<sst xmlns="http://schemas.openxmlformats.org/spreadsheetml/2006/main" count="120" uniqueCount="62">
  <si>
    <t>Source:  1</t>
  </si>
  <si>
    <t>Troffers</t>
  </si>
  <si>
    <t>Begin 2013 Relative Efficacy (Figure 7.1)</t>
  </si>
  <si>
    <t>3Q 2013</t>
  </si>
  <si>
    <t>Begin 2015</t>
  </si>
  <si>
    <t>Begin 2017</t>
  </si>
  <si>
    <t>Year</t>
  </si>
  <si>
    <t>Upper 95% confidence band</t>
  </si>
  <si>
    <t>Modeled average</t>
  </si>
  <si>
    <t>Lower 95% confidence band</t>
  </si>
  <si>
    <t>Mid 2012</t>
  </si>
  <si>
    <t>Start 2014</t>
  </si>
  <si>
    <t>Start 2015</t>
  </si>
  <si>
    <t>Start 2017</t>
  </si>
  <si>
    <t>Product category</t>
  </si>
  <si>
    <t>Projected avg. efficacy at start of year (lm/W)</t>
  </si>
  <si>
    <t xml:space="preserve">LED omnidirectional </t>
  </si>
  <si>
    <t>LF</t>
  </si>
  <si>
    <t xml:space="preserve">lamps </t>
  </si>
  <si>
    <t>ES</t>
  </si>
  <si>
    <t xml:space="preserve">LED decorative </t>
  </si>
  <si>
    <t xml:space="preserve">LED PAR-BR-R </t>
  </si>
  <si>
    <t>LED MR</t>
  </si>
  <si>
    <t>LED downlight</t>
  </si>
  <si>
    <t xml:space="preserve">luminaires </t>
  </si>
  <si>
    <t>retrofit units</t>
  </si>
  <si>
    <t>LED troffer</t>
  </si>
  <si>
    <t>DLC</t>
  </si>
  <si>
    <t>*</t>
  </si>
  <si>
    <t>LED high-bay &amp; low-bay</t>
  </si>
  <si>
    <t>luminaires</t>
  </si>
  <si>
    <t>LED parking garage</t>
  </si>
  <si>
    <t>LED area/roadway</t>
  </si>
  <si>
    <t>Source: 1</t>
  </si>
  <si>
    <t>SSL Pricing and Efficacy: Trend Analysis for Utility Program Planning</t>
  </si>
  <si>
    <t>PNL, Jason Tuengue</t>
  </si>
  <si>
    <t>Interior Lighting\ssl_trend-analysis_2013_Oct_Tuenge.pdf</t>
  </si>
  <si>
    <t>Forecast Price Trend (Q3 2013 Base)</t>
  </si>
  <si>
    <t>Luminaire</t>
  </si>
  <si>
    <t>Lamp</t>
  </si>
  <si>
    <t>Forecast Price Trend (Q4 2014 Base)</t>
  </si>
  <si>
    <t>Troffer Luminaiare Efficacy (lm/Watt) from Tuenge (Table 5.2)</t>
  </si>
  <si>
    <t>Data Set</t>
  </si>
  <si>
    <t xml:space="preserve">Modeled average </t>
  </si>
  <si>
    <t xml:space="preserve">Upper 95% confidence band </t>
  </si>
  <si>
    <t xml:space="preserve">Lower 95% confidence band </t>
  </si>
  <si>
    <t>Street and Area</t>
  </si>
  <si>
    <t>Projected Luminaiare Efficacy (lm/Watt) from PNL 2013 Jason Tuenge report (Table 5.2)</t>
  </si>
  <si>
    <t>Beginning</t>
  </si>
  <si>
    <t>Use this table to generate forecast efficacy or wattage of proxy measures</t>
  </si>
  <si>
    <t>Price Forecast Relative to Q3 2013</t>
  </si>
  <si>
    <t xml:space="preserve">Cost per klm by product class from PNL 2013 Jason Tuenge report </t>
  </si>
  <si>
    <t>High</t>
  </si>
  <si>
    <t>Cost $/klm from tables 6.x</t>
  </si>
  <si>
    <t>Middle</t>
  </si>
  <si>
    <t>2012 Q4</t>
  </si>
  <si>
    <t>2017 Middle</t>
  </si>
  <si>
    <t>LED PAR-BR-R &lt;3"</t>
  </si>
  <si>
    <t>LED PAR-BR-R &gt;3"</t>
  </si>
  <si>
    <t>2013 Q2</t>
  </si>
  <si>
    <t>LED Price Forecast Relative to Q4 2014</t>
  </si>
  <si>
    <t xml:space="preserve">Low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</si>
</sst>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\ h:mm"/>
  </numFmts>
  <fonts count="33">
    <font>
      <sz val="10"/>
      <color theme="1"/>
      <name val="Arial"/>
      <family val="2"/>
    </font>
    <font>
      <sz val="10"/>
      <color theme="1"/>
      <name val="Arial"/>
      <family val="2"/>
    </font>
    <font>
      <sz val="8.75"/>
      <color rgb="FF222222"/>
      <name val="Arial"/>
      <family val="2"/>
    </font>
    <font>
      <sz val="10"/>
      <color rgb="FF00000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8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7" borderId="0" applyNumberFormat="0" applyBorder="0" applyAlignment="0" applyProtection="0"/>
    <xf numFmtId="0" fontId="6" fillId="21" borderId="0" applyNumberFormat="0" applyBorder="0" applyAlignment="0" applyProtection="0"/>
    <xf numFmtId="0" fontId="6" fillId="2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8" fillId="16" borderId="8" applyNumberFormat="0" applyAlignment="0" applyProtection="0"/>
    <xf numFmtId="0" fontId="8" fillId="9" borderId="8" applyNumberFormat="0" applyAlignment="0" applyProtection="0"/>
    <xf numFmtId="0" fontId="9" fillId="29" borderId="9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30" borderId="0" applyNumberFormat="0" applyAlignment="0">
      <alignment horizontal="right"/>
    </xf>
    <xf numFmtId="0" fontId="10" fillId="30" borderId="0" applyNumberFormat="0" applyAlignment="0">
      <alignment horizontal="right"/>
    </xf>
    <xf numFmtId="0" fontId="10" fillId="30" borderId="0" applyNumberFormat="0" applyAlignment="0">
      <alignment horizontal="right"/>
    </xf>
    <xf numFmtId="0" fontId="10" fillId="30" borderId="0" applyNumberFormat="0" applyAlignment="0">
      <alignment horizontal="right"/>
    </xf>
    <xf numFmtId="0" fontId="10" fillId="30" borderId="0" applyNumberFormat="0" applyAlignment="0">
      <alignment horizontal="right"/>
    </xf>
    <xf numFmtId="0" fontId="10" fillId="30" borderId="0" applyNumberFormat="0" applyAlignment="0">
      <alignment horizontal="right"/>
    </xf>
    <xf numFmtId="0" fontId="10" fillId="31" borderId="0" applyNumberFormat="0" applyAlignment="0"/>
    <xf numFmtId="165" fontId="11" fillId="0" borderId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0" borderId="0">
      <alignment horizontal="center" wrapText="1"/>
    </xf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0" fillId="14" borderId="8" applyNumberFormat="0" applyAlignment="0" applyProtection="0"/>
    <xf numFmtId="0" fontId="21" fillId="0" borderId="14" applyNumberFormat="0" applyFill="0" applyAlignment="0" applyProtection="0"/>
    <xf numFmtId="0" fontId="22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10" fillId="0" borderId="0">
      <alignment readingOrder="1"/>
    </xf>
    <xf numFmtId="0" fontId="10" fillId="0" borderId="0"/>
    <xf numFmtId="0" fontId="23" fillId="0" borderId="0"/>
    <xf numFmtId="0" fontId="10" fillId="0" borderId="0">
      <alignment readingOrder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0" fillId="0" borderId="0">
      <alignment readingOrder="1"/>
    </xf>
    <xf numFmtId="0" fontId="23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>
      <alignment readingOrder="1"/>
    </xf>
    <xf numFmtId="0" fontId="10" fillId="0" borderId="0">
      <alignment readingOrder="1"/>
    </xf>
    <xf numFmtId="0" fontId="10" fillId="0" borderId="0">
      <alignment readingOrder="1"/>
    </xf>
    <xf numFmtId="0" fontId="5" fillId="0" borderId="0"/>
    <xf numFmtId="0" fontId="10" fillId="0" borderId="0">
      <alignment readingOrder="1"/>
    </xf>
    <xf numFmtId="0" fontId="10" fillId="0" borderId="0"/>
    <xf numFmtId="0" fontId="10" fillId="0" borderId="0">
      <alignment readingOrder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readingOrder="1"/>
    </xf>
    <xf numFmtId="0" fontId="10" fillId="0" borderId="0">
      <alignment readingOrder="1"/>
    </xf>
    <xf numFmtId="0" fontId="10" fillId="0" borderId="0">
      <alignment readingOrder="1"/>
    </xf>
    <xf numFmtId="0" fontId="5" fillId="33" borderId="15" applyNumberFormat="0" applyFont="0" applyAlignment="0" applyProtection="0"/>
    <xf numFmtId="0" fontId="10" fillId="33" borderId="15" applyNumberFormat="0" applyFont="0" applyAlignment="0" applyProtection="0"/>
    <xf numFmtId="0" fontId="26" fillId="16" borderId="16" applyNumberFormat="0" applyAlignment="0" applyProtection="0"/>
    <xf numFmtId="0" fontId="26" fillId="9" borderId="16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29" fillId="0" borderId="18" applyNumberFormat="0" applyFill="0" applyAlignment="0" applyProtection="0"/>
    <xf numFmtId="0" fontId="30" fillId="0" borderId="0" applyNumberFormat="0" applyFill="0" applyBorder="0" applyAlignment="0" applyProtection="0"/>
    <xf numFmtId="0" fontId="10" fillId="0" borderId="0"/>
    <xf numFmtId="0" fontId="10" fillId="0" borderId="0"/>
  </cellStyleXfs>
  <cellXfs count="49">
    <xf numFmtId="0" fontId="0" fillId="0" borderId="0" xfId="0"/>
    <xf numFmtId="0" fontId="0" fillId="0" borderId="2" xfId="0" applyBorder="1"/>
    <xf numFmtId="9" fontId="0" fillId="0" borderId="2" xfId="0" applyNumberFormat="1" applyBorder="1" applyAlignment="1">
      <alignment horizontal="center"/>
    </xf>
    <xf numFmtId="9" fontId="0" fillId="0" borderId="2" xfId="2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top" wrapText="1"/>
    </xf>
    <xf numFmtId="0" fontId="4" fillId="0" borderId="0" xfId="3" applyAlignment="1" applyProtection="1"/>
    <xf numFmtId="0" fontId="0" fillId="2" borderId="0" xfId="0" applyFill="1"/>
    <xf numFmtId="9" fontId="0" fillId="0" borderId="0" xfId="0" applyNumberFormat="1"/>
    <xf numFmtId="9" fontId="0" fillId="7" borderId="2" xfId="0" applyNumberFormat="1" applyFill="1" applyBorder="1"/>
    <xf numFmtId="9" fontId="0" fillId="0" borderId="0" xfId="2" applyFont="1"/>
    <xf numFmtId="164" fontId="0" fillId="34" borderId="2" xfId="1" applyNumberFormat="1" applyFont="1" applyFill="1" applyBorder="1" applyAlignment="1">
      <alignment horizontal="center" vertical="center"/>
    </xf>
    <xf numFmtId="9" fontId="0" fillId="34" borderId="2" xfId="0" applyNumberFormat="1" applyFill="1" applyBorder="1" applyAlignment="1">
      <alignment horizontal="center"/>
    </xf>
    <xf numFmtId="0" fontId="3" fillId="34" borderId="0" xfId="0" applyFont="1" applyFill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0" fontId="3" fillId="4" borderId="7" xfId="0" applyFont="1" applyFill="1" applyBorder="1" applyAlignment="1">
      <alignment horizontal="center" vertical="top" wrapText="1"/>
    </xf>
    <xf numFmtId="0" fontId="31" fillId="2" borderId="0" xfId="0" applyFont="1" applyFill="1"/>
    <xf numFmtId="0" fontId="32" fillId="2" borderId="0" xfId="0" applyFont="1" applyFill="1"/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34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</cellXfs>
  <cellStyles count="185">
    <cellStyle name="20% - Accent1 2" xfId="4"/>
    <cellStyle name="20% - Accent1 2 2" xfId="5"/>
    <cellStyle name="20% - Accent2 2" xfId="6"/>
    <cellStyle name="20% - Accent3 2" xfId="7"/>
    <cellStyle name="20% - Accent3 2 2" xfId="8"/>
    <cellStyle name="20% - Accent4 2" xfId="9"/>
    <cellStyle name="20% - Accent4 2 2" xfId="10"/>
    <cellStyle name="20% - Accent5 2" xfId="11"/>
    <cellStyle name="20% - Accent6 2" xfId="12"/>
    <cellStyle name="40% - Accent1 2" xfId="13"/>
    <cellStyle name="40% - Accent1 2 2" xfId="14"/>
    <cellStyle name="40% - Accent2 2" xfId="15"/>
    <cellStyle name="40% - Accent2 2 2" xfId="16"/>
    <cellStyle name="40% - Accent3 2" xfId="17"/>
    <cellStyle name="40% - Accent3 2 2" xfId="18"/>
    <cellStyle name="40% - Accent4 2" xfId="19"/>
    <cellStyle name="40% - Accent4 2 2" xfId="20"/>
    <cellStyle name="40% - Accent5 2" xfId="21"/>
    <cellStyle name="40% - Accent6 2" xfId="22"/>
    <cellStyle name="40% - Accent6 2 2" xfId="23"/>
    <cellStyle name="60% - Accent1 2" xfId="24"/>
    <cellStyle name="60% - Accent1 2 2" xfId="25"/>
    <cellStyle name="60% - Accent2 2" xfId="26"/>
    <cellStyle name="60% - Accent2 2 2" xfId="27"/>
    <cellStyle name="60% - Accent3 2" xfId="28"/>
    <cellStyle name="60% - Accent3 2 2" xfId="29"/>
    <cellStyle name="60% - Accent4 2" xfId="30"/>
    <cellStyle name="60% - Accent4 2 2" xfId="31"/>
    <cellStyle name="60% - Accent5 2" xfId="32"/>
    <cellStyle name="60% - Accent6 2" xfId="33"/>
    <cellStyle name="60% - Accent6 2 2" xfId="34"/>
    <cellStyle name="Accent1 2" xfId="35"/>
    <cellStyle name="Accent1 2 2" xfId="36"/>
    <cellStyle name="Accent2 2" xfId="37"/>
    <cellStyle name="Accent3 2" xfId="38"/>
    <cellStyle name="Accent3 2 2" xfId="39"/>
    <cellStyle name="Accent4 2" xfId="40"/>
    <cellStyle name="Accent4 2 2" xfId="41"/>
    <cellStyle name="Accent5 2" xfId="42"/>
    <cellStyle name="Accent6 2" xfId="43"/>
    <cellStyle name="Bad 2" xfId="44"/>
    <cellStyle name="Bad 2 2" xfId="45"/>
    <cellStyle name="Calculation 2" xfId="46"/>
    <cellStyle name="Calculation 2 2" xfId="47"/>
    <cellStyle name="Check Cell 2" xfId="48"/>
    <cellStyle name="Comma" xfId="1" builtinId="3"/>
    <cellStyle name="Comma 2" xfId="49"/>
    <cellStyle name="Comma 2 2" xfId="50"/>
    <cellStyle name="Comma 2 2 2" xfId="51"/>
    <cellStyle name="Comma 2 2 3" xfId="52"/>
    <cellStyle name="Comma 2 3" xfId="53"/>
    <cellStyle name="Comma 2 4" xfId="54"/>
    <cellStyle name="Comma 3" xfId="55"/>
    <cellStyle name="Comma 3 2" xfId="56"/>
    <cellStyle name="Comma 3 2 2" xfId="57"/>
    <cellStyle name="Comma 3 2 3" xfId="58"/>
    <cellStyle name="Comma 3 3" xfId="59"/>
    <cellStyle name="Comma 3 4" xfId="60"/>
    <cellStyle name="Currency 2" xfId="61"/>
    <cellStyle name="Currency 2 2" xfId="62"/>
    <cellStyle name="Currency 2 2 2" xfId="63"/>
    <cellStyle name="Currency 2 2 3" xfId="64"/>
    <cellStyle name="Currency 2 3" xfId="65"/>
    <cellStyle name="Currency 2 4" xfId="66"/>
    <cellStyle name="Currency 3" xfId="67"/>
    <cellStyle name="Currency 3 2" xfId="68"/>
    <cellStyle name="Currency 3 2 2" xfId="69"/>
    <cellStyle name="Currency 3 2 3" xfId="70"/>
    <cellStyle name="Currency 3 3" xfId="71"/>
    <cellStyle name="Currency 3 4" xfId="72"/>
    <cellStyle name="Data Field" xfId="73"/>
    <cellStyle name="Data Field 2" xfId="74"/>
    <cellStyle name="Data Field 2 2" xfId="75"/>
    <cellStyle name="Data Field 2 3" xfId="76"/>
    <cellStyle name="Data Field 3" xfId="77"/>
    <cellStyle name="Data Field 4" xfId="78"/>
    <cellStyle name="Data Name" xfId="79"/>
    <cellStyle name="Date/Time" xfId="80"/>
    <cellStyle name="Explanatory Text 2" xfId="81"/>
    <cellStyle name="Good 2" xfId="82"/>
    <cellStyle name="Heading" xfId="83"/>
    <cellStyle name="Heading 1 2" xfId="84"/>
    <cellStyle name="Heading 1 2 2" xfId="85"/>
    <cellStyle name="Heading 3 2" xfId="86"/>
    <cellStyle name="Heading 3 2 2" xfId="87"/>
    <cellStyle name="Heading 4 2" xfId="88"/>
    <cellStyle name="Heading 4 2 2" xfId="89"/>
    <cellStyle name="Hyperlink" xfId="3" builtinId="8"/>
    <cellStyle name="Hyperlink 2" xfId="90"/>
    <cellStyle name="Hyperlink 3" xfId="91"/>
    <cellStyle name="Input 2" xfId="92"/>
    <cellStyle name="Linked Cell 2" xfId="93"/>
    <cellStyle name="Neutral 2" xfId="94"/>
    <cellStyle name="Normal" xfId="0" builtinId="0"/>
    <cellStyle name="Normal 10" xfId="95"/>
    <cellStyle name="Normal 11" xfId="96"/>
    <cellStyle name="Normal 12" xfId="97"/>
    <cellStyle name="Normal 13" xfId="98"/>
    <cellStyle name="Normal 13 2" xfId="99"/>
    <cellStyle name="Normal 14" xfId="100"/>
    <cellStyle name="Normal 14 2" xfId="101"/>
    <cellStyle name="Normal 14 3" xfId="102"/>
    <cellStyle name="Normal 14 4" xfId="103"/>
    <cellStyle name="Normal 15" xfId="104"/>
    <cellStyle name="Normal 15 2" xfId="105"/>
    <cellStyle name="Normal 15 3" xfId="106"/>
    <cellStyle name="Normal 16" xfId="107"/>
    <cellStyle name="Normal 17" xfId="108"/>
    <cellStyle name="Normal 2" xfId="109"/>
    <cellStyle name="Normal 2 2" xfId="110"/>
    <cellStyle name="Normal 2 2 2" xfId="111"/>
    <cellStyle name="Normal 2 2 2 2" xfId="112"/>
    <cellStyle name="Normal 2 2 2 3" xfId="113"/>
    <cellStyle name="Normal 2 2 3" xfId="114"/>
    <cellStyle name="Normal 2 2 4" xfId="115"/>
    <cellStyle name="Normal 2 3" xfId="116"/>
    <cellStyle name="Normal 2 3 2" xfId="117"/>
    <cellStyle name="Normal 2 3 3" xfId="118"/>
    <cellStyle name="Normal 2 4" xfId="119"/>
    <cellStyle name="Normal 2 4 2" xfId="120"/>
    <cellStyle name="Normal 2 4 3" xfId="121"/>
    <cellStyle name="Normal 2 5" xfId="122"/>
    <cellStyle name="Normal 2 6" xfId="123"/>
    <cellStyle name="Normal 2 6 2" xfId="124"/>
    <cellStyle name="Normal 2 7" xfId="125"/>
    <cellStyle name="Normal 3" xfId="126"/>
    <cellStyle name="Normal 3 2" xfId="127"/>
    <cellStyle name="Normal 3 2 2" xfId="128"/>
    <cellStyle name="Normal 3 2 3" xfId="129"/>
    <cellStyle name="Normal 3 3" xfId="130"/>
    <cellStyle name="Normal 3 4" xfId="131"/>
    <cellStyle name="Normal 4" xfId="132"/>
    <cellStyle name="Normal 4 2" xfId="133"/>
    <cellStyle name="Normal 4 3" xfId="134"/>
    <cellStyle name="Normal 4 3 2" xfId="135"/>
    <cellStyle name="Normal 4 3 3" xfId="136"/>
    <cellStyle name="Normal 4 4" xfId="137"/>
    <cellStyle name="Normal 4 4 2" xfId="138"/>
    <cellStyle name="Normal 4 4 3" xfId="139"/>
    <cellStyle name="Normal 4 5" xfId="140"/>
    <cellStyle name="Normal 4 5 2" xfId="141"/>
    <cellStyle name="Normal 4 5 3" xfId="142"/>
    <cellStyle name="Normal 4 6" xfId="143"/>
    <cellStyle name="Normal 4 7" xfId="144"/>
    <cellStyle name="Normal 5" xfId="145"/>
    <cellStyle name="Normal 5 2" xfId="146"/>
    <cellStyle name="Normal 6" xfId="147"/>
    <cellStyle name="Normal 7" xfId="148"/>
    <cellStyle name="Normal 7 2" xfId="149"/>
    <cellStyle name="Normal 8" xfId="150"/>
    <cellStyle name="Normal 8 2" xfId="151"/>
    <cellStyle name="Normal 9" xfId="152"/>
    <cellStyle name="Normal 9 2" xfId="153"/>
    <cellStyle name="Normal 9 3" xfId="154"/>
    <cellStyle name="Note 2" xfId="155"/>
    <cellStyle name="Note 2 2" xfId="156"/>
    <cellStyle name="Output 2" xfId="157"/>
    <cellStyle name="Output 2 2" xfId="158"/>
    <cellStyle name="Percent" xfId="2" builtinId="5"/>
    <cellStyle name="Percent 2" xfId="159"/>
    <cellStyle name="Percent 2 2" xfId="160"/>
    <cellStyle name="Percent 2 2 2" xfId="161"/>
    <cellStyle name="Percent 2 2 2 2" xfId="162"/>
    <cellStyle name="Percent 2 2 2 3" xfId="163"/>
    <cellStyle name="Percent 2 2 3" xfId="164"/>
    <cellStyle name="Percent 2 2 4" xfId="165"/>
    <cellStyle name="Percent 2 3" xfId="166"/>
    <cellStyle name="Percent 2 3 2" xfId="167"/>
    <cellStyle name="Percent 2 3 3" xfId="168"/>
    <cellStyle name="Percent 3" xfId="169"/>
    <cellStyle name="Percent 3 2" xfId="170"/>
    <cellStyle name="Percent 3 2 2" xfId="171"/>
    <cellStyle name="Percent 3 2 3" xfId="172"/>
    <cellStyle name="Percent 3 3" xfId="173"/>
    <cellStyle name="Percent 3 4" xfId="174"/>
    <cellStyle name="Percent 4" xfId="175"/>
    <cellStyle name="Percent 4 2" xfId="176"/>
    <cellStyle name="Percent 5" xfId="177"/>
    <cellStyle name="Title 2" xfId="178"/>
    <cellStyle name="Title 2 2" xfId="179"/>
    <cellStyle name="Total 2" xfId="180"/>
    <cellStyle name="Total 2 2" xfId="181"/>
    <cellStyle name="Warning Text 2" xfId="182"/>
    <cellStyle name="표준_ENERGY CONSUMP" xfId="183"/>
    <cellStyle name="常规_海外市场服务网站资料操作BOM" xfId="18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Prices!$R$36</c:f>
          <c:strCache>
            <c:ptCount val="1"/>
            <c:pt idx="0">
              <c:v>Price Forecast Relative to Q3 2013</c:v>
            </c:pt>
          </c:strCache>
        </c:strRef>
      </c:tx>
      <c:layout/>
    </c:title>
    <c:plotArea>
      <c:layout/>
      <c:lineChart>
        <c:grouping val="standard"/>
        <c:ser>
          <c:idx val="0"/>
          <c:order val="0"/>
          <c:tx>
            <c:strRef>
              <c:f>Prices!$R$17</c:f>
              <c:strCache>
                <c:ptCount val="1"/>
                <c:pt idx="0">
                  <c:v>Luminaire</c:v>
                </c:pt>
              </c:strCache>
            </c:strRef>
          </c:tx>
          <c:marker>
            <c:symbol val="none"/>
          </c:marker>
          <c:cat>
            <c:numRef>
              <c:f>Prices!$S$13:$X$13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Prices!$S$17:$X$17</c:f>
              <c:numCache>
                <c:formatCode>0%</c:formatCode>
                <c:ptCount val="6"/>
                <c:pt idx="0">
                  <c:v>0.86316990305927765</c:v>
                </c:pt>
                <c:pt idx="1">
                  <c:v>0.77432618739483638</c:v>
                </c:pt>
                <c:pt idx="2">
                  <c:v>0.6992175869869427</c:v>
                </c:pt>
                <c:pt idx="3">
                  <c:v>0.63508850462687239</c:v>
                </c:pt>
                <c:pt idx="4">
                  <c:v>0.57984987460463056</c:v>
                </c:pt>
                <c:pt idx="5">
                  <c:v>0.53189314754736083</c:v>
                </c:pt>
              </c:numCache>
            </c:numRef>
          </c:val>
        </c:ser>
        <c:ser>
          <c:idx val="1"/>
          <c:order val="1"/>
          <c:tx>
            <c:strRef>
              <c:f>Prices!$R$18</c:f>
              <c:strCache>
                <c:ptCount val="1"/>
                <c:pt idx="0">
                  <c:v>Lamp</c:v>
                </c:pt>
              </c:strCache>
            </c:strRef>
          </c:tx>
          <c:marker>
            <c:symbol val="none"/>
          </c:marker>
          <c:cat>
            <c:numRef>
              <c:f>Prices!$S$13:$X$13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Prices!$S$18:$X$18</c:f>
              <c:numCache>
                <c:formatCode>0%</c:formatCode>
                <c:ptCount val="6"/>
                <c:pt idx="0">
                  <c:v>0.7100149182931681</c:v>
                </c:pt>
                <c:pt idx="1">
                  <c:v>0.55105973154646082</c:v>
                </c:pt>
                <c:pt idx="2">
                  <c:v>0.43431510503165038</c:v>
                </c:pt>
                <c:pt idx="3">
                  <c:v>0.34699460350435418</c:v>
                </c:pt>
                <c:pt idx="4">
                  <c:v>0.28061601776977524</c:v>
                </c:pt>
                <c:pt idx="5">
                  <c:v>0.22942094019350534</c:v>
                </c:pt>
              </c:numCache>
            </c:numRef>
          </c:val>
        </c:ser>
        <c:marker val="1"/>
        <c:axId val="124374016"/>
        <c:axId val="143890688"/>
      </c:lineChart>
      <c:catAx>
        <c:axId val="1243740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</c:title>
        <c:numFmt formatCode="General" sourceLinked="1"/>
        <c:tickLblPos val="nextTo"/>
        <c:crossAx val="143890688"/>
        <c:crosses val="autoZero"/>
        <c:auto val="1"/>
        <c:lblAlgn val="ctr"/>
        <c:lblOffset val="100"/>
      </c:catAx>
      <c:valAx>
        <c:axId val="143890688"/>
        <c:scaling>
          <c:orientation val="minMax"/>
        </c:scaling>
        <c:axPos val="l"/>
        <c:majorGridlines/>
        <c:numFmt formatCode="0%" sourceLinked="1"/>
        <c:tickLblPos val="nextTo"/>
        <c:crossAx val="1243740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Prices!$Z$36</c:f>
          <c:strCache>
            <c:ptCount val="1"/>
            <c:pt idx="0">
              <c:v>LED Price Forecast Relative to Q4 2014</c:v>
            </c:pt>
          </c:strCache>
        </c:strRef>
      </c:tx>
      <c:layout/>
    </c:title>
    <c:plotArea>
      <c:layout/>
      <c:lineChart>
        <c:grouping val="standard"/>
        <c:ser>
          <c:idx val="0"/>
          <c:order val="0"/>
          <c:tx>
            <c:strRef>
              <c:f>Prices!$R$21</c:f>
              <c:strCache>
                <c:ptCount val="1"/>
                <c:pt idx="0">
                  <c:v>Luminaire</c:v>
                </c:pt>
              </c:strCache>
            </c:strRef>
          </c:tx>
          <c:marker>
            <c:symbol val="none"/>
          </c:marker>
          <c:cat>
            <c:numRef>
              <c:f>Prices!$S$13:$X$13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Prices!$S$21:$X$21</c:f>
              <c:numCache>
                <c:formatCode>0%</c:formatCode>
                <c:ptCount val="6"/>
                <c:pt idx="0">
                  <c:v>1</c:v>
                </c:pt>
                <c:pt idx="1">
                  <c:v>0.89707273695531065</c:v>
                </c:pt>
                <c:pt idx="2">
                  <c:v>0.81005788606478368</c:v>
                </c:pt>
                <c:pt idx="3">
                  <c:v>0.73576303156072631</c:v>
                </c:pt>
                <c:pt idx="4">
                  <c:v>0.67176794805924755</c:v>
                </c:pt>
                <c:pt idx="5">
                  <c:v>0.61620909818820846</c:v>
                </c:pt>
              </c:numCache>
            </c:numRef>
          </c:val>
        </c:ser>
        <c:ser>
          <c:idx val="1"/>
          <c:order val="1"/>
          <c:tx>
            <c:strRef>
              <c:f>Prices!$R$22</c:f>
              <c:strCache>
                <c:ptCount val="1"/>
                <c:pt idx="0">
                  <c:v>Lamp</c:v>
                </c:pt>
              </c:strCache>
            </c:strRef>
          </c:tx>
          <c:marker>
            <c:symbol val="none"/>
          </c:marker>
          <c:cat>
            <c:numRef>
              <c:f>Prices!$S$13:$X$13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Prices!$S$22:$X$22</c:f>
              <c:numCache>
                <c:formatCode>0%</c:formatCode>
                <c:ptCount val="6"/>
                <c:pt idx="0">
                  <c:v>1</c:v>
                </c:pt>
                <c:pt idx="1">
                  <c:v>0.7761241592939685</c:v>
                </c:pt>
                <c:pt idx="2">
                  <c:v>0.61169856272276224</c:v>
                </c:pt>
                <c:pt idx="3">
                  <c:v>0.4887145249546414</c:v>
                </c:pt>
                <c:pt idx="4">
                  <c:v>0.39522552349232148</c:v>
                </c:pt>
                <c:pt idx="5">
                  <c:v>0.3231212954581561</c:v>
                </c:pt>
              </c:numCache>
            </c:numRef>
          </c:val>
        </c:ser>
        <c:marker val="1"/>
        <c:axId val="241591040"/>
        <c:axId val="241592576"/>
      </c:lineChart>
      <c:catAx>
        <c:axId val="2415910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</c:title>
        <c:numFmt formatCode="General" sourceLinked="1"/>
        <c:tickLblPos val="nextTo"/>
        <c:crossAx val="241592576"/>
        <c:crosses val="autoZero"/>
        <c:auto val="1"/>
        <c:lblAlgn val="ctr"/>
        <c:lblOffset val="100"/>
      </c:catAx>
      <c:valAx>
        <c:axId val="241592576"/>
        <c:scaling>
          <c:orientation val="minMax"/>
        </c:scaling>
        <c:axPos val="l"/>
        <c:majorGridlines/>
        <c:numFmt formatCode="0%" sourceLinked="1"/>
        <c:tickLblPos val="nextTo"/>
        <c:crossAx val="241591040"/>
        <c:crosses val="autoZero"/>
        <c:crossBetween val="between"/>
      </c:valAx>
    </c:plotArea>
    <c:legend>
      <c:legendPos val="r"/>
      <c:layout/>
    </c:legend>
    <c:plotVisOnly val="1"/>
  </c:chart>
  <c:txPr>
    <a:bodyPr/>
    <a:lstStyle/>
    <a:p>
      <a:pPr>
        <a:defRPr sz="14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19050</xdr:rowOff>
    </xdr:from>
    <xdr:to>
      <xdr:col>13</xdr:col>
      <xdr:colOff>78094</xdr:colOff>
      <xdr:row>35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1" y="504825"/>
          <a:ext cx="7393293" cy="6248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161926</xdr:colOff>
      <xdr:row>42</xdr:row>
      <xdr:rowOff>142877</xdr:rowOff>
    </xdr:from>
    <xdr:to>
      <xdr:col>12</xdr:col>
      <xdr:colOff>565391</xdr:colOff>
      <xdr:row>88</xdr:row>
      <xdr:rowOff>104776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526" y="7610477"/>
          <a:ext cx="7109065" cy="802004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52</xdr:row>
      <xdr:rowOff>66676</xdr:rowOff>
    </xdr:from>
    <xdr:to>
      <xdr:col>9</xdr:col>
      <xdr:colOff>8478</xdr:colOff>
      <xdr:row>62</xdr:row>
      <xdr:rowOff>142876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8486776"/>
          <a:ext cx="5980653" cy="1695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495300</xdr:colOff>
      <xdr:row>14</xdr:row>
      <xdr:rowOff>152401</xdr:rowOff>
    </xdr:from>
    <xdr:to>
      <xdr:col>13</xdr:col>
      <xdr:colOff>368941</xdr:colOff>
      <xdr:row>49</xdr:row>
      <xdr:rowOff>142876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300" y="2419351"/>
          <a:ext cx="8884291" cy="5657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561975</xdr:colOff>
      <xdr:row>36</xdr:row>
      <xdr:rowOff>123824</xdr:rowOff>
    </xdr:from>
    <xdr:to>
      <xdr:col>23</xdr:col>
      <xdr:colOff>314325</xdr:colOff>
      <xdr:row>55</xdr:row>
      <xdr:rowOff>123824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36</xdr:row>
      <xdr:rowOff>161924</xdr:rowOff>
    </xdr:from>
    <xdr:to>
      <xdr:col>34</xdr:col>
      <xdr:colOff>123825</xdr:colOff>
      <xdr:row>58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venthPlan/Conservation%20Analysis/Com/Com7P%20ProCost_v3.0.2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venthPlan/Conservation%20Analysis/Com/COM-PreRinseSpray-7P_V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yan/Google%20Drive/Ryan%20Files/RTF/ProCost/PartsOfProCostThatNeedToBeChangedIfSectorsAreChange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eventhPlan/Conservation%20Analysis/Global%20EE%20Inputs/Units%20Forecasts/7P%20Forecasts%20D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eventhPlan/Conservation%20Analysis/Com/Com_Master_7P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eventhPlan/Conservation%20Analysis/Com/Com-Streetlight-7P_V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ata"/>
      <sheetName val="Measure_InputOutput"/>
      <sheetName val="ProCost 7th Plan Inputs"/>
      <sheetName val="ValidationLists"/>
    </sheetNames>
    <sheetDataSet>
      <sheetData sheetId="0">
        <row r="6">
          <cell r="AA6" t="str">
            <v>Electric</v>
          </cell>
          <cell r="AC6" t="str">
            <v>On</v>
          </cell>
          <cell r="AE6" t="str">
            <v>Residential</v>
          </cell>
          <cell r="AI6" t="str">
            <v>x</v>
          </cell>
          <cell r="AK6" t="str">
            <v>Header</v>
          </cell>
        </row>
        <row r="7">
          <cell r="AA7" t="str">
            <v>Gas</v>
          </cell>
          <cell r="AC7" t="str">
            <v>Off</v>
          </cell>
          <cell r="AE7" t="str">
            <v>Commercial</v>
          </cell>
          <cell r="AK7" t="str">
            <v>KEY</v>
          </cell>
        </row>
        <row r="8">
          <cell r="AE8" t="str">
            <v>Industrial</v>
          </cell>
          <cell r="AK8" t="str">
            <v>UtilityPeakHours</v>
          </cell>
        </row>
        <row r="9">
          <cell r="AE9" t="str">
            <v>Agriculture</v>
          </cell>
          <cell r="AK9" t="str">
            <v>PeakT&amp;DCredit</v>
          </cell>
        </row>
        <row r="10">
          <cell r="AE10" t="str">
            <v>Melded</v>
          </cell>
          <cell r="AK10" t="str">
            <v>7P Mid</v>
          </cell>
        </row>
        <row r="11">
          <cell r="AE11" t="str">
            <v>Utility</v>
          </cell>
          <cell r="AK11" t="str">
            <v>7P Low</v>
          </cell>
        </row>
        <row r="12">
          <cell r="AE12" t="str">
            <v>Local Government</v>
          </cell>
          <cell r="AK12" t="str">
            <v>7P High</v>
          </cell>
        </row>
        <row r="13">
          <cell r="AK13" t="str">
            <v>7P Gas</v>
          </cell>
        </row>
        <row r="14">
          <cell r="AK14" t="str">
            <v>6P_Gas_Final</v>
          </cell>
        </row>
        <row r="15">
          <cell r="AK15" t="str">
            <v>6P MidC Final</v>
          </cell>
        </row>
        <row r="16">
          <cell r="AK16" t="str">
            <v>GLSShapes</v>
          </cell>
        </row>
        <row r="17">
          <cell r="AK17" t="str">
            <v>CO2 lbs per kWh .95</v>
          </cell>
        </row>
        <row r="18">
          <cell r="AK18" t="str">
            <v>CO2 lbs per therm</v>
          </cell>
        </row>
        <row r="19">
          <cell r="AK19" t="str">
            <v>Zero Dollars per ton CO2</v>
          </cell>
        </row>
        <row r="20">
          <cell r="AK20" t="str">
            <v>LineLossShapes</v>
          </cell>
        </row>
        <row r="21">
          <cell r="AK21" t="str">
            <v>Annual &amp; Monthly Load Factors</v>
          </cell>
        </row>
        <row r="22">
          <cell r="AK22" t="str">
            <v>LoadShapeMap</v>
          </cell>
        </row>
        <row r="23">
          <cell r="AK23" t="str">
            <v>Load &amp; Coincident Factors</v>
          </cell>
        </row>
        <row r="24">
          <cell r="AK24" t="str">
            <v>Calendars</v>
          </cell>
        </row>
        <row r="25">
          <cell r="AK25" t="str">
            <v>SysLoad</v>
          </cell>
        </row>
        <row r="26">
          <cell r="AK26" t="str">
            <v>EE Finace ProCost</v>
          </cell>
        </row>
        <row r="27">
          <cell r="AK27" t="str">
            <v>Log</v>
          </cell>
        </row>
        <row r="28">
          <cell r="AK28" t="str">
            <v>Sheet1</v>
          </cell>
        </row>
      </sheetData>
      <sheetData sheetId="1"/>
      <sheetData sheetId="2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 t="str">
            <v>Version D4</v>
          </cell>
          <cell r="H1">
            <v>41938</v>
          </cell>
          <cell r="I1" t="str">
            <v>Revised Sponsor Defintions back to 6P  (Retail Elec &amp; Nat Gas)</v>
          </cell>
          <cell r="J1">
            <v>0</v>
          </cell>
          <cell r="K1">
            <v>0</v>
          </cell>
          <cell r="L1">
            <v>11</v>
          </cell>
        </row>
        <row r="2">
          <cell r="A2" t="str">
            <v>Residential Sector ProCost Input Assumptions</v>
          </cell>
          <cell r="B2">
            <v>0.38074762904313819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Sponsor Parameters</v>
          </cell>
          <cell r="B3" t="str">
            <v>Customer</v>
          </cell>
          <cell r="C3" t="str">
            <v>Wholesale / Bonneville</v>
          </cell>
          <cell r="D3" t="str">
            <v>Retail Elec</v>
          </cell>
          <cell r="E3" t="str">
            <v>Nat Gas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 t="str">
            <v>Program Parameters</v>
          </cell>
          <cell r="K3" t="str">
            <v>Program</v>
          </cell>
        </row>
        <row r="4">
          <cell r="A4" t="str">
            <v>Real After-Tax Cost of Capital</v>
          </cell>
          <cell r="B4">
            <v>4.3096045197740109E-2</v>
          </cell>
          <cell r="C4">
            <v>4.387844424080023E-2</v>
          </cell>
          <cell r="D4">
            <v>5.3289007766645871E-2</v>
          </cell>
          <cell r="E4">
            <v>5.447903102274565E-2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 t="str">
            <v>Program Life (yrs)</v>
          </cell>
          <cell r="K4">
            <v>20</v>
          </cell>
        </row>
        <row r="5">
          <cell r="A5" t="str">
            <v>Financial Life (years)</v>
          </cell>
          <cell r="B5">
            <v>12</v>
          </cell>
          <cell r="C5">
            <v>12</v>
          </cell>
          <cell r="D5">
            <v>1</v>
          </cell>
          <cell r="E5">
            <v>1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 t="str">
            <v>Program Start Date</v>
          </cell>
          <cell r="K5">
            <v>2016</v>
          </cell>
        </row>
        <row r="6">
          <cell r="A6" t="str">
            <v xml:space="preserve">Sponsor Share of Initial Capital Cost </v>
          </cell>
          <cell r="B6">
            <v>0.35</v>
          </cell>
          <cell r="C6">
            <v>0.19500000000000001</v>
          </cell>
          <cell r="D6">
            <v>4.8749999999999988E-2</v>
          </cell>
          <cell r="E6">
            <v>0.40625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 t="str">
            <v>Present Value Time Zero</v>
          </cell>
          <cell r="K6">
            <v>2016</v>
          </cell>
        </row>
        <row r="7">
          <cell r="A7" t="str">
            <v>Sponsor Share of Annual O&amp;M</v>
          </cell>
          <cell r="B7">
            <v>1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 t="str">
            <v>Input Cost Reference Year</v>
          </cell>
          <cell r="K7">
            <v>2012</v>
          </cell>
        </row>
        <row r="8">
          <cell r="A8" t="str">
            <v>Sponsor Share of Periodic Replacement Cost</v>
          </cell>
          <cell r="B8">
            <v>1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Real Discount Rate</v>
          </cell>
          <cell r="K8">
            <v>0.04</v>
          </cell>
        </row>
        <row r="9">
          <cell r="A9" t="str">
            <v>Sponsor Share of Administrative Cost</v>
          </cell>
          <cell r="B9">
            <v>0</v>
          </cell>
          <cell r="C9">
            <v>0.3</v>
          </cell>
          <cell r="D9">
            <v>7.4999999999999983E-2</v>
          </cell>
          <cell r="E9">
            <v>0.625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Capital Real Escalation Rate</v>
          </cell>
          <cell r="K9">
            <v>0</v>
          </cell>
        </row>
        <row r="10">
          <cell r="A10" t="str">
            <v>Last Year of Non-Customer O&amp;M &amp; Period Replacement</v>
          </cell>
          <cell r="B10">
            <v>0</v>
          </cell>
          <cell r="C10">
            <v>20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 t="str">
            <v>Admin Cost (As % of Initial Capital Cost)</v>
          </cell>
          <cell r="K10">
            <v>0.2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Regional Act Conservation Credit (%)</v>
          </cell>
          <cell r="K11">
            <v>0.1</v>
          </cell>
        </row>
        <row r="12">
          <cell r="A12" t="str">
            <v>Commercial Sector ProCost Assumptions</v>
          </cell>
          <cell r="B12">
            <v>0.30962211954020102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 t="str">
            <v>Report Annual Carbon Saved for Year</v>
          </cell>
          <cell r="K12">
            <v>2018</v>
          </cell>
        </row>
        <row r="13">
          <cell r="A13" t="str">
            <v>Sponsor Parameters</v>
          </cell>
          <cell r="B13" t="str">
            <v>Customer</v>
          </cell>
          <cell r="C13" t="str">
            <v>Wholesale / Bonneville</v>
          </cell>
          <cell r="D13" t="str">
            <v>Retail Elec</v>
          </cell>
          <cell r="E13" t="str">
            <v>Nat Gas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Real After-Tax Cost of Capital</v>
          </cell>
          <cell r="B14">
            <v>6.8012888465852586E-2</v>
          </cell>
          <cell r="C14">
            <v>4.387844424080023E-2</v>
          </cell>
          <cell r="D14">
            <v>5.3289007766645871E-2</v>
          </cell>
          <cell r="E14">
            <v>5.447903102274565E-2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Utility System Parameters</v>
          </cell>
          <cell r="K14" t="str">
            <v>Electric</v>
          </cell>
          <cell r="L14" t="str">
            <v>Gas</v>
          </cell>
        </row>
        <row r="15">
          <cell r="A15" t="str">
            <v>Financial Life (years)</v>
          </cell>
          <cell r="B15">
            <v>12</v>
          </cell>
          <cell r="C15">
            <v>12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Bulk System T&amp;D Loss Factor</v>
          </cell>
          <cell r="K15">
            <v>0.03</v>
          </cell>
          <cell r="L15" t="str">
            <v>Flat1.0</v>
          </cell>
        </row>
        <row r="16">
          <cell r="A16" t="str">
            <v xml:space="preserve">Sponsor Share of Initial Capital Cost </v>
          </cell>
          <cell r="B16">
            <v>0.35</v>
          </cell>
          <cell r="C16">
            <v>0.19500000000000001</v>
          </cell>
          <cell r="D16">
            <v>4.8749999999999988E-2</v>
          </cell>
          <cell r="E16">
            <v>0.40625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Bulk System T&amp;D Credit ($/kw-yr)($/dailytherm-yr)</v>
          </cell>
          <cell r="K16">
            <v>26</v>
          </cell>
          <cell r="L16">
            <v>0</v>
          </cell>
        </row>
        <row r="17">
          <cell r="A17" t="str">
            <v>Sponsor Share of Annual O&amp;M</v>
          </cell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Bulk System T&amp;D I2R Loss Component (%)</v>
          </cell>
          <cell r="K17">
            <v>0.9</v>
          </cell>
          <cell r="L17" t="str">
            <v>N/A</v>
          </cell>
        </row>
        <row r="18">
          <cell r="A18" t="str">
            <v>Sponsor Share of Periodic Replacement Cost</v>
          </cell>
          <cell r="B18">
            <v>1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Local System Dist Loss Factor</v>
          </cell>
          <cell r="K18">
            <v>5.5E-2</v>
          </cell>
          <cell r="L18" t="str">
            <v>NoLoss</v>
          </cell>
        </row>
        <row r="19">
          <cell r="A19" t="str">
            <v>Sponsor Share of Admin Cost</v>
          </cell>
          <cell r="B19">
            <v>0</v>
          </cell>
          <cell r="C19">
            <v>0.3</v>
          </cell>
          <cell r="D19">
            <v>7.4999999999999983E-2</v>
          </cell>
          <cell r="E19">
            <v>0.625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>Local System Dist Credit ($/kw-yr)($/dailytherm-yr)</v>
          </cell>
          <cell r="K19">
            <v>31</v>
          </cell>
          <cell r="L19">
            <v>0</v>
          </cell>
        </row>
        <row r="20">
          <cell r="A20" t="str">
            <v>Last Year of Non-Customer O&amp;M &amp; Period Replacement</v>
          </cell>
          <cell r="B20">
            <v>0</v>
          </cell>
          <cell r="C20">
            <v>20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Local System Dist I2R Loss Component (%)</v>
          </cell>
          <cell r="K20">
            <v>0.7</v>
          </cell>
          <cell r="L20" t="str">
            <v>N/A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Risk-Mitigation Credit (mills/kWh)(mills/therm) - Retro.</v>
          </cell>
          <cell r="K21">
            <v>0</v>
          </cell>
          <cell r="L21">
            <v>0</v>
          </cell>
        </row>
        <row r="22">
          <cell r="A22" t="str">
            <v>Industrial Sector ProCost Assumptions</v>
          </cell>
          <cell r="B22">
            <v>0.26993493389498663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Risk-Mitigation Credit (mills/kWh)(mills/therm) - Lost Op.</v>
          </cell>
          <cell r="K22">
            <v>0</v>
          </cell>
          <cell r="L22">
            <v>0</v>
          </cell>
        </row>
        <row r="23">
          <cell r="A23" t="str">
            <v>Sponsor Parameters</v>
          </cell>
          <cell r="B23" t="str">
            <v>Customer</v>
          </cell>
          <cell r="C23" t="str">
            <v>Wholesale / Bonneville</v>
          </cell>
          <cell r="D23" t="str">
            <v>Retail Elec</v>
          </cell>
          <cell r="E23" t="str">
            <v>Nat Gas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Real After-Tax Cost of Capital</v>
          </cell>
          <cell r="B24">
            <v>8.4741335471886392E-2</v>
          </cell>
          <cell r="C24">
            <v>4.387844424080023E-2</v>
          </cell>
          <cell r="D24">
            <v>5.3289007766645871E-2</v>
          </cell>
          <cell r="E24">
            <v>5.447903102274565E-2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A25" t="str">
            <v>Financial Life (years)</v>
          </cell>
          <cell r="B25">
            <v>12</v>
          </cell>
          <cell r="C25">
            <v>12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Sponsor Share of Initial Capital Cost </v>
          </cell>
          <cell r="B26">
            <v>0.35</v>
          </cell>
          <cell r="C26">
            <v>0.19500000000000001</v>
          </cell>
          <cell r="D26">
            <v>4.8749999999999988E-2</v>
          </cell>
          <cell r="E26">
            <v>0.40625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A27" t="str">
            <v>Sponsor Share of Annual O&amp;M</v>
          </cell>
          <cell r="B27">
            <v>1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A28" t="str">
            <v>Sponsor Share of Periodic Replacement Cost</v>
          </cell>
          <cell r="B28">
            <v>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 t="str">
            <v>Sponsor Share of Admin Cost</v>
          </cell>
          <cell r="B29">
            <v>0</v>
          </cell>
          <cell r="C29">
            <v>0.3</v>
          </cell>
          <cell r="D29">
            <v>7.4999999999999983E-2</v>
          </cell>
          <cell r="E29">
            <v>0.625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Last Year of Non-Customer O&amp;M &amp; Period Replacement</v>
          </cell>
          <cell r="B30">
            <v>0</v>
          </cell>
          <cell r="C30">
            <v>20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 t="str">
            <v>Price Deflator Year 2006$ to Year 2012$</v>
          </cell>
          <cell r="K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1.1074047883301905</v>
          </cell>
          <cell r="K31">
            <v>0</v>
          </cell>
        </row>
        <row r="32">
          <cell r="A32" t="str">
            <v>Agricultural Sector ProCost Assumptions</v>
          </cell>
          <cell r="B32">
            <v>3.9695317521674212E-2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Sponsor Parameters</v>
          </cell>
          <cell r="B33" t="str">
            <v>Customer</v>
          </cell>
          <cell r="C33" t="str">
            <v>Wholesale / Bonneville</v>
          </cell>
          <cell r="D33" t="str">
            <v>Retail Elec</v>
          </cell>
          <cell r="E33" t="str">
            <v>Nat Gas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MC_AND_LOADSHAPE_7P.xls worksheet tab names</v>
          </cell>
          <cell r="K33">
            <v>0</v>
          </cell>
        </row>
        <row r="34">
          <cell r="A34" t="str">
            <v>Real After-Tax Cost of Capital</v>
          </cell>
          <cell r="B34">
            <v>6.7943795888335753E-2</v>
          </cell>
          <cell r="C34">
            <v>4.387844424080023E-2</v>
          </cell>
          <cell r="D34">
            <v>5.3289007766645871E-2</v>
          </cell>
          <cell r="E34">
            <v>5.447903102274565E-2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 t="str">
            <v>7P Mid</v>
          </cell>
          <cell r="K34">
            <v>0</v>
          </cell>
        </row>
        <row r="35">
          <cell r="A35" t="str">
            <v>Financial Life (years)</v>
          </cell>
          <cell r="B35">
            <v>12</v>
          </cell>
          <cell r="C35">
            <v>12</v>
          </cell>
          <cell r="D35">
            <v>1</v>
          </cell>
          <cell r="E35">
            <v>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GLSShapes</v>
          </cell>
          <cell r="K35">
            <v>0</v>
          </cell>
        </row>
        <row r="36">
          <cell r="A36" t="str">
            <v xml:space="preserve">Sponsor Share of Initial Capital Cost </v>
          </cell>
          <cell r="B36">
            <v>0.35</v>
          </cell>
          <cell r="C36">
            <v>0.19500000000000001</v>
          </cell>
          <cell r="D36">
            <v>4.8749999999999988E-2</v>
          </cell>
          <cell r="E36">
            <v>0.40625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7P Gas</v>
          </cell>
          <cell r="K36">
            <v>0</v>
          </cell>
        </row>
        <row r="37">
          <cell r="A37" t="str">
            <v>Sponsor Share of Annual O&amp;M</v>
          </cell>
          <cell r="B37">
            <v>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GLSShapes</v>
          </cell>
          <cell r="K37">
            <v>0</v>
          </cell>
        </row>
        <row r="38">
          <cell r="A38" t="str">
            <v>Sponsor Share of Periodic Replacement Cost</v>
          </cell>
          <cell r="B38">
            <v>1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CO2 lbs per kWh .95</v>
          </cell>
          <cell r="K38">
            <v>0</v>
          </cell>
        </row>
        <row r="39">
          <cell r="A39" t="str">
            <v>Sponsor Share of Admin Cost</v>
          </cell>
          <cell r="B39">
            <v>0</v>
          </cell>
          <cell r="C39">
            <v>0.3</v>
          </cell>
          <cell r="D39">
            <v>7.4999999999999983E-2</v>
          </cell>
          <cell r="E39">
            <v>0.625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 t="str">
            <v>CO2 lbs per therm</v>
          </cell>
          <cell r="K39">
            <v>0</v>
          </cell>
        </row>
        <row r="40">
          <cell r="A40" t="str">
            <v>Last Year of Non-Customer O&amp;M &amp; Period Replacement</v>
          </cell>
          <cell r="B40">
            <v>0</v>
          </cell>
          <cell r="C40">
            <v>20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Zero Dollars per ton CO2</v>
          </cell>
          <cell r="K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LineLossShapes</v>
          </cell>
          <cell r="K41">
            <v>0</v>
          </cell>
        </row>
        <row r="42">
          <cell r="A42" t="str">
            <v>Melded ProCost Assumptions (weighted by savings potential)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Sponsor Parameters</v>
          </cell>
          <cell r="B43" t="str">
            <v>Customer</v>
          </cell>
          <cell r="C43" t="str">
            <v>Wholesale / Bonneville</v>
          </cell>
          <cell r="D43" t="str">
            <v>Retail Elec</v>
          </cell>
          <cell r="E43" t="str">
            <v>Nat Gas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 t="str">
            <v>Real After-Tax Cost of Capital</v>
          </cell>
          <cell r="B44">
            <v>6.3038709053215888E-2</v>
          </cell>
          <cell r="C44">
            <v>4.387844424080023E-2</v>
          </cell>
          <cell r="D44">
            <v>5.3289007766645871E-2</v>
          </cell>
          <cell r="E44">
            <v>5.447903102274565E-2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Financial Life (years)</v>
          </cell>
          <cell r="B45">
            <v>12</v>
          </cell>
          <cell r="C45">
            <v>12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 xml:space="preserve">Sponsor Share of Initial Capital Cost </v>
          </cell>
          <cell r="B46">
            <v>0.35</v>
          </cell>
          <cell r="C46">
            <v>0.19500000000000001</v>
          </cell>
          <cell r="D46">
            <v>4.8749999999999988E-2</v>
          </cell>
          <cell r="E46">
            <v>0.40625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A47" t="str">
            <v>Sponsor Share of Annual O&amp;M</v>
          </cell>
          <cell r="B47">
            <v>1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Sponsor Share of Periodic Replacement Cost</v>
          </cell>
          <cell r="B48">
            <v>1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A49" t="str">
            <v>Sponsor Share of Admin Cost</v>
          </cell>
          <cell r="B49">
            <v>0</v>
          </cell>
          <cell r="C49">
            <v>0.3</v>
          </cell>
          <cell r="D49">
            <v>7.4999999999999983E-2</v>
          </cell>
          <cell r="E49">
            <v>0.625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A50" t="str">
            <v>Last Year of Non-Customer O&amp;M &amp; Period Replacement</v>
          </cell>
          <cell r="B50">
            <v>0</v>
          </cell>
          <cell r="C50">
            <v>20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 t="str">
            <v>Utility System Measures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Sponsor Parameters</v>
          </cell>
          <cell r="B53" t="str">
            <v>Customer</v>
          </cell>
          <cell r="C53" t="str">
            <v>Wholesale / Bonneville</v>
          </cell>
          <cell r="D53" t="str">
            <v>Retail Elec</v>
          </cell>
          <cell r="E53" t="str">
            <v>Nat Gas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Real After-Tax Cost of Capital</v>
          </cell>
          <cell r="B54">
            <v>6.3038709053215888E-2</v>
          </cell>
          <cell r="C54">
            <v>4.387844424080023E-2</v>
          </cell>
          <cell r="D54">
            <v>5.3289007766645871E-2</v>
          </cell>
          <cell r="E54">
            <v>5.447903102274565E-2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A55" t="str">
            <v>Financial Life (years)</v>
          </cell>
          <cell r="B55">
            <v>12</v>
          </cell>
          <cell r="C55">
            <v>12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Sponsor Share of Initial Capital Cost </v>
          </cell>
          <cell r="B56">
            <v>0</v>
          </cell>
          <cell r="C56">
            <v>0.3</v>
          </cell>
          <cell r="D56">
            <v>7.4999999999999983E-2</v>
          </cell>
          <cell r="E56">
            <v>0.625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>Sponsor Share of Annual O&amp;M</v>
          </cell>
          <cell r="B57">
            <v>0</v>
          </cell>
          <cell r="C57">
            <v>0.3</v>
          </cell>
          <cell r="D57">
            <v>7.4999999999999983E-2</v>
          </cell>
          <cell r="E57">
            <v>0.625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Sponsor Share of Periodic Replacement Cost</v>
          </cell>
          <cell r="B58">
            <v>0</v>
          </cell>
          <cell r="C58">
            <v>0.3</v>
          </cell>
          <cell r="D58">
            <v>7.4999999999999983E-2</v>
          </cell>
          <cell r="E58">
            <v>0.625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Sponsor Share of Admin Cost</v>
          </cell>
          <cell r="B59">
            <v>0</v>
          </cell>
          <cell r="C59">
            <v>0.3</v>
          </cell>
          <cell r="D59">
            <v>7.4999999999999983E-2</v>
          </cell>
          <cell r="E59">
            <v>0.625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Last Year of Non-Customer O&amp;M &amp; Period Replacement</v>
          </cell>
          <cell r="B60">
            <v>0</v>
          </cell>
          <cell r="C60">
            <v>20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Local Government Sector Measures (Municipal, County, State)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 t="str">
            <v>Sponsor Parameters</v>
          </cell>
          <cell r="B63" t="str">
            <v>Customer</v>
          </cell>
          <cell r="C63" t="str">
            <v>Wholesale / Bonneville</v>
          </cell>
          <cell r="D63" t="str">
            <v>Retail Elec</v>
          </cell>
          <cell r="E63" t="str">
            <v>Nat Gas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A64" t="str">
            <v>Real After-Tax Cost of Capital</v>
          </cell>
          <cell r="B64">
            <v>3.9641470504999825E-2</v>
          </cell>
          <cell r="C64">
            <v>4.387844424080023E-2</v>
          </cell>
          <cell r="D64">
            <v>5.3289007766645871E-2</v>
          </cell>
          <cell r="E64">
            <v>5.447903102274565E-2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A65" t="str">
            <v>Financial Life (years)</v>
          </cell>
          <cell r="B65">
            <v>12</v>
          </cell>
          <cell r="C65">
            <v>12</v>
          </cell>
          <cell r="D65">
            <v>1</v>
          </cell>
          <cell r="E65">
            <v>1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A66" t="str">
            <v xml:space="preserve">Sponsor Share of Initial Capital Cost </v>
          </cell>
          <cell r="B66">
            <v>0.35</v>
          </cell>
          <cell r="C66">
            <v>0.19500000000000001</v>
          </cell>
          <cell r="D66">
            <v>4.8749999999999988E-2</v>
          </cell>
          <cell r="E66">
            <v>0.40625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Sponsor Share of Annual O&amp;M</v>
          </cell>
          <cell r="B67">
            <v>1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Sponsor Share of Periodic Replacement Cost</v>
          </cell>
          <cell r="B68">
            <v>1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Sponsor Share of Admin Cost</v>
          </cell>
          <cell r="B69">
            <v>0</v>
          </cell>
          <cell r="C69">
            <v>0.3</v>
          </cell>
          <cell r="D69">
            <v>7.4999999999999983E-2</v>
          </cell>
          <cell r="E69">
            <v>0.625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Last Year of Non-Customer O&amp;M &amp; Period Replacement</v>
          </cell>
          <cell r="B70">
            <v>0</v>
          </cell>
          <cell r="C70">
            <v>20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</row>
        <row r="82">
          <cell r="G82" t="str">
            <v>'Measure_InputOutput'!A86:DA101</v>
          </cell>
        </row>
      </sheetData>
      <sheetData sheetId="3">
        <row r="2">
          <cell r="A2" t="str">
            <v>Program Tracking Data</v>
          </cell>
          <cell r="C2" t="str">
            <v>Unit Energy Savings</v>
          </cell>
          <cell r="D2" t="str">
            <v>Proven</v>
          </cell>
          <cell r="E2" t="str">
            <v>Statistical</v>
          </cell>
          <cell r="G2" t="str">
            <v>Pre-Conditions</v>
          </cell>
        </row>
        <row r="3">
          <cell r="A3" t="str">
            <v>In-Store Retail</v>
          </cell>
          <cell r="C3" t="str">
            <v>Standard Protocol</v>
          </cell>
          <cell r="D3" t="str">
            <v>Provisional</v>
          </cell>
          <cell r="E3" t="str">
            <v>Meta-Statistical</v>
          </cell>
          <cell r="G3" t="str">
            <v>Current Practice</v>
          </cell>
        </row>
        <row r="4">
          <cell r="A4" t="str">
            <v>Contractor and Project Invoices</v>
          </cell>
          <cell r="C4" t="str">
            <v>Custom</v>
          </cell>
          <cell r="D4" t="str">
            <v>Small Saver</v>
          </cell>
          <cell r="E4" t="str">
            <v>Calibrated Engineering</v>
          </cell>
          <cell r="G4" t="str">
            <v>Pre-Conditions and Current Practice</v>
          </cell>
        </row>
        <row r="5">
          <cell r="A5" t="str">
            <v>Contractor Price Sheets</v>
          </cell>
          <cell r="C5" t="str">
            <v>Program Impact Evaluation</v>
          </cell>
          <cell r="D5" t="str">
            <v>Planning</v>
          </cell>
          <cell r="E5" t="str">
            <v>All</v>
          </cell>
        </row>
        <row r="6">
          <cell r="A6" t="str">
            <v>Online Retail</v>
          </cell>
          <cell r="C6" t="str">
            <v>All</v>
          </cell>
          <cell r="D6" t="str">
            <v>All</v>
          </cell>
        </row>
        <row r="7">
          <cell r="A7" t="str">
            <v>DOE / Other Standard Setting Process</v>
          </cell>
        </row>
        <row r="8">
          <cell r="A8" t="str">
            <v>Contractor Interview</v>
          </cell>
        </row>
        <row r="9">
          <cell r="A9" t="str">
            <v>Distributor Interview</v>
          </cell>
        </row>
        <row r="10">
          <cell r="A10" t="str">
            <v>Market Actor Interviews</v>
          </cell>
        </row>
        <row r="11">
          <cell r="A11" t="str">
            <v>Maintenance Staff Interviews</v>
          </cell>
        </row>
        <row r="12">
          <cell r="A12" t="str">
            <v>Professional Judgment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7PSourceSummary"/>
      <sheetName val="SC-Retro"/>
      <sheetName val="Measure InputOutput"/>
      <sheetName val="Savings and Cost"/>
      <sheetName val="MMap"/>
      <sheetName val="RTF Input Data"/>
      <sheetName val="Market Data"/>
      <sheetName val="ToDo7P"/>
    </sheetNames>
    <sheetDataSet>
      <sheetData sheetId="0"/>
      <sheetData sheetId="1"/>
      <sheetData sheetId="2"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</row>
        <row r="82">
          <cell r="A82" t="str">
            <v>Shaped Savings Results; By Category and sorted by TRC BC ratio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 t="str">
            <v>Savings Allocation by Category and Month for Segments 1 &amp; 2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 t="str">
            <v>Savings Allocation by Category and Month for Segments 3 &amp; 4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</row>
        <row r="84">
          <cell r="A84" t="str">
            <v>Category</v>
          </cell>
          <cell r="B84" t="str">
            <v>Measure</v>
          </cell>
          <cell r="C84" t="str">
            <v>Busbar Savings</v>
          </cell>
          <cell r="D84" t="str">
            <v>First Cost</v>
          </cell>
          <cell r="E84" t="str">
            <v>Admin Cost</v>
          </cell>
          <cell r="F84" t="str">
            <v>First Year Program Cost</v>
          </cell>
          <cell r="G84" t="str">
            <v>PV Cost</v>
          </cell>
          <cell r="H84" t="str">
            <v>PV Benefits</v>
          </cell>
          <cell r="I84" t="str">
            <v>Unit Program Cost: First Year Program Cost in $/average annual kW saved</v>
          </cell>
          <cell r="J84" t="str">
            <v>Utility System Net Levelized Cost (Net of T&amp;D Capacity Benefits, Act Credit &amp; Risk-Mitigation) in mills/kWh</v>
          </cell>
          <cell r="K84" t="str">
            <v>TRC Net Levelized Cost (Net of All Benefits) in mills/kWh</v>
          </cell>
          <cell r="L84" t="str">
            <v>TRC B/C Ratio</v>
          </cell>
          <cell r="M84" t="str">
            <v>Net Electric &amp; Gas System CO2 Avoided (Lifetime Tons)</v>
          </cell>
          <cell r="N84" t="str">
            <v>Jan</v>
          </cell>
          <cell r="O84" t="str">
            <v>Feb</v>
          </cell>
          <cell r="P84" t="str">
            <v>Mar</v>
          </cell>
          <cell r="Q84" t="str">
            <v>Apr</v>
          </cell>
          <cell r="R84" t="str">
            <v>May</v>
          </cell>
          <cell r="S84" t="str">
            <v>Jun</v>
          </cell>
          <cell r="T84" t="str">
            <v>Jul</v>
          </cell>
          <cell r="U84" t="str">
            <v>Aug</v>
          </cell>
          <cell r="V84" t="str">
            <v>Sep</v>
          </cell>
          <cell r="W84" t="str">
            <v>Oct</v>
          </cell>
          <cell r="X84" t="str">
            <v>Nov</v>
          </cell>
          <cell r="Y84" t="str">
            <v>Dec</v>
          </cell>
          <cell r="Z84">
            <v>0</v>
          </cell>
          <cell r="AA84" t="str">
            <v>Jan</v>
          </cell>
          <cell r="AB84" t="str">
            <v>Feb</v>
          </cell>
          <cell r="AC84" t="str">
            <v>Mar</v>
          </cell>
          <cell r="AD84" t="str">
            <v>Apr</v>
          </cell>
          <cell r="AE84" t="str">
            <v>May</v>
          </cell>
          <cell r="AF84" t="str">
            <v>Jun</v>
          </cell>
          <cell r="AG84" t="str">
            <v>Jul</v>
          </cell>
          <cell r="AH84" t="str">
            <v>Aug</v>
          </cell>
          <cell r="AI84" t="str">
            <v>Sep</v>
          </cell>
          <cell r="AJ84" t="str">
            <v>Oct</v>
          </cell>
          <cell r="AK84" t="str">
            <v>Nov</v>
          </cell>
          <cell r="AL84" t="str">
            <v>Dec</v>
          </cell>
        </row>
        <row r="85">
          <cell r="A85" t="str">
            <v>Pre-Rinse Spray Valve_0.61_to_0.8gpm</v>
          </cell>
          <cell r="C85">
            <v>1014.9319638695388</v>
          </cell>
          <cell r="D85">
            <v>140.30018993983049</v>
          </cell>
          <cell r="E85">
            <v>28.060037987966098</v>
          </cell>
          <cell r="F85">
            <v>168.36022792779659</v>
          </cell>
          <cell r="G85">
            <v>562.67767234415953</v>
          </cell>
          <cell r="H85">
            <v>2401.1224094135705</v>
          </cell>
          <cell r="I85">
            <v>1453.137401471254</v>
          </cell>
          <cell r="J85">
            <v>-5.3310393631655701</v>
          </cell>
          <cell r="K85">
            <v>-94.975694057127612</v>
          </cell>
          <cell r="L85">
            <v>4.2673141790224323</v>
          </cell>
          <cell r="M85">
            <v>9.6418536567606097</v>
          </cell>
          <cell r="N85">
            <v>81.137471959364973</v>
          </cell>
          <cell r="O85">
            <v>75.627341722904248</v>
          </cell>
          <cell r="P85">
            <v>84.226876962216323</v>
          </cell>
          <cell r="Q85">
            <v>76.770750943475022</v>
          </cell>
          <cell r="R85">
            <v>77.772494505605721</v>
          </cell>
          <cell r="S85">
            <v>69.424493261821212</v>
          </cell>
          <cell r="T85">
            <v>67.102525036092743</v>
          </cell>
          <cell r="U85">
            <v>66.539374002048291</v>
          </cell>
          <cell r="V85">
            <v>63.817012172924407</v>
          </cell>
          <cell r="W85">
            <v>67.156419163808295</v>
          </cell>
          <cell r="X85">
            <v>68.928813073541789</v>
          </cell>
          <cell r="Y85">
            <v>76.695386570234476</v>
          </cell>
          <cell r="Z85">
            <v>0</v>
          </cell>
          <cell r="AA85">
            <v>13.230995729558181</v>
          </cell>
          <cell r="AB85">
            <v>12.144401246183438</v>
          </cell>
          <cell r="AC85">
            <v>13.491878341504226</v>
          </cell>
          <cell r="AD85">
            <v>12.030138176760246</v>
          </cell>
          <cell r="AE85">
            <v>12.25948873843009</v>
          </cell>
          <cell r="AF85">
            <v>10.876268056074798</v>
          </cell>
          <cell r="AG85">
            <v>10.660253765709331</v>
          </cell>
          <cell r="AH85">
            <v>10.423945846491158</v>
          </cell>
          <cell r="AI85">
            <v>10.087994585174506</v>
          </cell>
          <cell r="AJ85">
            <v>10.550161519220188</v>
          </cell>
          <cell r="AK85">
            <v>11.343268933848949</v>
          </cell>
          <cell r="AL85">
            <v>12.634209556545937</v>
          </cell>
        </row>
        <row r="86">
          <cell r="A86" t="str">
            <v>Pre-Rinse Spray Valve_0.81_to_1.0gpm</v>
          </cell>
          <cell r="C86">
            <v>624.41552814908528</v>
          </cell>
          <cell r="D86">
            <v>140.30018993983049</v>
          </cell>
          <cell r="E86">
            <v>28.060037987966098</v>
          </cell>
          <cell r="F86">
            <v>168.36022792779659</v>
          </cell>
          <cell r="G86">
            <v>562.67767234415953</v>
          </cell>
          <cell r="H86">
            <v>1477.2400227778237</v>
          </cell>
          <cell r="I86">
            <v>2361.9457399133848</v>
          </cell>
          <cell r="J86">
            <v>-3.2712846349533828</v>
          </cell>
          <cell r="K86">
            <v>-69.462872673783593</v>
          </cell>
          <cell r="L86">
            <v>2.6253752288117731</v>
          </cell>
          <cell r="M86">
            <v>5.9319475174163045</v>
          </cell>
          <cell r="N86">
            <v>49.918121814814427</v>
          </cell>
          <cell r="O86">
            <v>46.52813016586471</v>
          </cell>
          <cell r="P86">
            <v>51.818813216006546</v>
          </cell>
          <cell r="Q86">
            <v>47.231588621967703</v>
          </cell>
          <cell r="R86">
            <v>47.847890263540776</v>
          </cell>
          <cell r="S86">
            <v>42.711958209777066</v>
          </cell>
          <cell r="T86">
            <v>41.283416132448217</v>
          </cell>
          <cell r="U86">
            <v>40.936949312140484</v>
          </cell>
          <cell r="V86">
            <v>39.2620734979388</v>
          </cell>
          <cell r="W86">
            <v>41.316573360143892</v>
          </cell>
          <cell r="X86">
            <v>42.407001407177702</v>
          </cell>
          <cell r="Y86">
            <v>47.185222277625556</v>
          </cell>
          <cell r="Z86">
            <v>0</v>
          </cell>
          <cell r="AA86">
            <v>8.1400916322626813</v>
          </cell>
          <cell r="AB86">
            <v>7.4715872473642895</v>
          </cell>
          <cell r="AC86">
            <v>8.3005941681195026</v>
          </cell>
          <cell r="AD86">
            <v>7.4012892989483223</v>
          </cell>
          <cell r="AE86">
            <v>7.5423924045696689</v>
          </cell>
          <cell r="AF86">
            <v>6.6913949942342512</v>
          </cell>
          <cell r="AG86">
            <v>6.5584967488266992</v>
          </cell>
          <cell r="AH86">
            <v>6.4131132754144913</v>
          </cell>
          <cell r="AI86">
            <v>6.2064263331020193</v>
          </cell>
          <cell r="AJ86">
            <v>6.4907648114320518</v>
          </cell>
          <cell r="AK86">
            <v>6.9787074546967887</v>
          </cell>
          <cell r="AL86">
            <v>7.7729315006684701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</row>
      </sheetData>
      <sheetData sheetId="3">
        <row r="82">
          <cell r="A82" t="str">
            <v>Shaped Savings Results; By Category and sorted by TRC BC ratio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ponsorInCode"/>
      <sheetName val="PartsOfProCostThatNeedToBeChang"/>
    </sheetNames>
    <definedNames>
      <definedName name="PC_Main" refersTo="#REF!"/>
      <definedName name="TestMeasure" refersTo="#REF!"/>
    </defined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OG"/>
      <sheetName val="Pop Forecast (Base Case)"/>
      <sheetName val="Res Forecast (Base Case)"/>
      <sheetName val="Com Forecast (Base Case)"/>
      <sheetName val="Ind Forecast (Base Case)"/>
      <sheetName val="Ag Forecast (Base Case)"/>
      <sheetName val="DEI (Base Case)"/>
      <sheetName val="Pop Forecast (High Case)"/>
      <sheetName val="Pop Forecast (Low Case)"/>
      <sheetName val="7P Forecasts D2"/>
    </sheetNames>
    <sheetDataSet>
      <sheetData sheetId="0"/>
      <sheetData sheetId="1">
        <row r="5">
          <cell r="B5" t="str">
            <v>Abrev</v>
          </cell>
          <cell r="C5" t="str">
            <v>POPULATION FORECAST (1000s)</v>
          </cell>
          <cell r="D5" t="str">
            <v>Scenario</v>
          </cell>
          <cell r="E5">
            <v>1985</v>
          </cell>
          <cell r="F5">
            <v>1986</v>
          </cell>
          <cell r="G5">
            <v>1987</v>
          </cell>
          <cell r="H5">
            <v>1988</v>
          </cell>
          <cell r="I5">
            <v>1989</v>
          </cell>
          <cell r="J5">
            <v>1990</v>
          </cell>
          <cell r="K5">
            <v>1991</v>
          </cell>
          <cell r="L5">
            <v>1992</v>
          </cell>
          <cell r="M5">
            <v>1993</v>
          </cell>
          <cell r="N5">
            <v>1994</v>
          </cell>
          <cell r="O5">
            <v>1995</v>
          </cell>
          <cell r="P5">
            <v>1996</v>
          </cell>
          <cell r="Q5">
            <v>1997</v>
          </cell>
          <cell r="R5">
            <v>1998</v>
          </cell>
          <cell r="S5">
            <v>1999</v>
          </cell>
          <cell r="T5">
            <v>2000</v>
          </cell>
          <cell r="U5">
            <v>2001</v>
          </cell>
          <cell r="V5">
            <v>2002</v>
          </cell>
          <cell r="W5">
            <v>2003</v>
          </cell>
          <cell r="X5">
            <v>2004</v>
          </cell>
          <cell r="Y5">
            <v>2005</v>
          </cell>
          <cell r="Z5">
            <v>2006</v>
          </cell>
          <cell r="AA5">
            <v>2007</v>
          </cell>
          <cell r="AB5">
            <v>2008</v>
          </cell>
          <cell r="AC5">
            <v>2009</v>
          </cell>
          <cell r="AD5">
            <v>2010</v>
          </cell>
          <cell r="AE5">
            <v>2011</v>
          </cell>
          <cell r="AF5">
            <v>2012</v>
          </cell>
          <cell r="AG5">
            <v>2013</v>
          </cell>
          <cell r="AH5">
            <v>2014</v>
          </cell>
          <cell r="AI5">
            <v>2015</v>
          </cell>
          <cell r="AJ5">
            <v>2016</v>
          </cell>
          <cell r="AK5">
            <v>2017</v>
          </cell>
          <cell r="AL5">
            <v>2018</v>
          </cell>
          <cell r="AM5">
            <v>2019</v>
          </cell>
          <cell r="AN5">
            <v>2020</v>
          </cell>
          <cell r="AO5">
            <v>2021</v>
          </cell>
          <cell r="AP5">
            <v>2022</v>
          </cell>
          <cell r="AQ5">
            <v>2023</v>
          </cell>
          <cell r="AR5">
            <v>2024</v>
          </cell>
          <cell r="AS5">
            <v>2025</v>
          </cell>
          <cell r="AT5">
            <v>2026</v>
          </cell>
          <cell r="AU5">
            <v>2027</v>
          </cell>
          <cell r="AV5">
            <v>2028</v>
          </cell>
          <cell r="AW5">
            <v>2029</v>
          </cell>
          <cell r="AX5">
            <v>2030</v>
          </cell>
          <cell r="AY5">
            <v>2031</v>
          </cell>
          <cell r="AZ5">
            <v>2032</v>
          </cell>
          <cell r="BA5">
            <v>2033</v>
          </cell>
          <cell r="BB5">
            <v>2034</v>
          </cell>
          <cell r="BC5">
            <v>2035</v>
          </cell>
        </row>
        <row r="6">
          <cell r="B6" t="str">
            <v>Or</v>
          </cell>
          <cell r="C6" t="str">
            <v>Oregon</v>
          </cell>
          <cell r="D6" t="str">
            <v>Trend (basecase)</v>
          </cell>
          <cell r="E6">
            <v>2674.306</v>
          </cell>
          <cell r="F6">
            <v>2686.1149999999998</v>
          </cell>
          <cell r="G6">
            <v>2707.4250000000002</v>
          </cell>
          <cell r="H6">
            <v>2747.9569999999999</v>
          </cell>
          <cell r="I6">
            <v>2800.471</v>
          </cell>
          <cell r="J6">
            <v>2868.6590000000001</v>
          </cell>
          <cell r="K6">
            <v>2935.9960000000001</v>
          </cell>
          <cell r="L6">
            <v>3000.55</v>
          </cell>
          <cell r="M6">
            <v>3067.395</v>
          </cell>
          <cell r="N6">
            <v>3129.1930000000002</v>
          </cell>
          <cell r="O6">
            <v>3192.0929999999998</v>
          </cell>
          <cell r="P6">
            <v>3253.8310000000001</v>
          </cell>
          <cell r="Q6">
            <v>3309.7</v>
          </cell>
          <cell r="R6">
            <v>3357.1759999999999</v>
          </cell>
          <cell r="S6">
            <v>3398.232</v>
          </cell>
          <cell r="T6">
            <v>3434.8069999999998</v>
          </cell>
          <cell r="U6">
            <v>3474.0340000000001</v>
          </cell>
          <cell r="V6">
            <v>3516.915</v>
          </cell>
          <cell r="W6">
            <v>3549.38</v>
          </cell>
          <cell r="X6">
            <v>3576.2510000000002</v>
          </cell>
          <cell r="Y6">
            <v>3621.221</v>
          </cell>
          <cell r="Z6">
            <v>3676.88</v>
          </cell>
          <cell r="AA6">
            <v>3727.835</v>
          </cell>
          <cell r="AB6">
            <v>3773.288</v>
          </cell>
          <cell r="AC6">
            <v>3811.7179999999998</v>
          </cell>
          <cell r="AD6">
            <v>3841.4360000000001</v>
          </cell>
          <cell r="AE6">
            <v>3871.9769999999999</v>
          </cell>
          <cell r="AF6">
            <v>3903.4650000000001</v>
          </cell>
          <cell r="AG6">
            <v>3934.049</v>
          </cell>
          <cell r="AH6">
            <v>3966.8829999999998</v>
          </cell>
          <cell r="AI6">
            <v>4002.799</v>
          </cell>
          <cell r="AJ6">
            <v>4039.9940000000001</v>
          </cell>
          <cell r="AK6">
            <v>4078.125</v>
          </cell>
          <cell r="AL6">
            <v>4116.6090000000004</v>
          </cell>
          <cell r="AM6">
            <v>4154.674</v>
          </cell>
          <cell r="AN6">
            <v>4192.0780000000004</v>
          </cell>
          <cell r="AO6">
            <v>4228.7430000000004</v>
          </cell>
          <cell r="AP6">
            <v>4264.6490000000003</v>
          </cell>
          <cell r="AQ6">
            <v>4299.7920000000004</v>
          </cell>
          <cell r="AR6">
            <v>4334.1710000000003</v>
          </cell>
          <cell r="AS6">
            <v>4367.7330000000002</v>
          </cell>
          <cell r="AT6">
            <v>4400.4340000000002</v>
          </cell>
          <cell r="AU6">
            <v>4432.5820000000003</v>
          </cell>
          <cell r="AV6">
            <v>4464.3519999999999</v>
          </cell>
          <cell r="AW6">
            <v>4495.7730000000001</v>
          </cell>
          <cell r="AX6">
            <v>4526.8729999999996</v>
          </cell>
          <cell r="AY6">
            <v>4557.6930000000002</v>
          </cell>
          <cell r="AZ6">
            <v>4588.2659999999996</v>
          </cell>
          <cell r="BA6">
            <v>4618.6210000000001</v>
          </cell>
          <cell r="BB6">
            <v>4648.692</v>
          </cell>
          <cell r="BC6">
            <v>4678.3620000000001</v>
          </cell>
        </row>
        <row r="7">
          <cell r="B7" t="str">
            <v>WA</v>
          </cell>
          <cell r="C7" t="str">
            <v>Washington</v>
          </cell>
          <cell r="D7" t="str">
            <v>Trend (basecase)</v>
          </cell>
          <cell r="E7">
            <v>4406.3850000000002</v>
          </cell>
          <cell r="F7">
            <v>4464.1899999999996</v>
          </cell>
          <cell r="G7">
            <v>4547.0309999999999</v>
          </cell>
          <cell r="H7">
            <v>4652.9070000000002</v>
          </cell>
          <cell r="I7">
            <v>4768.7150000000001</v>
          </cell>
          <cell r="J7">
            <v>4915.9459999999999</v>
          </cell>
          <cell r="K7">
            <v>5043.0330000000004</v>
          </cell>
          <cell r="L7">
            <v>5174.2219999999998</v>
          </cell>
          <cell r="M7">
            <v>5289.3639999999996</v>
          </cell>
          <cell r="N7">
            <v>5388.8370000000004</v>
          </cell>
          <cell r="O7">
            <v>5490.92</v>
          </cell>
          <cell r="P7">
            <v>5583.7539999999999</v>
          </cell>
          <cell r="Q7">
            <v>5685.8310000000001</v>
          </cell>
          <cell r="R7">
            <v>5777.2370000000001</v>
          </cell>
          <cell r="S7">
            <v>5850.9089999999997</v>
          </cell>
          <cell r="T7">
            <v>5920.5039999999999</v>
          </cell>
          <cell r="U7">
            <v>5993.451</v>
          </cell>
          <cell r="V7">
            <v>6057.85</v>
          </cell>
          <cell r="W7">
            <v>6114.7939999999999</v>
          </cell>
          <cell r="X7">
            <v>6188.66</v>
          </cell>
          <cell r="Y7">
            <v>6273.5249999999996</v>
          </cell>
          <cell r="Z7">
            <v>6380.576</v>
          </cell>
          <cell r="AA7">
            <v>6474.665</v>
          </cell>
          <cell r="AB7">
            <v>6575.5370000000003</v>
          </cell>
          <cell r="AC7">
            <v>6675.0910000000003</v>
          </cell>
          <cell r="AD7">
            <v>6752.683</v>
          </cell>
          <cell r="AE7">
            <v>6830.3310000000001</v>
          </cell>
          <cell r="AF7">
            <v>6904.9059999999999</v>
          </cell>
          <cell r="AG7">
            <v>6981</v>
          </cell>
          <cell r="AH7">
            <v>7058.0010000000002</v>
          </cell>
          <cell r="AI7">
            <v>7134.8850000000002</v>
          </cell>
          <cell r="AJ7">
            <v>7210.4989999999998</v>
          </cell>
          <cell r="AK7">
            <v>7285.5159999999996</v>
          </cell>
          <cell r="AL7">
            <v>7360.0730000000003</v>
          </cell>
          <cell r="AM7">
            <v>7433.7640000000001</v>
          </cell>
          <cell r="AN7">
            <v>7506.3230000000003</v>
          </cell>
          <cell r="AO7">
            <v>7577.2960000000003</v>
          </cell>
          <cell r="AP7">
            <v>7646.607</v>
          </cell>
          <cell r="AQ7">
            <v>7714.268</v>
          </cell>
          <cell r="AR7">
            <v>7780.4369999999999</v>
          </cell>
          <cell r="AS7">
            <v>7845.4889999999996</v>
          </cell>
          <cell r="AT7">
            <v>7909.7030000000004</v>
          </cell>
          <cell r="AU7">
            <v>7973.1719999999996</v>
          </cell>
          <cell r="AV7">
            <v>8035.9170000000004</v>
          </cell>
          <cell r="AW7">
            <v>8097.9880000000003</v>
          </cell>
          <cell r="AX7">
            <v>8159.4440000000004</v>
          </cell>
          <cell r="AY7">
            <v>8220.3349999999991</v>
          </cell>
          <cell r="AZ7">
            <v>8280.7260000000006</v>
          </cell>
          <cell r="BA7">
            <v>8340.6640000000007</v>
          </cell>
          <cell r="BB7">
            <v>8400.2720000000008</v>
          </cell>
          <cell r="BC7">
            <v>8459.8109999999997</v>
          </cell>
        </row>
        <row r="8">
          <cell r="B8" t="str">
            <v>ID</v>
          </cell>
          <cell r="C8" t="str">
            <v>Idaho</v>
          </cell>
          <cell r="D8" t="str">
            <v>Trend (basecase)</v>
          </cell>
          <cell r="E8">
            <v>993.13199999999995</v>
          </cell>
          <cell r="F8">
            <v>989.48</v>
          </cell>
          <cell r="G8">
            <v>985.447</v>
          </cell>
          <cell r="H8">
            <v>987.25800000000004</v>
          </cell>
          <cell r="I8">
            <v>997.22299999999996</v>
          </cell>
          <cell r="J8">
            <v>1016.634</v>
          </cell>
          <cell r="K8">
            <v>1045.135</v>
          </cell>
          <cell r="L8">
            <v>1076.6510000000001</v>
          </cell>
          <cell r="M8">
            <v>1113.1759999999999</v>
          </cell>
          <cell r="N8">
            <v>1148.825</v>
          </cell>
          <cell r="O8">
            <v>1180.0889999999999</v>
          </cell>
          <cell r="P8">
            <v>1206.2</v>
          </cell>
          <cell r="Q8">
            <v>1231.357</v>
          </cell>
          <cell r="R8">
            <v>1255.1849999999999</v>
          </cell>
          <cell r="S8">
            <v>1278.7760000000001</v>
          </cell>
          <cell r="T8">
            <v>1301.894</v>
          </cell>
          <cell r="U8">
            <v>1322.481</v>
          </cell>
          <cell r="V8">
            <v>1343.3820000000001</v>
          </cell>
          <cell r="W8">
            <v>1367.23</v>
          </cell>
          <cell r="X8">
            <v>1396.7929999999999</v>
          </cell>
          <cell r="Y8">
            <v>1433.46</v>
          </cell>
          <cell r="Z8">
            <v>1472.8989999999999</v>
          </cell>
          <cell r="AA8">
            <v>1508.2539999999999</v>
          </cell>
          <cell r="AB8">
            <v>1536.239</v>
          </cell>
          <cell r="AC8">
            <v>1556.479</v>
          </cell>
          <cell r="AD8">
            <v>1572.4290000000001</v>
          </cell>
          <cell r="AE8">
            <v>1585.2860000000001</v>
          </cell>
          <cell r="AF8">
            <v>1597.952</v>
          </cell>
          <cell r="AG8">
            <v>1614.3810000000001</v>
          </cell>
          <cell r="AH8">
            <v>1633.1020000000001</v>
          </cell>
          <cell r="AI8">
            <v>1653.616</v>
          </cell>
          <cell r="AJ8">
            <v>1675.2660000000001</v>
          </cell>
          <cell r="AK8">
            <v>1698.1659999999999</v>
          </cell>
          <cell r="AL8">
            <v>1722.0160000000001</v>
          </cell>
          <cell r="AM8">
            <v>1746.183</v>
          </cell>
          <cell r="AN8">
            <v>1770.4179999999999</v>
          </cell>
          <cell r="AO8">
            <v>1794.69</v>
          </cell>
          <cell r="AP8">
            <v>1818.9970000000001</v>
          </cell>
          <cell r="AQ8">
            <v>1843.36</v>
          </cell>
          <cell r="AR8">
            <v>1867.77</v>
          </cell>
          <cell r="AS8">
            <v>1892.2149999999999</v>
          </cell>
          <cell r="AT8">
            <v>1916.6949999999999</v>
          </cell>
          <cell r="AU8">
            <v>1941.2059999999999</v>
          </cell>
          <cell r="AV8">
            <v>1965.741</v>
          </cell>
          <cell r="AW8">
            <v>1990.2360000000001</v>
          </cell>
          <cell r="AX8">
            <v>2014.665</v>
          </cell>
          <cell r="AY8">
            <v>2039.0309999999999</v>
          </cell>
          <cell r="AZ8">
            <v>2063.33</v>
          </cell>
          <cell r="BA8">
            <v>2087.5639999999999</v>
          </cell>
          <cell r="BB8">
            <v>2111.7449999999999</v>
          </cell>
          <cell r="BC8">
            <v>2135.9479999999999</v>
          </cell>
        </row>
        <row r="9">
          <cell r="B9" t="str">
            <v>MT</v>
          </cell>
          <cell r="C9" t="str">
            <v>Montana</v>
          </cell>
          <cell r="D9" t="str">
            <v>Trend (basecase)</v>
          </cell>
          <cell r="E9">
            <v>820.61699999999996</v>
          </cell>
          <cell r="F9">
            <v>812.64099999999996</v>
          </cell>
          <cell r="G9">
            <v>804.69</v>
          </cell>
          <cell r="H9">
            <v>800.39700000000005</v>
          </cell>
          <cell r="I9">
            <v>799.77599999999995</v>
          </cell>
          <cell r="J9">
            <v>801.93899999999996</v>
          </cell>
          <cell r="K9">
            <v>812.08500000000004</v>
          </cell>
          <cell r="L9">
            <v>828.29399999999998</v>
          </cell>
          <cell r="M9">
            <v>846.649</v>
          </cell>
          <cell r="N9">
            <v>863.10900000000004</v>
          </cell>
          <cell r="O9">
            <v>877.40700000000004</v>
          </cell>
          <cell r="P9">
            <v>886.32100000000003</v>
          </cell>
          <cell r="Q9">
            <v>890.12</v>
          </cell>
          <cell r="R9">
            <v>893.221</v>
          </cell>
          <cell r="S9">
            <v>898.36199999999997</v>
          </cell>
          <cell r="T9">
            <v>903.97699999999998</v>
          </cell>
          <cell r="U9">
            <v>907.64300000000003</v>
          </cell>
          <cell r="V9">
            <v>912.86199999999997</v>
          </cell>
          <cell r="W9">
            <v>921.07</v>
          </cell>
          <cell r="X9">
            <v>931.24400000000003</v>
          </cell>
          <cell r="Y9">
            <v>941.82</v>
          </cell>
          <cell r="Z9">
            <v>954.14599999999996</v>
          </cell>
          <cell r="AA9">
            <v>966.13900000000001</v>
          </cell>
          <cell r="AB9">
            <v>977.09500000000003</v>
          </cell>
          <cell r="AC9">
            <v>984.86599999999999</v>
          </cell>
          <cell r="AD9">
            <v>991.57600000000002</v>
          </cell>
          <cell r="AE9">
            <v>998.63499999999999</v>
          </cell>
          <cell r="AF9">
            <v>1006.807</v>
          </cell>
          <cell r="AG9">
            <v>1016.352</v>
          </cell>
          <cell r="AH9">
            <v>1025.7760000000001</v>
          </cell>
          <cell r="AI9">
            <v>1034.779</v>
          </cell>
          <cell r="AJ9">
            <v>1043.723</v>
          </cell>
          <cell r="AK9">
            <v>1052.69</v>
          </cell>
          <cell r="AL9">
            <v>1061.3920000000001</v>
          </cell>
          <cell r="AM9">
            <v>1069.5709999999999</v>
          </cell>
          <cell r="AN9">
            <v>1077.162</v>
          </cell>
          <cell r="AO9">
            <v>1084.1869999999999</v>
          </cell>
          <cell r="AP9">
            <v>1090.6420000000001</v>
          </cell>
          <cell r="AQ9">
            <v>1096.5219999999999</v>
          </cell>
          <cell r="AR9">
            <v>1101.83</v>
          </cell>
          <cell r="AS9">
            <v>1106.683</v>
          </cell>
          <cell r="AT9">
            <v>1111.384</v>
          </cell>
          <cell r="AU9">
            <v>1115.998</v>
          </cell>
          <cell r="AV9">
            <v>1120.511</v>
          </cell>
          <cell r="AW9">
            <v>1124.9100000000001</v>
          </cell>
          <cell r="AX9">
            <v>1129.1980000000001</v>
          </cell>
          <cell r="AY9">
            <v>1133.386</v>
          </cell>
          <cell r="AZ9">
            <v>1137.4849999999999</v>
          </cell>
          <cell r="BA9">
            <v>1141.509</v>
          </cell>
          <cell r="BB9">
            <v>1145.4690000000001</v>
          </cell>
          <cell r="BC9">
            <v>1149.357</v>
          </cell>
        </row>
        <row r="10">
          <cell r="B10" t="str">
            <v>Region</v>
          </cell>
          <cell r="C10" t="str">
            <v>Region (with WMT only)</v>
          </cell>
          <cell r="D10" t="str">
            <v>Trend (basecase)</v>
          </cell>
          <cell r="E10">
            <v>8541.5746899999995</v>
          </cell>
          <cell r="F10">
            <v>8602.9903699999995</v>
          </cell>
          <cell r="G10">
            <v>8698.5763000000006</v>
          </cell>
          <cell r="H10">
            <v>8844.3482899999999</v>
          </cell>
          <cell r="I10">
            <v>9022.2813200000001</v>
          </cell>
          <cell r="J10">
            <v>9258.3442299999988</v>
          </cell>
          <cell r="K10">
            <v>9487.052450000001</v>
          </cell>
          <cell r="L10">
            <v>9723.550580000001</v>
          </cell>
          <cell r="M10">
            <v>9952.5249299999996</v>
          </cell>
          <cell r="N10">
            <v>10158.827130000001</v>
          </cell>
          <cell r="O10">
            <v>10363.223989999999</v>
          </cell>
          <cell r="P10">
            <v>10548.98797</v>
          </cell>
          <cell r="Q10">
            <v>10734.256399999998</v>
          </cell>
          <cell r="R10">
            <v>10898.733969999999</v>
          </cell>
          <cell r="S10">
            <v>11039.983339999999</v>
          </cell>
          <cell r="T10">
            <v>11172.471890000001</v>
          </cell>
          <cell r="U10">
            <v>11307.32251</v>
          </cell>
          <cell r="V10">
            <v>11438.47834</v>
          </cell>
          <cell r="W10">
            <v>11556.4139</v>
          </cell>
          <cell r="X10">
            <v>11692.513080000001</v>
          </cell>
          <cell r="Y10">
            <v>11865.043399999999</v>
          </cell>
          <cell r="Z10">
            <v>12074.218219999999</v>
          </cell>
          <cell r="AA10">
            <v>12261.453230000001</v>
          </cell>
          <cell r="AB10">
            <v>12442.00815</v>
          </cell>
          <cell r="AC10">
            <v>12604.661620000001</v>
          </cell>
          <cell r="AD10">
            <v>12731.74632</v>
          </cell>
          <cell r="AE10">
            <v>12856.81595</v>
          </cell>
          <cell r="AF10">
            <v>12980.202989999998</v>
          </cell>
          <cell r="AG10">
            <v>13108.750639999998</v>
          </cell>
          <cell r="AH10">
            <v>13242.678320000001</v>
          </cell>
          <cell r="AI10">
            <v>13381.124030000001</v>
          </cell>
          <cell r="AJ10">
            <v>13520.68111</v>
          </cell>
          <cell r="AK10">
            <v>13661.840299999998</v>
          </cell>
          <cell r="AL10">
            <v>13803.691440000001</v>
          </cell>
          <cell r="AM10">
            <v>13944.276469999999</v>
          </cell>
          <cell r="AN10">
            <v>14082.801340000002</v>
          </cell>
          <cell r="AO10">
            <v>14218.715590000002</v>
          </cell>
          <cell r="AP10">
            <v>14351.918940000001</v>
          </cell>
          <cell r="AQ10">
            <v>14482.437540000003</v>
          </cell>
          <cell r="AR10">
            <v>14610.4211</v>
          </cell>
          <cell r="AS10">
            <v>14736.24631</v>
          </cell>
          <cell r="AT10">
            <v>14860.320880000001</v>
          </cell>
          <cell r="AU10">
            <v>14983.078860000001</v>
          </cell>
          <cell r="AV10">
            <v>15104.70127</v>
          </cell>
          <cell r="AW10">
            <v>15225.195700000002</v>
          </cell>
          <cell r="AX10">
            <v>15344.62486</v>
          </cell>
          <cell r="AY10">
            <v>15463.089019999998</v>
          </cell>
          <cell r="AZ10">
            <v>15580.68845</v>
          </cell>
          <cell r="BA10">
            <v>15697.50913</v>
          </cell>
          <cell r="BB10">
            <v>15813.626329999999</v>
          </cell>
          <cell r="BC10">
            <v>15929.254489999999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Update Log"/>
      <sheetName val="MLIST"/>
      <sheetName val="FILES"/>
      <sheetName val="APPLIC"/>
      <sheetName val="BASE"/>
      <sheetName val="STOCK"/>
      <sheetName val="TURN"/>
      <sheetName val="ACHIEV"/>
      <sheetName val="RAMP"/>
      <sheetName val="CODE"/>
      <sheetName val="CHAR"/>
      <sheetName val="Floor"/>
      <sheetName val="Vars"/>
      <sheetName val="Labels"/>
      <sheetName val="Lookup"/>
      <sheetName val="EUI"/>
      <sheetName val="Measure Name List"/>
      <sheetName val="CBSA Data"/>
      <sheetName val="Com_Master_7P"/>
    </sheetNames>
    <sheetDataSet>
      <sheetData sheetId="0"/>
      <sheetData sheetId="1"/>
      <sheetData sheetId="2">
        <row r="68">
          <cell r="D68" t="str">
            <v>Street and Roadway Lighting-New</v>
          </cell>
        </row>
      </sheetData>
      <sheetData sheetId="3">
        <row r="4">
          <cell r="H4">
            <v>2035</v>
          </cell>
        </row>
      </sheetData>
      <sheetData sheetId="4">
        <row r="11">
          <cell r="B11" t="str">
            <v>Measure Index Name</v>
          </cell>
        </row>
      </sheetData>
      <sheetData sheetId="5"/>
      <sheetData sheetId="6"/>
      <sheetData sheetId="7">
        <row r="12">
          <cell r="B12" t="str">
            <v>Compressed Air Controls-Retro</v>
          </cell>
        </row>
      </sheetData>
      <sheetData sheetId="8">
        <row r="12">
          <cell r="B12" t="str">
            <v>Compressed Air Controls-Retro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4">
          <cell r="C4" t="str">
            <v>PRE2002</v>
          </cell>
          <cell r="D4" t="str">
            <v>Com_Master_7P.xlsm!_PRE2002</v>
          </cell>
        </row>
        <row r="5">
          <cell r="C5" t="str">
            <v>PRE1987</v>
          </cell>
          <cell r="D5" t="str">
            <v>Com_Master_7P.xlsm!PRE1987</v>
          </cell>
        </row>
        <row r="6">
          <cell r="C6" t="str">
            <v>POST2002</v>
          </cell>
          <cell r="D6" t="str">
            <v>Com_Master_7P.xlsm!POST2002</v>
          </cell>
        </row>
        <row r="7">
          <cell r="C7" t="str">
            <v>V1987_2001</v>
          </cell>
          <cell r="D7" t="str">
            <v>Com_Master_7P.xlsm!V1987_2001</v>
          </cell>
        </row>
        <row r="8">
          <cell r="C8" t="str">
            <v>V1987_1994</v>
          </cell>
          <cell r="D8" t="str">
            <v>Com_Master_7P.xlsm!V1987_1994</v>
          </cell>
        </row>
        <row r="9">
          <cell r="C9" t="str">
            <v>V1995_2001</v>
          </cell>
          <cell r="D9" t="str">
            <v>Com_Master_7P.xlsm!V1995_2001</v>
          </cell>
        </row>
        <row r="10">
          <cell r="C10" t="str">
            <v>V2002_2006</v>
          </cell>
          <cell r="D10" t="str">
            <v>Com_Master_7P.xlsm!V2002_2006</v>
          </cell>
        </row>
        <row r="11">
          <cell r="C11" t="str">
            <v>POST2013</v>
          </cell>
          <cell r="D11" t="str">
            <v>Com_Master_7P.xlsm!POST2013</v>
          </cell>
        </row>
        <row r="12">
          <cell r="C12" t="str">
            <v>_PRE2013</v>
          </cell>
          <cell r="D12" t="str">
            <v>Com_Master_7P.xlsm!_PRE2013</v>
          </cell>
        </row>
      </sheetData>
      <sheetData sheetId="16"/>
      <sheetData sheetId="17"/>
      <sheetData sheetId="18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Do7P"/>
      <sheetName val="SC-New"/>
      <sheetName val="SC-NR"/>
      <sheetName val="Measure InputOutput"/>
      <sheetName val="Measure InputOutput (WT)"/>
      <sheetName val="Results WT w OM"/>
      <sheetName val="Results WT wo OM"/>
      <sheetName val="Results w OM"/>
      <sheetName val="Results wo OM"/>
      <sheetName val="7PSourceSummary"/>
      <sheetName val="MMap"/>
      <sheetName val="Luminaires 7P"/>
      <sheetName val="Pricing"/>
      <sheetName val="SatPen"/>
      <sheetName val="Outdoor Stock"/>
      <sheetName val="Performance 7P"/>
      <sheetName val="Sources Stock 6P"/>
      <sheetName val="References"/>
      <sheetName val="Sources OM"/>
      <sheetName val="Life Table"/>
      <sheetName val="PIVOTMMap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T6" t="str">
            <v>Streetlight - HPS 100W - New</v>
          </cell>
          <cell r="U6">
            <v>0.55000000000000004</v>
          </cell>
        </row>
        <row r="7">
          <cell r="T7" t="str">
            <v>Streetlight - MH 200W  - New</v>
          </cell>
          <cell r="U7">
            <v>0.1</v>
          </cell>
        </row>
        <row r="8">
          <cell r="T8" t="str">
            <v>Streetlight - HPS 250W - New</v>
          </cell>
          <cell r="U8">
            <v>0.15</v>
          </cell>
        </row>
        <row r="9">
          <cell r="T9" t="str">
            <v>Streetlight - MH 400W  - New</v>
          </cell>
          <cell r="U9">
            <v>0.15</v>
          </cell>
        </row>
        <row r="10">
          <cell r="T10" t="str">
            <v>Streetlight - MH 1000W - New</v>
          </cell>
          <cell r="U10">
            <v>0.05</v>
          </cell>
        </row>
        <row r="11">
          <cell r="T11" t="str">
            <v>Streetlight - HPS 100W - NR</v>
          </cell>
          <cell r="U11">
            <v>0.55000000000000004</v>
          </cell>
        </row>
        <row r="12">
          <cell r="T12" t="str">
            <v>Streetlight - MH 200W  - NR</v>
          </cell>
          <cell r="U12">
            <v>0.1</v>
          </cell>
        </row>
        <row r="13">
          <cell r="T13" t="str">
            <v>Streetlight - HPS 250W - NR</v>
          </cell>
          <cell r="U13">
            <v>0.15</v>
          </cell>
        </row>
        <row r="14">
          <cell r="T14" t="str">
            <v>Streetlight - MH 400W  - NR</v>
          </cell>
          <cell r="U14">
            <v>0.15</v>
          </cell>
        </row>
        <row r="15">
          <cell r="T15" t="str">
            <v>Streetlight - MH 1000W - NR</v>
          </cell>
          <cell r="U15">
            <v>0.05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Interior%20Lighting\ssl_trend-analysis_2013_Oct_Tuen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U88"/>
  <sheetViews>
    <sheetView workbookViewId="0">
      <selection activeCell="P5" sqref="P5:U27"/>
    </sheetView>
  </sheetViews>
  <sheetFormatPr defaultRowHeight="12.75"/>
  <cols>
    <col min="16" max="16" width="33.140625" customWidth="1"/>
    <col min="19" max="19" width="9.7109375" customWidth="1"/>
  </cols>
  <sheetData>
    <row r="3" spans="2:21" ht="14.25">
      <c r="B3" t="s">
        <v>0</v>
      </c>
      <c r="P3" s="33" t="s">
        <v>49</v>
      </c>
      <c r="Q3" s="34"/>
      <c r="R3" s="34"/>
      <c r="S3" s="34"/>
      <c r="T3" s="34"/>
      <c r="U3" s="34"/>
    </row>
    <row r="5" spans="2:21">
      <c r="P5" s="35" t="s">
        <v>47</v>
      </c>
      <c r="Q5" s="36"/>
      <c r="R5" s="36"/>
      <c r="S5" s="36"/>
      <c r="T5" s="36"/>
      <c r="U5" s="37"/>
    </row>
    <row r="6" spans="2:21" ht="77.25" customHeight="1" thickBot="1">
      <c r="P6" s="32" t="s">
        <v>14</v>
      </c>
      <c r="Q6" s="32"/>
      <c r="R6" s="38" t="s">
        <v>15</v>
      </c>
      <c r="S6" s="39"/>
      <c r="T6" s="39"/>
      <c r="U6" s="40"/>
    </row>
    <row r="7" spans="2:21" ht="13.5" thickBot="1">
      <c r="P7" s="9"/>
      <c r="Q7" s="9" t="s">
        <v>42</v>
      </c>
      <c r="R7" s="10">
        <v>2014</v>
      </c>
      <c r="S7" s="10">
        <v>2015</v>
      </c>
      <c r="T7" s="10">
        <v>2016</v>
      </c>
      <c r="U7" s="10">
        <v>2017</v>
      </c>
    </row>
    <row r="8" spans="2:21" ht="13.5" thickBot="1">
      <c r="P8" s="11" t="s">
        <v>16</v>
      </c>
      <c r="Q8" s="12" t="s">
        <v>17</v>
      </c>
      <c r="R8" s="12">
        <v>76</v>
      </c>
      <c r="S8" s="12">
        <v>81</v>
      </c>
      <c r="T8" s="12">
        <v>86</v>
      </c>
      <c r="U8" s="12">
        <v>90</v>
      </c>
    </row>
    <row r="9" spans="2:21" ht="13.5" thickBot="1">
      <c r="P9" s="13" t="s">
        <v>18</v>
      </c>
      <c r="Q9" s="14" t="s">
        <v>19</v>
      </c>
      <c r="R9" s="14">
        <v>67</v>
      </c>
      <c r="S9" s="14">
        <v>68</v>
      </c>
      <c r="T9" s="14">
        <v>69</v>
      </c>
      <c r="U9" s="14">
        <v>70</v>
      </c>
    </row>
    <row r="10" spans="2:21" ht="13.5" thickBot="1">
      <c r="P10" s="11" t="s">
        <v>20</v>
      </c>
      <c r="Q10" s="12" t="s">
        <v>17</v>
      </c>
      <c r="R10" s="12">
        <v>66</v>
      </c>
      <c r="S10" s="12">
        <v>73</v>
      </c>
      <c r="T10" s="12">
        <v>80</v>
      </c>
      <c r="U10" s="12">
        <v>87</v>
      </c>
    </row>
    <row r="11" spans="2:21" ht="13.5" thickBot="1">
      <c r="P11" s="13" t="s">
        <v>18</v>
      </c>
      <c r="Q11" s="14" t="s">
        <v>19</v>
      </c>
      <c r="R11" s="14">
        <v>60</v>
      </c>
      <c r="S11" s="14">
        <v>63</v>
      </c>
      <c r="T11" s="14">
        <v>65</v>
      </c>
      <c r="U11" s="14">
        <v>68</v>
      </c>
    </row>
    <row r="12" spans="2:21" ht="13.5" thickBot="1">
      <c r="P12" s="11" t="s">
        <v>21</v>
      </c>
      <c r="Q12" s="12" t="s">
        <v>17</v>
      </c>
      <c r="R12" s="12">
        <v>67</v>
      </c>
      <c r="S12" s="12">
        <v>72</v>
      </c>
      <c r="T12" s="12">
        <v>76</v>
      </c>
      <c r="U12" s="12">
        <v>80</v>
      </c>
    </row>
    <row r="13" spans="2:21" ht="13.5" thickBot="1">
      <c r="P13" s="13" t="s">
        <v>18</v>
      </c>
      <c r="Q13" s="14" t="s">
        <v>19</v>
      </c>
      <c r="R13" s="14">
        <v>64</v>
      </c>
      <c r="S13" s="14">
        <v>69</v>
      </c>
      <c r="T13" s="14">
        <v>73</v>
      </c>
      <c r="U13" s="14">
        <v>77</v>
      </c>
    </row>
    <row r="14" spans="2:21" ht="13.5" thickBot="1">
      <c r="P14" s="11" t="s">
        <v>22</v>
      </c>
      <c r="Q14" s="12" t="s">
        <v>17</v>
      </c>
      <c r="R14" s="12">
        <v>62</v>
      </c>
      <c r="S14" s="12">
        <v>66</v>
      </c>
      <c r="T14" s="12">
        <v>69</v>
      </c>
      <c r="U14" s="12">
        <v>73</v>
      </c>
    </row>
    <row r="15" spans="2:21" ht="13.5" thickBot="1">
      <c r="P15" s="13" t="s">
        <v>18</v>
      </c>
      <c r="Q15" s="14" t="s">
        <v>19</v>
      </c>
      <c r="R15" s="14">
        <v>62</v>
      </c>
      <c r="S15" s="14">
        <v>67</v>
      </c>
      <c r="T15" s="14">
        <v>72</v>
      </c>
      <c r="U15" s="14">
        <v>77</v>
      </c>
    </row>
    <row r="16" spans="2:21" ht="13.5" thickBot="1">
      <c r="P16" s="11" t="s">
        <v>23</v>
      </c>
      <c r="Q16" s="12" t="s">
        <v>17</v>
      </c>
      <c r="R16" s="12">
        <v>62</v>
      </c>
      <c r="S16" s="12">
        <v>66</v>
      </c>
      <c r="T16" s="12">
        <v>71</v>
      </c>
      <c r="U16" s="12">
        <v>75</v>
      </c>
    </row>
    <row r="17" spans="16:21" ht="13.5" thickBot="1">
      <c r="P17" s="13" t="s">
        <v>24</v>
      </c>
      <c r="Q17" s="14" t="s">
        <v>19</v>
      </c>
      <c r="R17" s="14">
        <v>55</v>
      </c>
      <c r="S17" s="14">
        <v>55</v>
      </c>
      <c r="T17" s="14">
        <v>55</v>
      </c>
      <c r="U17" s="14">
        <v>55</v>
      </c>
    </row>
    <row r="18" spans="16:21" ht="13.5" thickBot="1">
      <c r="P18" s="11" t="s">
        <v>23</v>
      </c>
      <c r="Q18" s="12" t="s">
        <v>17</v>
      </c>
      <c r="R18" s="12">
        <v>62</v>
      </c>
      <c r="S18" s="12">
        <v>66</v>
      </c>
      <c r="T18" s="12">
        <v>71</v>
      </c>
      <c r="U18" s="12">
        <v>75</v>
      </c>
    </row>
    <row r="19" spans="16:21" ht="13.5" thickBot="1">
      <c r="P19" s="13" t="s">
        <v>25</v>
      </c>
      <c r="Q19" s="14" t="s">
        <v>19</v>
      </c>
      <c r="R19" s="14">
        <v>64</v>
      </c>
      <c r="S19" s="14">
        <v>66</v>
      </c>
      <c r="T19" s="14">
        <v>69</v>
      </c>
      <c r="U19" s="14">
        <v>71</v>
      </c>
    </row>
    <row r="20" spans="16:21" ht="13.5" thickBot="1">
      <c r="P20" s="11" t="s">
        <v>26</v>
      </c>
      <c r="Q20" s="12" t="s">
        <v>17</v>
      </c>
      <c r="R20" s="12">
        <v>95</v>
      </c>
      <c r="S20" s="12">
        <v>103</v>
      </c>
      <c r="T20" s="12">
        <v>110</v>
      </c>
      <c r="U20" s="12">
        <v>117</v>
      </c>
    </row>
    <row r="21" spans="16:21" ht="13.5" customHeight="1" thickBot="1">
      <c r="P21" s="13" t="s">
        <v>24</v>
      </c>
      <c r="Q21" s="14" t="s">
        <v>27</v>
      </c>
      <c r="R21" s="14" t="s">
        <v>28</v>
      </c>
      <c r="S21" s="14" t="s">
        <v>28</v>
      </c>
      <c r="T21" s="14" t="s">
        <v>28</v>
      </c>
      <c r="U21" s="14" t="s">
        <v>28</v>
      </c>
    </row>
    <row r="22" spans="16:21" ht="13.5" thickBot="1">
      <c r="P22" s="11" t="s">
        <v>29</v>
      </c>
      <c r="Q22" s="12" t="s">
        <v>17</v>
      </c>
      <c r="R22" s="12">
        <v>95</v>
      </c>
      <c r="S22" s="12">
        <v>101</v>
      </c>
      <c r="T22" s="12">
        <v>106</v>
      </c>
      <c r="U22" s="12">
        <v>111</v>
      </c>
    </row>
    <row r="23" spans="16:21" ht="13.5" thickBot="1">
      <c r="P23" s="13" t="s">
        <v>30</v>
      </c>
      <c r="Q23" s="14" t="s">
        <v>27</v>
      </c>
      <c r="R23" s="14">
        <v>93</v>
      </c>
      <c r="S23" s="14">
        <v>98</v>
      </c>
      <c r="T23" s="14">
        <v>103</v>
      </c>
      <c r="U23" s="14">
        <v>107</v>
      </c>
    </row>
    <row r="24" spans="16:21" ht="13.5" thickBot="1">
      <c r="P24" s="11" t="s">
        <v>31</v>
      </c>
      <c r="Q24" s="12" t="s">
        <v>17</v>
      </c>
      <c r="R24" s="12">
        <v>86</v>
      </c>
      <c r="S24" s="12">
        <v>91</v>
      </c>
      <c r="T24" s="12">
        <v>95</v>
      </c>
      <c r="U24" s="12">
        <v>99</v>
      </c>
    </row>
    <row r="25" spans="16:21" ht="13.5" thickBot="1">
      <c r="P25" s="13" t="s">
        <v>24</v>
      </c>
      <c r="Q25" s="14" t="s">
        <v>27</v>
      </c>
      <c r="R25" s="14">
        <v>85</v>
      </c>
      <c r="S25" s="14">
        <v>90</v>
      </c>
      <c r="T25" s="14">
        <v>94</v>
      </c>
      <c r="U25" s="14">
        <v>98</v>
      </c>
    </row>
    <row r="26" spans="16:21" ht="13.5" thickBot="1">
      <c r="P26" s="11" t="s">
        <v>32</v>
      </c>
      <c r="Q26" s="12" t="s">
        <v>17</v>
      </c>
      <c r="R26" s="12">
        <v>83</v>
      </c>
      <c r="S26" s="12">
        <v>88</v>
      </c>
      <c r="T26" s="12">
        <v>92</v>
      </c>
      <c r="U26" s="12">
        <v>96</v>
      </c>
    </row>
    <row r="27" spans="16:21" ht="13.5" thickBot="1">
      <c r="P27" s="13" t="s">
        <v>24</v>
      </c>
      <c r="Q27" s="14" t="s">
        <v>27</v>
      </c>
      <c r="R27" s="14">
        <v>86</v>
      </c>
      <c r="S27" s="14">
        <v>92</v>
      </c>
      <c r="T27" s="14">
        <v>97</v>
      </c>
      <c r="U27" s="14">
        <v>102</v>
      </c>
    </row>
    <row r="45" spans="16:19">
      <c r="P45" s="46" t="s">
        <v>1</v>
      </c>
      <c r="Q45" s="46"/>
      <c r="R45" s="46"/>
      <c r="S45" s="46"/>
    </row>
    <row r="46" spans="16:19">
      <c r="P46" s="47" t="s">
        <v>2</v>
      </c>
      <c r="Q46" s="47"/>
      <c r="R46" s="47"/>
      <c r="S46" s="47"/>
    </row>
    <row r="47" spans="16:19">
      <c r="P47" s="1" t="s">
        <v>2</v>
      </c>
      <c r="Q47" s="2">
        <v>1.04</v>
      </c>
      <c r="R47" s="3">
        <v>0.95</v>
      </c>
      <c r="S47" s="2">
        <v>0.85</v>
      </c>
    </row>
    <row r="48" spans="16:19">
      <c r="P48" s="1" t="s">
        <v>3</v>
      </c>
      <c r="Q48" s="2">
        <v>1.1000000000000001</v>
      </c>
      <c r="R48" s="2">
        <v>1</v>
      </c>
      <c r="S48" s="2">
        <v>0.88</v>
      </c>
    </row>
    <row r="49" spans="16:19">
      <c r="P49" s="1" t="s">
        <v>4</v>
      </c>
      <c r="Q49" s="2">
        <v>1.25</v>
      </c>
      <c r="R49" s="2">
        <v>1.1000000000000001</v>
      </c>
      <c r="S49" s="2">
        <v>0.95</v>
      </c>
    </row>
    <row r="50" spans="16:19">
      <c r="P50" s="1" t="s">
        <v>5</v>
      </c>
      <c r="Q50" s="2">
        <v>1.43</v>
      </c>
      <c r="R50" s="21">
        <v>1.25</v>
      </c>
      <c r="S50" s="2">
        <v>1.05</v>
      </c>
    </row>
    <row r="51" spans="16:19">
      <c r="P51" s="48" t="s">
        <v>41</v>
      </c>
      <c r="Q51" s="48"/>
      <c r="R51" s="48"/>
      <c r="S51" s="48"/>
    </row>
    <row r="52" spans="16:19" ht="48">
      <c r="P52" s="4" t="s">
        <v>6</v>
      </c>
      <c r="Q52" s="5" t="s">
        <v>7</v>
      </c>
      <c r="R52" s="4" t="s">
        <v>8</v>
      </c>
      <c r="S52" s="4" t="s">
        <v>9</v>
      </c>
    </row>
    <row r="53" spans="16:19">
      <c r="P53" s="6" t="s">
        <v>10</v>
      </c>
      <c r="Q53" s="7"/>
      <c r="R53" s="8"/>
      <c r="S53" s="8"/>
    </row>
    <row r="54" spans="16:19">
      <c r="P54" s="6" t="s">
        <v>11</v>
      </c>
      <c r="Q54" s="7">
        <v>97</v>
      </c>
      <c r="R54" s="8">
        <v>95</v>
      </c>
      <c r="S54" s="8">
        <v>93</v>
      </c>
    </row>
    <row r="55" spans="16:19">
      <c r="P55" s="6" t="s">
        <v>12</v>
      </c>
      <c r="Q55" s="7">
        <v>106</v>
      </c>
      <c r="R55" s="8">
        <v>103</v>
      </c>
      <c r="S55" s="8">
        <v>100</v>
      </c>
    </row>
    <row r="56" spans="16:19">
      <c r="P56" s="6" t="s">
        <v>13</v>
      </c>
      <c r="Q56" s="7">
        <v>122</v>
      </c>
      <c r="R56" s="20">
        <v>117</v>
      </c>
      <c r="S56" s="8">
        <v>111</v>
      </c>
    </row>
    <row r="81" spans="15:20" ht="25.5" customHeight="1">
      <c r="O81" s="45" t="s">
        <v>46</v>
      </c>
      <c r="P81" s="45"/>
    </row>
    <row r="82" spans="15:20">
      <c r="Q82" s="22">
        <v>2014</v>
      </c>
      <c r="R82" s="22">
        <v>2015</v>
      </c>
      <c r="S82" s="22">
        <v>2016</v>
      </c>
      <c r="T82" s="22">
        <v>2017</v>
      </c>
    </row>
    <row r="83" spans="15:20">
      <c r="O83" s="42" t="s">
        <v>17</v>
      </c>
      <c r="P83" s="23" t="s">
        <v>44</v>
      </c>
      <c r="Q83" s="24">
        <v>84</v>
      </c>
      <c r="R83" s="24">
        <v>89</v>
      </c>
      <c r="S83" s="24">
        <v>94</v>
      </c>
      <c r="T83" s="25">
        <v>99</v>
      </c>
    </row>
    <row r="84" spans="15:20">
      <c r="O84" s="43"/>
      <c r="P84" s="26" t="s">
        <v>43</v>
      </c>
      <c r="Q84" s="27">
        <v>83</v>
      </c>
      <c r="R84" s="27">
        <v>88</v>
      </c>
      <c r="S84" s="27">
        <v>92</v>
      </c>
      <c r="T84" s="28">
        <v>96</v>
      </c>
    </row>
    <row r="85" spans="15:20">
      <c r="O85" s="44"/>
      <c r="P85" s="29" t="s">
        <v>45</v>
      </c>
      <c r="Q85" s="30">
        <v>82</v>
      </c>
      <c r="R85" s="30">
        <v>86</v>
      </c>
      <c r="S85" s="30">
        <v>90</v>
      </c>
      <c r="T85" s="31">
        <v>93</v>
      </c>
    </row>
    <row r="86" spans="15:20">
      <c r="O86" s="41" t="s">
        <v>27</v>
      </c>
      <c r="P86" s="23" t="s">
        <v>44</v>
      </c>
      <c r="Q86" s="24">
        <v>88</v>
      </c>
      <c r="R86" s="24">
        <v>94</v>
      </c>
      <c r="S86" s="24">
        <v>100</v>
      </c>
      <c r="T86" s="25">
        <v>106</v>
      </c>
    </row>
    <row r="87" spans="15:20">
      <c r="O87" s="41"/>
      <c r="P87" s="26" t="s">
        <v>43</v>
      </c>
      <c r="Q87" s="27">
        <v>86</v>
      </c>
      <c r="R87" s="27">
        <v>92</v>
      </c>
      <c r="S87" s="27">
        <v>97</v>
      </c>
      <c r="T87" s="28">
        <v>102</v>
      </c>
    </row>
    <row r="88" spans="15:20">
      <c r="O88" s="41"/>
      <c r="P88" s="29" t="s">
        <v>45</v>
      </c>
      <c r="Q88" s="30">
        <v>84</v>
      </c>
      <c r="R88" s="30">
        <v>89</v>
      </c>
      <c r="S88" s="30">
        <v>94</v>
      </c>
      <c r="T88" s="31">
        <v>98</v>
      </c>
    </row>
  </sheetData>
  <mergeCells count="8">
    <mergeCell ref="P5:U5"/>
    <mergeCell ref="R6:U6"/>
    <mergeCell ref="O86:O88"/>
    <mergeCell ref="O83:O85"/>
    <mergeCell ref="O81:P81"/>
    <mergeCell ref="P45:S45"/>
    <mergeCell ref="P46:S46"/>
    <mergeCell ref="P51:S5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Z89"/>
  <sheetViews>
    <sheetView tabSelected="1" workbookViewId="0">
      <selection activeCell="G82" sqref="G82"/>
    </sheetView>
  </sheetViews>
  <sheetFormatPr defaultRowHeight="12.75"/>
  <cols>
    <col min="2" max="2" width="22.42578125" customWidth="1"/>
    <col min="3" max="3" width="12.140625" customWidth="1"/>
    <col min="18" max="18" width="14.140625" customWidth="1"/>
    <col min="19" max="19" width="12.42578125" bestFit="1" customWidth="1"/>
    <col min="20" max="20" width="9.5703125" customWidth="1"/>
  </cols>
  <sheetData>
    <row r="2" spans="2:24">
      <c r="B2" t="s">
        <v>33</v>
      </c>
      <c r="C2" t="s">
        <v>34</v>
      </c>
    </row>
    <row r="3" spans="2:24">
      <c r="C3" t="s">
        <v>35</v>
      </c>
    </row>
    <row r="4" spans="2:24">
      <c r="C4" s="15" t="s">
        <v>36</v>
      </c>
    </row>
    <row r="13" spans="2:24">
      <c r="S13" s="16">
        <f>2000+S16</f>
        <v>2015</v>
      </c>
      <c r="T13" s="16">
        <f t="shared" ref="T13:X13" si="0">2000+T16</f>
        <v>2016</v>
      </c>
      <c r="U13" s="16">
        <f t="shared" si="0"/>
        <v>2017</v>
      </c>
      <c r="V13" s="16">
        <f t="shared" si="0"/>
        <v>2018</v>
      </c>
      <c r="W13" s="16">
        <f t="shared" si="0"/>
        <v>2019</v>
      </c>
      <c r="X13" s="16">
        <f t="shared" si="0"/>
        <v>2020</v>
      </c>
    </row>
    <row r="15" spans="2:24">
      <c r="R15" s="16" t="s">
        <v>37</v>
      </c>
      <c r="S15" s="16"/>
      <c r="T15" s="16"/>
      <c r="U15" s="16"/>
      <c r="V15" s="16"/>
      <c r="W15" s="16"/>
      <c r="X15" s="16"/>
    </row>
    <row r="16" spans="2:24">
      <c r="R16" s="16" t="s">
        <v>48</v>
      </c>
      <c r="S16" s="16">
        <v>15</v>
      </c>
      <c r="T16" s="16">
        <v>16</v>
      </c>
      <c r="U16" s="16">
        <v>17</v>
      </c>
      <c r="V16" s="16">
        <v>18</v>
      </c>
      <c r="W16" s="16">
        <v>19</v>
      </c>
      <c r="X16" s="16">
        <v>20</v>
      </c>
    </row>
    <row r="17" spans="18:24">
      <c r="R17" s="16" t="s">
        <v>38</v>
      </c>
      <c r="S17" s="17">
        <f t="shared" ref="S17:X17" si="1">S26</f>
        <v>0.86316990305927765</v>
      </c>
      <c r="T17" s="17">
        <f t="shared" si="1"/>
        <v>0.77432618739483638</v>
      </c>
      <c r="U17" s="17">
        <f t="shared" si="1"/>
        <v>0.6992175869869427</v>
      </c>
      <c r="V17" s="17">
        <f t="shared" si="1"/>
        <v>0.63508850462687239</v>
      </c>
      <c r="W17" s="17">
        <f t="shared" si="1"/>
        <v>0.57984987460463056</v>
      </c>
      <c r="X17" s="17">
        <f t="shared" si="1"/>
        <v>0.53189314754736083</v>
      </c>
    </row>
    <row r="18" spans="18:24">
      <c r="R18" s="16" t="s">
        <v>39</v>
      </c>
      <c r="S18" s="17">
        <f t="shared" ref="S18:X18" si="2">S29</f>
        <v>0.7100149182931681</v>
      </c>
      <c r="T18" s="17">
        <f t="shared" si="2"/>
        <v>0.55105973154646082</v>
      </c>
      <c r="U18" s="17">
        <f t="shared" si="2"/>
        <v>0.43431510503165038</v>
      </c>
      <c r="V18" s="17">
        <f t="shared" si="2"/>
        <v>0.34699460350435418</v>
      </c>
      <c r="W18" s="17">
        <f t="shared" si="2"/>
        <v>0.28061601776977524</v>
      </c>
      <c r="X18" s="17">
        <f t="shared" si="2"/>
        <v>0.22942094019350534</v>
      </c>
    </row>
    <row r="20" spans="18:24">
      <c r="R20" s="16" t="s">
        <v>40</v>
      </c>
      <c r="S20" s="16"/>
      <c r="T20" s="16"/>
      <c r="U20" s="16"/>
      <c r="V20" s="16"/>
      <c r="W20" s="16"/>
      <c r="X20" s="16"/>
    </row>
    <row r="21" spans="18:24">
      <c r="R21" s="16" t="s">
        <v>38</v>
      </c>
      <c r="S21" s="17">
        <v>1</v>
      </c>
      <c r="T21" s="17">
        <f t="shared" ref="T21:X22" si="3">T17/$S17</f>
        <v>0.89707273695531065</v>
      </c>
      <c r="U21" s="18">
        <f t="shared" si="3"/>
        <v>0.81005788606478368</v>
      </c>
      <c r="V21" s="18">
        <f t="shared" si="3"/>
        <v>0.73576303156072631</v>
      </c>
      <c r="W21" s="17">
        <f t="shared" si="3"/>
        <v>0.67176794805924755</v>
      </c>
      <c r="X21" s="17">
        <f t="shared" si="3"/>
        <v>0.61620909818820846</v>
      </c>
    </row>
    <row r="22" spans="18:24">
      <c r="R22" s="16" t="s">
        <v>39</v>
      </c>
      <c r="S22" s="17">
        <v>1</v>
      </c>
      <c r="T22" s="17">
        <f t="shared" si="3"/>
        <v>0.7761241592939685</v>
      </c>
      <c r="U22" s="18">
        <f t="shared" si="3"/>
        <v>0.61169856272276224</v>
      </c>
      <c r="V22" s="18">
        <f t="shared" si="3"/>
        <v>0.4887145249546414</v>
      </c>
      <c r="W22" s="17">
        <f t="shared" si="3"/>
        <v>0.39522552349232148</v>
      </c>
      <c r="X22" s="17">
        <f t="shared" si="3"/>
        <v>0.3231212954581561</v>
      </c>
    </row>
    <row r="25" spans="18:24">
      <c r="R25">
        <v>-1.6830000000000001</v>
      </c>
      <c r="S25">
        <f t="shared" ref="S25:X25" si="4">POWER(S$16,$R$25)</f>
        <v>1.0486689544037585E-2</v>
      </c>
      <c r="T25">
        <f t="shared" si="4"/>
        <v>9.4073232908704341E-3</v>
      </c>
      <c r="U25">
        <f t="shared" si="4"/>
        <v>8.4948255638607559E-3</v>
      </c>
      <c r="V25">
        <f t="shared" si="4"/>
        <v>7.7157184899572639E-3</v>
      </c>
      <c r="W25">
        <f t="shared" si="4"/>
        <v>7.0446219169324944E-3</v>
      </c>
      <c r="X25">
        <f t="shared" si="4"/>
        <v>6.4619935069111156E-3</v>
      </c>
    </row>
    <row r="26" spans="18:24">
      <c r="R26">
        <v>82.311000000000007</v>
      </c>
      <c r="S26" s="19">
        <f t="shared" ref="S26:X26" si="5">S25*$R$26</f>
        <v>0.86316990305927765</v>
      </c>
      <c r="T26" s="19">
        <f t="shared" si="5"/>
        <v>0.77432618739483638</v>
      </c>
      <c r="U26" s="19">
        <f t="shared" si="5"/>
        <v>0.6992175869869427</v>
      </c>
      <c r="V26" s="19">
        <f t="shared" si="5"/>
        <v>0.63508850462687239</v>
      </c>
      <c r="W26" s="19">
        <f t="shared" si="5"/>
        <v>0.57984987460463056</v>
      </c>
      <c r="X26" s="19">
        <f t="shared" si="5"/>
        <v>0.53189314754736083</v>
      </c>
    </row>
    <row r="28" spans="18:24">
      <c r="R28">
        <v>-3.927</v>
      </c>
      <c r="S28">
        <f t="shared" ref="S28:X28" si="6">POWER(S$16,$R$28)</f>
        <v>2.4070750187923112E-5</v>
      </c>
      <c r="T28">
        <f t="shared" si="6"/>
        <v>1.8681890753176961E-5</v>
      </c>
      <c r="U28">
        <f t="shared" si="6"/>
        <v>1.4724043293611228E-5</v>
      </c>
      <c r="V28">
        <f t="shared" si="6"/>
        <v>1.176372524339269E-5</v>
      </c>
      <c r="W28">
        <f t="shared" si="6"/>
        <v>9.5133748438748086E-6</v>
      </c>
      <c r="X28">
        <f t="shared" si="6"/>
        <v>7.7777719833713714E-6</v>
      </c>
    </row>
    <row r="29" spans="18:24">
      <c r="R29">
        <v>29497</v>
      </c>
      <c r="S29" s="19">
        <f t="shared" ref="S29:X29" si="7">S28*$R$29</f>
        <v>0.7100149182931681</v>
      </c>
      <c r="T29" s="19">
        <f t="shared" si="7"/>
        <v>0.55105973154646082</v>
      </c>
      <c r="U29" s="19">
        <f t="shared" si="7"/>
        <v>0.43431510503165038</v>
      </c>
      <c r="V29" s="19">
        <f t="shared" si="7"/>
        <v>0.34699460350435418</v>
      </c>
      <c r="W29" s="19">
        <f t="shared" si="7"/>
        <v>0.28061601776977524</v>
      </c>
      <c r="X29" s="19">
        <f t="shared" si="7"/>
        <v>0.22942094019350534</v>
      </c>
    </row>
    <row r="36" spans="18:26">
      <c r="R36" t="s">
        <v>50</v>
      </c>
      <c r="Z36" t="s">
        <v>60</v>
      </c>
    </row>
    <row r="67" spans="2:7">
      <c r="B67" s="35" t="s">
        <v>51</v>
      </c>
      <c r="C67" s="36"/>
      <c r="D67" s="36"/>
      <c r="E67" s="36"/>
      <c r="F67" s="36"/>
      <c r="G67" s="37"/>
    </row>
    <row r="68" spans="2:7" ht="13.5" thickBot="1">
      <c r="B68" s="32" t="s">
        <v>14</v>
      </c>
      <c r="C68" s="32"/>
      <c r="D68" s="38" t="s">
        <v>53</v>
      </c>
      <c r="E68" s="39"/>
      <c r="F68" s="39"/>
      <c r="G68" s="40"/>
    </row>
    <row r="69" spans="2:7" ht="26.25" thickBot="1">
      <c r="B69" s="9"/>
      <c r="C69" s="9" t="s">
        <v>6</v>
      </c>
      <c r="D69" s="10" t="s">
        <v>61</v>
      </c>
      <c r="E69" s="10" t="s">
        <v>54</v>
      </c>
      <c r="F69" s="10" t="s">
        <v>52</v>
      </c>
      <c r="G69" s="10" t="s">
        <v>56</v>
      </c>
    </row>
    <row r="70" spans="2:7" ht="13.5" thickBot="1">
      <c r="B70" s="11" t="s">
        <v>16</v>
      </c>
      <c r="C70" s="12" t="s">
        <v>55</v>
      </c>
      <c r="D70" s="12">
        <v>50</v>
      </c>
      <c r="E70" s="12">
        <v>60</v>
      </c>
      <c r="F70" s="12">
        <v>90</v>
      </c>
      <c r="G70" s="12">
        <v>15</v>
      </c>
    </row>
    <row r="71" spans="2:7" ht="13.5" thickBot="1">
      <c r="B71" s="13" t="s">
        <v>18</v>
      </c>
      <c r="C71" s="14"/>
      <c r="D71" s="14"/>
      <c r="E71" s="14"/>
      <c r="F71" s="14"/>
      <c r="G71" s="14"/>
    </row>
    <row r="72" spans="2:7" ht="13.5" thickBot="1">
      <c r="B72" s="11" t="s">
        <v>20</v>
      </c>
      <c r="C72" s="12" t="s">
        <v>55</v>
      </c>
      <c r="D72" s="12">
        <v>40</v>
      </c>
      <c r="E72" s="12">
        <v>100</v>
      </c>
      <c r="F72" s="12">
        <v>110</v>
      </c>
      <c r="G72" s="12">
        <v>22</v>
      </c>
    </row>
    <row r="73" spans="2:7" ht="13.5" thickBot="1">
      <c r="B73" s="13" t="s">
        <v>18</v>
      </c>
      <c r="C73" s="14"/>
      <c r="D73" s="14"/>
      <c r="E73" s="14"/>
      <c r="F73" s="14"/>
      <c r="G73" s="14"/>
    </row>
    <row r="74" spans="2:7" ht="13.5" thickBot="1">
      <c r="B74" s="11" t="s">
        <v>57</v>
      </c>
      <c r="C74" s="12" t="s">
        <v>55</v>
      </c>
      <c r="D74" s="12">
        <v>70</v>
      </c>
      <c r="E74" s="12">
        <v>80</v>
      </c>
      <c r="F74" s="12">
        <v>90</v>
      </c>
      <c r="G74" s="12">
        <v>22</v>
      </c>
    </row>
    <row r="75" spans="2:7" ht="13.5" thickBot="1">
      <c r="B75" s="13" t="s">
        <v>58</v>
      </c>
      <c r="C75" s="14"/>
      <c r="D75" s="14"/>
      <c r="E75" s="14"/>
      <c r="F75" s="14"/>
      <c r="G75" s="14">
        <v>13</v>
      </c>
    </row>
    <row r="76" spans="2:7" ht="13.5" thickBot="1">
      <c r="B76" s="11" t="s">
        <v>22</v>
      </c>
      <c r="C76" s="12" t="s">
        <v>55</v>
      </c>
      <c r="D76" s="12">
        <v>100</v>
      </c>
      <c r="E76" s="12">
        <v>105</v>
      </c>
      <c r="F76" s="12">
        <v>108</v>
      </c>
      <c r="G76" s="12">
        <v>38</v>
      </c>
    </row>
    <row r="77" spans="2:7" ht="13.5" thickBot="1">
      <c r="B77" s="13" t="s">
        <v>18</v>
      </c>
      <c r="C77" s="14"/>
      <c r="D77" s="14"/>
      <c r="E77" s="14"/>
      <c r="F77" s="14"/>
      <c r="G77" s="14"/>
    </row>
    <row r="78" spans="2:7" ht="13.5" thickBot="1">
      <c r="B78" s="11" t="s">
        <v>23</v>
      </c>
      <c r="C78" s="12"/>
      <c r="D78" s="12"/>
      <c r="E78" s="12"/>
      <c r="F78" s="12"/>
      <c r="G78" s="12"/>
    </row>
    <row r="79" spans="2:7" ht="13.5" thickBot="1">
      <c r="B79" s="13" t="s">
        <v>24</v>
      </c>
      <c r="C79" s="14"/>
      <c r="D79" s="14"/>
      <c r="E79" s="14"/>
      <c r="F79" s="14"/>
      <c r="G79" s="14"/>
    </row>
    <row r="80" spans="2:7" ht="13.5" thickBot="1">
      <c r="B80" s="11" t="s">
        <v>23</v>
      </c>
      <c r="C80" s="12"/>
      <c r="D80" s="12"/>
      <c r="E80" s="12"/>
      <c r="F80" s="12"/>
      <c r="G80" s="12"/>
    </row>
    <row r="81" spans="2:7" ht="13.5" thickBot="1">
      <c r="B81" s="13" t="s">
        <v>25</v>
      </c>
      <c r="C81" s="14"/>
      <c r="D81" s="14"/>
      <c r="E81" s="14"/>
      <c r="F81" s="14"/>
      <c r="G81" s="14"/>
    </row>
    <row r="82" spans="2:7" ht="13.5" thickBot="1">
      <c r="B82" s="11" t="s">
        <v>26</v>
      </c>
      <c r="C82" s="12" t="s">
        <v>59</v>
      </c>
      <c r="D82" s="12">
        <v>100</v>
      </c>
      <c r="E82" s="12">
        <v>102</v>
      </c>
      <c r="F82" s="12">
        <v>105</v>
      </c>
      <c r="G82" s="12">
        <v>80</v>
      </c>
    </row>
    <row r="83" spans="2:7" ht="13.5" thickBot="1">
      <c r="B83" s="13" t="s">
        <v>24</v>
      </c>
      <c r="C83" s="14"/>
      <c r="D83" s="14"/>
      <c r="E83" s="14"/>
      <c r="F83" s="14"/>
      <c r="G83" s="14"/>
    </row>
    <row r="84" spans="2:7" ht="13.5" thickBot="1">
      <c r="B84" s="11" t="s">
        <v>29</v>
      </c>
      <c r="C84" s="12"/>
      <c r="D84" s="12"/>
      <c r="E84" s="12"/>
      <c r="F84" s="12"/>
      <c r="G84" s="12"/>
    </row>
    <row r="85" spans="2:7" ht="13.5" thickBot="1">
      <c r="B85" s="13" t="s">
        <v>30</v>
      </c>
      <c r="C85" s="14"/>
      <c r="D85" s="14"/>
      <c r="E85" s="14"/>
      <c r="F85" s="14"/>
      <c r="G85" s="14"/>
    </row>
    <row r="86" spans="2:7" ht="13.5" thickBot="1">
      <c r="B86" s="11" t="s">
        <v>31</v>
      </c>
      <c r="C86" s="12"/>
      <c r="D86" s="12"/>
      <c r="E86" s="12"/>
      <c r="F86" s="12"/>
      <c r="G86" s="12"/>
    </row>
    <row r="87" spans="2:7" ht="13.5" thickBot="1">
      <c r="B87" s="13" t="s">
        <v>24</v>
      </c>
      <c r="C87" s="14"/>
      <c r="D87" s="14"/>
      <c r="E87" s="14"/>
      <c r="F87" s="14"/>
      <c r="G87" s="14"/>
    </row>
    <row r="88" spans="2:7" ht="13.5" thickBot="1">
      <c r="B88" s="11" t="s">
        <v>32</v>
      </c>
      <c r="C88" s="12"/>
      <c r="D88" s="12"/>
      <c r="E88" s="12"/>
      <c r="F88" s="12"/>
      <c r="G88" s="12"/>
    </row>
    <row r="89" spans="2:7" ht="13.5" thickBot="1">
      <c r="B89" s="13" t="s">
        <v>24</v>
      </c>
      <c r="C89" s="14"/>
      <c r="D89" s="14"/>
      <c r="E89" s="14"/>
      <c r="F89" s="14"/>
      <c r="G89" s="14"/>
    </row>
  </sheetData>
  <mergeCells count="2">
    <mergeCell ref="B67:G67"/>
    <mergeCell ref="D68:G68"/>
  </mergeCells>
  <hyperlinks>
    <hyperlink ref="C4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Efficacy</vt:lpstr>
      <vt:lpstr>Prices</vt:lpstr>
    </vt:vector>
  </TitlesOfParts>
  <Company>Northwest Power and Conservation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 Grist</dc:creator>
  <cp:lastModifiedBy>Charlie Grist</cp:lastModifiedBy>
  <dcterms:created xsi:type="dcterms:W3CDTF">2014-12-27T19:29:11Z</dcterms:created>
  <dcterms:modified xsi:type="dcterms:W3CDTF">2015-01-10T19:10:12Z</dcterms:modified>
</cp:coreProperties>
</file>